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3ACAC100-9EB3-4CFA-AAFA-4E612C5D8797}"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7" i="10"/>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CO32" i="10"/>
  <c r="CO33" i="10" s="1"/>
  <c r="CO34" i="10" s="1"/>
  <c r="CO35" i="10" s="1"/>
  <c r="CO36" i="10" s="1"/>
  <c r="CO37" i="10" s="1"/>
  <c r="CO38" i="10" s="1"/>
  <c r="CO39" i="10" s="1"/>
  <c r="CO40" i="10" s="1"/>
  <c r="CO41" i="10" s="1"/>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AM35" i="10" s="1"/>
  <c r="AM36" i="10" s="1"/>
  <c r="AM37" i="10" s="1"/>
  <c r="BE32" i="10"/>
  <c r="BE33" i="10" s="1"/>
</calcChain>
</file>

<file path=xl/sharedStrings.xml><?xml version="1.0" encoding="utf-8"?>
<sst xmlns="http://schemas.openxmlformats.org/spreadsheetml/2006/main" count="1188" uniqueCount="572">
  <si>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</si>
  <si>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</si>
  <si>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</si>
  <si>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</si>
  <si>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</si>
  <si>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</si>
  <si>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</si>
  <si>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</si>
  <si>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</si>
  <si>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</si>
  <si>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</si>
  <si>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</si>
  <si>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</si>
  <si>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</si>
  <si>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</si>
  <si>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</si>
  <si>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</si>
  <si>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</si>
  <si>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</si>
  <si>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</si>
  <si>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</si>
  <si>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</si>
  <si>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</si>
  <si>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</si>
  <si>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</si>
  <si>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</si>
  <si>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</si>
  <si>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</si>
  <si>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</si>
  <si>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</si>
  <si>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</si>
  <si>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</si>
  <si>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</si>
  <si>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</si>
  <si>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</si>
  <si>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</si>
  <si>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</si>
  <si>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</si>
  <si>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</si>
  <si>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</si>
  <si>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</si>
  <si>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</si>
  <si>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</si>
  <si>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</si>
  <si>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</si>
  <si>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</si>
  <si>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</si>
  <si>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</si>
  <si>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</si>
  <si>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</si>
  <si>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</si>
  <si>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</si>
  <si>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</si>
  <si>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</si>
  <si>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</si>
  <si>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</si>
  <si>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</si>
  <si>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</si>
  <si>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</si>
  <si>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</si>
  <si>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</si>
  <si>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</si>
  <si>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</si>
  <si>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</si>
  <si>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</si>
  <si>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</si>
  <si>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</si>
  <si>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</si>
  <si>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</si>
  <si>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</si>
  <si>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</si>
  <si>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</si>
  <si>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</si>
  <si>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</si>
  <si>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</si>
  <si>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</si>
  <si>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</si>
  <si>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</si>
  <si>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</si>
  <si>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</si>
  <si>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福井県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</si>
  <si>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</si>
  <si>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</si>
  <si>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</si>
  <si>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</si>
  <si>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</si>
  <si>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</si>
  <si>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</si>
  <si>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</si>
  <si>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</si>
  <si>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</si>
  <si>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</si>
  <si>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</si>
  <si>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</si>
  <si>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</si>
  <si>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</si>
  <si>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</si>
  <si>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</si>
  <si>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</si>
  <si>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</si>
  <si>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</si>
  <si>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</si>
  <si>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</si>
  <si>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</si>
  <si>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</si>
  <si>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</si>
  <si>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</si>
  <si>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</si>
  <si>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</si>
  <si>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</si>
  <si>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</si>
  <si>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</si>
  <si>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</si>
  <si>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</si>
  <si>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</si>
  <si>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</si>
  <si>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</si>
  <si>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</si>
  <si>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</si>
  <si>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</si>
  <si>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</si>
  <si>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</si>
  <si>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</si>
  <si>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</si>
  <si>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</si>
  <si>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</si>
  <si>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</si>
  <si>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</si>
  <si>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</si>
  <si>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</si>
  <si>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</si>
  <si>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</si>
  <si>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</si>
  <si>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</si>
  <si>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</si>
  <si>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</si>
  <si>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</si>
  <si>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</si>
  <si>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</si>
  <si>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</si>
  <si>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</si>
  <si>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</si>
  <si>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</si>
  <si>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</si>
  <si>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</si>
  <si>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</si>
  <si>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</si>
  <si>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</si>
  <si>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</si>
  <si>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</si>
  <si>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</si>
  <si>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</si>
  <si>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</si>
  <si>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</si>
  <si>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</si>
  <si>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</si>
  <si>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</si>
  <si>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</si>
  <si>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</si>
  <si>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</si>
  <si>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</si>
  <si>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</si>
  <si>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</si>
  <si>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</si>
  <si>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</si>
  <si>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</si>
  <si>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</si>
  <si>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</si>
  <si>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</si>
  <si>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</si>
  <si>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</si>
  <si>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</si>
  <si>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</si>
  <si>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</si>
  <si>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</si>
  <si>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</si>
  <si>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</si>
  <si>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</si>
  <si>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</si>
  <si>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</si>
  <si>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</si>
  <si>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</si>
  <si>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福井県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</si>
  <si>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</si>
  <si>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</si>
  <si>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</si>
  <si>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</si>
  <si>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</si>
  <si>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</si>
  <si>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</si>
  <si>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</si>
  <si>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</si>
  <si>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</si>
  <si>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</si>
  <si>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</si>
  <si>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</si>
  <si>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</si>
  <si>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</si>
  <si>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</si>
  <si>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</si>
  <si>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</si>
  <si>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</si>
  <si>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</si>
  <si>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</si>
  <si>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</si>
  <si>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</si>
  <si>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</si>
  <si>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</si>
  <si>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</si>
  <si>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</si>
  <si>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</si>
  <si>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</si>
  <si>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</si>
  <si>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</si>
  <si>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</si>
  <si>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</si>
  <si>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</si>
  <si>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</si>
  <si>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</si>
  <si>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</si>
  <si>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</si>
  <si>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</si>
  <si>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</si>
  <si>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</si>
  <si>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</si>
  <si>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</si>
  <si>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</si>
  <si>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</si>
  <si>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</si>
  <si>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</si>
  <si>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</si>
  <si>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</si>
  <si>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</si>
  <si>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</si>
  <si>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</si>
  <si>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</si>
  <si>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</si>
  <si>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</si>
  <si>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</si>
  <si>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</si>
  <si>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</si>
  <si>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</si>
  <si>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</si>
  <si>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</si>
  <si>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</si>
  <si>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</si>
  <si>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</si>
  <si>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</si>
  <si>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</si>
  <si>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</si>
  <si>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</si>
  <si>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</si>
  <si>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</si>
  <si>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</si>
  <si>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</si>
  <si>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</si>
  <si>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</si>
  <si>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</si>
  <si>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</si>
  <si>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</si>
  <si>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</si>
  <si>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</si>
  <si>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</si>
  <si>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</si>
  <si>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</si>
  <si>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</si>
  <si>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</si>
  <si>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</si>
  <si>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</si>
  <si>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</si>
  <si>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</si>
  <si>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</si>
  <si>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</si>
  <si>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</si>
  <si>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</si>
  <si>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</si>
  <si>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</si>
  <si>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</si>
  <si>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</si>
  <si>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</si>
  <si>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</si>
  <si>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</si>
  <si>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</si>
  <si>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</si>
  <si>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</si>
  <si>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</si>
  <si>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</si>
  <si>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</si>
  <si>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</si>
  <si>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</si>
  <si>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</si>
  <si>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</si>
  <si>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</si>
  <si>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</si>
  <si>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</si>
  <si>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</si>
  <si>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</si>
  <si>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</si>
  <si>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</si>
  <si>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</si>
  <si>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</si>
  <si>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</si>
  <si>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</si>
  <si>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</si>
  <si>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</si>
  <si>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</si>
  <si>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</si>
  <si>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</si>
  <si>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</si>
  <si>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t>
    <phoneticPr fontId="23"/>
  </si>
  <si>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</si>
  <si>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</si>
  <si>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</si>
  <si>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</si>
  <si>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</si>
  <si>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</si>
  <si>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</si>
  <si>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</si>
  <si>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</si>
  <si>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</si>
  <si>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</si>
  <si>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</si>
  <si>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</si>
  <si>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</si>
  <si>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</si>
  <si>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</si>
  <si>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</si>
  <si>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</si>
  <si>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</si>
  <si>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</si>
  <si>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</si>
  <si>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</si>
  <si>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</si>
  <si>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</si>
  <si>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</si>
  <si>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福井県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</si>
  <si>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</si>
  <si>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</si>
  <si>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</si>
  <si>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</si>
  <si>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</si>
  <si>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</si>
  <si>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</si>
  <si>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</si>
  <si>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</si>
  <si>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</si>
  <si>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</si>
  <si>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</si>
  <si>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</si>
  <si>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</si>
  <si>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</si>
  <si>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</si>
  <si>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</si>
  <si>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</si>
  <si>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</si>
  <si>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</si>
  <si>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</si>
  <si>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用品等集中管理事業特別会計</t>
    <phoneticPr fontId="3"/>
  </si>
  <si>
    <t>災害救助基金特別会計</t>
    <phoneticPr fontId="3"/>
  </si>
  <si>
    <t>母子父子寡婦福祉資金貸付金特別会計</t>
    <phoneticPr fontId="3"/>
  </si>
  <si>
    <t>中小企業支援資金貸付金特別会計</t>
    <phoneticPr fontId="3"/>
  </si>
  <si>
    <t>沿岸漁業改善資金貸付金特別会計</t>
    <phoneticPr fontId="3"/>
  </si>
  <si>
    <t>林業改善資金貸付金特別会計</t>
    <phoneticPr fontId="3"/>
  </si>
  <si>
    <t>県有林事業特別会計</t>
    <phoneticPr fontId="3"/>
  </si>
  <si>
    <t>用地先行取得事業特別会計</t>
    <phoneticPr fontId="3"/>
  </si>
  <si>
    <t>証紙特別会計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</si>
  <si>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</si>
  <si>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</si>
  <si>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</si>
  <si>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</si>
  <si>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</si>
  <si>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</si>
  <si>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</si>
  <si>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</si>
  <si>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</si>
  <si>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</si>
  <si>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</si>
  <si>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</si>
  <si>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</si>
  <si>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</si>
  <si>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駐車場整備事業特別会計</t>
    <phoneticPr fontId="3"/>
  </si>
  <si>
    <t>病院事業会計</t>
    <phoneticPr fontId="3"/>
  </si>
  <si>
    <t>法適用企業</t>
    <phoneticPr fontId="3"/>
  </si>
  <si>
    <t>工業用水道事業会計</t>
    <phoneticPr fontId="3"/>
  </si>
  <si>
    <t>水道用水供給事業会計</t>
    <phoneticPr fontId="3"/>
  </si>
  <si>
    <t>臨海下水道事業会計</t>
    <phoneticPr fontId="3"/>
  </si>
  <si>
    <t>流域下水道事業会計</t>
    <phoneticPr fontId="3"/>
  </si>
  <si>
    <t>臨海工業用地等造成事業会計</t>
    <phoneticPr fontId="3"/>
  </si>
  <si>
    <t>港湾整備事業特別会計</t>
    <phoneticPr fontId="3"/>
  </si>
  <si>
    <t>法非適用企業</t>
    <phoneticPr fontId="3"/>
  </si>
  <si>
    <t>福井県営産業団地整備事業特別会計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</si>
  <si>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</si>
  <si>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</si>
  <si>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</si>
  <si>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</si>
  <si>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</si>
  <si>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</si>
  <si>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</si>
  <si>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</si>
  <si>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</si>
  <si>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</si>
  <si>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</si>
  <si>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</si>
  <si>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</si>
  <si>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</si>
  <si>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</si>
  <si>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</si>
  <si>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</si>
  <si>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</si>
  <si>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</si>
  <si>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</si>
  <si>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</si>
  <si>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</si>
  <si>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</si>
  <si>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</si>
  <si>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</si>
  <si>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</si>
  <si>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</si>
  <si>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</si>
  <si>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</si>
  <si>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</si>
  <si>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</si>
  <si>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</si>
  <si>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</si>
  <si>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</si>
  <si>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</si>
  <si>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</si>
  <si>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</si>
  <si>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</si>
  <si>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</si>
  <si>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</si>
  <si>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</si>
  <si>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</si>
  <si>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</si>
  <si>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</si>
  <si>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</si>
  <si>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</si>
  <si>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</si>
  <si>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</si>
  <si>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</si>
  <si>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</si>
  <si>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</si>
  <si>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</si>
  <si>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</si>
  <si>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</si>
  <si>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</si>
  <si>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</si>
  <si>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</si>
  <si>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</si>
  <si>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</si>
  <si>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</si>
  <si>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</si>
  <si>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</si>
  <si>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</si>
  <si>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</si>
  <si>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</si>
  <si>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</si>
  <si>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</si>
  <si>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</si>
  <si>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</si>
  <si>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</si>
  <si>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</si>
  <si>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</si>
  <si>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</si>
  <si>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</si>
  <si>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</si>
  <si>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</si>
  <si>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</si>
  <si>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</si>
  <si>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</si>
  <si>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</si>
  <si>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</si>
  <si>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</si>
  <si>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</si>
  <si>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</si>
  <si>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</si>
  <si>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</si>
  <si>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</si>
  <si>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</si>
  <si>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</si>
  <si>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</si>
  <si>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</si>
  <si>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</si>
  <si>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</si>
  <si>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</si>
  <si>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</si>
  <si>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</si>
  <si>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</si>
  <si>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</si>
  <si>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</si>
  <si>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</si>
  <si>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</si>
  <si>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</si>
  <si>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</si>
  <si>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</si>
  <si>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</si>
  <si>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</si>
  <si>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</si>
  <si>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</si>
  <si>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</si>
  <si>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</si>
  <si>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</si>
  <si>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</si>
  <si>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</si>
  <si>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</si>
  <si>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</si>
  <si>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</si>
  <si>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</si>
  <si>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</si>
  <si>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</si>
  <si>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</si>
  <si>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</si>
  <si>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</si>
  <si>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</si>
  <si>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</si>
  <si>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</si>
  <si>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</si>
  <si>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</si>
  <si>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</si>
  <si>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</si>
  <si>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</si>
  <si>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</si>
  <si>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</si>
  <si>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0.03</t>
  </si>
  <si>
    <t>▲ 0.40</t>
  </si>
  <si>
    <t>▲ 0.55</t>
  </si>
  <si>
    <t>水道用水供給事業会計</t>
  </si>
  <si>
    <t>病院事業会計</t>
  </si>
  <si>
    <t>臨海工業用地等造成事業会計</t>
  </si>
  <si>
    <t>一般会計</t>
  </si>
  <si>
    <t>工業用水道事業会計</t>
  </si>
  <si>
    <t>臨海下水道事業会計</t>
  </si>
  <si>
    <t>流域下水道事業会計</t>
  </si>
  <si>
    <t>国民健康保険特別会計</t>
  </si>
  <si>
    <t>その他会計（赤字）</t>
  </si>
  <si>
    <t>その他会計（黒字）</t>
  </si>
  <si>
    <t>（百万円）</t>
    <phoneticPr fontId="10"/>
  </si>
  <si>
    <t>R01</t>
    <phoneticPr fontId="10"/>
  </si>
  <si>
    <t>R02</t>
    <phoneticPr fontId="10"/>
  </si>
  <si>
    <t>R03</t>
    <phoneticPr fontId="10"/>
  </si>
  <si>
    <t>R04</t>
    <phoneticPr fontId="10"/>
  </si>
  <si>
    <t>R05</t>
    <phoneticPr fontId="10"/>
  </si>
  <si>
    <t>若狭湾エネルギー研究センター</t>
  </si>
  <si>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5"/>
  </si>
  <si>
    <t>福井県下水道公社</t>
    <rPh sb="0" eb="8">
      <t>フクイケンゲスイドウコウシャ</t>
    </rPh>
    <phoneticPr fontId="5"/>
  </si>
  <si>
    <t>足羽川水源地域対策基金</t>
    <rPh sb="0" eb="11">
      <t>アスワガワスイゲンチイキタイサクキキン</t>
    </rPh>
    <phoneticPr fontId="5"/>
  </si>
  <si>
    <t>ふくい産業支援センター</t>
  </si>
  <si>
    <t>福井県暴力追放センター</t>
    <rPh sb="0" eb="7">
      <t>フクイケンボウリョクツイホウ</t>
    </rPh>
    <phoneticPr fontId="5"/>
  </si>
  <si>
    <t>福井県林業従事者確保育成基金</t>
  </si>
  <si>
    <t>青少年育成福井県民会議</t>
  </si>
  <si>
    <t>福井原子力センター</t>
    <rPh sb="0" eb="2">
      <t>フクイ</t>
    </rPh>
    <rPh sb="2" eb="5">
      <t>ゲンシリョク</t>
    </rPh>
    <phoneticPr fontId="5"/>
  </si>
  <si>
    <t>福井埠頭</t>
    <rPh sb="0" eb="2">
      <t>フクイ</t>
    </rPh>
    <rPh sb="2" eb="4">
      <t>フトウ</t>
    </rPh>
    <phoneticPr fontId="5"/>
  </si>
  <si>
    <t>敦賀港国際ターミナル</t>
    <rPh sb="0" eb="2">
      <t>ツルガ</t>
    </rPh>
    <rPh sb="2" eb="3">
      <t>コウ</t>
    </rPh>
    <rPh sb="3" eb="5">
      <t>コクサイ</t>
    </rPh>
    <phoneticPr fontId="5"/>
  </si>
  <si>
    <t>福井県国際交流協会</t>
  </si>
  <si>
    <t>福井県産業廃棄物処理公社</t>
  </si>
  <si>
    <t>ふくい女性財団</t>
    <rPh sb="3" eb="5">
      <t>ジョセイ</t>
    </rPh>
    <rPh sb="5" eb="7">
      <t>ザイダン</t>
    </rPh>
    <phoneticPr fontId="0"/>
  </si>
  <si>
    <t>日下部・グリフィス学術・文化交流基金</t>
    <rPh sb="0" eb="3">
      <t>クサカベ</t>
    </rPh>
    <rPh sb="9" eb="11">
      <t>ガクジュツ</t>
    </rPh>
    <rPh sb="12" eb="14">
      <t>ブンカ</t>
    </rPh>
    <rPh sb="14" eb="16">
      <t>コウリュウ</t>
    </rPh>
    <rPh sb="16" eb="18">
      <t>キキン</t>
    </rPh>
    <phoneticPr fontId="5"/>
  </si>
  <si>
    <t>福井県グローバル人材基金</t>
    <rPh sb="0" eb="3">
      <t>フクイケン</t>
    </rPh>
    <rPh sb="8" eb="10">
      <t>ジンザイ</t>
    </rPh>
    <rPh sb="10" eb="12">
      <t>キキン</t>
    </rPh>
    <phoneticPr fontId="5"/>
  </si>
  <si>
    <t>公立大学法人福井県立大学</t>
    <rPh sb="0" eb="2">
      <t>コウリツ</t>
    </rPh>
    <rPh sb="2" eb="4">
      <t>ダイガク</t>
    </rPh>
    <rPh sb="4" eb="6">
      <t>ホウジン</t>
    </rPh>
    <rPh sb="6" eb="8">
      <t>フクイ</t>
    </rPh>
    <rPh sb="8" eb="10">
      <t>ケンリツ</t>
    </rPh>
    <rPh sb="10" eb="12">
      <t>ダイガク</t>
    </rPh>
    <phoneticPr fontId="5"/>
  </si>
  <si>
    <t>ハピラインふくい</t>
  </si>
  <si>
    <t>ふくい農林水産支援センター</t>
    <rPh sb="3" eb="9">
      <t>ノウリンスイサンシエン</t>
    </rPh>
    <phoneticPr fontId="5"/>
  </si>
  <si>
    <t>認知症高齢者医療介護教育センター</t>
  </si>
  <si>
    <t>福井県建設技術公社</t>
  </si>
  <si>
    <t>福井県文化振興事業団</t>
    <rPh sb="0" eb="10">
      <t>フクイケンブンカシンコウジギョウダン</t>
    </rPh>
    <phoneticPr fontId="5"/>
  </si>
  <si>
    <t>福井県労働者福祉基金協会</t>
    <rPh sb="0" eb="3">
      <t>フクイケン</t>
    </rPh>
    <rPh sb="3" eb="6">
      <t>ロウドウシャ</t>
    </rPh>
    <rPh sb="6" eb="8">
      <t>フクシ</t>
    </rPh>
    <rPh sb="8" eb="10">
      <t>キキン</t>
    </rPh>
    <rPh sb="10" eb="12">
      <t>キョウカイ</t>
    </rPh>
    <phoneticPr fontId="5"/>
  </si>
  <si>
    <t>福井県消防協会</t>
    <rPh sb="0" eb="3">
      <t>フクイケン</t>
    </rPh>
    <rPh sb="3" eb="7">
      <t>ショウボウキョウカイ</t>
    </rPh>
    <phoneticPr fontId="5"/>
  </si>
  <si>
    <t>-</t>
    <phoneticPr fontId="2"/>
  </si>
  <si>
    <t>地域振興基金</t>
    <rPh sb="0" eb="6">
      <t>チイキシンコウキキン</t>
    </rPh>
    <phoneticPr fontId="3"/>
  </si>
  <si>
    <t>地域活性化基金</t>
    <rPh sb="0" eb="7">
      <t>チイキカッセイカキキン</t>
    </rPh>
    <phoneticPr fontId="3"/>
  </si>
  <si>
    <t>退職手当基金</t>
    <rPh sb="0" eb="6">
      <t>タイショクテアテキキン</t>
    </rPh>
    <phoneticPr fontId="3"/>
  </si>
  <si>
    <t>後期高齢者医療財政安定化基金</t>
    <rPh sb="0" eb="5">
      <t>コウキコウレイシャ</t>
    </rPh>
    <rPh sb="5" eb="7">
      <t>イリョウ</t>
    </rPh>
    <rPh sb="7" eb="9">
      <t>ザイセイ</t>
    </rPh>
    <rPh sb="9" eb="12">
      <t>アンテイカ</t>
    </rPh>
    <rPh sb="12" eb="14">
      <t>キキン</t>
    </rPh>
    <phoneticPr fontId="3"/>
  </si>
  <si>
    <t>介護保険財政安定化基金</t>
    <rPh sb="0" eb="4">
      <t>カイゴホケン</t>
    </rPh>
    <rPh sb="4" eb="11">
      <t>ザイセイアンテイカキキン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</si>
</sst>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118517</c:v>
                </c:pt>
              </c:numCache>
            </c:numRef>
          </c:val>
          <c:smooth val="0"/>
          <c:extLst>
            <c:ext xmlns:c16="http://schemas.microsoft.com/office/drawing/2014/chart" uri="{C3380CC4-5D6E-409C-BE32-E72D297353CC}">
              <c16:uniqueId val="{00000000-D824-400D-A5F1-5507BDA99E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141298</c:v>
                </c:pt>
                <c:pt idx="1">
                  <c:v>149592</c:v>
                </c:pt>
                <c:pt idx="2">
                  <c:v>156073</c:v>
                </c:pt>
                <c:pt idx="3">
                  <c:v>159047</c:v>
                </c:pt>
                <c:pt idx="4">
                  <c:v>174434</c:v>
                </c:pt>
              </c:numCache>
            </c:numRef>
          </c:val>
          <c:smooth val="0"/>
          <c:extLst>
            <c:ext xmlns:c16="http://schemas.microsoft.com/office/drawing/2014/chart" uri="{C3380CC4-5D6E-409C-BE32-E72D297353CC}">
              <c16:uniqueId val="{00000001-D824-400D-A5F1-5507BDA99E4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c:v>
                </c:pt>
                <c:pt idx="1">
                  <c:v>3.15</c:v>
                </c:pt>
                <c:pt idx="2">
                  <c:v>2.59</c:v>
                </c:pt>
                <c:pt idx="3">
                  <c:v>3.49</c:v>
                </c:pt>
                <c:pt idx="4">
                  <c:v>2.54</c:v>
                </c:pt>
              </c:numCache>
            </c:numRef>
          </c:val>
          <c:extLst>
            <c:ext xmlns:c16="http://schemas.microsoft.com/office/drawing/2014/chart" uri="{C3380CC4-5D6E-409C-BE32-E72D297353CC}">
              <c16:uniqueId val="{00000000-1227-418A-8EBA-EB24D17F90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c:v>
                </c:pt>
                <c:pt idx="1">
                  <c:v>3.32</c:v>
                </c:pt>
                <c:pt idx="2">
                  <c:v>3.16</c:v>
                </c:pt>
                <c:pt idx="3">
                  <c:v>3.6</c:v>
                </c:pt>
                <c:pt idx="4">
                  <c:v>3.95</c:v>
                </c:pt>
              </c:numCache>
            </c:numRef>
          </c:val>
          <c:extLst>
            <c:ext xmlns:c16="http://schemas.microsoft.com/office/drawing/2014/chart" uri="{C3380CC4-5D6E-409C-BE32-E72D297353CC}">
              <c16:uniqueId val="{00000001-1227-418A-8EBA-EB24D17F908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1.43</c:v>
                </c:pt>
                <c:pt idx="1">
                  <c:v>-0.03</c:v>
                </c:pt>
                <c:pt idx="2">
                  <c:v>-0.4</c:v>
                </c:pt>
                <c:pt idx="3">
                  <c:v>1.17</c:v>
                </c:pt>
                <c:pt idx="4">
                  <c:v>-0.55000000000000004</c:v>
                </c:pt>
              </c:numCache>
            </c:numRef>
          </c:val>
          <c:smooth val="0"/>
          <c:extLst>
            <c:ext xmlns:c16="http://schemas.microsoft.com/office/drawing/2014/chart" uri="{C3380CC4-5D6E-409C-BE32-E72D297353CC}">
              <c16:uniqueId val="{00000002-1227-418A-8EBA-EB24D17F908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0.59</c:v>
                </c:pt>
                <c:pt idx="2">
                  <c:v>#N/A</c:v>
                </c:pt>
                <c:pt idx="3">
                  <c:v>0.21</c:v>
                </c:pt>
                <c:pt idx="4">
                  <c:v>#N/A</c:v>
                </c:pt>
                <c:pt idx="5">
                  <c:v>0.19</c:v>
                </c:pt>
                <c:pt idx="6">
                  <c:v>#N/A</c:v>
                </c:pt>
                <c:pt idx="7">
                  <c:v>0.17</c:v>
                </c:pt>
                <c:pt idx="8">
                  <c:v>#N/A</c:v>
                </c:pt>
                <c:pt idx="9">
                  <c:v>0.14000000000000001</c:v>
                </c:pt>
              </c:numCache>
            </c:numRef>
          </c:val>
          <c:extLst>
            <c:ext xmlns:c16="http://schemas.microsoft.com/office/drawing/2014/chart" uri="{C3380CC4-5D6E-409C-BE32-E72D297353CC}">
              <c16:uniqueId val="{00000000-97E8-47BF-A9BA-C4B63D3159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E8-47BF-A9BA-C4B63D315976}"/>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0.56999999999999995</c:v>
                </c:pt>
                <c:pt idx="2">
                  <c:v>#N/A</c:v>
                </c:pt>
                <c:pt idx="3">
                  <c:v>1.68</c:v>
                </c:pt>
                <c:pt idx="4">
                  <c:v>#N/A</c:v>
                </c:pt>
                <c:pt idx="5">
                  <c:v>1.47</c:v>
                </c:pt>
                <c:pt idx="6">
                  <c:v>#N/A</c:v>
                </c:pt>
                <c:pt idx="7">
                  <c:v>0.34</c:v>
                </c:pt>
                <c:pt idx="8">
                  <c:v>#N/A</c:v>
                </c:pt>
                <c:pt idx="9">
                  <c:v>0.23</c:v>
                </c:pt>
              </c:numCache>
            </c:numRef>
          </c:val>
          <c:extLst>
            <c:ext xmlns:c16="http://schemas.microsoft.com/office/drawing/2014/chart" uri="{C3380CC4-5D6E-409C-BE32-E72D297353CC}">
              <c16:uniqueId val="{00000002-97E8-47BF-A9BA-C4B63D315976}"/>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0.38</c:v>
                </c:pt>
                <c:pt idx="4">
                  <c:v>#N/A</c:v>
                </c:pt>
                <c:pt idx="5">
                  <c:v>0.35</c:v>
                </c:pt>
                <c:pt idx="6">
                  <c:v>#N/A</c:v>
                </c:pt>
                <c:pt idx="7">
                  <c:v>0.34</c:v>
                </c:pt>
                <c:pt idx="8">
                  <c:v>#N/A</c:v>
                </c:pt>
                <c:pt idx="9">
                  <c:v>0.33</c:v>
                </c:pt>
              </c:numCache>
            </c:numRef>
          </c:val>
          <c:extLst>
            <c:ext xmlns:c16="http://schemas.microsoft.com/office/drawing/2014/chart" uri="{C3380CC4-5D6E-409C-BE32-E72D297353CC}">
              <c16:uniqueId val="{00000003-97E8-47BF-A9BA-C4B63D315976}"/>
            </c:ext>
          </c:extLst>
        </c:ser>
        <c:ser>
          <c:idx val="4"/>
          <c:order val="4"/>
          <c:tx>
            <c:strRef>
              <c:f>データシート!$A$31</c:f>
              <c:strCache>
                <c:ptCount val="1"/>
                <c:pt idx="0">
                  <c:v>臨海下水道事業会計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0.74</c:v>
                </c:pt>
                <c:pt idx="4">
                  <c:v>#N/A</c:v>
                </c:pt>
                <c:pt idx="5">
                  <c:v>0.43</c:v>
                </c:pt>
                <c:pt idx="6">
                  <c:v>#N/A</c:v>
                </c:pt>
                <c:pt idx="7">
                  <c:v>0.53</c:v>
                </c:pt>
                <c:pt idx="8">
                  <c:v>#N/A</c:v>
                </c:pt>
                <c:pt idx="9">
                  <c:v>0.66</c:v>
                </c:pt>
              </c:numCache>
            </c:numRef>
          </c:val>
          <c:extLst>
            <c:ext xmlns:c16="http://schemas.microsoft.com/office/drawing/2014/chart" uri="{C3380CC4-5D6E-409C-BE32-E72D297353CC}">
              <c16:uniqueId val="{00000004-97E8-47BF-A9BA-C4B63D31597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0.73</c:v>
                </c:pt>
                <c:pt idx="2">
                  <c:v>#N/A</c:v>
                </c:pt>
                <c:pt idx="3">
                  <c:v>0.82</c:v>
                </c:pt>
                <c:pt idx="4">
                  <c:v>#N/A</c:v>
                </c:pt>
                <c:pt idx="5">
                  <c:v>0.91</c:v>
                </c:pt>
                <c:pt idx="6">
                  <c:v>#N/A</c:v>
                </c:pt>
                <c:pt idx="7">
                  <c:v>1.06</c:v>
                </c:pt>
                <c:pt idx="8">
                  <c:v>#N/A</c:v>
                </c:pt>
                <c:pt idx="9">
                  <c:v>1.2</c:v>
                </c:pt>
              </c:numCache>
            </c:numRef>
          </c:val>
          <c:extLst>
            <c:ext xmlns:c16="http://schemas.microsoft.com/office/drawing/2014/chart" uri="{C3380CC4-5D6E-409C-BE32-E72D297353CC}">
              <c16:uniqueId val="{00000005-97E8-47BF-A9BA-C4B63D31597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c:v>
                </c:pt>
                <c:pt idx="2">
                  <c:v>#N/A</c:v>
                </c:pt>
                <c:pt idx="3">
                  <c:v>2.94</c:v>
                </c:pt>
                <c:pt idx="4">
                  <c:v>#N/A</c:v>
                </c:pt>
                <c:pt idx="5">
                  <c:v>2.41</c:v>
                </c:pt>
                <c:pt idx="6">
                  <c:v>#N/A</c:v>
                </c:pt>
                <c:pt idx="7">
                  <c:v>3.31</c:v>
                </c:pt>
                <c:pt idx="8">
                  <c:v>#N/A</c:v>
                </c:pt>
                <c:pt idx="9">
                  <c:v>2.39</c:v>
                </c:pt>
              </c:numCache>
            </c:numRef>
          </c:val>
          <c:extLst>
            <c:ext xmlns:c16="http://schemas.microsoft.com/office/drawing/2014/chart" uri="{C3380CC4-5D6E-409C-BE32-E72D297353CC}">
              <c16:uniqueId val="{00000006-97E8-47BF-A9BA-C4B63D315976}"/>
            </c:ext>
          </c:extLst>
        </c:ser>
        <c:ser>
          <c:idx val="7"/>
          <c:order val="7"/>
          <c:tx>
            <c:strRef>
              <c:f>データシート!$A$34</c:f>
              <c:strCache>
                <c:ptCount val="1"/>
                <c:pt idx="0">
                  <c:v>臨海工業用地等造成事業会計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2.82</c:v>
                </c:pt>
                <c:pt idx="2">
                  <c:v>#N/A</c:v>
                </c:pt>
                <c:pt idx="3">
                  <c:v>2.87</c:v>
                </c:pt>
                <c:pt idx="4">
                  <c:v>#N/A</c:v>
                </c:pt>
                <c:pt idx="5">
                  <c:v>2.85</c:v>
                </c:pt>
                <c:pt idx="6">
                  <c:v>#N/A</c:v>
                </c:pt>
                <c:pt idx="7">
                  <c:v>3.22</c:v>
                </c:pt>
                <c:pt idx="8">
                  <c:v>#N/A</c:v>
                </c:pt>
                <c:pt idx="9">
                  <c:v>3.26</c:v>
                </c:pt>
              </c:numCache>
            </c:numRef>
          </c:val>
          <c:extLst>
            <c:ext xmlns:c16="http://schemas.microsoft.com/office/drawing/2014/chart" uri="{C3380CC4-5D6E-409C-BE32-E72D297353CC}">
              <c16:uniqueId val="{00000007-97E8-47BF-A9BA-C4B63D31597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4.1100000000000003</c:v>
                </c:pt>
                <c:pt idx="2">
                  <c:v>#N/A</c:v>
                </c:pt>
                <c:pt idx="3">
                  <c:v>4.46</c:v>
                </c:pt>
                <c:pt idx="4">
                  <c:v>#N/A</c:v>
                </c:pt>
                <c:pt idx="5">
                  <c:v>4.63</c:v>
                </c:pt>
                <c:pt idx="6">
                  <c:v>#N/A</c:v>
                </c:pt>
                <c:pt idx="7">
                  <c:v>4.93</c:v>
                </c:pt>
                <c:pt idx="8">
                  <c:v>#N/A</c:v>
                </c:pt>
                <c:pt idx="9">
                  <c:v>4.4400000000000004</c:v>
                </c:pt>
              </c:numCache>
            </c:numRef>
          </c:val>
          <c:extLst>
            <c:ext xmlns:c16="http://schemas.microsoft.com/office/drawing/2014/chart" uri="{C3380CC4-5D6E-409C-BE32-E72D297353CC}">
              <c16:uniqueId val="{00000008-97E8-47BF-A9BA-C4B63D315976}"/>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4.7300000000000004</c:v>
                </c:pt>
                <c:pt idx="2">
                  <c:v>#N/A</c:v>
                </c:pt>
                <c:pt idx="3">
                  <c:v>4.28</c:v>
                </c:pt>
                <c:pt idx="4">
                  <c:v>#N/A</c:v>
                </c:pt>
                <c:pt idx="5">
                  <c:v>4.2300000000000004</c:v>
                </c:pt>
                <c:pt idx="6">
                  <c:v>#N/A</c:v>
                </c:pt>
                <c:pt idx="7">
                  <c:v>4.54</c:v>
                </c:pt>
                <c:pt idx="8">
                  <c:v>#N/A</c:v>
                </c:pt>
                <c:pt idx="9">
                  <c:v>4.49</c:v>
                </c:pt>
              </c:numCache>
            </c:numRef>
          </c:val>
          <c:extLst>
            <c:ext xmlns:c16="http://schemas.microsoft.com/office/drawing/2014/chart" uri="{C3380CC4-5D6E-409C-BE32-E72D297353CC}">
              <c16:uniqueId val="{00000009-97E8-47BF-A9BA-C4B63D31597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51825</c:v>
                </c:pt>
                <c:pt idx="5">
                  <c:v>49052</c:v>
                </c:pt>
                <c:pt idx="8">
                  <c:v>57032</c:v>
                </c:pt>
                <c:pt idx="11">
                  <c:v>45287</c:v>
                </c:pt>
                <c:pt idx="14">
                  <c:v>43560</c:v>
                </c:pt>
              </c:numCache>
            </c:numRef>
          </c:val>
          <c:extLst>
            <c:ext xmlns:c16="http://schemas.microsoft.com/office/drawing/2014/chart" uri="{C3380CC4-5D6E-409C-BE32-E72D297353CC}">
              <c16:uniqueId val="{00000000-8388-4140-BE2D-4A87C45ED9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88-4140-BE2D-4A87C45ED9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669</c:v>
                </c:pt>
                <c:pt idx="3">
                  <c:v>705</c:v>
                </c:pt>
                <c:pt idx="6">
                  <c:v>673</c:v>
                </c:pt>
                <c:pt idx="9">
                  <c:v>662</c:v>
                </c:pt>
                <c:pt idx="12">
                  <c:v>638</c:v>
                </c:pt>
              </c:numCache>
            </c:numRef>
          </c:val>
          <c:extLst>
            <c:ext xmlns:c16="http://schemas.microsoft.com/office/drawing/2014/chart" uri="{C3380CC4-5D6E-409C-BE32-E72D297353CC}">
              <c16:uniqueId val="{00000002-8388-4140-BE2D-4A87C45ED9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88-4140-BE2D-4A87C45ED9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3281</c:v>
                </c:pt>
                <c:pt idx="3">
                  <c:v>3233</c:v>
                </c:pt>
                <c:pt idx="6">
                  <c:v>3192</c:v>
                </c:pt>
                <c:pt idx="9">
                  <c:v>2827</c:v>
                </c:pt>
                <c:pt idx="12">
                  <c:v>3267</c:v>
                </c:pt>
              </c:numCache>
            </c:numRef>
          </c:val>
          <c:extLst>
            <c:ext xmlns:c16="http://schemas.microsoft.com/office/drawing/2014/chart" uri="{C3380CC4-5D6E-409C-BE32-E72D297353CC}">
              <c16:uniqueId val="{00000004-8388-4140-BE2D-4A87C45ED9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12333</c:v>
                </c:pt>
                <c:pt idx="3">
                  <c:v>12689</c:v>
                </c:pt>
                <c:pt idx="6">
                  <c:v>12751</c:v>
                </c:pt>
                <c:pt idx="9">
                  <c:v>12824</c:v>
                </c:pt>
                <c:pt idx="12">
                  <c:v>13303</c:v>
                </c:pt>
              </c:numCache>
            </c:numRef>
          </c:val>
          <c:extLst>
            <c:ext xmlns:c16="http://schemas.microsoft.com/office/drawing/2014/chart" uri="{C3380CC4-5D6E-409C-BE32-E72D297353CC}">
              <c16:uniqueId val="{00000005-8388-4140-BE2D-4A87C45ED9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88-4140-BE2D-4A87C45ED9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60663</c:v>
                </c:pt>
                <c:pt idx="3">
                  <c:v>56144</c:v>
                </c:pt>
                <c:pt idx="6">
                  <c:v>68563</c:v>
                </c:pt>
                <c:pt idx="9">
                  <c:v>54645</c:v>
                </c:pt>
                <c:pt idx="12">
                  <c:v>50429</c:v>
                </c:pt>
              </c:numCache>
            </c:numRef>
          </c:val>
          <c:extLst>
            <c:ext xmlns:c16="http://schemas.microsoft.com/office/drawing/2014/chart" uri="{C3380CC4-5D6E-409C-BE32-E72D297353CC}">
              <c16:uniqueId val="{00000007-8388-4140-BE2D-4A87C45ED95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25121</c:v>
                </c:pt>
                <c:pt idx="2">
                  <c:v>#N/A</c:v>
                </c:pt>
                <c:pt idx="3">
                  <c:v>#N/A</c:v>
                </c:pt>
                <c:pt idx="4">
                  <c:v>23719</c:v>
                </c:pt>
                <c:pt idx="5">
                  <c:v>#N/A</c:v>
                </c:pt>
                <c:pt idx="6">
                  <c:v>#N/A</c:v>
                </c:pt>
                <c:pt idx="7">
                  <c:v>28147</c:v>
                </c:pt>
                <c:pt idx="8">
                  <c:v>#N/A</c:v>
                </c:pt>
                <c:pt idx="9">
                  <c:v>#N/A</c:v>
                </c:pt>
                <c:pt idx="10">
                  <c:v>25671</c:v>
                </c:pt>
                <c:pt idx="11">
                  <c:v>#N/A</c:v>
                </c:pt>
                <c:pt idx="12">
                  <c:v>#N/A</c:v>
                </c:pt>
                <c:pt idx="13">
                  <c:v>24077</c:v>
                </c:pt>
                <c:pt idx="14">
                  <c:v>#N/A</c:v>
                </c:pt>
              </c:numCache>
            </c:numRef>
          </c:val>
          <c:smooth val="0"/>
          <c:extLst>
            <c:ext xmlns:c16="http://schemas.microsoft.com/office/drawing/2014/chart" uri="{C3380CC4-5D6E-409C-BE32-E72D297353CC}">
              <c16:uniqueId val="{00000008-8388-4140-BE2D-4A87C45ED95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557401</c:v>
                </c:pt>
                <c:pt idx="5">
                  <c:v>558313</c:v>
                </c:pt>
                <c:pt idx="8">
                  <c:v>562177</c:v>
                </c:pt>
                <c:pt idx="11">
                  <c:v>557389</c:v>
                </c:pt>
                <c:pt idx="14">
                  <c:v>545976</c:v>
                </c:pt>
              </c:numCache>
            </c:numRef>
          </c:val>
          <c:extLst>
            <c:ext xmlns:c16="http://schemas.microsoft.com/office/drawing/2014/chart" uri="{C3380CC4-5D6E-409C-BE32-E72D297353CC}">
              <c16:uniqueId val="{00000000-9D9C-4722-B9A3-AD028F22A9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20327</c:v>
                </c:pt>
                <c:pt idx="5">
                  <c:v>19170</c:v>
                </c:pt>
                <c:pt idx="8">
                  <c:v>16816</c:v>
                </c:pt>
                <c:pt idx="11">
                  <c:v>16422</c:v>
                </c:pt>
                <c:pt idx="14">
                  <c:v>16839</c:v>
                </c:pt>
              </c:numCache>
            </c:numRef>
          </c:val>
          <c:extLst>
            <c:ext xmlns:c16="http://schemas.microsoft.com/office/drawing/2014/chart" uri="{C3380CC4-5D6E-409C-BE32-E72D297353CC}">
              <c16:uniqueId val="{00000001-9D9C-4722-B9A3-AD028F22A9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91875</c:v>
                </c:pt>
                <c:pt idx="5">
                  <c:v>107507</c:v>
                </c:pt>
                <c:pt idx="8">
                  <c:v>119048</c:v>
                </c:pt>
                <c:pt idx="11">
                  <c:v>127238</c:v>
                </c:pt>
                <c:pt idx="14">
                  <c:v>135888</c:v>
                </c:pt>
              </c:numCache>
            </c:numRef>
          </c:val>
          <c:extLst>
            <c:ext xmlns:c16="http://schemas.microsoft.com/office/drawing/2014/chart" uri="{C3380CC4-5D6E-409C-BE32-E72D297353CC}">
              <c16:uniqueId val="{00000002-9D9C-4722-B9A3-AD028F22A9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9C-4722-B9A3-AD028F22A9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9C-4722-B9A3-AD028F22A9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2258</c:v>
                </c:pt>
                <c:pt idx="3">
                  <c:v>2108</c:v>
                </c:pt>
                <c:pt idx="6">
                  <c:v>35</c:v>
                </c:pt>
                <c:pt idx="9">
                  <c:v>7</c:v>
                </c:pt>
                <c:pt idx="12">
                  <c:v>20</c:v>
                </c:pt>
              </c:numCache>
            </c:numRef>
          </c:val>
          <c:extLst>
            <c:ext xmlns:c16="http://schemas.microsoft.com/office/drawing/2014/chart" uri="{C3380CC4-5D6E-409C-BE32-E72D297353CC}">
              <c16:uniqueId val="{00000005-9D9C-4722-B9A3-AD028F22A9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104069</c:v>
                </c:pt>
                <c:pt idx="3">
                  <c:v>101116</c:v>
                </c:pt>
                <c:pt idx="6">
                  <c:v>95529</c:v>
                </c:pt>
                <c:pt idx="9">
                  <c:v>94581</c:v>
                </c:pt>
                <c:pt idx="12">
                  <c:v>95766</c:v>
                </c:pt>
              </c:numCache>
            </c:numRef>
          </c:val>
          <c:extLst>
            <c:ext xmlns:c16="http://schemas.microsoft.com/office/drawing/2014/chart" uri="{C3380CC4-5D6E-409C-BE32-E72D297353CC}">
              <c16:uniqueId val="{00000006-9D9C-4722-B9A3-AD028F22A9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9C-4722-B9A3-AD028F22A9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32399</c:v>
                </c:pt>
                <c:pt idx="3">
                  <c:v>29089</c:v>
                </c:pt>
                <c:pt idx="6">
                  <c:v>26054</c:v>
                </c:pt>
                <c:pt idx="9">
                  <c:v>25986</c:v>
                </c:pt>
                <c:pt idx="12">
                  <c:v>26543</c:v>
                </c:pt>
              </c:numCache>
            </c:numRef>
          </c:val>
          <c:extLst>
            <c:ext xmlns:c16="http://schemas.microsoft.com/office/drawing/2014/chart" uri="{C3380CC4-5D6E-409C-BE32-E72D297353CC}">
              <c16:uniqueId val="{00000008-9D9C-4722-B9A3-AD028F22A9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8250</c:v>
                </c:pt>
                <c:pt idx="3">
                  <c:v>7720</c:v>
                </c:pt>
                <c:pt idx="6">
                  <c:v>7188</c:v>
                </c:pt>
                <c:pt idx="9">
                  <c:v>6630</c:v>
                </c:pt>
                <c:pt idx="12">
                  <c:v>6104</c:v>
                </c:pt>
              </c:numCache>
            </c:numRef>
          </c:val>
          <c:extLst>
            <c:ext xmlns:c16="http://schemas.microsoft.com/office/drawing/2014/chart" uri="{C3380CC4-5D6E-409C-BE32-E72D297353CC}">
              <c16:uniqueId val="{00000009-9D9C-4722-B9A3-AD028F22A9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871695</c:v>
                </c:pt>
                <c:pt idx="3">
                  <c:v>892605</c:v>
                </c:pt>
                <c:pt idx="6">
                  <c:v>899261</c:v>
                </c:pt>
                <c:pt idx="9">
                  <c:v>899415</c:v>
                </c:pt>
                <c:pt idx="12">
                  <c:v>910228</c:v>
                </c:pt>
              </c:numCache>
            </c:numRef>
          </c:val>
          <c:extLst>
            <c:ext xmlns:c16="http://schemas.microsoft.com/office/drawing/2014/chart" uri="{C3380CC4-5D6E-409C-BE32-E72D297353CC}">
              <c16:uniqueId val="{0000000A-9D9C-4722-B9A3-AD028F22A9A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349067</c:v>
                </c:pt>
                <c:pt idx="2">
                  <c:v>#N/A</c:v>
                </c:pt>
                <c:pt idx="3">
                  <c:v>#N/A</c:v>
                </c:pt>
                <c:pt idx="4">
                  <c:v>347646</c:v>
                </c:pt>
                <c:pt idx="5">
                  <c:v>#N/A</c:v>
                </c:pt>
                <c:pt idx="6">
                  <c:v>#N/A</c:v>
                </c:pt>
                <c:pt idx="7">
                  <c:v>330025</c:v>
                </c:pt>
                <c:pt idx="8">
                  <c:v>#N/A</c:v>
                </c:pt>
                <c:pt idx="9">
                  <c:v>#N/A</c:v>
                </c:pt>
                <c:pt idx="10">
                  <c:v>325571</c:v>
                </c:pt>
                <c:pt idx="11">
                  <c:v>#N/A</c:v>
                </c:pt>
                <c:pt idx="12">
                  <c:v>#N/A</c:v>
                </c:pt>
                <c:pt idx="13">
                  <c:v>339957</c:v>
                </c:pt>
                <c:pt idx="14">
                  <c:v>#N/A</c:v>
                </c:pt>
              </c:numCache>
            </c:numRef>
          </c:val>
          <c:smooth val="0"/>
          <c:extLst>
            <c:ext xmlns:c16="http://schemas.microsoft.com/office/drawing/2014/chart" uri="{C3380CC4-5D6E-409C-BE32-E72D297353CC}">
              <c16:uniqueId val="{0000000B-9D9C-4722-B9A3-AD028F22A9A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8527</c:v>
                </c:pt>
                <c:pt idx="1">
                  <c:v>9427</c:v>
                </c:pt>
                <c:pt idx="2">
                  <c:v>10427</c:v>
                </c:pt>
              </c:numCache>
            </c:numRef>
          </c:val>
          <c:extLst>
            <c:ext xmlns:c16="http://schemas.microsoft.com/office/drawing/2014/chart" uri="{C3380CC4-5D6E-409C-BE32-E72D297353CC}">
              <c16:uniqueId val="{00000000-C85D-450E-B860-A014EEAE84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3212</c:v>
                </c:pt>
                <c:pt idx="1">
                  <c:v>3316</c:v>
                </c:pt>
                <c:pt idx="2">
                  <c:v>3461</c:v>
                </c:pt>
              </c:numCache>
            </c:numRef>
          </c:val>
          <c:extLst>
            <c:ext xmlns:c16="http://schemas.microsoft.com/office/drawing/2014/chart" uri="{C3380CC4-5D6E-409C-BE32-E72D297353CC}">
              <c16:uniqueId val="{00000001-C85D-450E-B860-A014EEAE84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21940</c:v>
                </c:pt>
                <c:pt idx="1">
                  <c:v>23818</c:v>
                </c:pt>
                <c:pt idx="2">
                  <c:v>33346</c:v>
                </c:pt>
              </c:numCache>
            </c:numRef>
          </c:val>
          <c:extLst>
            <c:ext xmlns:c16="http://schemas.microsoft.com/office/drawing/2014/chart" uri="{C3380CC4-5D6E-409C-BE32-E72D297353CC}">
              <c16:uniqueId val="{00000002-C85D-450E-B860-A014EEAE84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752,390
735,618
4,190.54
539,080,066
523,817,438
6,709,032
264,055,575
814,905,833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令和５年度は全国平均を下回っているが、例年同程度の水準を維持し健全財政を保っている。</a:t>
          </a:r>
        </a:p>
        <a:p>
          <a:r>
            <a:rPr kumimoji="1" lang="ja-JP" altLang="en-US" sz="1300">
              <a:latin typeface="ＭＳ Ｐゴシック" panose="020B0600070205080204" pitchFamily="50" charset="-128"/>
              <a:ea typeface="ＭＳ Ｐゴシック" panose="020B0600070205080204" pitchFamily="50" charset="-128"/>
            </a:rPr>
            <a:t>　引き続き、公共事業個所の重点化、医療費の適正化、介護予防等による社会保障費の抑制など歳出の合理化・重点化を実現するとともに、地方税の徴収率の向上や県有財産の有効活用により歳入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697738"/>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11188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11188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15119</xdr:rowOff>
    </xdr:from>
    <xdr:to>
      <xdr:col>19</xdr:col>
      <xdr:colOff>184150</xdr:colOff>
      <xdr:row>36</xdr:row>
      <xdr:rowOff>116719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126896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595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15119</xdr:rowOff>
    </xdr:from>
    <xdr:to>
      <xdr:col>15</xdr:col>
      <xdr:colOff>133350</xdr:colOff>
      <xdr:row>36</xdr:row>
      <xdr:rowOff>116719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126896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53115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46765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3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159855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令和５年度は全国平均をやや下回っているが、例年並みである。</a:t>
          </a:r>
        </a:p>
        <a:p>
          <a:r>
            <a:rPr kumimoji="1" lang="ja-JP" altLang="en-US" sz="1300">
              <a:latin typeface="ＭＳ Ｐゴシック" panose="020B0600070205080204" pitchFamily="50" charset="-128"/>
              <a:ea typeface="ＭＳ Ｐゴシック" panose="020B0600070205080204" pitchFamily="50" charset="-128"/>
            </a:rPr>
            <a:t>　今後社会保障費の増加に伴う扶助費の増加や足羽川ダム等による公債費の増加が予想されるが、事務事業の見直し等により、義務的経費の抑制に努める。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64</xdr:row>
      <xdr:rowOff>149678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6057"/>
          <a:ext cx="8382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9072</xdr:rowOff>
    </xdr:from>
    <xdr:to>
      <xdr:col>19</xdr:col>
      <xdr:colOff>133350</xdr:colOff>
      <xdr:row>64</xdr:row>
      <xdr:rowOff>149678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67522"/>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65</xdr:row>
      <xdr:rowOff>167822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7522"/>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110672</xdr:rowOff>
    </xdr:from>
    <xdr:to>
      <xdr:col>15</xdr:col>
      <xdr:colOff>133350</xdr:colOff>
      <xdr:row>59</xdr:row>
      <xdr:rowOff>40822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167822</xdr:rowOff>
    </xdr:from>
    <xdr:to>
      <xdr:col>11</xdr:col>
      <xdr:colOff>31750</xdr:colOff>
      <xdr:row>65</xdr:row>
      <xdr:rowOff>167822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1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17434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98878</xdr:rowOff>
    </xdr:from>
    <xdr:to>
      <xdr:col>19</xdr:col>
      <xdr:colOff>184150</xdr:colOff>
      <xdr:row>65</xdr:row>
      <xdr:rowOff>29028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129722</xdr:rowOff>
    </xdr:from>
    <xdr:to>
      <xdr:col>15</xdr:col>
      <xdr:colOff>133350</xdr:colOff>
      <xdr:row>61</xdr:row>
      <xdr:rowOff>59872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117022</xdr:rowOff>
    </xdr:from>
    <xdr:to>
      <xdr:col>7</xdr:col>
      <xdr:colOff>31750</xdr:colOff>
      <xdr:row>66</xdr:row>
      <xdr:rowOff>47172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人当たりの決算額が高くなる傾向にある。また、行財政改革アクションプランに基づき、出先機関の再編や効率的な働き方の推進などにより、人件費の削減努力を進めている。</a:t>
          </a:r>
        </a:p>
        <a:p>
          <a:r>
            <a:rPr kumimoji="1" lang="ja-JP" altLang="en-US" sz="1300">
              <a:latin typeface="ＭＳ Ｐゴシック" panose="020B0600070205080204" pitchFamily="50" charset="-128"/>
              <a:ea typeface="ＭＳ Ｐゴシック" panose="020B0600070205080204" pitchFamily="50" charset="-128"/>
            </a:rPr>
            <a:t>　引き続き、全国最小水準の職員数を維持するとともに、一括発注など執行方法の工夫により、人件費・物件費等の抑制に努める。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156066</xdr:rowOff>
    </xdr:from>
    <xdr:to>
      <xdr:col>23</xdr:col>
      <xdr:colOff>133350</xdr:colOff>
      <xdr:row>87</xdr:row>
      <xdr:rowOff>170083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72216"/>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22146</xdr:rowOff>
    </xdr:from>
    <xdr:to>
      <xdr:col>19</xdr:col>
      <xdr:colOff>133350</xdr:colOff>
      <xdr:row>87</xdr:row>
      <xdr:rowOff>156066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38296"/>
          <a:ext cx="889000" cy="1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138598</xdr:rowOff>
    </xdr:from>
    <xdr:to>
      <xdr:col>19</xdr:col>
      <xdr:colOff>184150</xdr:colOff>
      <xdr:row>83</xdr:row>
      <xdr:rowOff>68748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78925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71076</xdr:rowOff>
    </xdr:from>
    <xdr:to>
      <xdr:col>15</xdr:col>
      <xdr:colOff>82550</xdr:colOff>
      <xdr:row>87</xdr:row>
      <xdr:rowOff>22146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15776"/>
          <a:ext cx="889000" cy="1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122458</xdr:rowOff>
    </xdr:from>
    <xdr:to>
      <xdr:col>15</xdr:col>
      <xdr:colOff>133350</xdr:colOff>
      <xdr:row>82</xdr:row>
      <xdr:rowOff>52608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62785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164988</xdr:rowOff>
    </xdr:from>
    <xdr:to>
      <xdr:col>11</xdr:col>
      <xdr:colOff>31750</xdr:colOff>
      <xdr:row>86</xdr:row>
      <xdr:rowOff>71076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38238"/>
          <a:ext cx="889000" cy="7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46206</xdr:rowOff>
    </xdr:from>
    <xdr:to>
      <xdr:col>11</xdr:col>
      <xdr:colOff>82550</xdr:colOff>
      <xdr:row>81</xdr:row>
      <xdr:rowOff>147806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157983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142734</xdr:rowOff>
    </xdr:from>
    <xdr:to>
      <xdr:col>7</xdr:col>
      <xdr:colOff>31750</xdr:colOff>
      <xdr:row>81</xdr:row>
      <xdr:rowOff>72884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83061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2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119283</xdr:rowOff>
    </xdr:from>
    <xdr:to>
      <xdr:col>23</xdr:col>
      <xdr:colOff>184150</xdr:colOff>
      <xdr:row>88</xdr:row>
      <xdr:rowOff>49433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91360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105266</xdr:rowOff>
    </xdr:from>
    <xdr:to>
      <xdr:col>19</xdr:col>
      <xdr:colOff>184150</xdr:colOff>
      <xdr:row>88</xdr:row>
      <xdr:rowOff>35416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20193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142796</xdr:rowOff>
    </xdr:from>
    <xdr:to>
      <xdr:col>15</xdr:col>
      <xdr:colOff>133350</xdr:colOff>
      <xdr:row>87</xdr:row>
      <xdr:rowOff>72946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57723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20276</xdr:rowOff>
    </xdr:from>
    <xdr:to>
      <xdr:col>11</xdr:col>
      <xdr:colOff>82550</xdr:colOff>
      <xdr:row>86</xdr:row>
      <xdr:rowOff>121876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106653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5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114188</xdr:rowOff>
    </xdr:from>
    <xdr:to>
      <xdr:col>7</xdr:col>
      <xdr:colOff>31750</xdr:colOff>
      <xdr:row>86</xdr:row>
      <xdr:rowOff>44338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29115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令和５年度は前年同水準を維持しており、１００．０を下回っている。</a:t>
          </a:r>
        </a:p>
        <a:p>
          <a:r>
            <a:rPr kumimoji="1" lang="ja-JP" altLang="en-US" sz="1300">
              <a:latin typeface="ＭＳ Ｐゴシック" panose="020B0600070205080204" pitchFamily="50" charset="-128"/>
              <a:ea typeface="ＭＳ Ｐゴシック" panose="020B0600070205080204" pitchFamily="50" charset="-128"/>
            </a:rPr>
            <a:t>　今後とも、民間企業の状況や国・他県の動向を踏まえ、適正な給与水準を維持していく。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財政力指数が同規模の団体と比較して本県は人口が少ないことから、人口１０万人当たりの指数は高くなる傾向にあるが、行財政改革の実施により、一般行政部門では全国最小水準を維持している。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84621</xdr:rowOff>
    </xdr:from>
    <xdr:to>
      <xdr:col>81</xdr:col>
      <xdr:colOff>44450</xdr:colOff>
      <xdr:row>66</xdr:row>
      <xdr:rowOff>134772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400321"/>
          <a:ext cx="838200" cy="5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37608</xdr:rowOff>
    </xdr:from>
    <xdr:to>
      <xdr:col>77</xdr:col>
      <xdr:colOff>44450</xdr:colOff>
      <xdr:row>66</xdr:row>
      <xdr:rowOff>84621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353308"/>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60496</xdr:rowOff>
    </xdr:from>
    <xdr:to>
      <xdr:col>77</xdr:col>
      <xdr:colOff>95250</xdr:colOff>
      <xdr:row>61</xdr:row>
      <xdr:rowOff>162096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1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8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6963</xdr:rowOff>
    </xdr:from>
    <xdr:to>
      <xdr:col>72</xdr:col>
      <xdr:colOff>203200</xdr:colOff>
      <xdr:row>66</xdr:row>
      <xdr:rowOff>37608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32266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23115</xdr:rowOff>
    </xdr:from>
    <xdr:to>
      <xdr:col>73</xdr:col>
      <xdr:colOff>44450</xdr:colOff>
      <xdr:row>61</xdr:row>
      <xdr:rowOff>124715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134892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169752</xdr:rowOff>
    </xdr:from>
    <xdr:to>
      <xdr:col>68</xdr:col>
      <xdr:colOff>152400</xdr:colOff>
      <xdr:row>66</xdr:row>
      <xdr:rowOff>6963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42552"/>
          <a:ext cx="889000" cy="1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17987</xdr:rowOff>
    </xdr:from>
    <xdr:to>
      <xdr:col>68</xdr:col>
      <xdr:colOff>203200</xdr:colOff>
      <xdr:row>61</xdr:row>
      <xdr:rowOff>119587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129764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4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126679</xdr:rowOff>
    </xdr:from>
    <xdr:to>
      <xdr:col>64</xdr:col>
      <xdr:colOff>152400</xdr:colOff>
      <xdr:row>61</xdr:row>
      <xdr:rowOff>56829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67006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83972</xdr:rowOff>
    </xdr:from>
    <xdr:to>
      <xdr:col>81</xdr:col>
      <xdr:colOff>95250</xdr:colOff>
      <xdr:row>67</xdr:row>
      <xdr:rowOff>14122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151299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33821</xdr:rowOff>
    </xdr:from>
    <xdr:to>
      <xdr:col>77</xdr:col>
      <xdr:colOff>95250</xdr:colOff>
      <xdr:row>66</xdr:row>
      <xdr:rowOff>135421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120198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3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158258</xdr:rowOff>
    </xdr:from>
    <xdr:to>
      <xdr:col>73</xdr:col>
      <xdr:colOff>44450</xdr:colOff>
      <xdr:row>66</xdr:row>
      <xdr:rowOff>88408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3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73185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8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127613</xdr:rowOff>
    </xdr:from>
    <xdr:to>
      <xdr:col>68</xdr:col>
      <xdr:colOff>203200</xdr:colOff>
      <xdr:row>66</xdr:row>
      <xdr:rowOff>57763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42540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35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118952</xdr:rowOff>
    </xdr:from>
    <xdr:to>
      <xdr:col>64</xdr:col>
      <xdr:colOff>152400</xdr:colOff>
      <xdr:row>65</xdr:row>
      <xdr:rowOff>49102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33879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令和５年度は令和２年度に比べ、標準財政規模が増加したため、前年度よりも０．１ポイントの改善となった。</a:t>
          </a:r>
        </a:p>
        <a:p>
          <a:r>
            <a:rPr kumimoji="1" lang="ja-JP" altLang="en-US" sz="1300">
              <a:latin typeface="ＭＳ Ｐゴシック" panose="020B0600070205080204" pitchFamily="50" charset="-128"/>
              <a:ea typeface="ＭＳ Ｐゴシック" panose="020B0600070205080204" pitchFamily="50" charset="-128"/>
            </a:rPr>
            <a:t>　引き続き、事業の選択と集中等により、県債の新規発行の抑制を図る。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86783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147108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43</xdr:row>
      <xdr:rowOff>64558</xdr:rowOff>
    </xdr:from>
    <xdr:to>
      <xdr:col>77</xdr:col>
      <xdr:colOff>95250</xdr:colOff>
      <xdr:row>43</xdr:row>
      <xdr:rowOff>166158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150935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147108</xdr:rowOff>
    </xdr:from>
    <xdr:to>
      <xdr:col>72</xdr:col>
      <xdr:colOff>203200</xdr:colOff>
      <xdr:row>41</xdr:row>
      <xdr:rowOff>56092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41</xdr:row>
      <xdr:rowOff>156633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159402</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96308</xdr:rowOff>
    </xdr:from>
    <xdr:to>
      <xdr:col>73</xdr:col>
      <xdr:colOff>44450</xdr:colOff>
      <xdr:row>41</xdr:row>
      <xdr:rowOff>26458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36635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県税収入の増加等で標準財政規模が増加した一方、県債残高の増加等により将来負担額が増加した結果、令和５年度は前年度比４．７ポイント上昇したが、行財政改革アクションプランの目標値を達成した。</a:t>
          </a:r>
        </a:p>
        <a:p>
          <a:r>
            <a:rPr kumimoji="1" lang="ja-JP" altLang="en-US" sz="1300">
              <a:latin typeface="ＭＳ Ｐゴシック" panose="020B0600070205080204" pitchFamily="50" charset="-128"/>
              <a:ea typeface="ＭＳ Ｐゴシック" panose="020B0600070205080204" pitchFamily="50" charset="-128"/>
            </a:rPr>
            <a:t>　今後とも将来負担を少しでも軽減できるよう、事業の選択と集中等により、県債の新規発行の抑制を図る。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84557</xdr:rowOff>
    </xdr:from>
    <xdr:to>
      <xdr:col>81</xdr:col>
      <xdr:colOff>44450</xdr:colOff>
      <xdr:row>18</xdr:row>
      <xdr:rowOff>107239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170657"/>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75870</xdr:rowOff>
    </xdr:from>
    <xdr:to>
      <xdr:col>77</xdr:col>
      <xdr:colOff>44450</xdr:colOff>
      <xdr:row>18</xdr:row>
      <xdr:rowOff>84557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1619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83210</xdr:rowOff>
    </xdr:from>
    <xdr:to>
      <xdr:col>77</xdr:col>
      <xdr:colOff>95250</xdr:colOff>
      <xdr:row>21</xdr:row>
      <xdr:rowOff>13360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5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169587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59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75870</xdr:rowOff>
    </xdr:from>
    <xdr:to>
      <xdr:col>72</xdr:col>
      <xdr:colOff>203200</xdr:colOff>
      <xdr:row>18</xdr:row>
      <xdr:rowOff>167564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1619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58598</xdr:rowOff>
    </xdr:from>
    <xdr:to>
      <xdr:col>73</xdr:col>
      <xdr:colOff>44450</xdr:colOff>
      <xdr:row>20</xdr:row>
      <xdr:rowOff>160198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144975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167564</xdr:rowOff>
    </xdr:from>
    <xdr:to>
      <xdr:col>68</xdr:col>
      <xdr:colOff>152400</xdr:colOff>
      <xdr:row>19</xdr:row>
      <xdr:rowOff>25552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253664"/>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159944</xdr:rowOff>
    </xdr:from>
    <xdr:to>
      <xdr:col>68</xdr:col>
      <xdr:colOff>203200</xdr:colOff>
      <xdr:row>21</xdr:row>
      <xdr:rowOff>90094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74871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6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56439</xdr:rowOff>
    </xdr:from>
    <xdr:to>
      <xdr:col>81</xdr:col>
      <xdr:colOff>95250</xdr:colOff>
      <xdr:row>18</xdr:row>
      <xdr:rowOff>158039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72966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9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33757</xdr:rowOff>
    </xdr:from>
    <xdr:to>
      <xdr:col>77</xdr:col>
      <xdr:colOff>95250</xdr:colOff>
      <xdr:row>18</xdr:row>
      <xdr:rowOff>135357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1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145534</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88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25070</xdr:rowOff>
    </xdr:from>
    <xdr:to>
      <xdr:col>73</xdr:col>
      <xdr:colOff>44450</xdr:colOff>
      <xdr:row>18</xdr:row>
      <xdr:rowOff>126670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1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136847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116764</xdr:rowOff>
    </xdr:from>
    <xdr:to>
      <xdr:col>68</xdr:col>
      <xdr:colOff>203200</xdr:colOff>
      <xdr:row>19</xdr:row>
      <xdr:rowOff>46914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2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57091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7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146202</xdr:rowOff>
    </xdr:from>
    <xdr:to>
      <xdr:col>64</xdr:col>
      <xdr:colOff>152400</xdr:colOff>
      <xdr:row>19</xdr:row>
      <xdr:rowOff>76352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86529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0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752,390
735,618
4,190.54
539,080,066
523,817,438
6,709,032
264,055,575
814,905,833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人件費に係る経常収支比率は１．３ポイント減少した。</a:t>
          </a:r>
        </a:p>
        <a:p>
          <a:r>
            <a:rPr kumimoji="1" lang="ja-JP" altLang="en-US" sz="1300">
              <a:latin typeface="ＭＳ Ｐゴシック" panose="020B0600070205080204" pitchFamily="50" charset="-128"/>
              <a:ea typeface="ＭＳ Ｐゴシック" panose="020B0600070205080204" pitchFamily="50" charset="-128"/>
            </a:rPr>
            <a:t>　本県は、行財政改革の実施により、一般行政部門の職員数は全国最小水準となっている。</a:t>
          </a:r>
        </a:p>
        <a:p>
          <a:r>
            <a:rPr kumimoji="1" lang="ja-JP" altLang="en-US" sz="1300">
              <a:latin typeface="ＭＳ Ｐゴシック" panose="020B0600070205080204" pitchFamily="50" charset="-128"/>
              <a:ea typeface="ＭＳ Ｐゴシック" panose="020B0600070205080204" pitchFamily="50" charset="-128"/>
            </a:rPr>
            <a:t>　今後も全国最小水準の職員数を維持していくことにより、人件費の増加を抑制する。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706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78014</xdr:rowOff>
    </xdr:from>
    <xdr:to>
      <xdr:col>19</xdr:col>
      <xdr:colOff>187325</xdr:colOff>
      <xdr:row>36</xdr:row>
      <xdr:rowOff>110672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907314"/>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35378</xdr:rowOff>
    </xdr:from>
    <xdr:to>
      <xdr:col>20</xdr:col>
      <xdr:colOff>38100</xdr:colOff>
      <xdr:row>35</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78014</xdr:rowOff>
    </xdr:from>
    <xdr:to>
      <xdr:col>15</xdr:col>
      <xdr:colOff>98425</xdr:colOff>
      <xdr:row>37</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907314"/>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84364</xdr:rowOff>
    </xdr:from>
    <xdr:to>
      <xdr:col>15</xdr:col>
      <xdr:colOff>149225</xdr:colOff>
      <xdr:row>34</xdr:row>
      <xdr:rowOff>14514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45357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446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98170</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27214</xdr:rowOff>
    </xdr:from>
    <xdr:to>
      <xdr:col>15</xdr:col>
      <xdr:colOff>149225</xdr:colOff>
      <xdr:row>34</xdr:row>
      <xdr:rowOff>128814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113591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9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物件費に係る経常収支比率は、５～６％付近で推移しており、グループ内平均値および都道府県平均値よりも高い水準で推移している。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毎年、事務事業の総点検を行い、委託業務内容の見直し等を実施し、歳出の抑制を図っている。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403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36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12</xdr:row>
      <xdr:rowOff>152400</xdr:rowOff>
    </xdr:from>
    <xdr:to>
      <xdr:col>74</xdr:col>
      <xdr:colOff>31750</xdr:colOff>
      <xdr:row>13</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20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57150</xdr:rowOff>
    </xdr:from>
    <xdr:to>
      <xdr:col>69</xdr:col>
      <xdr:colOff>142875</xdr:colOff>
      <xdr:row>13</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28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令和５年度の扶助費に係る経常収支比率は前年並みであるが、高齢化の進展による介護給付費の増加等により、扶助費に係る経常収支率は上昇傾向にある。</a:t>
          </a:r>
        </a:p>
        <a:p>
          <a:r>
            <a:rPr kumimoji="1" lang="ja-JP" altLang="en-US" sz="1300">
              <a:latin typeface="ＭＳ Ｐゴシック" panose="020B0600070205080204" pitchFamily="50" charset="-128"/>
              <a:ea typeface="ＭＳ Ｐゴシック" panose="020B0600070205080204" pitchFamily="50" charset="-128"/>
            </a:rPr>
            <a:t>　今後も社会保障費の増加が見込まれるが、介護予防の推進や歳出全般にかかる見直し等により、社会保障費の抑制に努めていく。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60</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208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近年は３％付近で推移しており、全国水準と同程度となっている。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今後も歳出全般にわたる見直しに努めていく。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88900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520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329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補助費等に係る経常収支比率は、２０％付近で推移しており、グループ内平均値および都道府県平均値よりも低い水準で推移している。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今後も、高齢化の進展による社会保障関係経費の増加が見込 まれ、県財政を圧迫する厳しい状況が予想されることから、引き続 き、歳出全般にわたる見直しに努めていく。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40</xdr:row>
      <xdr:rowOff>50800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182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57150</xdr:rowOff>
    </xdr:from>
    <xdr:to>
      <xdr:col>82</xdr:col>
      <xdr:colOff>107950</xdr:colOff>
      <xdr:row>34</xdr:row>
      <xdr:rowOff>101600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715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44450</xdr:rowOff>
    </xdr:from>
    <xdr:to>
      <xdr:col>82</xdr:col>
      <xdr:colOff>158750</xdr:colOff>
      <xdr:row>37</xdr:row>
      <xdr:rowOff>146050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101600</xdr:rowOff>
    </xdr:from>
    <xdr:to>
      <xdr:col>78</xdr:col>
      <xdr:colOff>69850</xdr:colOff>
      <xdr:row>33</xdr:row>
      <xdr:rowOff>57150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58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101600</xdr:rowOff>
    </xdr:from>
    <xdr:to>
      <xdr:col>73</xdr:col>
      <xdr:colOff>180975</xdr:colOff>
      <xdr:row>32</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58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33</xdr:row>
      <xdr:rowOff>120650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561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50800</xdr:rowOff>
    </xdr:from>
    <xdr:to>
      <xdr:col>82</xdr:col>
      <xdr:colOff>158750</xdr:colOff>
      <xdr:row>34</xdr:row>
      <xdr:rowOff>152400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6350</xdr:rowOff>
    </xdr:from>
    <xdr:to>
      <xdr:col>78</xdr:col>
      <xdr:colOff>120650</xdr:colOff>
      <xdr:row>33</xdr:row>
      <xdr:rowOff>107950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118127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50800</xdr:rowOff>
    </xdr:from>
    <xdr:to>
      <xdr:col>74</xdr:col>
      <xdr:colOff>31750</xdr:colOff>
      <xdr:row>32</xdr:row>
      <xdr:rowOff>152400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69850</xdr:rowOff>
    </xdr:from>
    <xdr:to>
      <xdr:col>65</xdr:col>
      <xdr:colOff>53975</xdr:colOff>
      <xdr:row>34</xdr:row>
      <xdr:rowOff>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令和５年度は、元利償還金の減により、公債費に係る経常収支比率は減少した。</a:t>
          </a:r>
        </a:p>
        <a:p>
          <a:r>
            <a:rPr kumimoji="1" lang="ja-JP" altLang="en-US" sz="1300">
              <a:latin typeface="ＭＳ Ｐゴシック" panose="020B0600070205080204" pitchFamily="50" charset="-128"/>
              <a:ea typeface="ＭＳ Ｐゴシック" panose="020B0600070205080204" pitchFamily="50" charset="-128"/>
            </a:rPr>
            <a:t>　今後、足羽川ダム等による公債費の増加が予想されるが、投資的経費の重点化等により県債発行を抑制するとともに、超長期債の発行により単年度公債費の抑制、平準化に努めていく。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106426</xdr:rowOff>
    </xdr:from>
    <xdr:to>
      <xdr:col>24</xdr:col>
      <xdr:colOff>25400</xdr:colOff>
      <xdr:row>79</xdr:row>
      <xdr:rowOff>165863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22276"/>
          <a:ext cx="0" cy="1088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21353</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106426</xdr:rowOff>
    </xdr:from>
    <xdr:to>
      <xdr:col>24</xdr:col>
      <xdr:colOff>114300</xdr:colOff>
      <xdr:row>73</xdr:row>
      <xdr:rowOff>106426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2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80</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543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117873</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76708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728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112776</xdr:rowOff>
    </xdr:from>
    <xdr:to>
      <xdr:col>20</xdr:col>
      <xdr:colOff>38100</xdr:colOff>
      <xdr:row>79</xdr:row>
      <xdr:rowOff>42926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53103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76708</xdr:rowOff>
    </xdr:from>
    <xdr:to>
      <xdr:col>15</xdr:col>
      <xdr:colOff>98425</xdr:colOff>
      <xdr:row>81</xdr:row>
      <xdr:rowOff>170435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92708"/>
          <a:ext cx="8890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12192</xdr:rowOff>
    </xdr:from>
    <xdr:to>
      <xdr:col>15</xdr:col>
      <xdr:colOff>149225</xdr:colOff>
      <xdr:row>78</xdr:row>
      <xdr:rowOff>113792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123969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122428</xdr:rowOff>
    </xdr:from>
    <xdr:to>
      <xdr:col>11</xdr:col>
      <xdr:colOff>9525</xdr:colOff>
      <xdr:row>81</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8384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140208</xdr:rowOff>
    </xdr:from>
    <xdr:to>
      <xdr:col>11</xdr:col>
      <xdr:colOff>60325</xdr:colOff>
      <xdr:row>79</xdr:row>
      <xdr:rowOff>70358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80535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6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25908</xdr:rowOff>
    </xdr:from>
    <xdr:to>
      <xdr:col>15</xdr:col>
      <xdr:colOff>149225</xdr:colOff>
      <xdr:row>80</xdr:row>
      <xdr:rowOff>127508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112285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119635</xdr:rowOff>
    </xdr:from>
    <xdr:to>
      <xdr:col>11</xdr:col>
      <xdr:colOff>60325</xdr:colOff>
      <xdr:row>82</xdr:row>
      <xdr:rowOff>49785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71628</xdr:rowOff>
    </xdr:from>
    <xdr:to>
      <xdr:col>6</xdr:col>
      <xdr:colOff>171450</xdr:colOff>
      <xdr:row>81</xdr:row>
      <xdr:rowOff>1778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158005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県税収入や地方交付税は増加したが、物件費や補助費等の増加により、公債費以外に係る経常収支比率は、前年度よりも上昇した。</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96520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073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76</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304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60961</xdr:rowOff>
    </xdr:from>
    <xdr:to>
      <xdr:col>78</xdr:col>
      <xdr:colOff>120650</xdr:colOff>
      <xdr:row>76</xdr:row>
      <xdr:rowOff>162561</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147338</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75</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730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129540</xdr:rowOff>
    </xdr:from>
    <xdr:to>
      <xdr:col>74</xdr:col>
      <xdr:colOff>31750</xdr:colOff>
      <xdr:row>75</xdr:row>
      <xdr:rowOff>59690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44467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8828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35133</xdr:rowOff>
    </xdr:from>
    <xdr:to>
      <xdr:col>29</xdr:col>
      <xdr:colOff>127000</xdr:colOff>
      <xdr:row>12</xdr:row>
      <xdr:rowOff>74430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40158"/>
          <a:ext cx="647700" cy="3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74430</xdr:rowOff>
    </xdr:from>
    <xdr:to>
      <xdr:col>26</xdr:col>
      <xdr:colOff>50800</xdr:colOff>
      <xdr:row>12</xdr:row>
      <xdr:rowOff>127625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79455"/>
          <a:ext cx="698500" cy="5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28293</xdr:rowOff>
    </xdr:from>
    <xdr:to>
      <xdr:col>26</xdr:col>
      <xdr:colOff>101600</xdr:colOff>
      <xdr:row>16</xdr:row>
      <xdr:rowOff>129893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114670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109291</xdr:rowOff>
    </xdr:from>
    <xdr:to>
      <xdr:col>22</xdr:col>
      <xdr:colOff>114300</xdr:colOff>
      <xdr:row>12</xdr:row>
      <xdr:rowOff>127625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214316"/>
          <a:ext cx="6985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79225</xdr:rowOff>
    </xdr:from>
    <xdr:to>
      <xdr:col>22</xdr:col>
      <xdr:colOff>165100</xdr:colOff>
      <xdr:row>17</xdr:row>
      <xdr:rowOff>9375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106639</xdr:rowOff>
    </xdr:from>
    <xdr:to>
      <xdr:col>18</xdr:col>
      <xdr:colOff>177800</xdr:colOff>
      <xdr:row>12</xdr:row>
      <xdr:rowOff>109291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211664"/>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42101</xdr:rowOff>
    </xdr:from>
    <xdr:to>
      <xdr:col>19</xdr:col>
      <xdr:colOff>38100</xdr:colOff>
      <xdr:row>16</xdr:row>
      <xdr:rowOff>143701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128478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28522</xdr:rowOff>
    </xdr:from>
    <xdr:to>
      <xdr:col>15</xdr:col>
      <xdr:colOff>101600</xdr:colOff>
      <xdr:row>16</xdr:row>
      <xdr:rowOff>130122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114899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155783</xdr:rowOff>
    </xdr:from>
    <xdr:to>
      <xdr:col>29</xdr:col>
      <xdr:colOff>177800</xdr:colOff>
      <xdr:row>12</xdr:row>
      <xdr:rowOff>85933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8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3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23630</xdr:rowOff>
    </xdr:from>
    <xdr:to>
      <xdr:col>26</xdr:col>
      <xdr:colOff>101600</xdr:colOff>
      <xdr:row>12</xdr:row>
      <xdr:rowOff>125230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2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135407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76825</xdr:rowOff>
    </xdr:from>
    <xdr:to>
      <xdr:col>22</xdr:col>
      <xdr:colOff>165100</xdr:colOff>
      <xdr:row>13</xdr:row>
      <xdr:rowOff>6975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8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17152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58491</xdr:rowOff>
    </xdr:from>
    <xdr:to>
      <xdr:col>19</xdr:col>
      <xdr:colOff>38100</xdr:colOff>
      <xdr:row>12</xdr:row>
      <xdr:rowOff>160091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6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170268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3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55839</xdr:rowOff>
    </xdr:from>
    <xdr:to>
      <xdr:col>15</xdr:col>
      <xdr:colOff>101600</xdr:colOff>
      <xdr:row>12</xdr:row>
      <xdr:rowOff>157439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6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167616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310680</xdr:rowOff>
    </xdr:from>
    <xdr:to>
      <xdr:col>29</xdr:col>
      <xdr:colOff>127000</xdr:colOff>
      <xdr:row>35</xdr:row>
      <xdr:rowOff>69907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578130"/>
          <a:ext cx="647700" cy="102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145917</xdr:rowOff>
    </xdr:from>
    <xdr:to>
      <xdr:col>26</xdr:col>
      <xdr:colOff>50800</xdr:colOff>
      <xdr:row>34</xdr:row>
      <xdr:rowOff>310680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413367"/>
          <a:ext cx="698500" cy="16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253994</xdr:rowOff>
    </xdr:from>
    <xdr:to>
      <xdr:col>26</xdr:col>
      <xdr:colOff>101600</xdr:colOff>
      <xdr:row>35</xdr:row>
      <xdr:rowOff>12694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22871</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29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145917</xdr:rowOff>
    </xdr:from>
    <xdr:to>
      <xdr:col>22</xdr:col>
      <xdr:colOff>114300</xdr:colOff>
      <xdr:row>35</xdr:row>
      <xdr:rowOff>148717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413367"/>
          <a:ext cx="698500" cy="34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13335</xdr:rowOff>
    </xdr:from>
    <xdr:to>
      <xdr:col>22</xdr:col>
      <xdr:colOff>165100</xdr:colOff>
      <xdr:row>35</xdr:row>
      <xdr:rowOff>114935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99712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58134</xdr:rowOff>
    </xdr:from>
    <xdr:to>
      <xdr:col>18</xdr:col>
      <xdr:colOff>177800</xdr:colOff>
      <xdr:row>35</xdr:row>
      <xdr:rowOff>148717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668484"/>
          <a:ext cx="698500" cy="90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127464</xdr:rowOff>
    </xdr:from>
    <xdr:to>
      <xdr:col>19</xdr:col>
      <xdr:colOff>38100</xdr:colOff>
      <xdr:row>35</xdr:row>
      <xdr:rowOff>229064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213841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167583</xdr:rowOff>
    </xdr:from>
    <xdr:to>
      <xdr:col>15</xdr:col>
      <xdr:colOff>101600</xdr:colOff>
      <xdr:row>35</xdr:row>
      <xdr:rowOff>269183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253960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19107</xdr:rowOff>
    </xdr:from>
    <xdr:to>
      <xdr:col>29</xdr:col>
      <xdr:colOff>177800</xdr:colOff>
      <xdr:row>35</xdr:row>
      <xdr:rowOff>120707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29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207084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7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259880</xdr:rowOff>
    </xdr:from>
    <xdr:to>
      <xdr:col>26</xdr:col>
      <xdr:colOff>101600</xdr:colOff>
      <xdr:row>35</xdr:row>
      <xdr:rowOff>18580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6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95117</xdr:rowOff>
    </xdr:from>
    <xdr:to>
      <xdr:col>22</xdr:col>
      <xdr:colOff>165100</xdr:colOff>
      <xdr:row>34</xdr:row>
      <xdr:rowOff>196717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36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206894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3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97917</xdr:rowOff>
    </xdr:from>
    <xdr:to>
      <xdr:col>19</xdr:col>
      <xdr:colOff>38100</xdr:colOff>
      <xdr:row>35</xdr:row>
      <xdr:rowOff>199517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209694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7334</xdr:rowOff>
    </xdr:from>
    <xdr:to>
      <xdr:col>15</xdr:col>
      <xdr:colOff>101600</xdr:colOff>
      <xdr:row>35</xdr:row>
      <xdr:rowOff>108934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1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119111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752,390
735,618
4,190.54
539,080,066
523,817,438
6,709,032
264,055,575
814,905,833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82093</xdr:rowOff>
    </xdr:from>
    <xdr:to>
      <xdr:col>24</xdr:col>
      <xdr:colOff>63500</xdr:colOff>
      <xdr:row>32</xdr:row>
      <xdr:rowOff>161897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68493"/>
          <a:ext cx="8382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82093</xdr:rowOff>
    </xdr:from>
    <xdr:to>
      <xdr:col>19</xdr:col>
      <xdr:colOff>177800</xdr:colOff>
      <xdr:row>32</xdr:row>
      <xdr:rowOff>148136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68493"/>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102410</xdr:rowOff>
    </xdr:from>
    <xdr:to>
      <xdr:col>20</xdr:col>
      <xdr:colOff>38100</xdr:colOff>
      <xdr:row>37</xdr:row>
      <xdr:rowOff>32560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23687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36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85362</xdr:rowOff>
    </xdr:from>
    <xdr:to>
      <xdr:col>15</xdr:col>
      <xdr:colOff>50800</xdr:colOff>
      <xdr:row>32</xdr:row>
      <xdr:rowOff>148136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71762"/>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154005</xdr:rowOff>
    </xdr:from>
    <xdr:to>
      <xdr:col>15</xdr:col>
      <xdr:colOff>101600</xdr:colOff>
      <xdr:row>37</xdr:row>
      <xdr:rowOff>84155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2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75282</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1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85362</xdr:rowOff>
    </xdr:from>
    <xdr:to>
      <xdr:col>10</xdr:col>
      <xdr:colOff>114300</xdr:colOff>
      <xdr:row>32</xdr:row>
      <xdr:rowOff>140226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717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124904</xdr:rowOff>
    </xdr:from>
    <xdr:to>
      <xdr:col>10</xdr:col>
      <xdr:colOff>165100</xdr:colOff>
      <xdr:row>37</xdr:row>
      <xdr:rowOff>55054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46181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111280</xdr:rowOff>
    </xdr:from>
    <xdr:to>
      <xdr:col>6</xdr:col>
      <xdr:colOff>38100</xdr:colOff>
      <xdr:row>37</xdr:row>
      <xdr:rowOff>41430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32557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111097</xdr:rowOff>
    </xdr:from>
    <xdr:to>
      <xdr:col>24</xdr:col>
      <xdr:colOff>114300</xdr:colOff>
      <xdr:row>33</xdr:row>
      <xdr:rowOff>41247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26024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1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31293</xdr:rowOff>
    </xdr:from>
    <xdr:to>
      <xdr:col>20</xdr:col>
      <xdr:colOff>38100</xdr:colOff>
      <xdr:row>32</xdr:row>
      <xdr:rowOff>132893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149420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97336</xdr:rowOff>
    </xdr:from>
    <xdr:to>
      <xdr:col>15</xdr:col>
      <xdr:colOff>101600</xdr:colOff>
      <xdr:row>33</xdr:row>
      <xdr:rowOff>27486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44013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5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34562</xdr:rowOff>
    </xdr:from>
    <xdr:to>
      <xdr:col>10</xdr:col>
      <xdr:colOff>165100</xdr:colOff>
      <xdr:row>32</xdr:row>
      <xdr:rowOff>136162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152689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89426</xdr:rowOff>
    </xdr:from>
    <xdr:to>
      <xdr:col>6</xdr:col>
      <xdr:colOff>38100</xdr:colOff>
      <xdr:row>33</xdr:row>
      <xdr:rowOff>19576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36103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3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164084</xdr:rowOff>
    </xdr:from>
    <xdr:to>
      <xdr:col>24</xdr:col>
      <xdr:colOff>63500</xdr:colOff>
      <xdr:row>53</xdr:row>
      <xdr:rowOff>23571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079484"/>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164084</xdr:rowOff>
    </xdr:from>
    <xdr:to>
      <xdr:col>19</xdr:col>
      <xdr:colOff>177800</xdr:colOff>
      <xdr:row>53</xdr:row>
      <xdr:rowOff>145149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79484"/>
          <a:ext cx="889000" cy="15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121551</xdr:rowOff>
    </xdr:from>
    <xdr:to>
      <xdr:col>20</xdr:col>
      <xdr:colOff>38100</xdr:colOff>
      <xdr:row>55</xdr:row>
      <xdr:rowOff>51701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3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42828</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4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145149</xdr:rowOff>
    </xdr:from>
    <xdr:to>
      <xdr:col>15</xdr:col>
      <xdr:colOff>50800</xdr:colOff>
      <xdr:row>55</xdr:row>
      <xdr:rowOff>26848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31999"/>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23520</xdr:rowOff>
    </xdr:from>
    <xdr:to>
      <xdr:col>15</xdr:col>
      <xdr:colOff>101600</xdr:colOff>
      <xdr:row>56</xdr:row>
      <xdr:rowOff>125120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116247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26848</xdr:rowOff>
    </xdr:from>
    <xdr:to>
      <xdr:col>10</xdr:col>
      <xdr:colOff>114300</xdr:colOff>
      <xdr:row>55</xdr:row>
      <xdr:rowOff>111658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56598"/>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43980</xdr:rowOff>
    </xdr:from>
    <xdr:to>
      <xdr:col>10</xdr:col>
      <xdr:colOff>165100</xdr:colOff>
      <xdr:row>57</xdr:row>
      <xdr:rowOff>145580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139421</xdr:rowOff>
    </xdr:from>
    <xdr:to>
      <xdr:col>6</xdr:col>
      <xdr:colOff>38100</xdr:colOff>
      <xdr:row>58</xdr:row>
      <xdr:rowOff>69571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144221</xdr:rowOff>
    </xdr:from>
    <xdr:to>
      <xdr:col>24</xdr:col>
      <xdr:colOff>114300</xdr:colOff>
      <xdr:row>53</xdr:row>
      <xdr:rowOff>74371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0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167098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9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113284</xdr:rowOff>
    </xdr:from>
    <xdr:to>
      <xdr:col>20</xdr:col>
      <xdr:colOff>38100</xdr:colOff>
      <xdr:row>53</xdr:row>
      <xdr:rowOff>43434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59961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80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94349</xdr:rowOff>
    </xdr:from>
    <xdr:to>
      <xdr:col>15</xdr:col>
      <xdr:colOff>101600</xdr:colOff>
      <xdr:row>54</xdr:row>
      <xdr:rowOff>24499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1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41026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8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147498</xdr:rowOff>
    </xdr:from>
    <xdr:to>
      <xdr:col>10</xdr:col>
      <xdr:colOff>165100</xdr:colOff>
      <xdr:row>55</xdr:row>
      <xdr:rowOff>77648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94175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1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60858</xdr:rowOff>
    </xdr:from>
    <xdr:to>
      <xdr:col>6</xdr:col>
      <xdr:colOff>38100</xdr:colOff>
      <xdr:row>55</xdr:row>
      <xdr:rowOff>162458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40386</xdr:rowOff>
    </xdr:from>
    <xdr:to>
      <xdr:col>24</xdr:col>
      <xdr:colOff>63500</xdr:colOff>
      <xdr:row>75</xdr:row>
      <xdr:rowOff>78740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99136"/>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40386</xdr:rowOff>
    </xdr:from>
    <xdr:to>
      <xdr:col>19</xdr:col>
      <xdr:colOff>177800</xdr:colOff>
      <xdr:row>75</xdr:row>
      <xdr:rowOff>70866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89913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164592</xdr:rowOff>
    </xdr:from>
    <xdr:to>
      <xdr:col>20</xdr:col>
      <xdr:colOff>38100</xdr:colOff>
      <xdr:row>76</xdr:row>
      <xdr:rowOff>94742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2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85869</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70866</xdr:rowOff>
    </xdr:from>
    <xdr:to>
      <xdr:col>15</xdr:col>
      <xdr:colOff>50800</xdr:colOff>
      <xdr:row>76</xdr:row>
      <xdr:rowOff>33020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929616"/>
          <a:ext cx="889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11447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33020</xdr:rowOff>
    </xdr:from>
    <xdr:to>
      <xdr:col>10</xdr:col>
      <xdr:colOff>114300</xdr:colOff>
      <xdr:row>77</xdr:row>
      <xdr:rowOff>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63220"/>
          <a:ext cx="889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133986</xdr:rowOff>
    </xdr:from>
    <xdr:to>
      <xdr:col>6</xdr:col>
      <xdr:colOff>38100</xdr:colOff>
      <xdr:row>78</xdr:row>
      <xdr:rowOff>64136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55263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3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161036</xdr:rowOff>
    </xdr:from>
    <xdr:to>
      <xdr:col>20</xdr:col>
      <xdr:colOff>38100</xdr:colOff>
      <xdr:row>75</xdr:row>
      <xdr:rowOff>91186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107713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26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20066</xdr:rowOff>
    </xdr:from>
    <xdr:to>
      <xdr:col>15</xdr:col>
      <xdr:colOff>101600</xdr:colOff>
      <xdr:row>75</xdr:row>
      <xdr:rowOff>121666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138193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65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153670</xdr:rowOff>
    </xdr:from>
    <xdr:to>
      <xdr:col>10</xdr:col>
      <xdr:colOff>165100</xdr:colOff>
      <xdr:row>76</xdr:row>
      <xdr:rowOff>83820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100347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76852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93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131604</xdr:rowOff>
    </xdr:from>
    <xdr:to>
      <xdr:col>24</xdr:col>
      <xdr:colOff>63500</xdr:colOff>
      <xdr:row>93</xdr:row>
      <xdr:rowOff>131890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76454"/>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131890</xdr:rowOff>
    </xdr:from>
    <xdr:to>
      <xdr:col>19</xdr:col>
      <xdr:colOff>177800</xdr:colOff>
      <xdr:row>94</xdr:row>
      <xdr:rowOff>115982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76740"/>
          <a:ext cx="889000" cy="1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16796</xdr:rowOff>
    </xdr:from>
    <xdr:to>
      <xdr:col>20</xdr:col>
      <xdr:colOff>38100</xdr:colOff>
      <xdr:row>96</xdr:row>
      <xdr:rowOff>118396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109523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115982</xdr:rowOff>
    </xdr:from>
    <xdr:to>
      <xdr:col>15</xdr:col>
      <xdr:colOff>50800</xdr:colOff>
      <xdr:row>95</xdr:row>
      <xdr:rowOff>44735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32282"/>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62040</xdr:rowOff>
    </xdr:from>
    <xdr:to>
      <xdr:col>15</xdr:col>
      <xdr:colOff>101600</xdr:colOff>
      <xdr:row>96</xdr:row>
      <xdr:rowOff>163640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154767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44735</xdr:rowOff>
    </xdr:from>
    <xdr:to>
      <xdr:col>10</xdr:col>
      <xdr:colOff>114300</xdr:colOff>
      <xdr:row>95</xdr:row>
      <xdr:rowOff>85789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2485"/>
          <a:ext cx="8890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103093</xdr:rowOff>
    </xdr:from>
    <xdr:to>
      <xdr:col>10</xdr:col>
      <xdr:colOff>165100</xdr:colOff>
      <xdr:row>97</xdr:row>
      <xdr:rowOff>33243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80804</xdr:rowOff>
    </xdr:from>
    <xdr:to>
      <xdr:col>24</xdr:col>
      <xdr:colOff>114300</xdr:colOff>
      <xdr:row>94</xdr:row>
      <xdr:rowOff>10954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103681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81090</xdr:rowOff>
    </xdr:from>
    <xdr:to>
      <xdr:col>20</xdr:col>
      <xdr:colOff>38100</xdr:colOff>
      <xdr:row>94</xdr:row>
      <xdr:rowOff>11240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27767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8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65182</xdr:rowOff>
    </xdr:from>
    <xdr:to>
      <xdr:col>15</xdr:col>
      <xdr:colOff>101600</xdr:colOff>
      <xdr:row>94</xdr:row>
      <xdr:rowOff>166782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11859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5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165385</xdr:rowOff>
    </xdr:from>
    <xdr:to>
      <xdr:col>10</xdr:col>
      <xdr:colOff>165100</xdr:colOff>
      <xdr:row>95</xdr:row>
      <xdr:rowOff>95535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112062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34989</xdr:rowOff>
    </xdr:from>
    <xdr:to>
      <xdr:col>6</xdr:col>
      <xdr:colOff>38100</xdr:colOff>
      <xdr:row>95</xdr:row>
      <xdr:rowOff>136589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153116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109906</xdr:rowOff>
    </xdr:from>
    <xdr:to>
      <xdr:col>55</xdr:col>
      <xdr:colOff>0</xdr:colOff>
      <xdr:row>34</xdr:row>
      <xdr:rowOff>90837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424856"/>
          <a:ext cx="838200" cy="4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159131</xdr:rowOff>
    </xdr:from>
    <xdr:to>
      <xdr:col>50</xdr:col>
      <xdr:colOff>114300</xdr:colOff>
      <xdr:row>31</xdr:row>
      <xdr:rowOff>109906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02631"/>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154565</xdr:rowOff>
    </xdr:from>
    <xdr:to>
      <xdr:col>50</xdr:col>
      <xdr:colOff>165100</xdr:colOff>
      <xdr:row>32</xdr:row>
      <xdr:rowOff>84715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75842</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6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159131</xdr:rowOff>
    </xdr:from>
    <xdr:to>
      <xdr:col>45</xdr:col>
      <xdr:colOff>177800</xdr:colOff>
      <xdr:row>33</xdr:row>
      <xdr:rowOff>114935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02631"/>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8871</xdr:rowOff>
    </xdr:from>
    <xdr:to>
      <xdr:col>46</xdr:col>
      <xdr:colOff>38100</xdr:colOff>
      <xdr:row>32</xdr:row>
      <xdr:rowOff>110471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101598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114935</xdr:rowOff>
    </xdr:from>
    <xdr:to>
      <xdr:col>41</xdr:col>
      <xdr:colOff>50800</xdr:colOff>
      <xdr:row>38</xdr:row>
      <xdr:rowOff>55023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72785"/>
          <a:ext cx="889000" cy="7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160433</xdr:rowOff>
    </xdr:from>
    <xdr:to>
      <xdr:col>41</xdr:col>
      <xdr:colOff>101600</xdr:colOff>
      <xdr:row>34</xdr:row>
      <xdr:rowOff>90583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81710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105835</xdr:rowOff>
    </xdr:from>
    <xdr:to>
      <xdr:col>36</xdr:col>
      <xdr:colOff>165100</xdr:colOff>
      <xdr:row>39</xdr:row>
      <xdr:rowOff>35985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27112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40037</xdr:rowOff>
    </xdr:from>
    <xdr:to>
      <xdr:col>55</xdr:col>
      <xdr:colOff>50800</xdr:colOff>
      <xdr:row>34</xdr:row>
      <xdr:rowOff>141637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126414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59106</xdr:rowOff>
    </xdr:from>
    <xdr:to>
      <xdr:col>50</xdr:col>
      <xdr:colOff>165100</xdr:colOff>
      <xdr:row>31</xdr:row>
      <xdr:rowOff>160706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5783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14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108331</xdr:rowOff>
    </xdr:from>
    <xdr:to>
      <xdr:col>46</xdr:col>
      <xdr:colOff>38100</xdr:colOff>
      <xdr:row>31</xdr:row>
      <xdr:rowOff>38481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55008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02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64135</xdr:rowOff>
    </xdr:from>
    <xdr:to>
      <xdr:col>41</xdr:col>
      <xdr:colOff>101600</xdr:colOff>
      <xdr:row>33</xdr:row>
      <xdr:rowOff>165735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49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4223</xdr:rowOff>
    </xdr:from>
    <xdr:to>
      <xdr:col>36</xdr:col>
      <xdr:colOff>165100</xdr:colOff>
      <xdr:row>38</xdr:row>
      <xdr:rowOff>105823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122350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99956</xdr:rowOff>
    </xdr:from>
    <xdr:to>
      <xdr:col>55</xdr:col>
      <xdr:colOff>0</xdr:colOff>
      <xdr:row>52</xdr:row>
      <xdr:rowOff>8304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672456"/>
          <a:ext cx="838200" cy="25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8304</xdr:rowOff>
    </xdr:from>
    <xdr:to>
      <xdr:col>50</xdr:col>
      <xdr:colOff>114300</xdr:colOff>
      <xdr:row>52</xdr:row>
      <xdr:rowOff>56866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923704"/>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85112</xdr:rowOff>
    </xdr:from>
    <xdr:to>
      <xdr:col>50</xdr:col>
      <xdr:colOff>165100</xdr:colOff>
      <xdr:row>59</xdr:row>
      <xdr:rowOff>15262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2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6389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101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56866</xdr:rowOff>
    </xdr:from>
    <xdr:to>
      <xdr:col>45</xdr:col>
      <xdr:colOff>177800</xdr:colOff>
      <xdr:row>52</xdr:row>
      <xdr:rowOff>162691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972266"/>
          <a:ext cx="889000" cy="10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169890</xdr:rowOff>
    </xdr:from>
    <xdr:to>
      <xdr:col>46</xdr:col>
      <xdr:colOff>38100</xdr:colOff>
      <xdr:row>58</xdr:row>
      <xdr:rowOff>100040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91167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162691</xdr:rowOff>
    </xdr:from>
    <xdr:to>
      <xdr:col>41</xdr:col>
      <xdr:colOff>50800</xdr:colOff>
      <xdr:row>53</xdr:row>
      <xdr:rowOff>126670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078091"/>
          <a:ext cx="889000" cy="1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139045</xdr:rowOff>
    </xdr:from>
    <xdr:to>
      <xdr:col>41</xdr:col>
      <xdr:colOff>101600</xdr:colOff>
      <xdr:row>58</xdr:row>
      <xdr:rowOff>69195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1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60322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27782</xdr:rowOff>
    </xdr:from>
    <xdr:to>
      <xdr:col>36</xdr:col>
      <xdr:colOff>165100</xdr:colOff>
      <xdr:row>58</xdr:row>
      <xdr:rowOff>129382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120509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49156</xdr:rowOff>
    </xdr:from>
    <xdr:to>
      <xdr:col>55</xdr:col>
      <xdr:colOff>50800</xdr:colOff>
      <xdr:row>50</xdr:row>
      <xdr:rowOff>150756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6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2183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5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128954</xdr:rowOff>
    </xdr:from>
    <xdr:to>
      <xdr:col>50</xdr:col>
      <xdr:colOff>165100</xdr:colOff>
      <xdr:row>52</xdr:row>
      <xdr:rowOff>59104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75631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64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6066</xdr:rowOff>
    </xdr:from>
    <xdr:to>
      <xdr:col>46</xdr:col>
      <xdr:colOff>38100</xdr:colOff>
      <xdr:row>52</xdr:row>
      <xdr:rowOff>107666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124193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6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111891</xdr:rowOff>
    </xdr:from>
    <xdr:to>
      <xdr:col>41</xdr:col>
      <xdr:colOff>101600</xdr:colOff>
      <xdr:row>53</xdr:row>
      <xdr:rowOff>42041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0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58568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80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75870</xdr:rowOff>
    </xdr:from>
    <xdr:to>
      <xdr:col>36</xdr:col>
      <xdr:colOff>165100</xdr:colOff>
      <xdr:row>54</xdr:row>
      <xdr:rowOff>6020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22547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112402</xdr:rowOff>
    </xdr:from>
    <xdr:to>
      <xdr:col>55</xdr:col>
      <xdr:colOff>0</xdr:colOff>
      <xdr:row>73</xdr:row>
      <xdr:rowOff>68605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456802"/>
          <a:ext cx="838200" cy="1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68605</xdr:rowOff>
    </xdr:from>
    <xdr:to>
      <xdr:col>50</xdr:col>
      <xdr:colOff>114300</xdr:colOff>
      <xdr:row>74</xdr:row>
      <xdr:rowOff>147720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584455"/>
          <a:ext cx="889000" cy="2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1604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78798</xdr:rowOff>
    </xdr:from>
    <xdr:to>
      <xdr:col>45</xdr:col>
      <xdr:colOff>177800</xdr:colOff>
      <xdr:row>74</xdr:row>
      <xdr:rowOff>147720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766098"/>
          <a:ext cx="889000" cy="6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51295</xdr:rowOff>
    </xdr:from>
    <xdr:to>
      <xdr:col>46</xdr:col>
      <xdr:colOff>38100</xdr:colOff>
      <xdr:row>75</xdr:row>
      <xdr:rowOff>152896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9100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144022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150711</xdr:rowOff>
    </xdr:from>
    <xdr:to>
      <xdr:col>41</xdr:col>
      <xdr:colOff>50800</xdr:colOff>
      <xdr:row>74</xdr:row>
      <xdr:rowOff>78798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666561"/>
          <a:ext cx="889000" cy="9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27636</xdr:rowOff>
    </xdr:from>
    <xdr:to>
      <xdr:col>41</xdr:col>
      <xdr:colOff>101600</xdr:colOff>
      <xdr:row>75</xdr:row>
      <xdr:rowOff>129236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120363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36703</xdr:rowOff>
    </xdr:from>
    <xdr:to>
      <xdr:col>36</xdr:col>
      <xdr:colOff>165100</xdr:colOff>
      <xdr:row>75</xdr:row>
      <xdr:rowOff>138303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129430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61602</xdr:rowOff>
    </xdr:from>
    <xdr:to>
      <xdr:col>55</xdr:col>
      <xdr:colOff>50800</xdr:colOff>
      <xdr:row>72</xdr:row>
      <xdr:rowOff>163202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84479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2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17805</xdr:rowOff>
    </xdr:from>
    <xdr:to>
      <xdr:col>50</xdr:col>
      <xdr:colOff>165100</xdr:colOff>
      <xdr:row>73</xdr:row>
      <xdr:rowOff>119405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135932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3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96920</xdr:rowOff>
    </xdr:from>
    <xdr:to>
      <xdr:col>46</xdr:col>
      <xdr:colOff>38100</xdr:colOff>
      <xdr:row>75</xdr:row>
      <xdr:rowOff>27070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7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43597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5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27998</xdr:rowOff>
    </xdr:from>
    <xdr:to>
      <xdr:col>41</xdr:col>
      <xdr:colOff>101600</xdr:colOff>
      <xdr:row>74</xdr:row>
      <xdr:rowOff>129598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7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146125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4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99911</xdr:rowOff>
    </xdr:from>
    <xdr:to>
      <xdr:col>36</xdr:col>
      <xdr:colOff>165100</xdr:colOff>
      <xdr:row>74</xdr:row>
      <xdr:rowOff>30061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46588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3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138717</xdr:rowOff>
    </xdr:from>
    <xdr:to>
      <xdr:col>55</xdr:col>
      <xdr:colOff>0</xdr:colOff>
      <xdr:row>96</xdr:row>
      <xdr:rowOff>118509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426467"/>
          <a:ext cx="838200" cy="1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110942</xdr:rowOff>
    </xdr:from>
    <xdr:to>
      <xdr:col>50</xdr:col>
      <xdr:colOff>114300</xdr:colOff>
      <xdr:row>95</xdr:row>
      <xdr:rowOff>138717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39869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166647</xdr:rowOff>
    </xdr:from>
    <xdr:to>
      <xdr:col>50</xdr:col>
      <xdr:colOff>165100</xdr:colOff>
      <xdr:row>97</xdr:row>
      <xdr:rowOff>96797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87924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7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110942</xdr:rowOff>
    </xdr:from>
    <xdr:to>
      <xdr:col>45</xdr:col>
      <xdr:colOff>177800</xdr:colOff>
      <xdr:row>96</xdr:row>
      <xdr:rowOff>13901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398692"/>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94363</xdr:rowOff>
    </xdr:from>
    <xdr:to>
      <xdr:col>46</xdr:col>
      <xdr:colOff>38100</xdr:colOff>
      <xdr:row>97</xdr:row>
      <xdr:rowOff>24513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15640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13901</xdr:rowOff>
    </xdr:from>
    <xdr:to>
      <xdr:col>41</xdr:col>
      <xdr:colOff>50800</xdr:colOff>
      <xdr:row>96</xdr:row>
      <xdr:rowOff>114165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73101"/>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122162</xdr:rowOff>
    </xdr:from>
    <xdr:to>
      <xdr:col>41</xdr:col>
      <xdr:colOff>101600</xdr:colOff>
      <xdr:row>97</xdr:row>
      <xdr:rowOff>52312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43439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67709</xdr:rowOff>
    </xdr:from>
    <xdr:to>
      <xdr:col>55</xdr:col>
      <xdr:colOff>50800</xdr:colOff>
      <xdr:row>96</xdr:row>
      <xdr:rowOff>169309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46136</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87917</xdr:rowOff>
    </xdr:from>
    <xdr:to>
      <xdr:col>50</xdr:col>
      <xdr:colOff>165100</xdr:colOff>
      <xdr:row>96</xdr:row>
      <xdr:rowOff>18067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34594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1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60142</xdr:rowOff>
    </xdr:from>
    <xdr:to>
      <xdr:col>46</xdr:col>
      <xdr:colOff>38100</xdr:colOff>
      <xdr:row>95</xdr:row>
      <xdr:rowOff>161742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6819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134551</xdr:rowOff>
    </xdr:from>
    <xdr:to>
      <xdr:col>41</xdr:col>
      <xdr:colOff>101600</xdr:colOff>
      <xdr:row>96</xdr:row>
      <xdr:rowOff>64701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81228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63365</xdr:rowOff>
    </xdr:from>
    <xdr:to>
      <xdr:col>36</xdr:col>
      <xdr:colOff>165100</xdr:colOff>
      <xdr:row>96</xdr:row>
      <xdr:rowOff>164965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109662</xdr:rowOff>
    </xdr:from>
    <xdr:to>
      <xdr:col>85</xdr:col>
      <xdr:colOff>127000</xdr:colOff>
      <xdr:row>37</xdr:row>
      <xdr:rowOff>3317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110412"/>
          <a:ext cx="838200" cy="2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3317</xdr:rowOff>
    </xdr:from>
    <xdr:to>
      <xdr:col>81</xdr:col>
      <xdr:colOff>50800</xdr:colOff>
      <xdr:row>38</xdr:row>
      <xdr:rowOff>71257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346967"/>
          <a:ext cx="889000" cy="2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145273</xdr:rowOff>
    </xdr:from>
    <xdr:to>
      <xdr:col>81</xdr:col>
      <xdr:colOff>101600</xdr:colOff>
      <xdr:row>38</xdr:row>
      <xdr:rowOff>75423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66550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5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71257</xdr:rowOff>
    </xdr:from>
    <xdr:to>
      <xdr:col>76</xdr:col>
      <xdr:colOff>114300</xdr:colOff>
      <xdr:row>38</xdr:row>
      <xdr:rowOff>93523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86357"/>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54336</xdr:rowOff>
    </xdr:from>
    <xdr:to>
      <xdr:col>76</xdr:col>
      <xdr:colOff>165100</xdr:colOff>
      <xdr:row>37</xdr:row>
      <xdr:rowOff>155936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7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33538</xdr:rowOff>
    </xdr:from>
    <xdr:to>
      <xdr:col>71</xdr:col>
      <xdr:colOff>177800</xdr:colOff>
      <xdr:row>38</xdr:row>
      <xdr:rowOff>93523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48638"/>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153502</xdr:rowOff>
    </xdr:from>
    <xdr:to>
      <xdr:col>72</xdr:col>
      <xdr:colOff>38100</xdr:colOff>
      <xdr:row>37</xdr:row>
      <xdr:rowOff>83652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100179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117429</xdr:rowOff>
    </xdr:from>
    <xdr:to>
      <xdr:col>67</xdr:col>
      <xdr:colOff>101600</xdr:colOff>
      <xdr:row>37</xdr:row>
      <xdr:rowOff>47579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64106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58862</xdr:rowOff>
    </xdr:from>
    <xdr:to>
      <xdr:col>85</xdr:col>
      <xdr:colOff>177800</xdr:colOff>
      <xdr:row>35</xdr:row>
      <xdr:rowOff>160462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0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81739</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59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123967</xdr:rowOff>
    </xdr:from>
    <xdr:to>
      <xdr:col>81</xdr:col>
      <xdr:colOff>101600</xdr:colOff>
      <xdr:row>37</xdr:row>
      <xdr:rowOff>54117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70644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07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20457</xdr:rowOff>
    </xdr:from>
    <xdr:to>
      <xdr:col>76</xdr:col>
      <xdr:colOff>165100</xdr:colOff>
      <xdr:row>38</xdr:row>
      <xdr:rowOff>122057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113184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42723</xdr:rowOff>
    </xdr:from>
    <xdr:to>
      <xdr:col>72</xdr:col>
      <xdr:colOff>38100</xdr:colOff>
      <xdr:row>38</xdr:row>
      <xdr:rowOff>144323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135450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154188</xdr:rowOff>
    </xdr:from>
    <xdr:to>
      <xdr:col>67</xdr:col>
      <xdr:colOff>101600</xdr:colOff>
      <xdr:row>38</xdr:row>
      <xdr:rowOff>84338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75465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131146</xdr:rowOff>
    </xdr:from>
    <xdr:to>
      <xdr:col>85</xdr:col>
      <xdr:colOff>126364</xdr:colOff>
      <xdr:row>78</xdr:row>
      <xdr:rowOff>141452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475546"/>
          <a:ext cx="1269" cy="1039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145279</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141452</xdr:rowOff>
    </xdr:from>
    <xdr:to>
      <xdr:col>86</xdr:col>
      <xdr:colOff>25400</xdr:colOff>
      <xdr:row>78</xdr:row>
      <xdr:rowOff>141452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1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77823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2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131146</xdr:rowOff>
    </xdr:from>
    <xdr:to>
      <xdr:col>86</xdr:col>
      <xdr:colOff>25400</xdr:colOff>
      <xdr:row>72</xdr:row>
      <xdr:rowOff>131146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475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147339</xdr:rowOff>
    </xdr:from>
    <xdr:to>
      <xdr:col>85</xdr:col>
      <xdr:colOff>127000</xdr:colOff>
      <xdr:row>74</xdr:row>
      <xdr:rowOff>1759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491739"/>
          <a:ext cx="838200" cy="1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147318</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8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168891</xdr:rowOff>
    </xdr:from>
    <xdr:to>
      <xdr:col>85</xdr:col>
      <xdr:colOff>177800</xdr:colOff>
      <xdr:row>75</xdr:row>
      <xdr:rowOff>99041</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8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114668</xdr:rowOff>
    </xdr:from>
    <xdr:to>
      <xdr:col>81</xdr:col>
      <xdr:colOff>50800</xdr:colOff>
      <xdr:row>72</xdr:row>
      <xdr:rowOff>147339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116168"/>
          <a:ext cx="889000" cy="3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47885</xdr:rowOff>
    </xdr:from>
    <xdr:to>
      <xdr:col>81</xdr:col>
      <xdr:colOff>101600</xdr:colOff>
      <xdr:row>75</xdr:row>
      <xdr:rowOff>149485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140612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9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114668</xdr:rowOff>
    </xdr:from>
    <xdr:to>
      <xdr:col>76</xdr:col>
      <xdr:colOff>114300</xdr:colOff>
      <xdr:row>71</xdr:row>
      <xdr:rowOff>149472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116168"/>
          <a:ext cx="889000" cy="2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45371</xdr:rowOff>
    </xdr:from>
    <xdr:to>
      <xdr:col>76</xdr:col>
      <xdr:colOff>165100</xdr:colOff>
      <xdr:row>75</xdr:row>
      <xdr:rowOff>146971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9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138098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149472</xdr:rowOff>
    </xdr:from>
    <xdr:to>
      <xdr:col>71</xdr:col>
      <xdr:colOff>177800</xdr:colOff>
      <xdr:row>73</xdr:row>
      <xdr:rowOff>5645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32242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70860</xdr:rowOff>
    </xdr:from>
    <xdr:to>
      <xdr:col>72</xdr:col>
      <xdr:colOff>38100</xdr:colOff>
      <xdr:row>76</xdr:row>
      <xdr:rowOff>1011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9296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163586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30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62382</xdr:rowOff>
    </xdr:from>
    <xdr:to>
      <xdr:col>67</xdr:col>
      <xdr:colOff>101600</xdr:colOff>
      <xdr:row>75</xdr:row>
      <xdr:rowOff>163982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92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155109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122409</xdr:rowOff>
    </xdr:from>
    <xdr:to>
      <xdr:col>85</xdr:col>
      <xdr:colOff>177800</xdr:colOff>
      <xdr:row>74</xdr:row>
      <xdr:rowOff>52559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145286</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4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96539</xdr:rowOff>
    </xdr:from>
    <xdr:to>
      <xdr:col>81</xdr:col>
      <xdr:colOff>101600</xdr:colOff>
      <xdr:row>73</xdr:row>
      <xdr:rowOff>26689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43216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2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63868</xdr:rowOff>
    </xdr:from>
    <xdr:to>
      <xdr:col>76</xdr:col>
      <xdr:colOff>165100</xdr:colOff>
      <xdr:row>70</xdr:row>
      <xdr:rowOff>165468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0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10545</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184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98672</xdr:rowOff>
    </xdr:from>
    <xdr:to>
      <xdr:col>72</xdr:col>
      <xdr:colOff>38100</xdr:colOff>
      <xdr:row>72</xdr:row>
      <xdr:rowOff>28822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27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45349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04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126295</xdr:rowOff>
    </xdr:from>
    <xdr:to>
      <xdr:col>67</xdr:col>
      <xdr:colOff>101600</xdr:colOff>
      <xdr:row>73</xdr:row>
      <xdr:rowOff>56445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4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72972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23761</xdr:rowOff>
    </xdr:from>
    <xdr:to>
      <xdr:col>85</xdr:col>
      <xdr:colOff>127000</xdr:colOff>
      <xdr:row>97</xdr:row>
      <xdr:rowOff>26696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140061"/>
          <a:ext cx="838200" cy="5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26696</xdr:rowOff>
    </xdr:from>
    <xdr:to>
      <xdr:col>81</xdr:col>
      <xdr:colOff>50800</xdr:colOff>
      <xdr:row>97</xdr:row>
      <xdr:rowOff>156541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657346"/>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7976</xdr:rowOff>
    </xdr:from>
    <xdr:to>
      <xdr:col>81</xdr:col>
      <xdr:colOff>101600</xdr:colOff>
      <xdr:row>96</xdr:row>
      <xdr:rowOff>109576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126103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2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156541</xdr:rowOff>
    </xdr:from>
    <xdr:to>
      <xdr:col>76</xdr:col>
      <xdr:colOff>114300</xdr:colOff>
      <xdr:row>98</xdr:row>
      <xdr:rowOff>99504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787191"/>
          <a:ext cx="889000" cy="1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54572</xdr:rowOff>
    </xdr:from>
    <xdr:to>
      <xdr:col>76</xdr:col>
      <xdr:colOff>165100</xdr:colOff>
      <xdr:row>94</xdr:row>
      <xdr:rowOff>156172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1249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67005</xdr:rowOff>
    </xdr:from>
    <xdr:to>
      <xdr:col>71</xdr:col>
      <xdr:colOff>177800</xdr:colOff>
      <xdr:row>98</xdr:row>
      <xdr:rowOff>99504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86910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134371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41139</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144411</xdr:rowOff>
    </xdr:from>
    <xdr:to>
      <xdr:col>85</xdr:col>
      <xdr:colOff>177800</xdr:colOff>
      <xdr:row>94</xdr:row>
      <xdr:rowOff>74561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167288</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9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147346</xdr:rowOff>
    </xdr:from>
    <xdr:to>
      <xdr:col>81</xdr:col>
      <xdr:colOff>101600</xdr:colOff>
      <xdr:row>97</xdr:row>
      <xdr:rowOff>77496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68623</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33728" y="1669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105741</xdr:rowOff>
    </xdr:from>
    <xdr:to>
      <xdr:col>76</xdr:col>
      <xdr:colOff>165100</xdr:colOff>
      <xdr:row>98</xdr:row>
      <xdr:rowOff>35891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27018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48704</xdr:rowOff>
    </xdr:from>
    <xdr:to>
      <xdr:col>72</xdr:col>
      <xdr:colOff>38100</xdr:colOff>
      <xdr:row>98</xdr:row>
      <xdr:rowOff>150304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8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141431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9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16205</xdr:rowOff>
    </xdr:from>
    <xdr:to>
      <xdr:col>67</xdr:col>
      <xdr:colOff>101600</xdr:colOff>
      <xdr:row>98</xdr:row>
      <xdr:rowOff>117805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8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108932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91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33782</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691632"/>
          <a:ext cx="1269" cy="103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151909</xdr:rowOff>
    </xdr:from>
    <xdr:ext cx="469744"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4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33782</xdr:rowOff>
    </xdr:from>
    <xdr:to>
      <xdr:col>116</xdr:col>
      <xdr:colOff>152400</xdr:colOff>
      <xdr:row>33</xdr:row>
      <xdr:rowOff>33782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6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112649</xdr:rowOff>
    </xdr:from>
    <xdr:to>
      <xdr:col>116</xdr:col>
      <xdr:colOff>63500</xdr:colOff>
      <xdr:row>33</xdr:row>
      <xdr:rowOff>33782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5256149"/>
          <a:ext cx="8382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69232</xdr:rowOff>
    </xdr:from>
    <xdr:ext cx="378565"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5843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90805</xdr:rowOff>
    </xdr:from>
    <xdr:to>
      <xdr:col>116</xdr:col>
      <xdr:colOff>114300</xdr:colOff>
      <xdr:row>39</xdr:row>
      <xdr:rowOff>20955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112649</xdr:rowOff>
    </xdr:from>
    <xdr:to>
      <xdr:col>111</xdr:col>
      <xdr:colOff>177800</xdr:colOff>
      <xdr:row>33</xdr:row>
      <xdr:rowOff>128270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5256149"/>
          <a:ext cx="889000" cy="5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96139</xdr:rowOff>
    </xdr:from>
    <xdr:to>
      <xdr:col>112</xdr:col>
      <xdr:colOff>38100</xdr:colOff>
      <xdr:row>38</xdr:row>
      <xdr:rowOff>26289</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17416</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65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121031</xdr:rowOff>
    </xdr:from>
    <xdr:to>
      <xdr:col>107</xdr:col>
      <xdr:colOff>50800</xdr:colOff>
      <xdr:row>33</xdr:row>
      <xdr:rowOff>128270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5607431"/>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150622</xdr:rowOff>
    </xdr:from>
    <xdr:to>
      <xdr:col>107</xdr:col>
      <xdr:colOff>101600</xdr:colOff>
      <xdr:row>38</xdr:row>
      <xdr:rowOff>80772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71899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121031</xdr:rowOff>
    </xdr:from>
    <xdr:to>
      <xdr:col>102</xdr:col>
      <xdr:colOff>114300</xdr:colOff>
      <xdr:row>33</xdr:row>
      <xdr:rowOff>20066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5607431"/>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168529</xdr:rowOff>
    </xdr:from>
    <xdr:to>
      <xdr:col>102</xdr:col>
      <xdr:colOff>165100</xdr:colOff>
      <xdr:row>38</xdr:row>
      <xdr:rowOff>98679</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89806</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60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38989</xdr:rowOff>
    </xdr:from>
    <xdr:to>
      <xdr:col>98</xdr:col>
      <xdr:colOff>38100</xdr:colOff>
      <xdr:row>37</xdr:row>
      <xdr:rowOff>140589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131716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64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154432</xdr:rowOff>
    </xdr:from>
    <xdr:to>
      <xdr:col>116</xdr:col>
      <xdr:colOff>114300</xdr:colOff>
      <xdr:row>33</xdr:row>
      <xdr:rowOff>84582</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107459</xdr:rowOff>
    </xdr:from>
    <xdr:ext cx="469744"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61849</xdr:rowOff>
    </xdr:from>
    <xdr:to>
      <xdr:col>112</xdr:col>
      <xdr:colOff>38100</xdr:colOff>
      <xdr:row>30</xdr:row>
      <xdr:rowOff>163449</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52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8526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75728" y="498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77470</xdr:rowOff>
    </xdr:from>
    <xdr:to>
      <xdr:col>107</xdr:col>
      <xdr:colOff>101600</xdr:colOff>
      <xdr:row>34</xdr:row>
      <xdr:rowOff>7620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24147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70231</xdr:rowOff>
    </xdr:from>
    <xdr:to>
      <xdr:col>102</xdr:col>
      <xdr:colOff>165100</xdr:colOff>
      <xdr:row>33</xdr:row>
      <xdr:rowOff>381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16908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53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140716</xdr:rowOff>
    </xdr:from>
    <xdr:to>
      <xdr:col>98</xdr:col>
      <xdr:colOff>38100</xdr:colOff>
      <xdr:row>33</xdr:row>
      <xdr:rowOff>70866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87393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90486</xdr:rowOff>
    </xdr:from>
    <xdr:to>
      <xdr:col>116</xdr:col>
      <xdr:colOff>63500</xdr:colOff>
      <xdr:row>55</xdr:row>
      <xdr:rowOff>118277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323300" y="9520236"/>
          <a:ext cx="8382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160013</xdr:rowOff>
    </xdr:from>
    <xdr:to>
      <xdr:col>111</xdr:col>
      <xdr:colOff>177800</xdr:colOff>
      <xdr:row>55</xdr:row>
      <xdr:rowOff>90486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9246863"/>
          <a:ext cx="889000" cy="27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128437</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160013</xdr:rowOff>
    </xdr:from>
    <xdr:to>
      <xdr:col>107</xdr:col>
      <xdr:colOff>50800</xdr:colOff>
      <xdr:row>55</xdr:row>
      <xdr:rowOff>118685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9545300" y="9246863"/>
          <a:ext cx="889000" cy="30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48468</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3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118685</xdr:rowOff>
    </xdr:from>
    <xdr:to>
      <xdr:col>102</xdr:col>
      <xdr:colOff>114300</xdr:colOff>
      <xdr:row>58</xdr:row>
      <xdr:rowOff>148582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8656300" y="9548435"/>
          <a:ext cx="889000" cy="5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67477</xdr:rowOff>
    </xdr:from>
    <xdr:to>
      <xdr:col>116</xdr:col>
      <xdr:colOff>114300</xdr:colOff>
      <xdr:row>55</xdr:row>
      <xdr:rowOff>169077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94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45904</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94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39686</xdr:rowOff>
    </xdr:from>
    <xdr:to>
      <xdr:col>112</xdr:col>
      <xdr:colOff>38100</xdr:colOff>
      <xdr:row>55</xdr:row>
      <xdr:rowOff>141286</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94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132413</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43411" y="95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109213</xdr:rowOff>
    </xdr:from>
    <xdr:to>
      <xdr:col>107</xdr:col>
      <xdr:colOff>101600</xdr:colOff>
      <xdr:row>54</xdr:row>
      <xdr:rowOff>39363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55890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89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67885</xdr:rowOff>
    </xdr:from>
    <xdr:to>
      <xdr:col>102</xdr:col>
      <xdr:colOff>165100</xdr:colOff>
      <xdr:row>55</xdr:row>
      <xdr:rowOff>169485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4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160612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5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97782</xdr:rowOff>
    </xdr:from>
    <xdr:to>
      <xdr:col>98</xdr:col>
      <xdr:colOff>38100</xdr:colOff>
      <xdr:row>59</xdr:row>
      <xdr:rowOff>27932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100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19059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129032</xdr:rowOff>
    </xdr:from>
    <xdr:to>
      <xdr:col>116</xdr:col>
      <xdr:colOff>62864</xdr:colOff>
      <xdr:row>76</xdr:row>
      <xdr:rowOff>152654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59082"/>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156481</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152654</xdr:rowOff>
    </xdr:from>
    <xdr:to>
      <xdr:col>116</xdr:col>
      <xdr:colOff>152400</xdr:colOff>
      <xdr:row>76</xdr:row>
      <xdr:rowOff>152654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1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75709</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129032</xdr:rowOff>
    </xdr:from>
    <xdr:to>
      <xdr:col>116</xdr:col>
      <xdr:colOff>152400</xdr:colOff>
      <xdr:row>69</xdr:row>
      <xdr:rowOff>129032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13208</xdr:rowOff>
    </xdr:from>
    <xdr:to>
      <xdr:col>116</xdr:col>
      <xdr:colOff>63500</xdr:colOff>
      <xdr:row>76</xdr:row>
      <xdr:rowOff>20447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2871958"/>
          <a:ext cx="8382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63771</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57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40894</xdr:rowOff>
    </xdr:from>
    <xdr:to>
      <xdr:col>116</xdr:col>
      <xdr:colOff>114300</xdr:colOff>
      <xdr:row>74</xdr:row>
      <xdr:rowOff>142494</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130937</xdr:rowOff>
    </xdr:from>
    <xdr:to>
      <xdr:col>111</xdr:col>
      <xdr:colOff>177800</xdr:colOff>
      <xdr:row>76</xdr:row>
      <xdr:rowOff>20447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0434300" y="1298968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130937</xdr:rowOff>
    </xdr:from>
    <xdr:to>
      <xdr:col>107</xdr:col>
      <xdr:colOff>50800</xdr:colOff>
      <xdr:row>76</xdr:row>
      <xdr:rowOff>33782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298968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139716</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140081</xdr:rowOff>
    </xdr:from>
    <xdr:to>
      <xdr:col>102</xdr:col>
      <xdr:colOff>114300</xdr:colOff>
      <xdr:row>76</xdr:row>
      <xdr:rowOff>33782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2655931"/>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96665</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133858</xdr:rowOff>
    </xdr:from>
    <xdr:to>
      <xdr:col>116</xdr:col>
      <xdr:colOff>114300</xdr:colOff>
      <xdr:row>75</xdr:row>
      <xdr:rowOff>64008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8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112285</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79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141097</xdr:rowOff>
    </xdr:from>
    <xdr:to>
      <xdr:col>112</xdr:col>
      <xdr:colOff>38100</xdr:colOff>
      <xdr:row>76</xdr:row>
      <xdr:rowOff>71247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87774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80137</xdr:rowOff>
    </xdr:from>
    <xdr:to>
      <xdr:col>107</xdr:col>
      <xdr:colOff>101600</xdr:colOff>
      <xdr:row>76</xdr:row>
      <xdr:rowOff>10288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938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26814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27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154432</xdr:rowOff>
    </xdr:from>
    <xdr:to>
      <xdr:col>102</xdr:col>
      <xdr:colOff>165100</xdr:colOff>
      <xdr:row>76</xdr:row>
      <xdr:rowOff>84582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0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101109</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27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89281</xdr:rowOff>
    </xdr:from>
    <xdr:to>
      <xdr:col>98</xdr:col>
      <xdr:colOff>38100</xdr:colOff>
      <xdr:row>74</xdr:row>
      <xdr:rowOff>19431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26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10558</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26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財政力指数が同規模の団体と比較して本県は人口が少ないことから住民一人当たりのコストが高くなる傾向にある。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144,029</a:t>
          </a:r>
          <a:r>
            <a:rPr kumimoji="1" lang="ja-JP" altLang="en-US" sz="1300">
              <a:latin typeface="ＭＳ Ｐゴシック" panose="020B0600070205080204" pitchFamily="50" charset="-128"/>
              <a:ea typeface="ＭＳ Ｐゴシック" panose="020B0600070205080204" pitchFamily="50" charset="-128"/>
            </a:rPr>
            <a:t>円となっている。出先機関の再編や効率的な働き方の推進など行財政改革の実施により、人件費の削減努力を進めており、一般行政部門の職員数は全国最小水準を維持している。</a:t>
          </a: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174,434</a:t>
          </a:r>
          <a:r>
            <a:rPr kumimoji="1" lang="ja-JP" altLang="en-US" sz="1300">
              <a:latin typeface="ＭＳ Ｐゴシック" panose="020B0600070205080204" pitchFamily="50" charset="-128"/>
              <a:ea typeface="ＭＳ Ｐゴシック" panose="020B0600070205080204" pitchFamily="50" charset="-128"/>
            </a:rPr>
            <a:t>円となっている。並行在来線鉄道資産取得支援事業等により増加した。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142,565</a:t>
          </a:r>
          <a:r>
            <a:rPr kumimoji="1" lang="ja-JP" altLang="en-US" sz="1300">
              <a:latin typeface="ＭＳ Ｐゴシック" panose="020B0600070205080204" pitchFamily="50" charset="-128"/>
              <a:ea typeface="ＭＳ Ｐゴシック" panose="020B0600070205080204" pitchFamily="50" charset="-128"/>
            </a:rPr>
            <a:t>円、貸付金は、住民一人当たり</a:t>
          </a:r>
          <a:r>
            <a:rPr kumimoji="1" lang="en-US" altLang="ja-JP" sz="1300">
              <a:latin typeface="ＭＳ Ｐゴシック" panose="020B0600070205080204" pitchFamily="50" charset="-128"/>
              <a:ea typeface="ＭＳ Ｐゴシック" panose="020B0600070205080204" pitchFamily="50" charset="-128"/>
            </a:rPr>
            <a:t>40,812</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円となっている。新型コロナウイルス対策事業や小規模事業者等事業継続支援金等の減により減少した。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87,241</a:t>
          </a:r>
          <a:r>
            <a:rPr kumimoji="1" lang="ja-JP" altLang="en-US" sz="1300">
              <a:latin typeface="ＭＳ Ｐゴシック" panose="020B0600070205080204" pitchFamily="50" charset="-128"/>
              <a:ea typeface="ＭＳ Ｐゴシック" panose="020B0600070205080204" pitchFamily="50" charset="-128"/>
            </a:rPr>
            <a:t>円となっている。令和５年度は元利償還金の減により減少した。</a:t>
          </a:r>
        </a:p>
        <a:p>
          <a:r>
            <a:rPr kumimoji="1" lang="ja-JP" altLang="en-US" sz="1300">
              <a:latin typeface="ＭＳ Ｐゴシック" panose="020B0600070205080204" pitchFamily="50" charset="-128"/>
              <a:ea typeface="ＭＳ Ｐゴシック" panose="020B0600070205080204" pitchFamily="50" charset="-128"/>
            </a:rPr>
            <a:t>今後も社会保障費等の増加が見込まれるが、引き続き、歳出の合理化や抑制を図り、健全な財政の維持に努めていく。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752,390
735,618
4,190.54
539,080,066
523,817,438
6,709,032
264,055,575
814,905,833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105410</xdr:rowOff>
    </xdr:from>
    <xdr:to>
      <xdr:col>24</xdr:col>
      <xdr:colOff>63500</xdr:colOff>
      <xdr:row>33</xdr:row>
      <xdr:rowOff>254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9181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xdr:rowOff>
    </xdr:from>
    <xdr:to>
      <xdr:col>19</xdr:col>
      <xdr:colOff>177800</xdr:colOff>
      <xdr:row>33</xdr:row>
      <xdr:rowOff>148844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5810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68326</xdr:rowOff>
    </xdr:from>
    <xdr:to>
      <xdr:col>20</xdr:col>
      <xdr:colOff>38100</xdr:colOff>
      <xdr:row>38</xdr:row>
      <xdr:rowOff>169926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161053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34</xdr:row>
      <xdr:rowOff>29972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66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10177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48260</xdr:rowOff>
    </xdr:from>
    <xdr:to>
      <xdr:col>10</xdr:col>
      <xdr:colOff>114300</xdr:colOff>
      <xdr:row>34</xdr:row>
      <xdr:rowOff>29972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0611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21607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29464</xdr:rowOff>
    </xdr:from>
    <xdr:to>
      <xdr:col>6</xdr:col>
      <xdr:colOff>38100</xdr:colOff>
      <xdr:row>38</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54610</xdr:rowOff>
    </xdr:from>
    <xdr:to>
      <xdr:col>24</xdr:col>
      <xdr:colOff>114300</xdr:colOff>
      <xdr:row>32</xdr:row>
      <xdr:rowOff>156210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77487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120904</xdr:rowOff>
    </xdr:from>
    <xdr:to>
      <xdr:col>20</xdr:col>
      <xdr:colOff>38100</xdr:colOff>
      <xdr:row>33</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150622</xdr:rowOff>
    </xdr:from>
    <xdr:to>
      <xdr:col>10</xdr:col>
      <xdr:colOff>165100</xdr:colOff>
      <xdr:row>34</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168910</xdr:rowOff>
    </xdr:from>
    <xdr:to>
      <xdr:col>6</xdr:col>
      <xdr:colOff>38100</xdr:colOff>
      <xdr:row>33</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163017</xdr:rowOff>
    </xdr:from>
    <xdr:to>
      <xdr:col>24</xdr:col>
      <xdr:colOff>63500</xdr:colOff>
      <xdr:row>52</xdr:row>
      <xdr:rowOff>38398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564067"/>
          <a:ext cx="838200" cy="38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66119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159359</xdr:rowOff>
    </xdr:from>
    <xdr:to>
      <xdr:col>19</xdr:col>
      <xdr:colOff>177800</xdr:colOff>
      <xdr:row>52</xdr:row>
      <xdr:rowOff>38398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03309"/>
          <a:ext cx="889000" cy="5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166624</xdr:rowOff>
    </xdr:from>
    <xdr:to>
      <xdr:col>20</xdr:col>
      <xdr:colOff>38100</xdr:colOff>
      <xdr:row>57</xdr:row>
      <xdr:rowOff>96774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6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87901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159359</xdr:rowOff>
    </xdr:from>
    <xdr:to>
      <xdr:col>15</xdr:col>
      <xdr:colOff>50800</xdr:colOff>
      <xdr:row>53</xdr:row>
      <xdr:rowOff>86567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03309"/>
          <a:ext cx="889000" cy="2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86222</xdr:rowOff>
    </xdr:from>
    <xdr:to>
      <xdr:col>15</xdr:col>
      <xdr:colOff>101600</xdr:colOff>
      <xdr:row>56</xdr:row>
      <xdr:rowOff>16372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1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48227</xdr:rowOff>
    </xdr:from>
    <xdr:to>
      <xdr:col>10</xdr:col>
      <xdr:colOff>114300</xdr:colOff>
      <xdr:row>53</xdr:row>
      <xdr:rowOff>86567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135077"/>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161758</xdr:rowOff>
    </xdr:from>
    <xdr:to>
      <xdr:col>10</xdr:col>
      <xdr:colOff>165100</xdr:colOff>
      <xdr:row>58</xdr:row>
      <xdr:rowOff>91908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3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158198</xdr:rowOff>
    </xdr:from>
    <xdr:to>
      <xdr:col>6</xdr:col>
      <xdr:colOff>38100</xdr:colOff>
      <xdr:row>58</xdr:row>
      <xdr:rowOff>88348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79475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112217</xdr:rowOff>
    </xdr:from>
    <xdr:to>
      <xdr:col>24</xdr:col>
      <xdr:colOff>114300</xdr:colOff>
      <xdr:row>50</xdr:row>
      <xdr:rowOff>42367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5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65244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4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159048</xdr:rowOff>
    </xdr:from>
    <xdr:to>
      <xdr:col>20</xdr:col>
      <xdr:colOff>38100</xdr:colOff>
      <xdr:row>52</xdr:row>
      <xdr:rowOff>89198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9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105725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67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108559</xdr:rowOff>
    </xdr:from>
    <xdr:to>
      <xdr:col>15</xdr:col>
      <xdr:colOff>101600</xdr:colOff>
      <xdr:row>52</xdr:row>
      <xdr:rowOff>38709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55236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35767</xdr:rowOff>
    </xdr:from>
    <xdr:to>
      <xdr:col>10</xdr:col>
      <xdr:colOff>165100</xdr:colOff>
      <xdr:row>53</xdr:row>
      <xdr:rowOff>137367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1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153894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8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168877</xdr:rowOff>
    </xdr:from>
    <xdr:to>
      <xdr:col>6</xdr:col>
      <xdr:colOff>38100</xdr:colOff>
      <xdr:row>53</xdr:row>
      <xdr:rowOff>99027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115554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8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103627</xdr:rowOff>
    </xdr:from>
    <xdr:to>
      <xdr:col>24</xdr:col>
      <xdr:colOff>63500</xdr:colOff>
      <xdr:row>75</xdr:row>
      <xdr:rowOff>118166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619477"/>
          <a:ext cx="838200" cy="35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31300</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54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118166</xdr:rowOff>
    </xdr:from>
    <xdr:to>
      <xdr:col>19</xdr:col>
      <xdr:colOff>177800</xdr:colOff>
      <xdr:row>76</xdr:row>
      <xdr:rowOff>51095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976916"/>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132700</xdr:rowOff>
    </xdr:from>
    <xdr:to>
      <xdr:col>20</xdr:col>
      <xdr:colOff>38100</xdr:colOff>
      <xdr:row>77</xdr:row>
      <xdr:rowOff>62850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53977</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25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51095</xdr:rowOff>
    </xdr:from>
    <xdr:to>
      <xdr:col>15</xdr:col>
      <xdr:colOff>50800</xdr:colOff>
      <xdr:row>76</xdr:row>
      <xdr:rowOff>154011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081295"/>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68371</xdr:rowOff>
    </xdr:from>
    <xdr:to>
      <xdr:col>15</xdr:col>
      <xdr:colOff>101600</xdr:colOff>
      <xdr:row>76</xdr:row>
      <xdr:rowOff>169971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0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161098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1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154011</xdr:rowOff>
    </xdr:from>
    <xdr:to>
      <xdr:col>10</xdr:col>
      <xdr:colOff>114300</xdr:colOff>
      <xdr:row>78</xdr:row>
      <xdr:rowOff>167041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84211"/>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29510</xdr:rowOff>
    </xdr:from>
    <xdr:to>
      <xdr:col>10</xdr:col>
      <xdr:colOff>165100</xdr:colOff>
      <xdr:row>76</xdr:row>
      <xdr:rowOff>131110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147637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120264</xdr:rowOff>
    </xdr:from>
    <xdr:to>
      <xdr:col>6</xdr:col>
      <xdr:colOff>38100</xdr:colOff>
      <xdr:row>79</xdr:row>
      <xdr:rowOff>50414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9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41541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52827</xdr:rowOff>
    </xdr:from>
    <xdr:to>
      <xdr:col>24</xdr:col>
      <xdr:colOff>114300</xdr:colOff>
      <xdr:row>73</xdr:row>
      <xdr:rowOff>154427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75704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67366</xdr:rowOff>
    </xdr:from>
    <xdr:to>
      <xdr:col>20</xdr:col>
      <xdr:colOff>38100</xdr:colOff>
      <xdr:row>75</xdr:row>
      <xdr:rowOff>168966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14043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7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295</xdr:rowOff>
    </xdr:from>
    <xdr:to>
      <xdr:col>15</xdr:col>
      <xdr:colOff>101600</xdr:colOff>
      <xdr:row>76</xdr:row>
      <xdr:rowOff>101895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118422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103211</xdr:rowOff>
    </xdr:from>
    <xdr:to>
      <xdr:col>10</xdr:col>
      <xdr:colOff>165100</xdr:colOff>
      <xdr:row>77</xdr:row>
      <xdr:rowOff>33361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24488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116241</xdr:rowOff>
    </xdr:from>
    <xdr:to>
      <xdr:col>6</xdr:col>
      <xdr:colOff>38100</xdr:colOff>
      <xdr:row>79</xdr:row>
      <xdr:rowOff>46391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62918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138633</xdr:rowOff>
    </xdr:from>
    <xdr:to>
      <xdr:col>24</xdr:col>
      <xdr:colOff>62865</xdr:colOff>
      <xdr:row>97</xdr:row>
      <xdr:rowOff>5169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397683"/>
          <a:ext cx="1270" cy="12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8996</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6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5169</xdr:rowOff>
    </xdr:from>
    <xdr:to>
      <xdr:col>24</xdr:col>
      <xdr:colOff>152400</xdr:colOff>
      <xdr:row>97</xdr:row>
      <xdr:rowOff>5169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63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85310</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138633</xdr:rowOff>
    </xdr:from>
    <xdr:to>
      <xdr:col>24</xdr:col>
      <xdr:colOff>152400</xdr:colOff>
      <xdr:row>89</xdr:row>
      <xdr:rowOff>138633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39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171095</xdr:rowOff>
    </xdr:from>
    <xdr:to>
      <xdr:col>24</xdr:col>
      <xdr:colOff>63500</xdr:colOff>
      <xdr:row>96</xdr:row>
      <xdr:rowOff>53899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773045"/>
          <a:ext cx="838200" cy="7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96804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041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73927</xdr:rowOff>
    </xdr:from>
    <xdr:to>
      <xdr:col>24</xdr:col>
      <xdr:colOff>114300</xdr:colOff>
      <xdr:row>95</xdr:row>
      <xdr:rowOff>4077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9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97676</xdr:rowOff>
    </xdr:from>
    <xdr:to>
      <xdr:col>19</xdr:col>
      <xdr:colOff>177800</xdr:colOff>
      <xdr:row>91</xdr:row>
      <xdr:rowOff>171095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528176"/>
          <a:ext cx="889000" cy="2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97676</xdr:rowOff>
    </xdr:from>
    <xdr:to>
      <xdr:col>15</xdr:col>
      <xdr:colOff>50800</xdr:colOff>
      <xdr:row>92</xdr:row>
      <xdr:rowOff>137300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528176"/>
          <a:ext cx="8890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128097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57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137300</xdr:rowOff>
    </xdr:from>
    <xdr:to>
      <xdr:col>10</xdr:col>
      <xdr:colOff>114300</xdr:colOff>
      <xdr:row>98</xdr:row>
      <xdr:rowOff>83274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910700"/>
          <a:ext cx="889000" cy="9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83786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0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3099</xdr:rowOff>
    </xdr:from>
    <xdr:to>
      <xdr:col>24</xdr:col>
      <xdr:colOff>114300</xdr:colOff>
      <xdr:row>96</xdr:row>
      <xdr:rowOff>104699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89476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120295</xdr:rowOff>
    </xdr:from>
    <xdr:to>
      <xdr:col>20</xdr:col>
      <xdr:colOff>38100</xdr:colOff>
      <xdr:row>92</xdr:row>
      <xdr:rowOff>50445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41572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8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46876</xdr:rowOff>
    </xdr:from>
    <xdr:to>
      <xdr:col>15</xdr:col>
      <xdr:colOff>101600</xdr:colOff>
      <xdr:row>90</xdr:row>
      <xdr:rowOff>148476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4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165003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2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86500</xdr:rowOff>
    </xdr:from>
    <xdr:to>
      <xdr:col>10</xdr:col>
      <xdr:colOff>165100</xdr:colOff>
      <xdr:row>93</xdr:row>
      <xdr:rowOff>16650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33177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6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32474</xdr:rowOff>
    </xdr:from>
    <xdr:to>
      <xdr:col>6</xdr:col>
      <xdr:colOff>38100</xdr:colOff>
      <xdr:row>98</xdr:row>
      <xdr:rowOff>134074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125201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2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25857</xdr:rowOff>
    </xdr:from>
    <xdr:to>
      <xdr:col>55</xdr:col>
      <xdr:colOff>0</xdr:colOff>
      <xdr:row>36</xdr:row>
      <xdr:rowOff>152044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198057"/>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98552</xdr:rowOff>
    </xdr:from>
    <xdr:to>
      <xdr:col>50</xdr:col>
      <xdr:colOff>114300</xdr:colOff>
      <xdr:row>36</xdr:row>
      <xdr:rowOff>152044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27075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147422</xdr:rowOff>
    </xdr:from>
    <xdr:to>
      <xdr:col>50</xdr:col>
      <xdr:colOff>165100</xdr:colOff>
      <xdr:row>38</xdr:row>
      <xdr:rowOff>77572</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68698</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5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116383</xdr:rowOff>
    </xdr:from>
    <xdr:to>
      <xdr:col>45</xdr:col>
      <xdr:colOff>177800</xdr:colOff>
      <xdr:row>36</xdr:row>
      <xdr:rowOff>98552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5774233"/>
          <a:ext cx="889000" cy="4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110846</xdr:rowOff>
    </xdr:from>
    <xdr:to>
      <xdr:col>46</xdr:col>
      <xdr:colOff>38100</xdr:colOff>
      <xdr:row>38</xdr:row>
      <xdr:rowOff>40996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45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32123</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116383</xdr:rowOff>
    </xdr:from>
    <xdr:to>
      <xdr:col>41</xdr:col>
      <xdr:colOff>50800</xdr:colOff>
      <xdr:row>37</xdr:row>
      <xdr:rowOff>61062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5774233"/>
          <a:ext cx="889000" cy="6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116789</xdr:rowOff>
    </xdr:from>
    <xdr:to>
      <xdr:col>41</xdr:col>
      <xdr:colOff>101600</xdr:colOff>
      <xdr:row>38</xdr:row>
      <xdr:rowOff>46940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38066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29921</xdr:rowOff>
    </xdr:from>
    <xdr:to>
      <xdr:col>36</xdr:col>
      <xdr:colOff>165100</xdr:colOff>
      <xdr:row>38</xdr:row>
      <xdr:rowOff>131521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122648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146507</xdr:rowOff>
    </xdr:from>
    <xdr:to>
      <xdr:col>55</xdr:col>
      <xdr:colOff>50800</xdr:colOff>
      <xdr:row>36</xdr:row>
      <xdr:rowOff>76657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169384</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9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101244</xdr:rowOff>
    </xdr:from>
    <xdr:to>
      <xdr:col>50</xdr:col>
      <xdr:colOff>165100</xdr:colOff>
      <xdr:row>37</xdr:row>
      <xdr:rowOff>31394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47921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60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47752</xdr:rowOff>
    </xdr:from>
    <xdr:to>
      <xdr:col>46</xdr:col>
      <xdr:colOff>38100</xdr:colOff>
      <xdr:row>36</xdr:row>
      <xdr:rowOff>149352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165879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65583</xdr:rowOff>
    </xdr:from>
    <xdr:to>
      <xdr:col>41</xdr:col>
      <xdr:colOff>101600</xdr:colOff>
      <xdr:row>33</xdr:row>
      <xdr:rowOff>167183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5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12260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4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10262</xdr:rowOff>
    </xdr:from>
    <xdr:to>
      <xdr:col>36</xdr:col>
      <xdr:colOff>165100</xdr:colOff>
      <xdr:row>37</xdr:row>
      <xdr:rowOff>111862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128389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100185</xdr:rowOff>
    </xdr:from>
    <xdr:to>
      <xdr:col>55</xdr:col>
      <xdr:colOff>0</xdr:colOff>
      <xdr:row>56</xdr:row>
      <xdr:rowOff>128172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01385"/>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128172</xdr:rowOff>
    </xdr:from>
    <xdr:to>
      <xdr:col>50</xdr:col>
      <xdr:colOff>114300</xdr:colOff>
      <xdr:row>57</xdr:row>
      <xdr:rowOff>36471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29372"/>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106111</xdr:rowOff>
    </xdr:from>
    <xdr:to>
      <xdr:col>50</xdr:col>
      <xdr:colOff>165100</xdr:colOff>
      <xdr:row>58</xdr:row>
      <xdr:rowOff>36261</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7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27388</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9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30527</xdr:rowOff>
    </xdr:from>
    <xdr:to>
      <xdr:col>45</xdr:col>
      <xdr:colOff>177800</xdr:colOff>
      <xdr:row>57</xdr:row>
      <xdr:rowOff>36471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031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114634</xdr:rowOff>
    </xdr:from>
    <xdr:to>
      <xdr:col>46</xdr:col>
      <xdr:colOff>38100</xdr:colOff>
      <xdr:row>58</xdr:row>
      <xdr:rowOff>44784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35911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9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34772</xdr:rowOff>
    </xdr:from>
    <xdr:to>
      <xdr:col>41</xdr:col>
      <xdr:colOff>50800</xdr:colOff>
      <xdr:row>57</xdr:row>
      <xdr:rowOff>30527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635972"/>
          <a:ext cx="889000" cy="1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83903</xdr:rowOff>
    </xdr:from>
    <xdr:to>
      <xdr:col>41</xdr:col>
      <xdr:colOff>101600</xdr:colOff>
      <xdr:row>58</xdr:row>
      <xdr:rowOff>14053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5180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66269</xdr:rowOff>
    </xdr:from>
    <xdr:to>
      <xdr:col>36</xdr:col>
      <xdr:colOff>165100</xdr:colOff>
      <xdr:row>57</xdr:row>
      <xdr:rowOff>167869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158996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49385</xdr:rowOff>
    </xdr:from>
    <xdr:to>
      <xdr:col>55</xdr:col>
      <xdr:colOff>50800</xdr:colOff>
      <xdr:row>56</xdr:row>
      <xdr:rowOff>150985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27812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77372</xdr:rowOff>
    </xdr:from>
    <xdr:to>
      <xdr:col>50</xdr:col>
      <xdr:colOff>165100</xdr:colOff>
      <xdr:row>57</xdr:row>
      <xdr:rowOff>7522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24049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45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157121</xdr:rowOff>
    </xdr:from>
    <xdr:to>
      <xdr:col>46</xdr:col>
      <xdr:colOff>38100</xdr:colOff>
      <xdr:row>57</xdr:row>
      <xdr:rowOff>87271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103798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53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151177</xdr:rowOff>
    </xdr:from>
    <xdr:to>
      <xdr:col>41</xdr:col>
      <xdr:colOff>101600</xdr:colOff>
      <xdr:row>57</xdr:row>
      <xdr:rowOff>81327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97854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155422</xdr:rowOff>
    </xdr:from>
    <xdr:to>
      <xdr:col>36</xdr:col>
      <xdr:colOff>165100</xdr:colOff>
      <xdr:row>56</xdr:row>
      <xdr:rowOff>85572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102099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72420</xdr:rowOff>
    </xdr:from>
    <xdr:to>
      <xdr:col>55</xdr:col>
      <xdr:colOff>0</xdr:colOff>
      <xdr:row>74</xdr:row>
      <xdr:rowOff>2897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588270"/>
          <a:ext cx="838200" cy="10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165603</xdr:rowOff>
    </xdr:from>
    <xdr:to>
      <xdr:col>50</xdr:col>
      <xdr:colOff>114300</xdr:colOff>
      <xdr:row>73</xdr:row>
      <xdr:rowOff>72420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338553"/>
          <a:ext cx="889000" cy="2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26321</xdr:rowOff>
    </xdr:from>
    <xdr:to>
      <xdr:col>50</xdr:col>
      <xdr:colOff>165100</xdr:colOff>
      <xdr:row>73</xdr:row>
      <xdr:rowOff>127921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54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119048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165603</xdr:rowOff>
    </xdr:from>
    <xdr:to>
      <xdr:col>45</xdr:col>
      <xdr:colOff>177800</xdr:colOff>
      <xdr:row>74</xdr:row>
      <xdr:rowOff>81935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338553"/>
          <a:ext cx="889000" cy="4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2946</xdr:rowOff>
    </xdr:from>
    <xdr:to>
      <xdr:col>46</xdr:col>
      <xdr:colOff>38100</xdr:colOff>
      <xdr:row>73</xdr:row>
      <xdr:rowOff>104546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51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95673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81935</xdr:rowOff>
    </xdr:from>
    <xdr:to>
      <xdr:col>41</xdr:col>
      <xdr:colOff>50800</xdr:colOff>
      <xdr:row>78</xdr:row>
      <xdr:rowOff>60533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769235"/>
          <a:ext cx="889000" cy="6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127105</xdr:rowOff>
    </xdr:from>
    <xdr:to>
      <xdr:col>41</xdr:col>
      <xdr:colOff>101600</xdr:colOff>
      <xdr:row>73</xdr:row>
      <xdr:rowOff>57255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4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73782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2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74127</xdr:rowOff>
    </xdr:from>
    <xdr:to>
      <xdr:col>36</xdr:col>
      <xdr:colOff>165100</xdr:colOff>
      <xdr:row>78</xdr:row>
      <xdr:rowOff>4277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20804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123547</xdr:rowOff>
    </xdr:from>
    <xdr:to>
      <xdr:col>55</xdr:col>
      <xdr:colOff>50800</xdr:colOff>
      <xdr:row>74</xdr:row>
      <xdr:rowOff>53697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6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146424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4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21620</xdr:rowOff>
    </xdr:from>
    <xdr:to>
      <xdr:col>50</xdr:col>
      <xdr:colOff>165100</xdr:colOff>
      <xdr:row>73</xdr:row>
      <xdr:rowOff>123220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139747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23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114803</xdr:rowOff>
    </xdr:from>
    <xdr:to>
      <xdr:col>46</xdr:col>
      <xdr:colOff>38100</xdr:colOff>
      <xdr:row>72</xdr:row>
      <xdr:rowOff>44953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61480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06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31135</xdr:rowOff>
    </xdr:from>
    <xdr:to>
      <xdr:col>41</xdr:col>
      <xdr:colOff>101600</xdr:colOff>
      <xdr:row>74</xdr:row>
      <xdr:rowOff>132735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123862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9733</xdr:rowOff>
    </xdr:from>
    <xdr:to>
      <xdr:col>36</xdr:col>
      <xdr:colOff>165100</xdr:colOff>
      <xdr:row>78</xdr:row>
      <xdr:rowOff>111333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102460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30335</xdr:rowOff>
    </xdr:from>
    <xdr:to>
      <xdr:col>55</xdr:col>
      <xdr:colOff>0</xdr:colOff>
      <xdr:row>92</xdr:row>
      <xdr:rowOff>37154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5803735"/>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37154</xdr:rowOff>
    </xdr:from>
    <xdr:to>
      <xdr:col>50</xdr:col>
      <xdr:colOff>114300</xdr:colOff>
      <xdr:row>92</xdr:row>
      <xdr:rowOff>125374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5810554"/>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161880</xdr:rowOff>
    </xdr:from>
    <xdr:to>
      <xdr:col>50</xdr:col>
      <xdr:colOff>165100</xdr:colOff>
      <xdr:row>96</xdr:row>
      <xdr:rowOff>92030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83157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5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125374</xdr:rowOff>
    </xdr:from>
    <xdr:to>
      <xdr:col>45</xdr:col>
      <xdr:colOff>177800</xdr:colOff>
      <xdr:row>93</xdr:row>
      <xdr:rowOff>24409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589877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151785</xdr:rowOff>
    </xdr:from>
    <xdr:to>
      <xdr:col>46</xdr:col>
      <xdr:colOff>38100</xdr:colOff>
      <xdr:row>96</xdr:row>
      <xdr:rowOff>81935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73062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24409</xdr:rowOff>
    </xdr:from>
    <xdr:to>
      <xdr:col>41</xdr:col>
      <xdr:colOff>50800</xdr:colOff>
      <xdr:row>93</xdr:row>
      <xdr:rowOff>62109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969259"/>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112179</xdr:rowOff>
    </xdr:from>
    <xdr:to>
      <xdr:col>41</xdr:col>
      <xdr:colOff>101600</xdr:colOff>
      <xdr:row>96</xdr:row>
      <xdr:rowOff>42329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33456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36074</xdr:rowOff>
    </xdr:from>
    <xdr:to>
      <xdr:col>36</xdr:col>
      <xdr:colOff>165100</xdr:colOff>
      <xdr:row>96</xdr:row>
      <xdr:rowOff>137674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128801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150985</xdr:rowOff>
    </xdr:from>
    <xdr:to>
      <xdr:col>55</xdr:col>
      <xdr:colOff>50800</xdr:colOff>
      <xdr:row>92</xdr:row>
      <xdr:rowOff>81135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57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2412</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60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157804</xdr:rowOff>
    </xdr:from>
    <xdr:to>
      <xdr:col>50</xdr:col>
      <xdr:colOff>165100</xdr:colOff>
      <xdr:row>92</xdr:row>
      <xdr:rowOff>87954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57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104481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27095" y="155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74574</xdr:rowOff>
    </xdr:from>
    <xdr:to>
      <xdr:col>46</xdr:col>
      <xdr:colOff>38100</xdr:colOff>
      <xdr:row>93</xdr:row>
      <xdr:rowOff>4724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58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21251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6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145059</xdr:rowOff>
    </xdr:from>
    <xdr:to>
      <xdr:col>41</xdr:col>
      <xdr:colOff>101600</xdr:colOff>
      <xdr:row>93</xdr:row>
      <xdr:rowOff>75209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91736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69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11309</xdr:rowOff>
    </xdr:from>
    <xdr:to>
      <xdr:col>36</xdr:col>
      <xdr:colOff>165100</xdr:colOff>
      <xdr:row>93</xdr:row>
      <xdr:rowOff>112909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59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129436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7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151947</xdr:rowOff>
    </xdr:from>
    <xdr:to>
      <xdr:col>85</xdr:col>
      <xdr:colOff>127000</xdr:colOff>
      <xdr:row>32</xdr:row>
      <xdr:rowOff>59200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123997"/>
          <a:ext cx="838200" cy="4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59200</xdr:rowOff>
    </xdr:from>
    <xdr:to>
      <xdr:col>81</xdr:col>
      <xdr:colOff>50800</xdr:colOff>
      <xdr:row>32</xdr:row>
      <xdr:rowOff>170071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4560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100820</xdr:rowOff>
    </xdr:from>
    <xdr:to>
      <xdr:col>81</xdr:col>
      <xdr:colOff>101600</xdr:colOff>
      <xdr:row>37</xdr:row>
      <xdr:rowOff>30970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22097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3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170071</xdr:rowOff>
    </xdr:from>
    <xdr:to>
      <xdr:col>76</xdr:col>
      <xdr:colOff>114300</xdr:colOff>
      <xdr:row>33</xdr:row>
      <xdr:rowOff>102798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56471"/>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60815</xdr:rowOff>
    </xdr:from>
    <xdr:to>
      <xdr:col>76</xdr:col>
      <xdr:colOff>165100</xdr:colOff>
      <xdr:row>37</xdr:row>
      <xdr:rowOff>162415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153542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55281</xdr:rowOff>
    </xdr:from>
    <xdr:to>
      <xdr:col>71</xdr:col>
      <xdr:colOff>177800</xdr:colOff>
      <xdr:row>33</xdr:row>
      <xdr:rowOff>102798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541681"/>
          <a:ext cx="889000" cy="2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147193</xdr:rowOff>
    </xdr:from>
    <xdr:to>
      <xdr:col>72</xdr:col>
      <xdr:colOff>38100</xdr:colOff>
      <xdr:row>37</xdr:row>
      <xdr:rowOff>77343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68470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163848</xdr:rowOff>
    </xdr:from>
    <xdr:to>
      <xdr:col>67</xdr:col>
      <xdr:colOff>101600</xdr:colOff>
      <xdr:row>37</xdr:row>
      <xdr:rowOff>93998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85125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101147</xdr:rowOff>
    </xdr:from>
    <xdr:to>
      <xdr:col>85</xdr:col>
      <xdr:colOff>177800</xdr:colOff>
      <xdr:row>30</xdr:row>
      <xdr:rowOff>31297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0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54174</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0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8400</xdr:rowOff>
    </xdr:from>
    <xdr:to>
      <xdr:col>81</xdr:col>
      <xdr:colOff>101600</xdr:colOff>
      <xdr:row>32</xdr:row>
      <xdr:rowOff>110000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4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126527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2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119271</xdr:rowOff>
    </xdr:from>
    <xdr:to>
      <xdr:col>76</xdr:col>
      <xdr:colOff>165100</xdr:colOff>
      <xdr:row>33</xdr:row>
      <xdr:rowOff>49421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65948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3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51998</xdr:rowOff>
    </xdr:from>
    <xdr:to>
      <xdr:col>72</xdr:col>
      <xdr:colOff>38100</xdr:colOff>
      <xdr:row>33</xdr:row>
      <xdr:rowOff>153598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7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170125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4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4481</xdr:rowOff>
    </xdr:from>
    <xdr:to>
      <xdr:col>67</xdr:col>
      <xdr:colOff>101600</xdr:colOff>
      <xdr:row>32</xdr:row>
      <xdr:rowOff>106081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4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122608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2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52179</xdr:rowOff>
    </xdr:from>
    <xdr:to>
      <xdr:col>85</xdr:col>
      <xdr:colOff>127000</xdr:colOff>
      <xdr:row>50</xdr:row>
      <xdr:rowOff>113346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8624679"/>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52179</xdr:rowOff>
    </xdr:from>
    <xdr:to>
      <xdr:col>81</xdr:col>
      <xdr:colOff>50800</xdr:colOff>
      <xdr:row>51</xdr:row>
      <xdr:rowOff>114881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8624679"/>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55818</xdr:rowOff>
    </xdr:from>
    <xdr:to>
      <xdr:col>81</xdr:col>
      <xdr:colOff>101600</xdr:colOff>
      <xdr:row>57</xdr:row>
      <xdr:rowOff>157418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148545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01411" y="99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110243</xdr:rowOff>
    </xdr:from>
    <xdr:to>
      <xdr:col>76</xdr:col>
      <xdr:colOff>114300</xdr:colOff>
      <xdr:row>51</xdr:row>
      <xdr:rowOff>114881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8854193"/>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42952</xdr:rowOff>
    </xdr:from>
    <xdr:to>
      <xdr:col>76</xdr:col>
      <xdr:colOff>165100</xdr:colOff>
      <xdr:row>57</xdr:row>
      <xdr:rowOff>144552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135679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110243</xdr:rowOff>
    </xdr:from>
    <xdr:to>
      <xdr:col>71</xdr:col>
      <xdr:colOff>177800</xdr:colOff>
      <xdr:row>52</xdr:row>
      <xdr:rowOff>156878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854193"/>
          <a:ext cx="8890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56145</xdr:rowOff>
    </xdr:from>
    <xdr:to>
      <xdr:col>72</xdr:col>
      <xdr:colOff>38100</xdr:colOff>
      <xdr:row>57</xdr:row>
      <xdr:rowOff>157745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148872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67934</xdr:rowOff>
    </xdr:from>
    <xdr:to>
      <xdr:col>67</xdr:col>
      <xdr:colOff>101600</xdr:colOff>
      <xdr:row>57</xdr:row>
      <xdr:rowOff>169534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4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160661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62546</xdr:rowOff>
    </xdr:from>
    <xdr:to>
      <xdr:col>85</xdr:col>
      <xdr:colOff>177800</xdr:colOff>
      <xdr:row>50</xdr:row>
      <xdr:rowOff>164146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6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15573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58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1379</xdr:rowOff>
    </xdr:from>
    <xdr:to>
      <xdr:col>81</xdr:col>
      <xdr:colOff>101600</xdr:colOff>
      <xdr:row>50</xdr:row>
      <xdr:rowOff>102979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5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119506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3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64081</xdr:rowOff>
    </xdr:from>
    <xdr:to>
      <xdr:col>76</xdr:col>
      <xdr:colOff>165100</xdr:colOff>
      <xdr:row>51</xdr:row>
      <xdr:rowOff>165681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8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10758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8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59443</xdr:rowOff>
    </xdr:from>
    <xdr:to>
      <xdr:col>72</xdr:col>
      <xdr:colOff>38100</xdr:colOff>
      <xdr:row>51</xdr:row>
      <xdr:rowOff>161043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6120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5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106078</xdr:rowOff>
    </xdr:from>
    <xdr:to>
      <xdr:col>67</xdr:col>
      <xdr:colOff>101600</xdr:colOff>
      <xdr:row>53</xdr:row>
      <xdr:rowOff>36228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52755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79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109159</xdr:rowOff>
    </xdr:from>
    <xdr:to>
      <xdr:col>85</xdr:col>
      <xdr:colOff>127000</xdr:colOff>
      <xdr:row>77</xdr:row>
      <xdr:rowOff>3318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2967909"/>
          <a:ext cx="8382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3318</xdr:rowOff>
    </xdr:from>
    <xdr:to>
      <xdr:col>81</xdr:col>
      <xdr:colOff>50800</xdr:colOff>
      <xdr:row>78</xdr:row>
      <xdr:rowOff>71258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204968"/>
          <a:ext cx="889000" cy="2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145273</xdr:rowOff>
    </xdr:from>
    <xdr:to>
      <xdr:col>81</xdr:col>
      <xdr:colOff>101600</xdr:colOff>
      <xdr:row>78</xdr:row>
      <xdr:rowOff>75423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34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66550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43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71258</xdr:rowOff>
    </xdr:from>
    <xdr:to>
      <xdr:col>76</xdr:col>
      <xdr:colOff>114300</xdr:colOff>
      <xdr:row>78</xdr:row>
      <xdr:rowOff>93294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44358"/>
          <a:ext cx="8890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54290</xdr:rowOff>
    </xdr:from>
    <xdr:to>
      <xdr:col>76</xdr:col>
      <xdr:colOff>165100</xdr:colOff>
      <xdr:row>77</xdr:row>
      <xdr:rowOff>155890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3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33401</xdr:rowOff>
    </xdr:from>
    <xdr:to>
      <xdr:col>71</xdr:col>
      <xdr:colOff>177800</xdr:colOff>
      <xdr:row>78</xdr:row>
      <xdr:rowOff>93294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40650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153457</xdr:rowOff>
    </xdr:from>
    <xdr:to>
      <xdr:col>72</xdr:col>
      <xdr:colOff>38100</xdr:colOff>
      <xdr:row>77</xdr:row>
      <xdr:rowOff>83607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100134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114001</xdr:rowOff>
    </xdr:from>
    <xdr:to>
      <xdr:col>67</xdr:col>
      <xdr:colOff>101600</xdr:colOff>
      <xdr:row>77</xdr:row>
      <xdr:rowOff>44151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60677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58359</xdr:rowOff>
    </xdr:from>
    <xdr:to>
      <xdr:col>85</xdr:col>
      <xdr:colOff>177800</xdr:colOff>
      <xdr:row>75</xdr:row>
      <xdr:rowOff>159959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9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81236</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7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123968</xdr:rowOff>
    </xdr:from>
    <xdr:to>
      <xdr:col>81</xdr:col>
      <xdr:colOff>101600</xdr:colOff>
      <xdr:row>77</xdr:row>
      <xdr:rowOff>54118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1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70645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29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20458</xdr:rowOff>
    </xdr:from>
    <xdr:to>
      <xdr:col>76</xdr:col>
      <xdr:colOff>165100</xdr:colOff>
      <xdr:row>78</xdr:row>
      <xdr:rowOff>122058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113185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42494</xdr:rowOff>
    </xdr:from>
    <xdr:to>
      <xdr:col>72</xdr:col>
      <xdr:colOff>38100</xdr:colOff>
      <xdr:row>78</xdr:row>
      <xdr:rowOff>144094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135221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154051</xdr:rowOff>
    </xdr:from>
    <xdr:to>
      <xdr:col>67</xdr:col>
      <xdr:colOff>101600</xdr:colOff>
      <xdr:row>78</xdr:row>
      <xdr:rowOff>84201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75328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129642</xdr:rowOff>
    </xdr:from>
    <xdr:to>
      <xdr:col>85</xdr:col>
      <xdr:colOff>126364</xdr:colOff>
      <xdr:row>98</xdr:row>
      <xdr:rowOff>141243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903042"/>
          <a:ext cx="1269" cy="104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145070</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141243</xdr:rowOff>
    </xdr:from>
    <xdr:to>
      <xdr:col>86</xdr:col>
      <xdr:colOff>25400</xdr:colOff>
      <xdr:row>98</xdr:row>
      <xdr:rowOff>141243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4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76319</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129642</xdr:rowOff>
    </xdr:from>
    <xdr:to>
      <xdr:col>86</xdr:col>
      <xdr:colOff>25400</xdr:colOff>
      <xdr:row>92</xdr:row>
      <xdr:rowOff>129642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90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140900</xdr:rowOff>
    </xdr:from>
    <xdr:to>
      <xdr:col>85</xdr:col>
      <xdr:colOff>127000</xdr:colOff>
      <xdr:row>93</xdr:row>
      <xdr:rowOff>166999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914300"/>
          <a:ext cx="838200" cy="19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145642</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26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167215</xdr:rowOff>
    </xdr:from>
    <xdr:to>
      <xdr:col>85</xdr:col>
      <xdr:colOff>177800</xdr:colOff>
      <xdr:row>95</xdr:row>
      <xdr:rowOff>97365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106629</xdr:rowOff>
    </xdr:from>
    <xdr:to>
      <xdr:col>81</xdr:col>
      <xdr:colOff>50800</xdr:colOff>
      <xdr:row>92</xdr:row>
      <xdr:rowOff>140900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537129"/>
          <a:ext cx="889000" cy="37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45065</xdr:rowOff>
    </xdr:from>
    <xdr:to>
      <xdr:col>81</xdr:col>
      <xdr:colOff>101600</xdr:colOff>
      <xdr:row>95</xdr:row>
      <xdr:rowOff>146665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3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137792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4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106629</xdr:rowOff>
    </xdr:from>
    <xdr:to>
      <xdr:col>76</xdr:col>
      <xdr:colOff>114300</xdr:colOff>
      <xdr:row>91</xdr:row>
      <xdr:rowOff>140824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537129"/>
          <a:ext cx="8890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41980</xdr:rowOff>
    </xdr:from>
    <xdr:to>
      <xdr:col>76</xdr:col>
      <xdr:colOff>165100</xdr:colOff>
      <xdr:row>95</xdr:row>
      <xdr:rowOff>143580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3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134707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140824</xdr:rowOff>
    </xdr:from>
    <xdr:to>
      <xdr:col>71</xdr:col>
      <xdr:colOff>177800</xdr:colOff>
      <xdr:row>92</xdr:row>
      <xdr:rowOff>170828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5742774"/>
          <a:ext cx="889000" cy="20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67278</xdr:rowOff>
    </xdr:from>
    <xdr:to>
      <xdr:col>72</xdr:col>
      <xdr:colOff>38100</xdr:colOff>
      <xdr:row>95</xdr:row>
      <xdr:rowOff>168878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35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160005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59182</xdr:rowOff>
    </xdr:from>
    <xdr:to>
      <xdr:col>67</xdr:col>
      <xdr:colOff>101600</xdr:colOff>
      <xdr:row>95</xdr:row>
      <xdr:rowOff>160782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116199</xdr:rowOff>
    </xdr:from>
    <xdr:to>
      <xdr:col>85</xdr:col>
      <xdr:colOff>177800</xdr:colOff>
      <xdr:row>94</xdr:row>
      <xdr:rowOff>46349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0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139076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90100</xdr:rowOff>
    </xdr:from>
    <xdr:to>
      <xdr:col>81</xdr:col>
      <xdr:colOff>101600</xdr:colOff>
      <xdr:row>93</xdr:row>
      <xdr:rowOff>20250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36777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6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55829</xdr:rowOff>
    </xdr:from>
    <xdr:to>
      <xdr:col>76</xdr:col>
      <xdr:colOff>165100</xdr:colOff>
      <xdr:row>90</xdr:row>
      <xdr:rowOff>157429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4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2506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26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90024</xdr:rowOff>
    </xdr:from>
    <xdr:to>
      <xdr:col>72</xdr:col>
      <xdr:colOff>38100</xdr:colOff>
      <xdr:row>92</xdr:row>
      <xdr:rowOff>20174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6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36701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546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120028</xdr:rowOff>
    </xdr:from>
    <xdr:to>
      <xdr:col>67</xdr:col>
      <xdr:colOff>101600</xdr:colOff>
      <xdr:row>93</xdr:row>
      <xdr:rowOff>50178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8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66705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66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162052</xdr:rowOff>
    </xdr:from>
    <xdr:to>
      <xdr:col>112</xdr:col>
      <xdr:colOff>38100</xdr:colOff>
      <xdr:row>35</xdr:row>
      <xdr:rowOff>92202</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599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108729</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576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79756</xdr:rowOff>
    </xdr:from>
    <xdr:to>
      <xdr:col>107</xdr:col>
      <xdr:colOff>101600</xdr:colOff>
      <xdr:row>39</xdr:row>
      <xdr:rowOff>9906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26433</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xdr:rowOff>
    </xdr:from>
    <xdr:to>
      <xdr:col>102</xdr:col>
      <xdr:colOff>165100</xdr:colOff>
      <xdr:row>38</xdr:row>
      <xdr:rowOff>108204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124731</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420650" y="62969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32</xdr:row>
      <xdr:rowOff>115587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60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財政力指数が同規模の団体と比較して本県は人口が少ないことから住民一人当たりのコストが高くなる傾向にある。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70,536</a:t>
          </a:r>
          <a:r>
            <a:rPr kumimoji="1" lang="ja-JP" altLang="en-US" sz="1300">
              <a:latin typeface="ＭＳ Ｐゴシック" panose="020B0600070205080204" pitchFamily="50" charset="-128"/>
              <a:ea typeface="ＭＳ Ｐゴシック" panose="020B0600070205080204" pitchFamily="50" charset="-128"/>
            </a:rPr>
            <a:t>円となっている。並行在来線鉄道資産取得支援事業等の増により増加した。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89,539</a:t>
          </a:r>
          <a:r>
            <a:rPr kumimoji="1" lang="ja-JP" altLang="en-US" sz="1300">
              <a:latin typeface="ＭＳ Ｐゴシック" panose="020B0600070205080204" pitchFamily="50" charset="-128"/>
              <a:ea typeface="ＭＳ Ｐゴシック" panose="020B0600070205080204" pitchFamily="50" charset="-128"/>
            </a:rPr>
            <a:t>円となっている。子育て支援のための地域振興基金積立金等の増により増加した。</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23,252</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円となっている。新型コロナウイルス対策関連事業の減により減少した。</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69,575</a:t>
          </a:r>
          <a:r>
            <a:rPr kumimoji="1" lang="ja-JP" altLang="en-US" sz="1300">
              <a:latin typeface="ＭＳ Ｐゴシック" panose="020B0600070205080204" pitchFamily="50" charset="-128"/>
              <a:ea typeface="ＭＳ Ｐゴシック" panose="020B0600070205080204" pitchFamily="50" charset="-128"/>
            </a:rPr>
            <a:t>円となっている。県内観光促進事業や「ふく割」による消費喚起事業等の減により減少した。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87,567</a:t>
          </a:r>
          <a:r>
            <a:rPr kumimoji="1" lang="ja-JP" altLang="en-US" sz="1300">
              <a:latin typeface="ＭＳ Ｐゴシック" panose="020B0600070205080204" pitchFamily="50" charset="-128"/>
              <a:ea typeface="ＭＳ Ｐゴシック" panose="020B0600070205080204" pitchFamily="50" charset="-128"/>
            </a:rPr>
            <a:t>円となっている。満期一括償還積立金の減により減少した。</a:t>
          </a:r>
        </a:p>
        <a:p>
          <a:r>
            <a:rPr kumimoji="1" lang="ja-JP" altLang="en-US" sz="1300">
              <a:latin typeface="ＭＳ Ｐゴシック" panose="020B0600070205080204" pitchFamily="50" charset="-128"/>
              <a:ea typeface="ＭＳ Ｐゴシック" panose="020B0600070205080204" pitchFamily="50" charset="-128"/>
            </a:rPr>
            <a:t>引き続き、歳出の合理化や抑制を図り、健全な財政の維持に努めていく。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財政調整のための３基金の残高は１６３億円となり、行財政改革アクションプランの目標を達成している。</a:t>
          </a:r>
        </a:p>
        <a:p>
          <a:r>
            <a:rPr kumimoji="1" lang="ja-JP" altLang="en-US" sz="1400">
              <a:latin typeface="ＭＳ ゴシック" pitchFamily="49" charset="-128"/>
              <a:ea typeface="ＭＳ ゴシック" pitchFamily="49" charset="-128"/>
            </a:rPr>
            <a:t>　実質収支は黒字であり、県税収入や普通交付税が増加したが、昨年度よりも減少した。</a:t>
          </a:r>
        </a:p>
        <a:p>
          <a:r>
            <a:rPr kumimoji="1" lang="ja-JP" altLang="en-US" sz="1400">
              <a:latin typeface="ＭＳ ゴシック" pitchFamily="49" charset="-128"/>
              <a:ea typeface="ＭＳ ゴシック" pitchFamily="49" charset="-128"/>
            </a:rPr>
            <a:t>　足羽川ダム等による公債費の増加が見込まれるが、税収を見極めながら、県債発行を適正に管理することにより、財政の健全化に努めていく。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本県において、実質収支が赤字となっている会計はない。</a:t>
          </a:r>
          <a:br>
            <a:rPr kumimoji="1" lang="ja-JP" altLang="en-US" sz="1400">
              <a:latin typeface="ＭＳ ゴシック" pitchFamily="49" charset="-128"/>
              <a:ea typeface="ＭＳ ゴシック" pitchFamily="49" charset="-128"/>
            </a:rPr>
          </a:b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特に、病院事業会計の県立病院については、経営改革を着実に推進するため、具体的方策等を定めた「中期経営計画」を作成し、経営改革を進めている。</a:t>
          </a:r>
        </a:p>
        <a:p>
          <a:r>
            <a:rPr kumimoji="1" lang="ja-JP" altLang="en-US" sz="1400">
              <a:latin typeface="ＭＳ ゴシック" pitchFamily="49" charset="-128"/>
              <a:ea typeface="ＭＳ ゴシック" pitchFamily="49" charset="-128"/>
            </a:rPr>
            <a:t>　令和５年度は、病床確保料の減少や材料費の増加などにより、経常収支は約２億円の赤字を計上した。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県債残高は平成２３年度以降減少傾向にあり、実質公債費率も平成２３年度をピークに改善している。</a:t>
          </a:r>
        </a:p>
        <a:p>
          <a:r>
            <a:rPr kumimoji="1" lang="ja-JP" altLang="en-US" sz="1400">
              <a:latin typeface="ＭＳ ゴシック" pitchFamily="49" charset="-128"/>
              <a:ea typeface="ＭＳ ゴシック" pitchFamily="49" charset="-128"/>
            </a:rPr>
            <a:t>　また、平成２１年度以降市場公募債を発行しているため、満期一括償還地方債に係る年度割相当額は増加している。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満期一括償還地方債の償還に係る積立については、計画的に積立を実施しており、積立不足は発生していない。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将来負担比率は昨年度に比べて４．７ポイント増加した。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県税収入の増加等で標準財政規模が増加した一方、県債残高の増加等により将来負担額が増加した結果、将来負担比率は上昇した。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引き続き、投資的経費の重点化等により起債の抑制を図り、将来負担比率の改善に努める。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令和５年度は、県税収入の増等に伴い基金への積立を行うなど、健全財政を維持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中部縦貫自動車道の整備や並行在来線の運営等に基金を活用していくため、基金残高は減少する見込みである。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：個性豊かな地域社会づくり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：退職手当の支給に要する経費の財源を確保、財政の健全な運営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：子育て支援のための積立て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地域活性化基金：特別経済産業団地整備基金の用途変更による積立て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：定年延長に伴う退職手当の一般財源負担の平準化のための積立て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：６年度末残高は５年度末残高と同程度の見込み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地域活性化基金：積立ても行う一方で、企業立地促進補助金等で取り崩しも行い、令和６年度末までに基金残高が約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：６年度の退職手当の財源として全額取り崩す見込み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県税収入の増加等により、財政調整基金の残高を堅持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行財政改革アクションプラン２０２４（令和６～１０年度）において、財政調整のための３基金残高について１３０億円以上確保することを目標としている。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運用利子を積み立てたことにより、約１億円増加した。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行財政改革アクションプラン２０２４（令和６～１０年度）において、財政調整のための３基金残高について１３０億円以上確保することを目標としている。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539080066</v>
      </c>
      <c r="BO4" s="411"/>
      <c r="BP4" s="411"/>
      <c r="BQ4" s="411"/>
      <c r="BR4" s="411"/>
      <c r="BS4" s="411"/>
      <c r="BT4" s="411"/>
      <c r="BU4" s="412"/>
      <c r="BV4" s="410">
        <v>554078342</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2.5</v>
      </c>
      <c r="CU4" s="560"/>
      <c r="CV4" s="560"/>
      <c r="CW4" s="560"/>
      <c r="CX4" s="560"/>
      <c r="CY4" s="560"/>
      <c r="CZ4" s="560"/>
      <c r="DA4" s="561"/>
      <c r="DB4" s="559">
        <v>3.5</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523817438</v>
      </c>
      <c r="BO5" s="390"/>
      <c r="BP5" s="390"/>
      <c r="BQ5" s="390"/>
      <c r="BR5" s="390"/>
      <c r="BS5" s="390"/>
      <c r="BT5" s="390"/>
      <c r="BU5" s="391"/>
      <c r="BV5" s="389">
        <v>535947139</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92.6</v>
      </c>
      <c r="CU5" s="384"/>
      <c r="CV5" s="384"/>
      <c r="CW5" s="384"/>
      <c r="CX5" s="384"/>
      <c r="CY5" s="384"/>
      <c r="CZ5" s="384"/>
      <c r="DA5" s="385"/>
      <c r="DB5" s="383">
        <v>94.9</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13000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15262628</v>
      </c>
      <c r="BO6" s="390"/>
      <c r="BP6" s="390"/>
      <c r="BQ6" s="390"/>
      <c r="BR6" s="390"/>
      <c r="BS6" s="390"/>
      <c r="BT6" s="390"/>
      <c r="BU6" s="391"/>
      <c r="BV6" s="389">
        <v>18131203</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92.9</v>
      </c>
      <c r="CU6" s="513"/>
      <c r="CV6" s="513"/>
      <c r="CW6" s="513"/>
      <c r="CX6" s="513"/>
      <c r="CY6" s="513"/>
      <c r="CZ6" s="513"/>
      <c r="DA6" s="514"/>
      <c r="DB6" s="512">
        <v>96.1</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10200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8553596</v>
      </c>
      <c r="BO7" s="390"/>
      <c r="BP7" s="390"/>
      <c r="BQ7" s="390"/>
      <c r="BR7" s="390"/>
      <c r="BS7" s="390"/>
      <c r="BT7" s="390"/>
      <c r="BU7" s="391"/>
      <c r="BV7" s="389">
        <v>8972504</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264055575</v>
      </c>
      <c r="CU7" s="390"/>
      <c r="CV7" s="390"/>
      <c r="CW7" s="390"/>
      <c r="CX7" s="390"/>
      <c r="CY7" s="390"/>
      <c r="CZ7" s="390"/>
      <c r="DA7" s="391"/>
      <c r="DB7" s="389">
        <v>262208954</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8900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6709032</v>
      </c>
      <c r="BO8" s="390"/>
      <c r="BP8" s="390"/>
      <c r="BQ8" s="390"/>
      <c r="BR8" s="390"/>
      <c r="BS8" s="390"/>
      <c r="BT8" s="390"/>
      <c r="BU8" s="391"/>
      <c r="BV8" s="389">
        <v>9158699</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0.39806000000000002</v>
      </c>
      <c r="CU8" s="510"/>
      <c r="CV8" s="510"/>
      <c r="CW8" s="510"/>
      <c r="CX8" s="510"/>
      <c r="CY8" s="510"/>
      <c r="CZ8" s="510"/>
      <c r="DA8" s="511"/>
      <c r="DB8" s="509">
        <v>0.40106000000000003</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766863</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-2449667</v>
      </c>
      <c r="BO9" s="390"/>
      <c r="BP9" s="390"/>
      <c r="BQ9" s="390"/>
      <c r="BR9" s="390"/>
      <c r="BS9" s="390"/>
      <c r="BT9" s="390"/>
      <c r="BU9" s="391"/>
      <c r="BV9" s="389">
        <v>2170982</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19</v>
      </c>
      <c r="CU9" s="384"/>
      <c r="CV9" s="384"/>
      <c r="CW9" s="384"/>
      <c r="CX9" s="384"/>
      <c r="CY9" s="384"/>
      <c r="CZ9" s="384"/>
      <c r="DA9" s="385"/>
      <c r="DB9" s="383">
        <v>20.7</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786740</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8600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1000458</v>
      </c>
      <c r="BO10" s="390"/>
      <c r="BP10" s="390"/>
      <c r="BQ10" s="390"/>
      <c r="BR10" s="390"/>
      <c r="BS10" s="390"/>
      <c r="BT10" s="390"/>
      <c r="BU10" s="391"/>
      <c r="BV10" s="389">
        <v>900161</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35</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752390</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0</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735618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-1449209</v>
      </c>
      <c r="BO13" s="390"/>
      <c r="BP13" s="390"/>
      <c r="BQ13" s="390"/>
      <c r="BR13" s="390"/>
      <c r="BS13" s="390"/>
      <c r="BT13" s="390"/>
      <c r="BU13" s="391"/>
      <c r="BV13" s="389">
        <v>3071143</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11.7</v>
      </c>
      <c r="CU13" s="384"/>
      <c r="CV13" s="384"/>
      <c r="CW13" s="384"/>
      <c r="CX13" s="384"/>
      <c r="CY13" s="384"/>
      <c r="CZ13" s="384"/>
      <c r="DA13" s="385"/>
      <c r="DB13" s="383">
        <v>11.8</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759777</v>
      </c>
      <c r="S14" s="452"/>
      <c r="T14" s="452"/>
      <c r="U14" s="452"/>
      <c r="V14" s="453"/>
      <c r="W14" s="475"/>
      <c r="X14" s="476"/>
      <c r="Y14" s="477"/>
      <c r="Z14" s="429" t="s">
        <v>131</v>
      </c>
      <c r="AA14" s="430"/>
      <c r="AB14" s="430"/>
      <c r="AC14" s="430"/>
      <c r="AD14" s="430"/>
      <c r="AE14" s="430"/>
      <c r="AF14" s="430"/>
      <c r="AG14" s="430"/>
      <c r="AH14" s="431"/>
      <c r="AI14" s="432">
        <v>4056</v>
      </c>
      <c r="AJ14" s="433"/>
      <c r="AK14" s="433"/>
      <c r="AL14" s="433"/>
      <c r="AM14" s="434"/>
      <c r="AN14" s="432">
        <v>13040040</v>
      </c>
      <c r="AO14" s="433"/>
      <c r="AP14" s="433"/>
      <c r="AQ14" s="433"/>
      <c r="AR14" s="433"/>
      <c r="AS14" s="434"/>
      <c r="AT14" s="432">
        <v>3215</v>
      </c>
      <c r="AU14" s="433"/>
      <c r="AV14" s="433"/>
      <c r="AW14" s="433"/>
      <c r="AX14" s="433"/>
      <c r="AY14" s="435"/>
      <c r="AZ14" s="407" t="s">
        <v>132</v>
      </c>
      <c r="BA14" s="408"/>
      <c r="BB14" s="408"/>
      <c r="BC14" s="408"/>
      <c r="BD14" s="408"/>
      <c r="BE14" s="408"/>
      <c r="BF14" s="408"/>
      <c r="BG14" s="408"/>
      <c r="BH14" s="408"/>
      <c r="BI14" s="408"/>
      <c r="BJ14" s="408"/>
      <c r="BK14" s="408"/>
      <c r="BL14" s="408"/>
      <c r="BM14" s="409"/>
      <c r="BN14" s="410">
        <v>98822220</v>
      </c>
      <c r="BO14" s="411"/>
      <c r="BP14" s="411"/>
      <c r="BQ14" s="411"/>
      <c r="BR14" s="411"/>
      <c r="BS14" s="411"/>
      <c r="BT14" s="411"/>
      <c r="BU14" s="412"/>
      <c r="BV14" s="410">
        <v>97103330</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153.80000000000001</v>
      </c>
      <c r="CU14" s="440"/>
      <c r="CV14" s="440"/>
      <c r="CW14" s="440"/>
      <c r="CX14" s="440"/>
      <c r="CY14" s="440"/>
      <c r="CZ14" s="440"/>
      <c r="DA14" s="441"/>
      <c r="DB14" s="439">
        <v>149.1</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744065</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238139892</v>
      </c>
      <c r="BO15" s="390"/>
      <c r="BP15" s="390"/>
      <c r="BQ15" s="390"/>
      <c r="BR15" s="390"/>
      <c r="BS15" s="390"/>
      <c r="BT15" s="390"/>
      <c r="BU15" s="391"/>
      <c r="BV15" s="389">
        <v>233943054</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34</v>
      </c>
      <c r="AJ16" s="433"/>
      <c r="AK16" s="433"/>
      <c r="AL16" s="433"/>
      <c r="AM16" s="434"/>
      <c r="AN16" s="432">
        <v>99688</v>
      </c>
      <c r="AO16" s="433"/>
      <c r="AP16" s="433"/>
      <c r="AQ16" s="433"/>
      <c r="AR16" s="433"/>
      <c r="AS16" s="434"/>
      <c r="AT16" s="432">
        <v>2932</v>
      </c>
      <c r="AU16" s="433"/>
      <c r="AV16" s="433"/>
      <c r="AW16" s="433"/>
      <c r="AX16" s="433"/>
      <c r="AY16" s="435"/>
      <c r="AZ16" s="386" t="s">
        <v>140</v>
      </c>
      <c r="BA16" s="387"/>
      <c r="BB16" s="387"/>
      <c r="BC16" s="387"/>
      <c r="BD16" s="387"/>
      <c r="BE16" s="387"/>
      <c r="BF16" s="387"/>
      <c r="BG16" s="387"/>
      <c r="BH16" s="387"/>
      <c r="BI16" s="387"/>
      <c r="BJ16" s="387"/>
      <c r="BK16" s="387"/>
      <c r="BL16" s="387"/>
      <c r="BM16" s="388"/>
      <c r="BN16" s="389">
        <v>123068353</v>
      </c>
      <c r="BO16" s="390"/>
      <c r="BP16" s="390"/>
      <c r="BQ16" s="390"/>
      <c r="BR16" s="390"/>
      <c r="BS16" s="390"/>
      <c r="BT16" s="390"/>
      <c r="BU16" s="391"/>
      <c r="BV16" s="389">
        <v>121205503</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1748</v>
      </c>
      <c r="AJ17" s="433"/>
      <c r="AK17" s="433"/>
      <c r="AL17" s="433"/>
      <c r="AM17" s="434"/>
      <c r="AN17" s="432">
        <v>5549900</v>
      </c>
      <c r="AO17" s="433"/>
      <c r="AP17" s="433"/>
      <c r="AQ17" s="433"/>
      <c r="AR17" s="433"/>
      <c r="AS17" s="434"/>
      <c r="AT17" s="432">
        <v>3175</v>
      </c>
      <c r="AU17" s="433"/>
      <c r="AV17" s="433"/>
      <c r="AW17" s="433"/>
      <c r="AX17" s="433"/>
      <c r="AY17" s="435"/>
      <c r="AZ17" s="386" t="s">
        <v>144</v>
      </c>
      <c r="BA17" s="387"/>
      <c r="BB17" s="387"/>
      <c r="BC17" s="387"/>
      <c r="BD17" s="387"/>
      <c r="BE17" s="387"/>
      <c r="BF17" s="387"/>
      <c r="BG17" s="387"/>
      <c r="BH17" s="387"/>
      <c r="BI17" s="387"/>
      <c r="BJ17" s="387"/>
      <c r="BK17" s="387"/>
      <c r="BL17" s="387"/>
      <c r="BM17" s="388"/>
      <c r="BN17" s="389">
        <v>245979804</v>
      </c>
      <c r="BO17" s="390"/>
      <c r="BP17" s="390"/>
      <c r="BQ17" s="390"/>
      <c r="BR17" s="390"/>
      <c r="BS17" s="390"/>
      <c r="BT17" s="390"/>
      <c r="BU17" s="391"/>
      <c r="BV17" s="389">
        <v>251009661</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4191</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6809</v>
      </c>
      <c r="AJ18" s="433"/>
      <c r="AK18" s="433"/>
      <c r="AL18" s="433"/>
      <c r="AM18" s="434"/>
      <c r="AN18" s="432">
        <v>24774548</v>
      </c>
      <c r="AO18" s="433"/>
      <c r="AP18" s="433"/>
      <c r="AQ18" s="433"/>
      <c r="AR18" s="433"/>
      <c r="AS18" s="434"/>
      <c r="AT18" s="432">
        <v>3639</v>
      </c>
      <c r="AU18" s="433"/>
      <c r="AV18" s="433"/>
      <c r="AW18" s="433"/>
      <c r="AX18" s="433"/>
      <c r="AY18" s="435"/>
      <c r="AZ18" s="392" t="s">
        <v>147</v>
      </c>
      <c r="BA18" s="393"/>
      <c r="BB18" s="393"/>
      <c r="BC18" s="393"/>
      <c r="BD18" s="393"/>
      <c r="BE18" s="393"/>
      <c r="BF18" s="393"/>
      <c r="BG18" s="393"/>
      <c r="BH18" s="393"/>
      <c r="BI18" s="393"/>
      <c r="BJ18" s="393"/>
      <c r="BK18" s="393"/>
      <c r="BL18" s="393"/>
      <c r="BM18" s="394"/>
      <c r="BN18" s="395">
        <v>343810208</v>
      </c>
      <c r="BO18" s="396"/>
      <c r="BP18" s="396"/>
      <c r="BQ18" s="396"/>
      <c r="BR18" s="396"/>
      <c r="BS18" s="396"/>
      <c r="BT18" s="396"/>
      <c r="BU18" s="397"/>
      <c r="BV18" s="395">
        <v>351221765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180</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373</v>
      </c>
      <c r="AJ19" s="433"/>
      <c r="AK19" s="433"/>
      <c r="AL19" s="433"/>
      <c r="AM19" s="434"/>
      <c r="AN19" s="432">
        <v>855289</v>
      </c>
      <c r="AO19" s="433"/>
      <c r="AP19" s="433"/>
      <c r="AQ19" s="433"/>
      <c r="AR19" s="433"/>
      <c r="AS19" s="434"/>
      <c r="AT19" s="432">
        <v>2293</v>
      </c>
      <c r="AU19" s="433"/>
      <c r="AV19" s="433"/>
      <c r="AW19" s="433"/>
      <c r="AX19" s="433"/>
      <c r="AY19" s="435"/>
      <c r="AZ19" s="407" t="s">
        <v>150</v>
      </c>
      <c r="BA19" s="408"/>
      <c r="BB19" s="408"/>
      <c r="BC19" s="408"/>
      <c r="BD19" s="408"/>
      <c r="BE19" s="408"/>
      <c r="BF19" s="408"/>
      <c r="BG19" s="408"/>
      <c r="BH19" s="408"/>
      <c r="BI19" s="408"/>
      <c r="BJ19" s="408"/>
      <c r="BK19" s="408"/>
      <c r="BL19" s="408"/>
      <c r="BM19" s="409"/>
      <c r="BN19" s="410">
        <v>814905833</v>
      </c>
      <c r="BO19" s="411"/>
      <c r="BP19" s="411"/>
      <c r="BQ19" s="411"/>
      <c r="BR19" s="411"/>
      <c r="BS19" s="411"/>
      <c r="BT19" s="411"/>
      <c r="BU19" s="412"/>
      <c r="BV19" s="410">
        <v>805895031</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291662</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12986</v>
      </c>
      <c r="AJ20" s="433"/>
      <c r="AK20" s="433"/>
      <c r="AL20" s="433"/>
      <c r="AM20" s="434"/>
      <c r="AN20" s="432">
        <v>44219777</v>
      </c>
      <c r="AO20" s="433"/>
      <c r="AP20" s="433"/>
      <c r="AQ20" s="433"/>
      <c r="AR20" s="433"/>
      <c r="AS20" s="434"/>
      <c r="AT20" s="432">
        <v>3405</v>
      </c>
      <c r="AU20" s="433"/>
      <c r="AV20" s="433"/>
      <c r="AW20" s="433"/>
      <c r="AX20" s="433"/>
      <c r="AY20" s="435"/>
      <c r="AZ20" s="386" t="s">
        <v>153</v>
      </c>
      <c r="BA20" s="387"/>
      <c r="BB20" s="387"/>
      <c r="BC20" s="387"/>
      <c r="BD20" s="387"/>
      <c r="BE20" s="387"/>
      <c r="BF20" s="387"/>
      <c r="BG20" s="387"/>
      <c r="BH20" s="387"/>
      <c r="BI20" s="387"/>
      <c r="BJ20" s="387"/>
      <c r="BK20" s="387"/>
      <c r="BL20" s="387"/>
      <c r="BM20" s="388"/>
      <c r="BN20" s="389">
        <v>78724031</v>
      </c>
      <c r="BO20" s="390"/>
      <c r="BP20" s="390"/>
      <c r="BQ20" s="390"/>
      <c r="BR20" s="390"/>
      <c r="BS20" s="390"/>
      <c r="BT20" s="390"/>
      <c r="BU20" s="391"/>
      <c r="BV20" s="389">
        <v>92755861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99.1</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524353642</v>
      </c>
      <c r="BO21" s="396"/>
      <c r="BP21" s="396"/>
      <c r="BQ21" s="396"/>
      <c r="BR21" s="396"/>
      <c r="BS21" s="396"/>
      <c r="BT21" s="396"/>
      <c r="BU21" s="397"/>
      <c r="BV21" s="395">
        <v>543622692</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33223603</v>
      </c>
      <c r="BO22" s="390"/>
      <c r="BP22" s="390"/>
      <c r="BQ22" s="390"/>
      <c r="BR22" s="390"/>
      <c r="BS22" s="390"/>
      <c r="BT22" s="390"/>
      <c r="BU22" s="391"/>
      <c r="BV22" s="389">
        <v>28049099</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2007521</v>
      </c>
      <c r="BO23" s="390"/>
      <c r="BP23" s="390"/>
      <c r="BQ23" s="390"/>
      <c r="BR23" s="390"/>
      <c r="BS23" s="390"/>
      <c r="BT23" s="390"/>
      <c r="BU23" s="391"/>
      <c r="BV23" s="389">
        <v>1962381</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8971625</v>
      </c>
      <c r="BO24" s="390"/>
      <c r="BP24" s="390"/>
      <c r="BQ24" s="390"/>
      <c r="BR24" s="390"/>
      <c r="BS24" s="390"/>
      <c r="BT24" s="390"/>
      <c r="BU24" s="391"/>
      <c r="BV24" s="389">
        <v>13385989</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10427242</v>
      </c>
      <c r="BO26" s="411"/>
      <c r="BP26" s="411"/>
      <c r="BQ26" s="411"/>
      <c r="BR26" s="411"/>
      <c r="BS26" s="411"/>
      <c r="BT26" s="411"/>
      <c r="BU26" s="412"/>
      <c r="BV26" s="410">
        <v>9426784</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3461061</v>
      </c>
      <c r="BO27" s="390"/>
      <c r="BP27" s="390"/>
      <c r="BQ27" s="390"/>
      <c r="BR27" s="390"/>
      <c r="BS27" s="390"/>
      <c r="BT27" s="390"/>
      <c r="BU27" s="391"/>
      <c r="BV27" s="389">
        <v>3316203</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33345744</v>
      </c>
      <c r="BO28" s="396"/>
      <c r="BP28" s="396"/>
      <c r="BQ28" s="396"/>
      <c r="BR28" s="396"/>
      <c r="BS28" s="396"/>
      <c r="BT28" s="396"/>
      <c r="BU28" s="397"/>
      <c r="BV28" s="395">
        <v>23817932</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病院事業会計</v>
      </c>
      <c r="AP32" s="377"/>
      <c r="AQ32" s="377"/>
      <c r="AR32" s="377"/>
      <c r="AS32" s="377"/>
      <c r="AT32" s="377"/>
      <c r="AU32" s="377"/>
      <c r="AV32" s="377"/>
      <c r="AW32" s="377"/>
      <c r="AX32" s="377"/>
      <c r="AY32" s="377"/>
      <c r="AZ32" s="377"/>
      <c r="BA32" s="377"/>
      <c r="BB32" s="377"/>
      <c r="BC32" s="377"/>
      <c r="BD32" s="162"/>
      <c r="BE32" s="376">
        <f>IF(BG32="","",MAX(C32:D41,U32:V41,AM32:AN41)+1)</f>
        <v>19</v>
      </c>
      <c r="BF32" s="376"/>
      <c r="BG32" s="377" t="str">
        <f>IF('各会計、関係団体の財政状況及び健全化判断比率'!B36="","",'各会計、関係団体の財政状況及び健全化判断比率'!B36)</f>
        <v>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21</v>
      </c>
      <c r="CP32" s="376"/>
      <c r="CQ32" s="377" t="str">
        <f>IF('各会計、関係団体の財政状況及び健全化判断比率'!BS7="","",'各会計、関係団体の財政状況及び健全化判断比率'!BS7)</f>
        <v>若狭湾エネルギー研究センター</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駐車場整備事業特別会計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工業用水道事業会計</v>
      </c>
      <c r="AP33" s="377"/>
      <c r="AQ33" s="377"/>
      <c r="AR33" s="377"/>
      <c r="AS33" s="377"/>
      <c r="AT33" s="377"/>
      <c r="AU33" s="377"/>
      <c r="AV33" s="377"/>
      <c r="AW33" s="377"/>
      <c r="AX33" s="377"/>
      <c r="AY33" s="377"/>
      <c r="AZ33" s="377"/>
      <c r="BA33" s="377"/>
      <c r="BB33" s="377"/>
      <c r="BC33" s="377"/>
      <c r="BD33" s="162"/>
      <c r="BE33" s="376">
        <f t="shared" ref="BE33:BE41" si="2">IF(BG33="","",BE32+1)</f>
        <v>20</v>
      </c>
      <c r="BF33" s="376"/>
      <c r="BG33" s="377" t="str">
        <f>IF('各会計、関係団体の財政状況及び健全化判断比率'!B37="","",'各会計、関係団体の財政状況及び健全化判断比率'!B37)</f>
        <v>福井県営産業団地整備事業特別会計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22</v>
      </c>
      <c r="CP33" s="376"/>
      <c r="CQ33" s="377" t="str">
        <f>IF('各会計、関係団体の財政状況及び健全化判断比率'!BS8="","",'各会計、関係団体の財政状況及び健全化判断比率'!BS8)</f>
        <v>福井県野菜生産価格安定事業協会</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用品等集中管理事業特別会計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15</v>
      </c>
      <c r="AN34" s="376"/>
      <c r="AO34" s="377" t="str">
        <f>IF('各会計、関係団体の財政状況及び健全化判断比率'!B32="","",'各会計、関係団体の財政状況及び健全化判断比率'!B32)</f>
        <v>水道用水供給事業会計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23</v>
      </c>
      <c r="CP34" s="376"/>
      <c r="CQ34" s="377" t="str">
        <f>IF('各会計、関係団体の財政状況及び健全化判断比率'!BS9="","",'各会計、関係団体の財政状況及び健全化判断比率'!BS9)</f>
        <v>福井県下水道公社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災害救助基金特別会計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16</v>
      </c>
      <c r="AN35" s="376"/>
      <c r="AO35" s="377" t="str">
        <f>IF('各会計、関係団体の財政状況及び健全化判断比率'!B33="","",'各会計、関係団体の財政状況及び健全化判断比率'!B33)</f>
        <v>臨海下水道事業会計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24</v>
      </c>
      <c r="CP35" s="376"/>
      <c r="CQ35" s="377" t="str">
        <f>IF('各会計、関係団体の財政状況及び健全化判断比率'!BS10="","",'各会計、関係団体の財政状況及び健全化判断比率'!BS10)</f>
        <v>足羽川水源地域対策基金</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母子父子寡婦福祉資金貸付金特別会計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17</v>
      </c>
      <c r="AN36" s="376"/>
      <c r="AO36" s="377" t="str">
        <f>IF('各会計、関係団体の財政状況及び健全化判断比率'!B34="","",'各会計、関係団体の財政状況及び健全化判断比率'!B34)</f>
        <v>流域下水道事業会計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25</v>
      </c>
      <c r="CP36" s="376"/>
      <c r="CQ36" s="377" t="str">
        <f>IF('各会計、関係団体の財政状況及び健全化判断比率'!BS11="","",'各会計、関係団体の財政状況及び健全化判断比率'!BS11)</f>
        <v>ふくい産業支援センター</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中小企業支援資金貸付金特別会計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f t="shared" si="1"/>
        <v>18</v>
      </c>
      <c r="AN37" s="376"/>
      <c r="AO37" s="377" t="str">
        <f>IF('各会計、関係団体の財政状況及び健全化判断比率'!B35="","",'各会計、関係団体の財政状況及び健全化判断比率'!B35)</f>
        <v>臨海工業用地等造成事業会計</v>
      </c>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26</v>
      </c>
      <c r="CP37" s="376"/>
      <c r="CQ37" s="377" t="str">
        <f>IF('各会計、関係団体の財政状況及び健全化判断比率'!BS12="","",'各会計、関係団体の財政状況及び健全化判断比率'!BS12)</f>
        <v>福井県暴力追放センター</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沿岸漁業改善資金貸付金特別会計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27</v>
      </c>
      <c r="CP38" s="376"/>
      <c r="CQ38" s="377" t="str">
        <f>IF('各会計、関係団体の財政状況及び健全化判断比率'!BS13="","",'各会計、関係団体の財政状況及び健全化判断比率'!BS13)</f>
        <v>福井県林業従事者確保育成基金</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林業改善資金貸付金特別会計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28</v>
      </c>
      <c r="CP39" s="376"/>
      <c r="CQ39" s="377" t="str">
        <f>IF('各会計、関係団体の財政状況及び健全化判断比率'!BS14="","",'各会計、関係団体の財政状況及び健全化判断比率'!BS14)</f>
        <v>青少年育成福井県民会議</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県有林事業特別会計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29</v>
      </c>
      <c r="CP40" s="376"/>
      <c r="CQ40" s="377" t="str">
        <f>IF('各会計、関係団体の財政状況及び健全化判断比率'!BS15="","",'各会計、関係団体の財政状況及び健全化判断比率'!BS15)</f>
        <v>福井原子力センター</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用地先行取得事業特別会計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30</v>
      </c>
      <c r="CP41" s="376"/>
      <c r="CQ41" s="377" t="str">
        <f>IF('各会計、関係団体の財政状況及び健全化判断比率'!BS16="","",'各会計、関係団体の財政状況及び健全化判断比率'!BS16)</f>
        <v>福井埠頭</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UuZijh0eJENftSRs6GXXMA07T0rY4LIriksXzB6dncs07LbSS1Zpf2bhrf0sjudGe4MPYMv/T04+rY56N4/YzA==" saltValue="3NG0L2EyxjyC0/O83WxTA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146531016</v>
      </c>
      <c r="S5" s="658"/>
      <c r="T5" s="658"/>
      <c r="U5" s="658"/>
      <c r="V5" s="658"/>
      <c r="W5" s="658"/>
      <c r="X5" s="658"/>
      <c r="Y5" s="659"/>
      <c r="Z5" s="683">
        <v>27.2</v>
      </c>
      <c r="AA5" s="683"/>
      <c r="AB5" s="683"/>
      <c r="AC5" s="683"/>
      <c r="AD5" s="684">
        <v>107324334</v>
      </c>
      <c r="AE5" s="684"/>
      <c r="AF5" s="684"/>
      <c r="AG5" s="684"/>
      <c r="AH5" s="684"/>
      <c r="AI5" s="684"/>
      <c r="AJ5" s="684"/>
      <c r="AK5" s="684"/>
      <c r="AL5" s="660">
        <v>40.5</v>
      </c>
      <c r="AM5" s="661"/>
      <c r="AN5" s="661"/>
      <c r="AO5" s="662"/>
      <c r="AP5" s="641" t="s">
        <v>195</v>
      </c>
      <c r="AQ5" s="642"/>
      <c r="AR5" s="642"/>
      <c r="AS5" s="642"/>
      <c r="AT5" s="642"/>
      <c r="AU5" s="642"/>
      <c r="AV5" s="642"/>
      <c r="AW5" s="642"/>
      <c r="AX5" s="642"/>
      <c r="AY5" s="642"/>
      <c r="AZ5" s="642"/>
      <c r="BA5" s="642"/>
      <c r="BB5" s="642"/>
      <c r="BC5" s="643"/>
      <c r="BD5" s="575">
        <v>146471273</v>
      </c>
      <c r="BE5" s="576"/>
      <c r="BF5" s="576"/>
      <c r="BG5" s="576"/>
      <c r="BH5" s="576"/>
      <c r="BI5" s="576"/>
      <c r="BJ5" s="576"/>
      <c r="BK5" s="577"/>
      <c r="BL5" s="668">
        <v>100</v>
      </c>
      <c r="BM5" s="668"/>
      <c r="BN5" s="668"/>
      <c r="BO5" s="668"/>
      <c r="BP5" s="655">
        <v>603753</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16186282</v>
      </c>
      <c r="S6" s="576"/>
      <c r="T6" s="576"/>
      <c r="U6" s="576"/>
      <c r="V6" s="576"/>
      <c r="W6" s="576"/>
      <c r="X6" s="576"/>
      <c r="Y6" s="577"/>
      <c r="Z6" s="668">
        <v>3</v>
      </c>
      <c r="AA6" s="668"/>
      <c r="AB6" s="668"/>
      <c r="AC6" s="668"/>
      <c r="AD6" s="655">
        <v>16186282</v>
      </c>
      <c r="AE6" s="655"/>
      <c r="AF6" s="655"/>
      <c r="AG6" s="655"/>
      <c r="AH6" s="655"/>
      <c r="AI6" s="655"/>
      <c r="AJ6" s="655"/>
      <c r="AK6" s="655"/>
      <c r="AL6" s="578">
        <v>6.1</v>
      </c>
      <c r="AM6" s="678"/>
      <c r="AN6" s="678"/>
      <c r="AO6" s="672"/>
      <c r="AP6" s="572" t="s">
        <v>200</v>
      </c>
      <c r="AQ6" s="573"/>
      <c r="AR6" s="573"/>
      <c r="AS6" s="573"/>
      <c r="AT6" s="573"/>
      <c r="AU6" s="573"/>
      <c r="AV6" s="573"/>
      <c r="AW6" s="573"/>
      <c r="AX6" s="573"/>
      <c r="AY6" s="573"/>
      <c r="AZ6" s="573"/>
      <c r="BA6" s="573"/>
      <c r="BB6" s="573"/>
      <c r="BC6" s="574"/>
      <c r="BD6" s="575">
        <v>132035404</v>
      </c>
      <c r="BE6" s="576"/>
      <c r="BF6" s="576"/>
      <c r="BG6" s="576"/>
      <c r="BH6" s="576"/>
      <c r="BI6" s="576"/>
      <c r="BJ6" s="576"/>
      <c r="BK6" s="577"/>
      <c r="BL6" s="668">
        <v>90.1</v>
      </c>
      <c r="BM6" s="668"/>
      <c r="BN6" s="668"/>
      <c r="BO6" s="668"/>
      <c r="BP6" s="655">
        <v>603753</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951568</v>
      </c>
      <c r="CN6" s="576"/>
      <c r="CO6" s="576"/>
      <c r="CP6" s="576"/>
      <c r="CQ6" s="576"/>
      <c r="CR6" s="576"/>
      <c r="CS6" s="576"/>
      <c r="CT6" s="577"/>
      <c r="CU6" s="668">
        <v>0.2</v>
      </c>
      <c r="CV6" s="668"/>
      <c r="CW6" s="668"/>
      <c r="CX6" s="668"/>
      <c r="CY6" s="581">
        <v>6643</v>
      </c>
      <c r="CZ6" s="576"/>
      <c r="DA6" s="576"/>
      <c r="DB6" s="576"/>
      <c r="DC6" s="576"/>
      <c r="DD6" s="576"/>
      <c r="DE6" s="576"/>
      <c r="DF6" s="576"/>
      <c r="DG6" s="576"/>
      <c r="DH6" s="576"/>
      <c r="DI6" s="576"/>
      <c r="DJ6" s="576"/>
      <c r="DK6" s="577"/>
      <c r="DL6" s="581">
        <v>950677</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1467655</v>
      </c>
      <c r="S7" s="576"/>
      <c r="T7" s="576"/>
      <c r="U7" s="576"/>
      <c r="V7" s="576"/>
      <c r="W7" s="576"/>
      <c r="X7" s="576"/>
      <c r="Y7" s="577"/>
      <c r="Z7" s="668">
        <v>0.3</v>
      </c>
      <c r="AA7" s="668"/>
      <c r="AB7" s="668"/>
      <c r="AC7" s="668"/>
      <c r="AD7" s="655">
        <v>1467655</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33426418</v>
      </c>
      <c r="BE7" s="576"/>
      <c r="BF7" s="576"/>
      <c r="BG7" s="576"/>
      <c r="BH7" s="576"/>
      <c r="BI7" s="576"/>
      <c r="BJ7" s="576"/>
      <c r="BK7" s="577"/>
      <c r="BL7" s="668">
        <v>22.8</v>
      </c>
      <c r="BM7" s="668"/>
      <c r="BN7" s="668"/>
      <c r="BO7" s="668"/>
      <c r="BP7" s="655">
        <v>603753</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53070817</v>
      </c>
      <c r="CN7" s="669"/>
      <c r="CO7" s="669"/>
      <c r="CP7" s="669"/>
      <c r="CQ7" s="669"/>
      <c r="CR7" s="669"/>
      <c r="CS7" s="669"/>
      <c r="CT7" s="577"/>
      <c r="CU7" s="668">
        <v>10.1</v>
      </c>
      <c r="CV7" s="668"/>
      <c r="CW7" s="668"/>
      <c r="CX7" s="668"/>
      <c r="CY7" s="581">
        <v>26259410</v>
      </c>
      <c r="CZ7" s="576"/>
      <c r="DA7" s="576"/>
      <c r="DB7" s="576"/>
      <c r="DC7" s="576"/>
      <c r="DD7" s="576"/>
      <c r="DE7" s="576"/>
      <c r="DF7" s="576"/>
      <c r="DG7" s="576"/>
      <c r="DH7" s="576"/>
      <c r="DI7" s="576"/>
      <c r="DJ7" s="576"/>
      <c r="DK7" s="577"/>
      <c r="DL7" s="581">
        <v>34707775</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630841</v>
      </c>
      <c r="BE8" s="576"/>
      <c r="BF8" s="576"/>
      <c r="BG8" s="576"/>
      <c r="BH8" s="576"/>
      <c r="BI8" s="576"/>
      <c r="BJ8" s="576"/>
      <c r="BK8" s="577"/>
      <c r="BL8" s="668">
        <v>0.4</v>
      </c>
      <c r="BM8" s="668"/>
      <c r="BN8" s="668"/>
      <c r="BO8" s="668"/>
      <c r="BP8" s="655" t="s">
        <v>118</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67368536</v>
      </c>
      <c r="CN8" s="669"/>
      <c r="CO8" s="669"/>
      <c r="CP8" s="669"/>
      <c r="CQ8" s="669"/>
      <c r="CR8" s="669"/>
      <c r="CS8" s="669"/>
      <c r="CT8" s="577"/>
      <c r="CU8" s="578">
        <v>12.9</v>
      </c>
      <c r="CV8" s="678"/>
      <c r="CW8" s="678"/>
      <c r="CX8" s="671"/>
      <c r="CY8" s="581">
        <v>2384975</v>
      </c>
      <c r="CZ8" s="576"/>
      <c r="DA8" s="576"/>
      <c r="DB8" s="576"/>
      <c r="DC8" s="576"/>
      <c r="DD8" s="576"/>
      <c r="DE8" s="576"/>
      <c r="DF8" s="576"/>
      <c r="DG8" s="576"/>
      <c r="DH8" s="576"/>
      <c r="DI8" s="576"/>
      <c r="DJ8" s="576"/>
      <c r="DK8" s="577"/>
      <c r="DL8" s="581">
        <v>60063184</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53674</v>
      </c>
      <c r="S9" s="669"/>
      <c r="T9" s="669"/>
      <c r="U9" s="669"/>
      <c r="V9" s="669"/>
      <c r="W9" s="669"/>
      <c r="X9" s="669"/>
      <c r="Y9" s="577"/>
      <c r="Z9" s="578">
        <v>0</v>
      </c>
      <c r="AA9" s="670"/>
      <c r="AB9" s="670"/>
      <c r="AC9" s="671"/>
      <c r="AD9" s="581">
        <v>53674</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27601921</v>
      </c>
      <c r="BE9" s="576"/>
      <c r="BF9" s="576"/>
      <c r="BG9" s="576"/>
      <c r="BH9" s="576"/>
      <c r="BI9" s="576"/>
      <c r="BJ9" s="576"/>
      <c r="BK9" s="577"/>
      <c r="BL9" s="668">
        <v>18.8</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17494947</v>
      </c>
      <c r="CN9" s="669"/>
      <c r="CO9" s="669"/>
      <c r="CP9" s="669"/>
      <c r="CQ9" s="669"/>
      <c r="CR9" s="669"/>
      <c r="CS9" s="669"/>
      <c r="CT9" s="577"/>
      <c r="CU9" s="578">
        <v>3.3</v>
      </c>
      <c r="CV9" s="678"/>
      <c r="CW9" s="678"/>
      <c r="CX9" s="671"/>
      <c r="CY9" s="581">
        <v>1297416</v>
      </c>
      <c r="CZ9" s="576"/>
      <c r="DA9" s="576"/>
      <c r="DB9" s="576"/>
      <c r="DC9" s="576"/>
      <c r="DD9" s="576"/>
      <c r="DE9" s="576"/>
      <c r="DF9" s="576"/>
      <c r="DG9" s="576"/>
      <c r="DH9" s="576"/>
      <c r="DI9" s="576"/>
      <c r="DJ9" s="576"/>
      <c r="DK9" s="577"/>
      <c r="DL9" s="581">
        <v>10824877</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137205</v>
      </c>
      <c r="S10" s="669"/>
      <c r="T10" s="669"/>
      <c r="U10" s="669"/>
      <c r="V10" s="669"/>
      <c r="W10" s="669"/>
      <c r="X10" s="669"/>
      <c r="Y10" s="577"/>
      <c r="Z10" s="578">
        <v>0</v>
      </c>
      <c r="AA10" s="670"/>
      <c r="AB10" s="670"/>
      <c r="AC10" s="671"/>
      <c r="AD10" s="581">
        <v>137205</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1046638</v>
      </c>
      <c r="BE10" s="576"/>
      <c r="BF10" s="576"/>
      <c r="BG10" s="576"/>
      <c r="BH10" s="576"/>
      <c r="BI10" s="576"/>
      <c r="BJ10" s="576"/>
      <c r="BK10" s="577"/>
      <c r="BL10" s="668">
        <v>0.7</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1503949</v>
      </c>
      <c r="CN10" s="669"/>
      <c r="CO10" s="669"/>
      <c r="CP10" s="669"/>
      <c r="CQ10" s="669"/>
      <c r="CR10" s="669"/>
      <c r="CS10" s="669"/>
      <c r="CT10" s="577"/>
      <c r="CU10" s="578">
        <v>0.3</v>
      </c>
      <c r="CV10" s="678"/>
      <c r="CW10" s="678"/>
      <c r="CX10" s="671"/>
      <c r="CY10" s="581">
        <v>23055</v>
      </c>
      <c r="CZ10" s="576"/>
      <c r="DA10" s="576"/>
      <c r="DB10" s="576"/>
      <c r="DC10" s="576"/>
      <c r="DD10" s="576"/>
      <c r="DE10" s="576"/>
      <c r="DF10" s="576"/>
      <c r="DG10" s="576"/>
      <c r="DH10" s="576"/>
      <c r="DI10" s="576"/>
      <c r="DJ10" s="576"/>
      <c r="DK10" s="577"/>
      <c r="DL10" s="581">
        <v>990941</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364</v>
      </c>
      <c r="S11" s="669"/>
      <c r="T11" s="669"/>
      <c r="U11" s="669"/>
      <c r="V11" s="669"/>
      <c r="W11" s="669"/>
      <c r="X11" s="669"/>
      <c r="Y11" s="577"/>
      <c r="Z11" s="578">
        <v>0</v>
      </c>
      <c r="AA11" s="670"/>
      <c r="AB11" s="670"/>
      <c r="AC11" s="671"/>
      <c r="AD11" s="581">
        <v>364</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1443851</v>
      </c>
      <c r="BE11" s="576"/>
      <c r="BF11" s="576"/>
      <c r="BG11" s="576"/>
      <c r="BH11" s="576"/>
      <c r="BI11" s="576"/>
      <c r="BJ11" s="576"/>
      <c r="BK11" s="577"/>
      <c r="BL11" s="668">
        <v>1</v>
      </c>
      <c r="BM11" s="668"/>
      <c r="BN11" s="668"/>
      <c r="BO11" s="668"/>
      <c r="BP11" s="655">
        <v>603753</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34391466</v>
      </c>
      <c r="CN11" s="669"/>
      <c r="CO11" s="669"/>
      <c r="CP11" s="669"/>
      <c r="CQ11" s="669"/>
      <c r="CR11" s="669"/>
      <c r="CS11" s="669"/>
      <c r="CT11" s="577"/>
      <c r="CU11" s="578">
        <v>6.6</v>
      </c>
      <c r="CV11" s="678"/>
      <c r="CW11" s="678"/>
      <c r="CX11" s="671"/>
      <c r="CY11" s="581">
        <v>20845198</v>
      </c>
      <c r="CZ11" s="576"/>
      <c r="DA11" s="576"/>
      <c r="DB11" s="576"/>
      <c r="DC11" s="576"/>
      <c r="DD11" s="576"/>
      <c r="DE11" s="576"/>
      <c r="DF11" s="576"/>
      <c r="DG11" s="576"/>
      <c r="DH11" s="576"/>
      <c r="DI11" s="576"/>
      <c r="DJ11" s="576"/>
      <c r="DK11" s="577"/>
      <c r="DL11" s="581">
        <v>12623204</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66590</v>
      </c>
      <c r="S12" s="669"/>
      <c r="T12" s="669"/>
      <c r="U12" s="669"/>
      <c r="V12" s="669"/>
      <c r="W12" s="669"/>
      <c r="X12" s="669"/>
      <c r="Y12" s="577"/>
      <c r="Z12" s="578">
        <v>0</v>
      </c>
      <c r="AA12" s="670"/>
      <c r="AB12" s="670"/>
      <c r="AC12" s="671"/>
      <c r="AD12" s="581">
        <v>66590</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63728</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52347330</v>
      </c>
      <c r="CN12" s="669"/>
      <c r="CO12" s="669"/>
      <c r="CP12" s="669"/>
      <c r="CQ12" s="669"/>
      <c r="CR12" s="669"/>
      <c r="CS12" s="669"/>
      <c r="CT12" s="577"/>
      <c r="CU12" s="578">
        <v>10</v>
      </c>
      <c r="CV12" s="678"/>
      <c r="CW12" s="678"/>
      <c r="CX12" s="671"/>
      <c r="CY12" s="581">
        <v>3936291</v>
      </c>
      <c r="CZ12" s="576"/>
      <c r="DA12" s="576"/>
      <c r="DB12" s="576"/>
      <c r="DC12" s="576"/>
      <c r="DD12" s="576"/>
      <c r="DE12" s="576"/>
      <c r="DF12" s="576"/>
      <c r="DG12" s="576"/>
      <c r="DH12" s="576"/>
      <c r="DI12" s="576"/>
      <c r="DJ12" s="576"/>
      <c r="DK12" s="577"/>
      <c r="DL12" s="581">
        <v>12256724</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14460794</v>
      </c>
      <c r="S13" s="669"/>
      <c r="T13" s="669"/>
      <c r="U13" s="669"/>
      <c r="V13" s="669"/>
      <c r="W13" s="669"/>
      <c r="X13" s="669"/>
      <c r="Y13" s="577"/>
      <c r="Z13" s="578">
        <v>2.7</v>
      </c>
      <c r="AA13" s="670"/>
      <c r="AB13" s="670"/>
      <c r="AC13" s="671"/>
      <c r="AD13" s="581">
        <v>14460794</v>
      </c>
      <c r="AE13" s="669"/>
      <c r="AF13" s="669"/>
      <c r="AG13" s="669"/>
      <c r="AH13" s="669"/>
      <c r="AI13" s="669"/>
      <c r="AJ13" s="669"/>
      <c r="AK13" s="577"/>
      <c r="AL13" s="578">
        <v>5.5</v>
      </c>
      <c r="AM13" s="670"/>
      <c r="AN13" s="670"/>
      <c r="AO13" s="672"/>
      <c r="AP13" s="572" t="s">
        <v>221</v>
      </c>
      <c r="AQ13" s="573"/>
      <c r="AR13" s="573"/>
      <c r="AS13" s="573"/>
      <c r="AT13" s="573"/>
      <c r="AU13" s="573"/>
      <c r="AV13" s="573"/>
      <c r="AW13" s="573"/>
      <c r="AX13" s="573"/>
      <c r="AY13" s="573"/>
      <c r="AZ13" s="573"/>
      <c r="BA13" s="573"/>
      <c r="BB13" s="573"/>
      <c r="BC13" s="574"/>
      <c r="BD13" s="575">
        <v>1285427</v>
      </c>
      <c r="BE13" s="576"/>
      <c r="BF13" s="576"/>
      <c r="BG13" s="576"/>
      <c r="BH13" s="576"/>
      <c r="BI13" s="576"/>
      <c r="BJ13" s="576"/>
      <c r="BK13" s="577"/>
      <c r="BL13" s="668">
        <v>0.9</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78053929</v>
      </c>
      <c r="CN13" s="669"/>
      <c r="CO13" s="669"/>
      <c r="CP13" s="669"/>
      <c r="CQ13" s="669"/>
      <c r="CR13" s="669"/>
      <c r="CS13" s="669"/>
      <c r="CT13" s="577"/>
      <c r="CU13" s="578">
        <v>14.9</v>
      </c>
      <c r="CV13" s="678"/>
      <c r="CW13" s="678"/>
      <c r="CX13" s="671"/>
      <c r="CY13" s="581">
        <v>64052429</v>
      </c>
      <c r="CZ13" s="576"/>
      <c r="DA13" s="576"/>
      <c r="DB13" s="576"/>
      <c r="DC13" s="576"/>
      <c r="DD13" s="576"/>
      <c r="DE13" s="576"/>
      <c r="DF13" s="576"/>
      <c r="DG13" s="576"/>
      <c r="DH13" s="576"/>
      <c r="DI13" s="576"/>
      <c r="DJ13" s="576"/>
      <c r="DK13" s="577"/>
      <c r="DL13" s="581">
        <v>15694728</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1354012</v>
      </c>
      <c r="BE14" s="576"/>
      <c r="BF14" s="576"/>
      <c r="BG14" s="576"/>
      <c r="BH14" s="576"/>
      <c r="BI14" s="576"/>
      <c r="BJ14" s="576"/>
      <c r="BK14" s="577"/>
      <c r="BL14" s="668">
        <v>0.9</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24208046</v>
      </c>
      <c r="CN14" s="669"/>
      <c r="CO14" s="669"/>
      <c r="CP14" s="669"/>
      <c r="CQ14" s="669"/>
      <c r="CR14" s="669"/>
      <c r="CS14" s="669"/>
      <c r="CT14" s="577"/>
      <c r="CU14" s="578">
        <v>4.5999999999999996</v>
      </c>
      <c r="CV14" s="678"/>
      <c r="CW14" s="678"/>
      <c r="CX14" s="671"/>
      <c r="CY14" s="581">
        <v>3216540</v>
      </c>
      <c r="CZ14" s="576"/>
      <c r="DA14" s="576"/>
      <c r="DB14" s="576"/>
      <c r="DC14" s="576"/>
      <c r="DD14" s="576"/>
      <c r="DE14" s="576"/>
      <c r="DF14" s="576"/>
      <c r="DG14" s="576"/>
      <c r="DH14" s="576"/>
      <c r="DI14" s="576"/>
      <c r="DJ14" s="576"/>
      <c r="DK14" s="577"/>
      <c r="DL14" s="581">
        <v>21230635</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484730</v>
      </c>
      <c r="S15" s="669"/>
      <c r="T15" s="669"/>
      <c r="U15" s="669"/>
      <c r="V15" s="669"/>
      <c r="W15" s="669"/>
      <c r="X15" s="669"/>
      <c r="Y15" s="577"/>
      <c r="Z15" s="578">
        <v>0.1</v>
      </c>
      <c r="AA15" s="670"/>
      <c r="AB15" s="670"/>
      <c r="AC15" s="671"/>
      <c r="AD15" s="581">
        <v>484730</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37234912</v>
      </c>
      <c r="BE15" s="576"/>
      <c r="BF15" s="576"/>
      <c r="BG15" s="576"/>
      <c r="BH15" s="576"/>
      <c r="BI15" s="576"/>
      <c r="BJ15" s="576"/>
      <c r="BK15" s="577"/>
      <c r="BL15" s="668">
        <v>25.4</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484730</v>
      </c>
      <c r="S16" s="669"/>
      <c r="T16" s="669"/>
      <c r="U16" s="669"/>
      <c r="V16" s="669"/>
      <c r="W16" s="669"/>
      <c r="X16" s="669"/>
      <c r="Y16" s="577"/>
      <c r="Z16" s="578">
        <v>0.1</v>
      </c>
      <c r="AA16" s="670"/>
      <c r="AB16" s="670"/>
      <c r="AC16" s="671"/>
      <c r="AD16" s="581">
        <v>484730</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1218282</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95408493</v>
      </c>
      <c r="CN16" s="669"/>
      <c r="CO16" s="669"/>
      <c r="CP16" s="669"/>
      <c r="CQ16" s="669"/>
      <c r="CR16" s="669"/>
      <c r="CS16" s="669"/>
      <c r="CT16" s="577"/>
      <c r="CU16" s="578">
        <v>18.2</v>
      </c>
      <c r="CV16" s="678"/>
      <c r="CW16" s="678"/>
      <c r="CX16" s="671"/>
      <c r="CY16" s="581">
        <v>9220570</v>
      </c>
      <c r="CZ16" s="576"/>
      <c r="DA16" s="576"/>
      <c r="DB16" s="576"/>
      <c r="DC16" s="576"/>
      <c r="DD16" s="576"/>
      <c r="DE16" s="576"/>
      <c r="DF16" s="576"/>
      <c r="DG16" s="576"/>
      <c r="DH16" s="576"/>
      <c r="DI16" s="576"/>
      <c r="DJ16" s="576"/>
      <c r="DK16" s="577"/>
      <c r="DL16" s="581">
        <v>69632661</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36016630</v>
      </c>
      <c r="BE17" s="576"/>
      <c r="BF17" s="576"/>
      <c r="BG17" s="576"/>
      <c r="BH17" s="576"/>
      <c r="BI17" s="576"/>
      <c r="BJ17" s="576"/>
      <c r="BK17" s="577"/>
      <c r="BL17" s="668">
        <v>24.6</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8967049</v>
      </c>
      <c r="CN17" s="669"/>
      <c r="CO17" s="669"/>
      <c r="CP17" s="669"/>
      <c r="CQ17" s="669"/>
      <c r="CR17" s="669"/>
      <c r="CS17" s="669"/>
      <c r="CT17" s="577"/>
      <c r="CU17" s="578">
        <v>1.7</v>
      </c>
      <c r="CV17" s="678"/>
      <c r="CW17" s="678"/>
      <c r="CX17" s="671"/>
      <c r="CY17" s="581" t="s">
        <v>118</v>
      </c>
      <c r="CZ17" s="576"/>
      <c r="DA17" s="576"/>
      <c r="DB17" s="576"/>
      <c r="DC17" s="576"/>
      <c r="DD17" s="576"/>
      <c r="DE17" s="576"/>
      <c r="DF17" s="576"/>
      <c r="DG17" s="576"/>
      <c r="DH17" s="576"/>
      <c r="DI17" s="576"/>
      <c r="DJ17" s="576"/>
      <c r="DK17" s="577"/>
      <c r="DL17" s="581">
        <v>21204</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143285149</v>
      </c>
      <c r="S18" s="669"/>
      <c r="T18" s="669"/>
      <c r="U18" s="669"/>
      <c r="V18" s="669"/>
      <c r="W18" s="669"/>
      <c r="X18" s="669"/>
      <c r="Y18" s="577"/>
      <c r="Z18" s="578">
        <v>26.6</v>
      </c>
      <c r="AA18" s="670"/>
      <c r="AB18" s="670"/>
      <c r="AC18" s="671"/>
      <c r="AD18" s="581">
        <v>139317672</v>
      </c>
      <c r="AE18" s="669"/>
      <c r="AF18" s="669"/>
      <c r="AG18" s="669"/>
      <c r="AH18" s="669"/>
      <c r="AI18" s="669"/>
      <c r="AJ18" s="669"/>
      <c r="AK18" s="577"/>
      <c r="AL18" s="578">
        <v>52.6</v>
      </c>
      <c r="AM18" s="670"/>
      <c r="AN18" s="670"/>
      <c r="AO18" s="672"/>
      <c r="AP18" s="572" t="s">
        <v>236</v>
      </c>
      <c r="AQ18" s="573"/>
      <c r="AR18" s="573"/>
      <c r="AS18" s="573"/>
      <c r="AT18" s="573"/>
      <c r="AU18" s="573"/>
      <c r="AV18" s="573"/>
      <c r="AW18" s="573"/>
      <c r="AX18" s="573"/>
      <c r="AY18" s="573"/>
      <c r="AZ18" s="573"/>
      <c r="BA18" s="573"/>
      <c r="BB18" s="573"/>
      <c r="BC18" s="574"/>
      <c r="BD18" s="575">
        <v>38397897</v>
      </c>
      <c r="BE18" s="576"/>
      <c r="BF18" s="576"/>
      <c r="BG18" s="576"/>
      <c r="BH18" s="576"/>
      <c r="BI18" s="576"/>
      <c r="BJ18" s="576"/>
      <c r="BK18" s="577"/>
      <c r="BL18" s="668">
        <v>26.2</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65884248</v>
      </c>
      <c r="CN18" s="669"/>
      <c r="CO18" s="669"/>
      <c r="CP18" s="669"/>
      <c r="CQ18" s="669"/>
      <c r="CR18" s="669"/>
      <c r="CS18" s="669"/>
      <c r="CT18" s="577"/>
      <c r="CU18" s="578">
        <v>12.6</v>
      </c>
      <c r="CV18" s="678"/>
      <c r="CW18" s="678"/>
      <c r="CX18" s="671"/>
      <c r="CY18" s="581" t="s">
        <v>118</v>
      </c>
      <c r="CZ18" s="576"/>
      <c r="DA18" s="576"/>
      <c r="DB18" s="576"/>
      <c r="DC18" s="576"/>
      <c r="DD18" s="576"/>
      <c r="DE18" s="576"/>
      <c r="DF18" s="576"/>
      <c r="DG18" s="576"/>
      <c r="DH18" s="576"/>
      <c r="DI18" s="576"/>
      <c r="DJ18" s="576"/>
      <c r="DK18" s="577"/>
      <c r="DL18" s="581">
        <v>65421473</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139317672</v>
      </c>
      <c r="S19" s="669"/>
      <c r="T19" s="669"/>
      <c r="U19" s="669"/>
      <c r="V19" s="669"/>
      <c r="W19" s="669"/>
      <c r="X19" s="669"/>
      <c r="Y19" s="577"/>
      <c r="Z19" s="578">
        <v>25.8</v>
      </c>
      <c r="AA19" s="670"/>
      <c r="AB19" s="670"/>
      <c r="AC19" s="671"/>
      <c r="AD19" s="581">
        <v>139317672</v>
      </c>
      <c r="AE19" s="669"/>
      <c r="AF19" s="669"/>
      <c r="AG19" s="669"/>
      <c r="AH19" s="669"/>
      <c r="AI19" s="669"/>
      <c r="AJ19" s="669"/>
      <c r="AK19" s="577"/>
      <c r="AL19" s="578">
        <v>52.6</v>
      </c>
      <c r="AM19" s="670"/>
      <c r="AN19" s="670"/>
      <c r="AO19" s="672"/>
      <c r="AP19" s="572" t="s">
        <v>239</v>
      </c>
      <c r="AQ19" s="573"/>
      <c r="AR19" s="573"/>
      <c r="AS19" s="573"/>
      <c r="AT19" s="573"/>
      <c r="AU19" s="573"/>
      <c r="AV19" s="573"/>
      <c r="AW19" s="573"/>
      <c r="AX19" s="573"/>
      <c r="AY19" s="573"/>
      <c r="AZ19" s="573"/>
      <c r="BA19" s="573"/>
      <c r="BB19" s="573"/>
      <c r="BC19" s="574"/>
      <c r="BD19" s="575">
        <v>1902885</v>
      </c>
      <c r="BE19" s="576"/>
      <c r="BF19" s="576"/>
      <c r="BG19" s="576"/>
      <c r="BH19" s="576"/>
      <c r="BI19" s="576"/>
      <c r="BJ19" s="576"/>
      <c r="BK19" s="577"/>
      <c r="BL19" s="578">
        <v>1.3</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3964979</v>
      </c>
      <c r="S20" s="669"/>
      <c r="T20" s="669"/>
      <c r="U20" s="669"/>
      <c r="V20" s="669"/>
      <c r="W20" s="669"/>
      <c r="X20" s="669"/>
      <c r="Y20" s="577"/>
      <c r="Z20" s="578">
        <v>0.7</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879445</v>
      </c>
      <c r="BE20" s="576"/>
      <c r="BF20" s="576"/>
      <c r="BG20" s="576"/>
      <c r="BH20" s="576"/>
      <c r="BI20" s="576"/>
      <c r="BJ20" s="576"/>
      <c r="BK20" s="577"/>
      <c r="BL20" s="578">
        <v>0.6</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2498</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222840</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37749</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37749</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306487177</v>
      </c>
      <c r="S22" s="669"/>
      <c r="T22" s="669"/>
      <c r="U22" s="669"/>
      <c r="V22" s="669"/>
      <c r="W22" s="669"/>
      <c r="X22" s="669"/>
      <c r="Y22" s="577"/>
      <c r="Z22" s="578">
        <v>56.9</v>
      </c>
      <c r="AA22" s="670"/>
      <c r="AB22" s="670"/>
      <c r="AC22" s="671"/>
      <c r="AD22" s="581">
        <v>263313018</v>
      </c>
      <c r="AE22" s="669"/>
      <c r="AF22" s="669"/>
      <c r="AG22" s="669"/>
      <c r="AH22" s="669"/>
      <c r="AI22" s="669"/>
      <c r="AJ22" s="669"/>
      <c r="AK22" s="577"/>
      <c r="AL22" s="578">
        <v>99.4</v>
      </c>
      <c r="AM22" s="670"/>
      <c r="AN22" s="670"/>
      <c r="AO22" s="672"/>
      <c r="AP22" s="572" t="s">
        <v>248</v>
      </c>
      <c r="AQ22" s="573"/>
      <c r="AR22" s="573"/>
      <c r="AS22" s="573"/>
      <c r="AT22" s="573"/>
      <c r="AU22" s="573"/>
      <c r="AV22" s="573"/>
      <c r="AW22" s="573"/>
      <c r="AX22" s="573"/>
      <c r="AY22" s="573"/>
      <c r="AZ22" s="573"/>
      <c r="BA22" s="573"/>
      <c r="BB22" s="573"/>
      <c r="BC22" s="574"/>
      <c r="BD22" s="575">
        <v>7075342</v>
      </c>
      <c r="BE22" s="576"/>
      <c r="BF22" s="576"/>
      <c r="BG22" s="576"/>
      <c r="BH22" s="576"/>
      <c r="BI22" s="576"/>
      <c r="BJ22" s="576"/>
      <c r="BK22" s="577"/>
      <c r="BL22" s="578">
        <v>4.8</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762838</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762838</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140425</v>
      </c>
      <c r="S23" s="669"/>
      <c r="T23" s="669"/>
      <c r="U23" s="669"/>
      <c r="V23" s="669"/>
      <c r="W23" s="669"/>
      <c r="X23" s="669"/>
      <c r="Y23" s="577"/>
      <c r="Z23" s="578">
        <v>0</v>
      </c>
      <c r="AA23" s="670"/>
      <c r="AB23" s="670"/>
      <c r="AC23" s="671"/>
      <c r="AD23" s="581">
        <v>140425</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12894067</v>
      </c>
      <c r="BE23" s="576"/>
      <c r="BF23" s="576"/>
      <c r="BG23" s="576"/>
      <c r="BH23" s="576"/>
      <c r="BI23" s="576"/>
      <c r="BJ23" s="576"/>
      <c r="BK23" s="577"/>
      <c r="BL23" s="578">
        <v>8.8000000000000007</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803397</v>
      </c>
      <c r="CN23" s="669"/>
      <c r="CO23" s="669"/>
      <c r="CP23" s="669"/>
      <c r="CQ23" s="669"/>
      <c r="CR23" s="669"/>
      <c r="CS23" s="669"/>
      <c r="CT23" s="577"/>
      <c r="CU23" s="578">
        <v>0.2</v>
      </c>
      <c r="CV23" s="678"/>
      <c r="CW23" s="678"/>
      <c r="CX23" s="671"/>
      <c r="CY23" s="581" t="s">
        <v>118</v>
      </c>
      <c r="CZ23" s="576"/>
      <c r="DA23" s="576"/>
      <c r="DB23" s="576"/>
      <c r="DC23" s="576"/>
      <c r="DD23" s="576"/>
      <c r="DE23" s="576"/>
      <c r="DF23" s="576"/>
      <c r="DG23" s="576"/>
      <c r="DH23" s="576"/>
      <c r="DI23" s="576"/>
      <c r="DJ23" s="576"/>
      <c r="DK23" s="577"/>
      <c r="DL23" s="581">
        <v>803397</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2843191</v>
      </c>
      <c r="S24" s="669"/>
      <c r="T24" s="669"/>
      <c r="U24" s="669"/>
      <c r="V24" s="669"/>
      <c r="W24" s="669"/>
      <c r="X24" s="669"/>
      <c r="Y24" s="577"/>
      <c r="Z24" s="578">
        <v>0.5</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1598</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4227616</v>
      </c>
      <c r="S25" s="669"/>
      <c r="T25" s="669"/>
      <c r="U25" s="669"/>
      <c r="V25" s="669"/>
      <c r="W25" s="669"/>
      <c r="X25" s="669"/>
      <c r="Y25" s="577"/>
      <c r="Z25" s="578">
        <v>0.8</v>
      </c>
      <c r="AA25" s="670"/>
      <c r="AB25" s="670"/>
      <c r="AC25" s="671"/>
      <c r="AD25" s="581">
        <v>960599</v>
      </c>
      <c r="AE25" s="669"/>
      <c r="AF25" s="669"/>
      <c r="AG25" s="669"/>
      <c r="AH25" s="669"/>
      <c r="AI25" s="669"/>
      <c r="AJ25" s="669"/>
      <c r="AK25" s="577"/>
      <c r="AL25" s="578">
        <v>0.4</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19229377</v>
      </c>
      <c r="CN25" s="669"/>
      <c r="CO25" s="669"/>
      <c r="CP25" s="669"/>
      <c r="CQ25" s="669"/>
      <c r="CR25" s="669"/>
      <c r="CS25" s="669"/>
      <c r="CT25" s="577"/>
      <c r="CU25" s="578">
        <v>3.7</v>
      </c>
      <c r="CV25" s="678"/>
      <c r="CW25" s="678"/>
      <c r="CX25" s="671"/>
      <c r="CY25" s="581" t="s">
        <v>118</v>
      </c>
      <c r="CZ25" s="576"/>
      <c r="DA25" s="576"/>
      <c r="DB25" s="576"/>
      <c r="DC25" s="576"/>
      <c r="DD25" s="576"/>
      <c r="DE25" s="576"/>
      <c r="DF25" s="576"/>
      <c r="DG25" s="576"/>
      <c r="DH25" s="576"/>
      <c r="DI25" s="576"/>
      <c r="DJ25" s="576"/>
      <c r="DK25" s="577"/>
      <c r="DL25" s="581">
        <v>19229377</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1107976</v>
      </c>
      <c r="S26" s="669"/>
      <c r="T26" s="669"/>
      <c r="U26" s="669"/>
      <c r="V26" s="669"/>
      <c r="W26" s="669"/>
      <c r="X26" s="669"/>
      <c r="Y26" s="577"/>
      <c r="Z26" s="578">
        <v>0.2</v>
      </c>
      <c r="AA26" s="670"/>
      <c r="AB26" s="670"/>
      <c r="AC26" s="671"/>
      <c r="AD26" s="581">
        <v>115744</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v>14435869</v>
      </c>
      <c r="BE26" s="576"/>
      <c r="BF26" s="576"/>
      <c r="BG26" s="576"/>
      <c r="BH26" s="576"/>
      <c r="BI26" s="576"/>
      <c r="BJ26" s="576"/>
      <c r="BK26" s="577"/>
      <c r="BL26" s="578">
        <v>9.9</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152116</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152116</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86012378</v>
      </c>
      <c r="S27" s="669"/>
      <c r="T27" s="669"/>
      <c r="U27" s="669"/>
      <c r="V27" s="669"/>
      <c r="W27" s="669"/>
      <c r="X27" s="669"/>
      <c r="Y27" s="577"/>
      <c r="Z27" s="578">
        <v>16</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8768</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8768</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33898</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33898</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1248717</v>
      </c>
      <c r="S29" s="669"/>
      <c r="T29" s="669"/>
      <c r="U29" s="669"/>
      <c r="V29" s="669"/>
      <c r="W29" s="669"/>
      <c r="X29" s="669"/>
      <c r="Y29" s="577"/>
      <c r="Z29" s="578">
        <v>0.2</v>
      </c>
      <c r="AA29" s="670"/>
      <c r="AB29" s="670"/>
      <c r="AC29" s="671"/>
      <c r="AD29" s="581">
        <v>277075</v>
      </c>
      <c r="AE29" s="669"/>
      <c r="AF29" s="669"/>
      <c r="AG29" s="669"/>
      <c r="AH29" s="669"/>
      <c r="AI29" s="669"/>
      <c r="AJ29" s="669"/>
      <c r="AK29" s="577"/>
      <c r="AL29" s="578">
        <v>0.1</v>
      </c>
      <c r="AM29" s="670"/>
      <c r="AN29" s="670"/>
      <c r="AO29" s="672"/>
      <c r="AP29" s="572" t="s">
        <v>269</v>
      </c>
      <c r="AQ29" s="573"/>
      <c r="AR29" s="573"/>
      <c r="AS29" s="573"/>
      <c r="AT29" s="573"/>
      <c r="AU29" s="573"/>
      <c r="AV29" s="573"/>
      <c r="AW29" s="573"/>
      <c r="AX29" s="573"/>
      <c r="AY29" s="573"/>
      <c r="AZ29" s="573"/>
      <c r="BA29" s="573"/>
      <c r="BB29" s="573"/>
      <c r="BC29" s="574"/>
      <c r="BD29" s="575">
        <v>8768</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260822</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388112</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388112</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11375907</v>
      </c>
      <c r="S31" s="669"/>
      <c r="T31" s="669"/>
      <c r="U31" s="669"/>
      <c r="V31" s="669"/>
      <c r="W31" s="669"/>
      <c r="X31" s="669"/>
      <c r="Y31" s="577"/>
      <c r="Z31" s="578">
        <v>2.1</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50975</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2759573</v>
      </c>
      <c r="CN31" s="669"/>
      <c r="CO31" s="669"/>
      <c r="CP31" s="669"/>
      <c r="CQ31" s="669"/>
      <c r="CR31" s="669"/>
      <c r="CS31" s="669"/>
      <c r="CT31" s="577"/>
      <c r="CU31" s="578">
        <v>0.5</v>
      </c>
      <c r="CV31" s="678"/>
      <c r="CW31" s="678"/>
      <c r="CX31" s="671"/>
      <c r="CY31" s="581" t="s">
        <v>118</v>
      </c>
      <c r="CZ31" s="576"/>
      <c r="DA31" s="576"/>
      <c r="DB31" s="576"/>
      <c r="DC31" s="576"/>
      <c r="DD31" s="576"/>
      <c r="DE31" s="576"/>
      <c r="DF31" s="576"/>
      <c r="DG31" s="576"/>
      <c r="DH31" s="576"/>
      <c r="DI31" s="576"/>
      <c r="DJ31" s="576"/>
      <c r="DK31" s="577"/>
      <c r="DL31" s="581">
        <v>2759573</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18131203</v>
      </c>
      <c r="S32" s="669"/>
      <c r="T32" s="669"/>
      <c r="U32" s="669"/>
      <c r="V32" s="669"/>
      <c r="W32" s="669"/>
      <c r="X32" s="669"/>
      <c r="Y32" s="577"/>
      <c r="Z32" s="578">
        <v>3.4</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146531016</v>
      </c>
      <c r="BE32" s="576"/>
      <c r="BF32" s="576"/>
      <c r="BG32" s="576"/>
      <c r="BH32" s="576"/>
      <c r="BI32" s="576"/>
      <c r="BJ32" s="576"/>
      <c r="BK32" s="577"/>
      <c r="BL32" s="578">
        <v>100</v>
      </c>
      <c r="BM32" s="678"/>
      <c r="BN32" s="678"/>
      <c r="BO32" s="671"/>
      <c r="BP32" s="581">
        <v>603753</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36674154</v>
      </c>
      <c r="S33" s="669"/>
      <c r="T33" s="669"/>
      <c r="U33" s="669"/>
      <c r="V33" s="669"/>
      <c r="W33" s="669"/>
      <c r="X33" s="669"/>
      <c r="Y33" s="577"/>
      <c r="Z33" s="578">
        <v>6.8</v>
      </c>
      <c r="AA33" s="670"/>
      <c r="AB33" s="670"/>
      <c r="AC33" s="671"/>
      <c r="AD33" s="581">
        <v>68063</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523817438</v>
      </c>
      <c r="CN33" s="591"/>
      <c r="CO33" s="591"/>
      <c r="CP33" s="591"/>
      <c r="CQ33" s="591"/>
      <c r="CR33" s="591"/>
      <c r="CS33" s="591"/>
      <c r="CT33" s="592"/>
      <c r="CU33" s="593">
        <v>100</v>
      </c>
      <c r="CV33" s="665"/>
      <c r="CW33" s="665"/>
      <c r="CX33" s="666"/>
      <c r="CY33" s="581">
        <v>131242527</v>
      </c>
      <c r="CZ33" s="576"/>
      <c r="DA33" s="576"/>
      <c r="DB33" s="576"/>
      <c r="DC33" s="576"/>
      <c r="DD33" s="576"/>
      <c r="DE33" s="576"/>
      <c r="DF33" s="576"/>
      <c r="DG33" s="576"/>
      <c r="DH33" s="576"/>
      <c r="DI33" s="576"/>
      <c r="DJ33" s="576"/>
      <c r="DK33" s="577"/>
      <c r="DL33" s="581">
        <v>328585143</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70570500</v>
      </c>
      <c r="S34" s="669"/>
      <c r="T34" s="669"/>
      <c r="U34" s="669"/>
      <c r="V34" s="669"/>
      <c r="W34" s="669"/>
      <c r="X34" s="669"/>
      <c r="Y34" s="577"/>
      <c r="Z34" s="578">
        <v>13.1</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869000</v>
      </c>
      <c r="S36" s="669"/>
      <c r="T36" s="669"/>
      <c r="U36" s="669"/>
      <c r="V36" s="669"/>
      <c r="W36" s="669"/>
      <c r="X36" s="669"/>
      <c r="Y36" s="577"/>
      <c r="Z36" s="578">
        <v>0.2</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186709337</v>
      </c>
      <c r="CN36" s="658"/>
      <c r="CO36" s="658"/>
      <c r="CP36" s="658"/>
      <c r="CQ36" s="658"/>
      <c r="CR36" s="658"/>
      <c r="CS36" s="658"/>
      <c r="CT36" s="659"/>
      <c r="CU36" s="660">
        <v>35.6</v>
      </c>
      <c r="CV36" s="661"/>
      <c r="CW36" s="661"/>
      <c r="CX36" s="664"/>
      <c r="CY36" s="657">
        <v>168309747</v>
      </c>
      <c r="CZ36" s="658"/>
      <c r="DA36" s="658"/>
      <c r="DB36" s="658"/>
      <c r="DC36" s="658"/>
      <c r="DD36" s="658"/>
      <c r="DE36" s="658"/>
      <c r="DF36" s="659"/>
      <c r="DG36" s="657">
        <v>167166732</v>
      </c>
      <c r="DH36" s="658"/>
      <c r="DI36" s="658"/>
      <c r="DJ36" s="658"/>
      <c r="DK36" s="658"/>
      <c r="DL36" s="658"/>
      <c r="DM36" s="658"/>
      <c r="DN36" s="658"/>
      <c r="DO36" s="658"/>
      <c r="DP36" s="658"/>
      <c r="DQ36" s="659"/>
      <c r="DR36" s="660">
        <v>62.9</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539080066</v>
      </c>
      <c r="S37" s="591"/>
      <c r="T37" s="591"/>
      <c r="U37" s="591"/>
      <c r="V37" s="591"/>
      <c r="W37" s="591"/>
      <c r="X37" s="591"/>
      <c r="Y37" s="592"/>
      <c r="Z37" s="593">
        <v>100</v>
      </c>
      <c r="AA37" s="665"/>
      <c r="AB37" s="665"/>
      <c r="AC37" s="666"/>
      <c r="AD37" s="596">
        <v>264874924</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108365887</v>
      </c>
      <c r="CN37" s="582"/>
      <c r="CO37" s="582"/>
      <c r="CP37" s="582"/>
      <c r="CQ37" s="582"/>
      <c r="CR37" s="582"/>
      <c r="CS37" s="582"/>
      <c r="CT37" s="583"/>
      <c r="CU37" s="578">
        <v>20.7</v>
      </c>
      <c r="CV37" s="579"/>
      <c r="CW37" s="579"/>
      <c r="CX37" s="580"/>
      <c r="CY37" s="581">
        <v>93890128</v>
      </c>
      <c r="CZ37" s="582"/>
      <c r="DA37" s="582"/>
      <c r="DB37" s="582"/>
      <c r="DC37" s="582"/>
      <c r="DD37" s="582"/>
      <c r="DE37" s="582"/>
      <c r="DF37" s="583"/>
      <c r="DG37" s="581">
        <v>92747401</v>
      </c>
      <c r="DH37" s="582"/>
      <c r="DI37" s="582"/>
      <c r="DJ37" s="582"/>
      <c r="DK37" s="582"/>
      <c r="DL37" s="582"/>
      <c r="DM37" s="582"/>
      <c r="DN37" s="582"/>
      <c r="DO37" s="582"/>
      <c r="DP37" s="582"/>
      <c r="DQ37" s="583"/>
      <c r="DR37" s="578">
        <v>34.9</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81831311</v>
      </c>
      <c r="CN38" s="576"/>
      <c r="CO38" s="576"/>
      <c r="CP38" s="576"/>
      <c r="CQ38" s="576"/>
      <c r="CR38" s="576"/>
      <c r="CS38" s="576"/>
      <c r="CT38" s="577"/>
      <c r="CU38" s="578">
        <v>15.6</v>
      </c>
      <c r="CV38" s="579"/>
      <c r="CW38" s="579"/>
      <c r="CX38" s="580"/>
      <c r="CY38" s="581">
        <v>68131164</v>
      </c>
      <c r="CZ38" s="582"/>
      <c r="DA38" s="582"/>
      <c r="DB38" s="582"/>
      <c r="DC38" s="582"/>
      <c r="DD38" s="582"/>
      <c r="DE38" s="582"/>
      <c r="DF38" s="583"/>
      <c r="DG38" s="581">
        <v>67986515</v>
      </c>
      <c r="DH38" s="582"/>
      <c r="DI38" s="582"/>
      <c r="DJ38" s="582"/>
      <c r="DK38" s="582"/>
      <c r="DL38" s="582"/>
      <c r="DM38" s="582"/>
      <c r="DN38" s="582"/>
      <c r="DO38" s="582"/>
      <c r="DP38" s="582"/>
      <c r="DQ38" s="583"/>
      <c r="DR38" s="578">
        <v>25.6</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12704227</v>
      </c>
      <c r="CN39" s="582"/>
      <c r="CO39" s="582"/>
      <c r="CP39" s="582"/>
      <c r="CQ39" s="582"/>
      <c r="CR39" s="582"/>
      <c r="CS39" s="582"/>
      <c r="CT39" s="583"/>
      <c r="CU39" s="578">
        <v>2.4</v>
      </c>
      <c r="CV39" s="579"/>
      <c r="CW39" s="579"/>
      <c r="CX39" s="580"/>
      <c r="CY39" s="581">
        <v>9243171</v>
      </c>
      <c r="CZ39" s="582"/>
      <c r="DA39" s="582"/>
      <c r="DB39" s="582"/>
      <c r="DC39" s="582"/>
      <c r="DD39" s="582"/>
      <c r="DE39" s="582"/>
      <c r="DF39" s="583"/>
      <c r="DG39" s="581">
        <v>9242883</v>
      </c>
      <c r="DH39" s="582"/>
      <c r="DI39" s="582"/>
      <c r="DJ39" s="582"/>
      <c r="DK39" s="582"/>
      <c r="DL39" s="582"/>
      <c r="DM39" s="582"/>
      <c r="DN39" s="582"/>
      <c r="DO39" s="582"/>
      <c r="DP39" s="582"/>
      <c r="DQ39" s="583"/>
      <c r="DR39" s="578">
        <v>3.5</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65639223</v>
      </c>
      <c r="CN40" s="576"/>
      <c r="CO40" s="576"/>
      <c r="CP40" s="576"/>
      <c r="CQ40" s="576"/>
      <c r="CR40" s="576"/>
      <c r="CS40" s="576"/>
      <c r="CT40" s="577"/>
      <c r="CU40" s="578">
        <v>12.5</v>
      </c>
      <c r="CV40" s="579"/>
      <c r="CW40" s="579"/>
      <c r="CX40" s="580"/>
      <c r="CY40" s="581">
        <v>65176448</v>
      </c>
      <c r="CZ40" s="582"/>
      <c r="DA40" s="582"/>
      <c r="DB40" s="582"/>
      <c r="DC40" s="582"/>
      <c r="DD40" s="582"/>
      <c r="DE40" s="582"/>
      <c r="DF40" s="583"/>
      <c r="DG40" s="581">
        <v>65176448</v>
      </c>
      <c r="DH40" s="582"/>
      <c r="DI40" s="582"/>
      <c r="DJ40" s="582"/>
      <c r="DK40" s="582"/>
      <c r="DL40" s="582"/>
      <c r="DM40" s="582"/>
      <c r="DN40" s="582"/>
      <c r="DO40" s="582"/>
      <c r="DP40" s="582"/>
      <c r="DQ40" s="583"/>
      <c r="DR40" s="578">
        <v>24.5</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99.7</v>
      </c>
      <c r="BE41" s="645"/>
      <c r="BF41" s="645"/>
      <c r="BG41" s="645"/>
      <c r="BH41" s="645"/>
      <c r="BI41" s="645">
        <v>99.3</v>
      </c>
      <c r="BJ41" s="645"/>
      <c r="BK41" s="645"/>
      <c r="BL41" s="645"/>
      <c r="BM41" s="646"/>
      <c r="BN41" s="644">
        <v>99.7</v>
      </c>
      <c r="BO41" s="645"/>
      <c r="BP41" s="645"/>
      <c r="BQ41" s="645"/>
      <c r="BR41" s="645"/>
      <c r="BS41" s="645">
        <v>99.2</v>
      </c>
      <c r="BT41" s="645"/>
      <c r="BU41" s="645"/>
      <c r="BV41" s="645"/>
      <c r="BW41" s="646"/>
      <c r="BY41" s="605" t="s">
        <v>301</v>
      </c>
      <c r="BZ41" s="606"/>
      <c r="CA41" s="572" t="s">
        <v>67</v>
      </c>
      <c r="CB41" s="573"/>
      <c r="CC41" s="573"/>
      <c r="CD41" s="573"/>
      <c r="CE41" s="573"/>
      <c r="CF41" s="573"/>
      <c r="CG41" s="573"/>
      <c r="CH41" s="573"/>
      <c r="CI41" s="573"/>
      <c r="CJ41" s="573"/>
      <c r="CK41" s="573"/>
      <c r="CL41" s="574"/>
      <c r="CM41" s="575">
        <v>65639223</v>
      </c>
      <c r="CN41" s="582"/>
      <c r="CO41" s="582"/>
      <c r="CP41" s="582"/>
      <c r="CQ41" s="582"/>
      <c r="CR41" s="582"/>
      <c r="CS41" s="582"/>
      <c r="CT41" s="583"/>
      <c r="CU41" s="578">
        <v>12.5</v>
      </c>
      <c r="CV41" s="579"/>
      <c r="CW41" s="579"/>
      <c r="CX41" s="580"/>
      <c r="CY41" s="581">
        <v>65176448</v>
      </c>
      <c r="CZ41" s="582"/>
      <c r="DA41" s="582"/>
      <c r="DB41" s="582"/>
      <c r="DC41" s="582"/>
      <c r="DD41" s="582"/>
      <c r="DE41" s="582"/>
      <c r="DF41" s="583"/>
      <c r="DG41" s="581">
        <v>65176448</v>
      </c>
      <c r="DH41" s="582"/>
      <c r="DI41" s="582"/>
      <c r="DJ41" s="582"/>
      <c r="DK41" s="582"/>
      <c r="DL41" s="582"/>
      <c r="DM41" s="582"/>
      <c r="DN41" s="582"/>
      <c r="DO41" s="582"/>
      <c r="DP41" s="582"/>
      <c r="DQ41" s="583"/>
      <c r="DR41" s="578">
        <v>24.5</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97.9</v>
      </c>
      <c r="BJ42" s="653"/>
      <c r="BK42" s="653"/>
      <c r="BL42" s="653"/>
      <c r="BM42" s="654"/>
      <c r="BN42" s="651">
        <v>99.2</v>
      </c>
      <c r="BO42" s="652"/>
      <c r="BP42" s="652"/>
      <c r="BQ42" s="652"/>
      <c r="BR42" s="652"/>
      <c r="BS42" s="653">
        <v>97.8</v>
      </c>
      <c r="BT42" s="653"/>
      <c r="BU42" s="653"/>
      <c r="BV42" s="653"/>
      <c r="BW42" s="654"/>
      <c r="BY42" s="607"/>
      <c r="BZ42" s="608"/>
      <c r="CA42" s="572" t="s">
        <v>304</v>
      </c>
      <c r="CB42" s="573"/>
      <c r="CC42" s="573"/>
      <c r="CD42" s="573"/>
      <c r="CE42" s="573"/>
      <c r="CF42" s="573"/>
      <c r="CG42" s="573"/>
      <c r="CH42" s="573"/>
      <c r="CI42" s="573"/>
      <c r="CJ42" s="573"/>
      <c r="CK42" s="573"/>
      <c r="CL42" s="574"/>
      <c r="CM42" s="575">
        <v>61559695</v>
      </c>
      <c r="CN42" s="576"/>
      <c r="CO42" s="576"/>
      <c r="CP42" s="576"/>
      <c r="CQ42" s="576"/>
      <c r="CR42" s="576"/>
      <c r="CS42" s="576"/>
      <c r="CT42" s="577"/>
      <c r="CU42" s="578">
        <v>11.8</v>
      </c>
      <c r="CV42" s="579"/>
      <c r="CW42" s="579"/>
      <c r="CX42" s="580"/>
      <c r="CY42" s="581">
        <v>61192614</v>
      </c>
      <c r="CZ42" s="582"/>
      <c r="DA42" s="582"/>
      <c r="DB42" s="582"/>
      <c r="DC42" s="582"/>
      <c r="DD42" s="582"/>
      <c r="DE42" s="582"/>
      <c r="DF42" s="583"/>
      <c r="DG42" s="581">
        <v>61192614</v>
      </c>
      <c r="DH42" s="582"/>
      <c r="DI42" s="582"/>
      <c r="DJ42" s="582"/>
      <c r="DK42" s="582"/>
      <c r="DL42" s="582"/>
      <c r="DM42" s="582"/>
      <c r="DN42" s="582"/>
      <c r="DO42" s="582"/>
      <c r="DP42" s="582"/>
      <c r="DQ42" s="583"/>
      <c r="DR42" s="578">
        <v>23</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99.7</v>
      </c>
      <c r="BJ43" s="630"/>
      <c r="BK43" s="630"/>
      <c r="BL43" s="630"/>
      <c r="BM43" s="631"/>
      <c r="BN43" s="629">
        <v>99.9</v>
      </c>
      <c r="BO43" s="630"/>
      <c r="BP43" s="630"/>
      <c r="BQ43" s="630"/>
      <c r="BR43" s="630"/>
      <c r="BS43" s="630">
        <v>99.6</v>
      </c>
      <c r="BT43" s="630"/>
      <c r="BU43" s="630"/>
      <c r="BV43" s="630"/>
      <c r="BW43" s="631"/>
      <c r="BY43" s="607"/>
      <c r="BZ43" s="608"/>
      <c r="CA43" s="572" t="s">
        <v>306</v>
      </c>
      <c r="CB43" s="573"/>
      <c r="CC43" s="573"/>
      <c r="CD43" s="573"/>
      <c r="CE43" s="573"/>
      <c r="CF43" s="573"/>
      <c r="CG43" s="573"/>
      <c r="CH43" s="573"/>
      <c r="CI43" s="573"/>
      <c r="CJ43" s="573"/>
      <c r="CK43" s="573"/>
      <c r="CL43" s="574"/>
      <c r="CM43" s="575">
        <v>4079528</v>
      </c>
      <c r="CN43" s="582"/>
      <c r="CO43" s="582"/>
      <c r="CP43" s="582"/>
      <c r="CQ43" s="582"/>
      <c r="CR43" s="582"/>
      <c r="CS43" s="582"/>
      <c r="CT43" s="583"/>
      <c r="CU43" s="578">
        <v>0.8</v>
      </c>
      <c r="CV43" s="579"/>
      <c r="CW43" s="579"/>
      <c r="CX43" s="580"/>
      <c r="CY43" s="581">
        <v>3983834</v>
      </c>
      <c r="CZ43" s="582"/>
      <c r="DA43" s="582"/>
      <c r="DB43" s="582"/>
      <c r="DC43" s="582"/>
      <c r="DD43" s="582"/>
      <c r="DE43" s="582"/>
      <c r="DF43" s="583"/>
      <c r="DG43" s="581">
        <v>3983834</v>
      </c>
      <c r="DH43" s="582"/>
      <c r="DI43" s="582"/>
      <c r="DJ43" s="582"/>
      <c r="DK43" s="582"/>
      <c r="DL43" s="582"/>
      <c r="DM43" s="582"/>
      <c r="DN43" s="582"/>
      <c r="DO43" s="582"/>
      <c r="DP43" s="582"/>
      <c r="DQ43" s="583"/>
      <c r="DR43" s="578">
        <v>1.5</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t="s">
        <v>309</v>
      </c>
      <c r="BE44" s="620"/>
      <c r="BF44" s="620"/>
      <c r="BG44" s="620"/>
      <c r="BH44" s="620"/>
      <c r="BI44" s="620"/>
      <c r="BJ44" s="620"/>
      <c r="BK44" s="620"/>
      <c r="BL44" s="620"/>
      <c r="BM44" s="621"/>
      <c r="BN44" s="619" t="s">
        <v>309</v>
      </c>
      <c r="BO44" s="620"/>
      <c r="BP44" s="620"/>
      <c r="BQ44" s="620"/>
      <c r="BR44" s="620"/>
      <c r="BS44" s="620"/>
      <c r="BT44" s="620"/>
      <c r="BU44" s="620"/>
      <c r="BV44" s="620"/>
      <c r="BW44" s="621"/>
      <c r="BY44" s="609"/>
      <c r="BZ44" s="610"/>
      <c r="CA44" s="572" t="s">
        <v>310</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311</v>
      </c>
      <c r="AQ45" s="623"/>
      <c r="AR45" s="623"/>
      <c r="AS45" s="623"/>
      <c r="AT45" s="623"/>
      <c r="AU45" s="623"/>
      <c r="AV45" s="623"/>
      <c r="AW45" s="624"/>
      <c r="AX45" s="625" t="s">
        <v>312</v>
      </c>
      <c r="AY45" s="625"/>
      <c r="AZ45" s="625"/>
      <c r="BA45" s="625"/>
      <c r="BB45" s="625"/>
      <c r="BC45" s="625"/>
      <c r="BD45" s="626" t="s">
        <v>309</v>
      </c>
      <c r="BE45" s="627"/>
      <c r="BF45" s="627"/>
      <c r="BG45" s="627"/>
      <c r="BH45" s="627"/>
      <c r="BI45" s="627"/>
      <c r="BJ45" s="627"/>
      <c r="BK45" s="627"/>
      <c r="BL45" s="627"/>
      <c r="BM45" s="628"/>
      <c r="BN45" s="626" t="s">
        <v>309</v>
      </c>
      <c r="BO45" s="627"/>
      <c r="BP45" s="627"/>
      <c r="BQ45" s="627"/>
      <c r="BR45" s="627"/>
      <c r="BS45" s="627"/>
      <c r="BT45" s="627"/>
      <c r="BU45" s="627"/>
      <c r="BV45" s="627"/>
      <c r="BW45" s="628"/>
      <c r="BY45" s="572" t="s">
        <v>313</v>
      </c>
      <c r="BZ45" s="573"/>
      <c r="CA45" s="573"/>
      <c r="CB45" s="573"/>
      <c r="CC45" s="573"/>
      <c r="CD45" s="573"/>
      <c r="CE45" s="573"/>
      <c r="CF45" s="573"/>
      <c r="CG45" s="573"/>
      <c r="CH45" s="573"/>
      <c r="CI45" s="573"/>
      <c r="CJ45" s="573"/>
      <c r="CK45" s="573"/>
      <c r="CL45" s="574"/>
      <c r="CM45" s="575">
        <v>196906596</v>
      </c>
      <c r="CN45" s="582"/>
      <c r="CO45" s="582"/>
      <c r="CP45" s="582"/>
      <c r="CQ45" s="582"/>
      <c r="CR45" s="582"/>
      <c r="CS45" s="582"/>
      <c r="CT45" s="583"/>
      <c r="CU45" s="578">
        <v>37.6</v>
      </c>
      <c r="CV45" s="579"/>
      <c r="CW45" s="579"/>
      <c r="CX45" s="580"/>
      <c r="CY45" s="581">
        <v>135558313</v>
      </c>
      <c r="CZ45" s="582"/>
      <c r="DA45" s="582"/>
      <c r="DB45" s="582"/>
      <c r="DC45" s="582"/>
      <c r="DD45" s="582"/>
      <c r="DE45" s="582"/>
      <c r="DF45" s="583"/>
      <c r="DG45" s="581">
        <v>78813072</v>
      </c>
      <c r="DH45" s="582"/>
      <c r="DI45" s="582"/>
      <c r="DJ45" s="582"/>
      <c r="DK45" s="582"/>
      <c r="DL45" s="582"/>
      <c r="DM45" s="582"/>
      <c r="DN45" s="582"/>
      <c r="DO45" s="582"/>
      <c r="DP45" s="582"/>
      <c r="DQ45" s="583"/>
      <c r="DR45" s="578">
        <v>29.7</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314</v>
      </c>
      <c r="BZ46" s="573"/>
      <c r="CA46" s="573"/>
      <c r="CB46" s="573"/>
      <c r="CC46" s="573"/>
      <c r="CD46" s="573"/>
      <c r="CE46" s="573"/>
      <c r="CF46" s="573"/>
      <c r="CG46" s="573"/>
      <c r="CH46" s="573"/>
      <c r="CI46" s="573"/>
      <c r="CJ46" s="573"/>
      <c r="CK46" s="573"/>
      <c r="CL46" s="574"/>
      <c r="CM46" s="575">
        <v>28250994</v>
      </c>
      <c r="CN46" s="576"/>
      <c r="CO46" s="576"/>
      <c r="CP46" s="576"/>
      <c r="CQ46" s="576"/>
      <c r="CR46" s="576"/>
      <c r="CS46" s="576"/>
      <c r="CT46" s="577"/>
      <c r="CU46" s="578">
        <v>5.4</v>
      </c>
      <c r="CV46" s="579"/>
      <c r="CW46" s="579"/>
      <c r="CX46" s="580"/>
      <c r="CY46" s="581">
        <v>22000128</v>
      </c>
      <c r="CZ46" s="582"/>
      <c r="DA46" s="582"/>
      <c r="DB46" s="582"/>
      <c r="DC46" s="582"/>
      <c r="DD46" s="582"/>
      <c r="DE46" s="582"/>
      <c r="DF46" s="583"/>
      <c r="DG46" s="581">
        <v>17342646</v>
      </c>
      <c r="DH46" s="582"/>
      <c r="DI46" s="582"/>
      <c r="DJ46" s="582"/>
      <c r="DK46" s="582"/>
      <c r="DL46" s="582"/>
      <c r="DM46" s="582"/>
      <c r="DN46" s="582"/>
      <c r="DO46" s="582"/>
      <c r="DP46" s="582"/>
      <c r="DQ46" s="583"/>
      <c r="DR46" s="578">
        <v>6.5</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315</v>
      </c>
      <c r="BZ47" s="573"/>
      <c r="CA47" s="573"/>
      <c r="CB47" s="573"/>
      <c r="CC47" s="573"/>
      <c r="CD47" s="573"/>
      <c r="CE47" s="573"/>
      <c r="CF47" s="573"/>
      <c r="CG47" s="573"/>
      <c r="CH47" s="573"/>
      <c r="CI47" s="573"/>
      <c r="CJ47" s="573"/>
      <c r="CK47" s="573"/>
      <c r="CL47" s="574"/>
      <c r="CM47" s="575">
        <v>6117197</v>
      </c>
      <c r="CN47" s="582"/>
      <c r="CO47" s="582"/>
      <c r="CP47" s="582"/>
      <c r="CQ47" s="582"/>
      <c r="CR47" s="582"/>
      <c r="CS47" s="582"/>
      <c r="CT47" s="583"/>
      <c r="CU47" s="578">
        <v>1.2</v>
      </c>
      <c r="CV47" s="579"/>
      <c r="CW47" s="579"/>
      <c r="CX47" s="580"/>
      <c r="CY47" s="581">
        <v>4055547</v>
      </c>
      <c r="CZ47" s="582"/>
      <c r="DA47" s="582"/>
      <c r="DB47" s="582"/>
      <c r="DC47" s="582"/>
      <c r="DD47" s="582"/>
      <c r="DE47" s="582"/>
      <c r="DF47" s="583"/>
      <c r="DG47" s="581">
        <v>4048655</v>
      </c>
      <c r="DH47" s="582"/>
      <c r="DI47" s="582"/>
      <c r="DJ47" s="582"/>
      <c r="DK47" s="582"/>
      <c r="DL47" s="582"/>
      <c r="DM47" s="582"/>
      <c r="DN47" s="582"/>
      <c r="DO47" s="582"/>
      <c r="DP47" s="582"/>
      <c r="DQ47" s="583"/>
      <c r="DR47" s="578">
        <v>1.5</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316</v>
      </c>
      <c r="BZ48" s="573"/>
      <c r="CA48" s="573"/>
      <c r="CB48" s="573"/>
      <c r="CC48" s="573"/>
      <c r="CD48" s="573"/>
      <c r="CE48" s="573"/>
      <c r="CF48" s="573"/>
      <c r="CG48" s="573"/>
      <c r="CH48" s="573"/>
      <c r="CI48" s="573"/>
      <c r="CJ48" s="573"/>
      <c r="CK48" s="573"/>
      <c r="CL48" s="574"/>
      <c r="CM48" s="575">
        <v>107264233</v>
      </c>
      <c r="CN48" s="576"/>
      <c r="CO48" s="576"/>
      <c r="CP48" s="576"/>
      <c r="CQ48" s="576"/>
      <c r="CR48" s="576"/>
      <c r="CS48" s="576"/>
      <c r="CT48" s="577"/>
      <c r="CU48" s="578">
        <v>20.5</v>
      </c>
      <c r="CV48" s="579"/>
      <c r="CW48" s="579"/>
      <c r="CX48" s="580"/>
      <c r="CY48" s="581">
        <v>91002521</v>
      </c>
      <c r="CZ48" s="582"/>
      <c r="DA48" s="582"/>
      <c r="DB48" s="582"/>
      <c r="DC48" s="582"/>
      <c r="DD48" s="582"/>
      <c r="DE48" s="582"/>
      <c r="DF48" s="583"/>
      <c r="DG48" s="581">
        <v>53709606</v>
      </c>
      <c r="DH48" s="582"/>
      <c r="DI48" s="582"/>
      <c r="DJ48" s="582"/>
      <c r="DK48" s="582"/>
      <c r="DL48" s="582"/>
      <c r="DM48" s="582"/>
      <c r="DN48" s="582"/>
      <c r="DO48" s="582"/>
      <c r="DP48" s="582"/>
      <c r="DQ48" s="583"/>
      <c r="DR48" s="578">
        <v>20.2</v>
      </c>
      <c r="DS48" s="579"/>
      <c r="DT48" s="579"/>
      <c r="DU48" s="579"/>
      <c r="DV48" s="579"/>
      <c r="DW48" s="579"/>
      <c r="DX48" s="611"/>
    </row>
    <row r="49" spans="2:128" ht="11.25" customHeight="1" x14ac:dyDescent="0.2">
      <c r="B49" s="209" t="s">
        <v>317</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318</v>
      </c>
      <c r="BZ49" s="573"/>
      <c r="CA49" s="573"/>
      <c r="CB49" s="573"/>
      <c r="CC49" s="573"/>
      <c r="CD49" s="573"/>
      <c r="CE49" s="573"/>
      <c r="CF49" s="573"/>
      <c r="CG49" s="573"/>
      <c r="CH49" s="573"/>
      <c r="CI49" s="573"/>
      <c r="CJ49" s="573"/>
      <c r="CK49" s="573"/>
      <c r="CL49" s="574"/>
      <c r="CM49" s="575">
        <v>5177608</v>
      </c>
      <c r="CN49" s="582"/>
      <c r="CO49" s="582"/>
      <c r="CP49" s="582"/>
      <c r="CQ49" s="582"/>
      <c r="CR49" s="582"/>
      <c r="CS49" s="582"/>
      <c r="CT49" s="583"/>
      <c r="CU49" s="578">
        <v>1</v>
      </c>
      <c r="CV49" s="579"/>
      <c r="CW49" s="579"/>
      <c r="CX49" s="580"/>
      <c r="CY49" s="581">
        <v>5076790</v>
      </c>
      <c r="CZ49" s="582"/>
      <c r="DA49" s="582"/>
      <c r="DB49" s="582"/>
      <c r="DC49" s="582"/>
      <c r="DD49" s="582"/>
      <c r="DE49" s="582"/>
      <c r="DF49" s="583"/>
      <c r="DG49" s="581">
        <v>3712165</v>
      </c>
      <c r="DH49" s="582"/>
      <c r="DI49" s="582"/>
      <c r="DJ49" s="582"/>
      <c r="DK49" s="582"/>
      <c r="DL49" s="582"/>
      <c r="DM49" s="582"/>
      <c r="DN49" s="582"/>
      <c r="DO49" s="582"/>
      <c r="DP49" s="582"/>
      <c r="DQ49" s="583"/>
      <c r="DR49" s="578">
        <v>1.4</v>
      </c>
      <c r="DS49" s="579"/>
      <c r="DT49" s="579"/>
      <c r="DU49" s="579"/>
      <c r="DV49" s="579"/>
      <c r="DW49" s="579"/>
      <c r="DX49" s="611"/>
    </row>
    <row r="50" spans="2:128" ht="11.25" customHeight="1" x14ac:dyDescent="0.2">
      <c r="B50" s="612" t="s">
        <v>319</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320</v>
      </c>
      <c r="BZ50" s="573"/>
      <c r="CA50" s="573"/>
      <c r="CB50" s="573"/>
      <c r="CC50" s="573"/>
      <c r="CD50" s="573"/>
      <c r="CE50" s="573"/>
      <c r="CF50" s="573"/>
      <c r="CG50" s="573"/>
      <c r="CH50" s="573"/>
      <c r="CI50" s="573"/>
      <c r="CJ50" s="573"/>
      <c r="CK50" s="573"/>
      <c r="CL50" s="574"/>
      <c r="CM50" s="575">
        <v>17337275</v>
      </c>
      <c r="CN50" s="576"/>
      <c r="CO50" s="576"/>
      <c r="CP50" s="576"/>
      <c r="CQ50" s="576"/>
      <c r="CR50" s="576"/>
      <c r="CS50" s="576"/>
      <c r="CT50" s="577"/>
      <c r="CU50" s="578">
        <v>3.3</v>
      </c>
      <c r="CV50" s="579"/>
      <c r="CW50" s="579"/>
      <c r="CX50" s="580"/>
      <c r="CY50" s="581">
        <v>11281336</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322</v>
      </c>
      <c r="BZ51" s="573"/>
      <c r="CA51" s="573"/>
      <c r="CB51" s="573"/>
      <c r="CC51" s="573"/>
      <c r="CD51" s="573"/>
      <c r="CE51" s="573"/>
      <c r="CF51" s="573"/>
      <c r="CG51" s="573"/>
      <c r="CH51" s="573"/>
      <c r="CI51" s="573"/>
      <c r="CJ51" s="573"/>
      <c r="CK51" s="573"/>
      <c r="CL51" s="574"/>
      <c r="CM51" s="575">
        <v>2052878</v>
      </c>
      <c r="CN51" s="582"/>
      <c r="CO51" s="582"/>
      <c r="CP51" s="582"/>
      <c r="CQ51" s="582"/>
      <c r="CR51" s="582"/>
      <c r="CS51" s="582"/>
      <c r="CT51" s="583"/>
      <c r="CU51" s="578">
        <v>0.4</v>
      </c>
      <c r="CV51" s="579"/>
      <c r="CW51" s="579"/>
      <c r="CX51" s="580"/>
      <c r="CY51" s="581">
        <v>2052781</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323</v>
      </c>
      <c r="BZ52" s="573"/>
      <c r="CA52" s="573"/>
      <c r="CB52" s="573"/>
      <c r="CC52" s="573"/>
      <c r="CD52" s="573"/>
      <c r="CE52" s="573"/>
      <c r="CF52" s="573"/>
      <c r="CG52" s="573"/>
      <c r="CH52" s="573"/>
      <c r="CI52" s="573"/>
      <c r="CJ52" s="573"/>
      <c r="CK52" s="573"/>
      <c r="CL52" s="574"/>
      <c r="CM52" s="575">
        <v>30706411</v>
      </c>
      <c r="CN52" s="576"/>
      <c r="CO52" s="576"/>
      <c r="CP52" s="576"/>
      <c r="CQ52" s="576"/>
      <c r="CR52" s="576"/>
      <c r="CS52" s="576"/>
      <c r="CT52" s="577"/>
      <c r="CU52" s="578">
        <v>5.9</v>
      </c>
      <c r="CV52" s="579"/>
      <c r="CW52" s="579"/>
      <c r="CX52" s="580"/>
      <c r="CY52" s="581">
        <v>89210</v>
      </c>
      <c r="CZ52" s="582"/>
      <c r="DA52" s="582"/>
      <c r="DB52" s="582"/>
      <c r="DC52" s="582"/>
      <c r="DD52" s="582"/>
      <c r="DE52" s="582"/>
      <c r="DF52" s="583"/>
      <c r="DG52" s="581" t="s">
        <v>118</v>
      </c>
      <c r="DH52" s="582"/>
      <c r="DI52" s="582"/>
      <c r="DJ52" s="582"/>
      <c r="DK52" s="582"/>
      <c r="DL52" s="582"/>
      <c r="DM52" s="582"/>
      <c r="DN52" s="582"/>
      <c r="DO52" s="582"/>
      <c r="DP52" s="582"/>
      <c r="DQ52" s="583"/>
      <c r="DR52" s="578" t="s">
        <v>118</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324</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325</v>
      </c>
      <c r="BZ54" s="573"/>
      <c r="CA54" s="573"/>
      <c r="CB54" s="573"/>
      <c r="CC54" s="573"/>
      <c r="CD54" s="573"/>
      <c r="CE54" s="573"/>
      <c r="CF54" s="573"/>
      <c r="CG54" s="573"/>
      <c r="CH54" s="573"/>
      <c r="CI54" s="573"/>
      <c r="CJ54" s="573"/>
      <c r="CK54" s="573"/>
      <c r="CL54" s="574"/>
      <c r="CM54" s="575">
        <v>140201505</v>
      </c>
      <c r="CN54" s="576"/>
      <c r="CO54" s="576"/>
      <c r="CP54" s="576"/>
      <c r="CQ54" s="576"/>
      <c r="CR54" s="576"/>
      <c r="CS54" s="576"/>
      <c r="CT54" s="577"/>
      <c r="CU54" s="578">
        <v>26.8</v>
      </c>
      <c r="CV54" s="579"/>
      <c r="CW54" s="579"/>
      <c r="CX54" s="580"/>
      <c r="CY54" s="581">
        <v>24717083</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326</v>
      </c>
      <c r="BZ55" s="573"/>
      <c r="CA55" s="573"/>
      <c r="CB55" s="573"/>
      <c r="CC55" s="573"/>
      <c r="CD55" s="573"/>
      <c r="CE55" s="573"/>
      <c r="CF55" s="573"/>
      <c r="CG55" s="573"/>
      <c r="CH55" s="573"/>
      <c r="CI55" s="573"/>
      <c r="CJ55" s="573"/>
      <c r="CK55" s="573"/>
      <c r="CL55" s="574"/>
      <c r="CM55" s="575">
        <v>935039</v>
      </c>
      <c r="CN55" s="576"/>
      <c r="CO55" s="576"/>
      <c r="CP55" s="576"/>
      <c r="CQ55" s="576"/>
      <c r="CR55" s="576"/>
      <c r="CS55" s="576"/>
      <c r="CT55" s="577"/>
      <c r="CU55" s="578">
        <v>0.2</v>
      </c>
      <c r="CV55" s="579"/>
      <c r="CW55" s="579"/>
      <c r="CX55" s="580"/>
      <c r="CY55" s="581">
        <v>935039</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327</v>
      </c>
      <c r="CB56" s="573"/>
      <c r="CC56" s="573"/>
      <c r="CD56" s="573"/>
      <c r="CE56" s="573"/>
      <c r="CF56" s="573"/>
      <c r="CG56" s="573"/>
      <c r="CH56" s="573"/>
      <c r="CI56" s="573"/>
      <c r="CJ56" s="573"/>
      <c r="CK56" s="573"/>
      <c r="CL56" s="574"/>
      <c r="CM56" s="575">
        <v>131242527</v>
      </c>
      <c r="CN56" s="576"/>
      <c r="CO56" s="576"/>
      <c r="CP56" s="576"/>
      <c r="CQ56" s="576"/>
      <c r="CR56" s="576"/>
      <c r="CS56" s="576"/>
      <c r="CT56" s="577"/>
      <c r="CU56" s="578">
        <v>25.1</v>
      </c>
      <c r="CV56" s="579"/>
      <c r="CW56" s="579"/>
      <c r="CX56" s="580"/>
      <c r="CY56" s="581">
        <v>24703950</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328</v>
      </c>
      <c r="CB57" s="573"/>
      <c r="CC57" s="573"/>
      <c r="CD57" s="573"/>
      <c r="CE57" s="573"/>
      <c r="CF57" s="573"/>
      <c r="CG57" s="573"/>
      <c r="CH57" s="573"/>
      <c r="CI57" s="573"/>
      <c r="CJ57" s="573"/>
      <c r="CK57" s="573"/>
      <c r="CL57" s="574"/>
      <c r="CM57" s="575">
        <v>61269039</v>
      </c>
      <c r="CN57" s="576"/>
      <c r="CO57" s="576"/>
      <c r="CP57" s="576"/>
      <c r="CQ57" s="576"/>
      <c r="CR57" s="576"/>
      <c r="CS57" s="576"/>
      <c r="CT57" s="577"/>
      <c r="CU57" s="578">
        <v>11.7</v>
      </c>
      <c r="CV57" s="579"/>
      <c r="CW57" s="579"/>
      <c r="CX57" s="580"/>
      <c r="CY57" s="581">
        <v>4171286</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329</v>
      </c>
      <c r="CB58" s="573"/>
      <c r="CC58" s="573"/>
      <c r="CD58" s="573"/>
      <c r="CE58" s="573"/>
      <c r="CF58" s="573"/>
      <c r="CG58" s="573"/>
      <c r="CH58" s="573"/>
      <c r="CI58" s="573"/>
      <c r="CJ58" s="573"/>
      <c r="CK58" s="573"/>
      <c r="CL58" s="574"/>
      <c r="CM58" s="575">
        <v>53155639</v>
      </c>
      <c r="CN58" s="576"/>
      <c r="CO58" s="576"/>
      <c r="CP58" s="576"/>
      <c r="CQ58" s="576"/>
      <c r="CR58" s="576"/>
      <c r="CS58" s="576"/>
      <c r="CT58" s="577"/>
      <c r="CU58" s="578">
        <v>10.1</v>
      </c>
      <c r="CV58" s="579"/>
      <c r="CW58" s="579"/>
      <c r="CX58" s="580"/>
      <c r="CY58" s="581">
        <v>19246015</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330</v>
      </c>
      <c r="CB59" s="573"/>
      <c r="CC59" s="573"/>
      <c r="CD59" s="573"/>
      <c r="CE59" s="573"/>
      <c r="CF59" s="573"/>
      <c r="CG59" s="573"/>
      <c r="CH59" s="573"/>
      <c r="CI59" s="573"/>
      <c r="CJ59" s="573"/>
      <c r="CK59" s="573"/>
      <c r="CL59" s="574"/>
      <c r="CM59" s="575">
        <v>8958978</v>
      </c>
      <c r="CN59" s="576"/>
      <c r="CO59" s="576"/>
      <c r="CP59" s="576"/>
      <c r="CQ59" s="576"/>
      <c r="CR59" s="576"/>
      <c r="CS59" s="576"/>
      <c r="CT59" s="577"/>
      <c r="CU59" s="578">
        <v>1.7</v>
      </c>
      <c r="CV59" s="579"/>
      <c r="CW59" s="579"/>
      <c r="CX59" s="580"/>
      <c r="CY59" s="581">
        <v>13133</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331</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332</v>
      </c>
      <c r="BZ61" s="588"/>
      <c r="CA61" s="588"/>
      <c r="CB61" s="588"/>
      <c r="CC61" s="588"/>
      <c r="CD61" s="588"/>
      <c r="CE61" s="588"/>
      <c r="CF61" s="588"/>
      <c r="CG61" s="588"/>
      <c r="CH61" s="588"/>
      <c r="CI61" s="588"/>
      <c r="CJ61" s="588"/>
      <c r="CK61" s="588"/>
      <c r="CL61" s="589"/>
      <c r="CM61" s="590">
        <v>523817438</v>
      </c>
      <c r="CN61" s="591"/>
      <c r="CO61" s="591"/>
      <c r="CP61" s="591"/>
      <c r="CQ61" s="591"/>
      <c r="CR61" s="591"/>
      <c r="CS61" s="591"/>
      <c r="CT61" s="592"/>
      <c r="CU61" s="593">
        <v>100</v>
      </c>
      <c r="CV61" s="594"/>
      <c r="CW61" s="594"/>
      <c r="CX61" s="595"/>
      <c r="CY61" s="596">
        <v>328585143</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sLIUyn7a9OA7H9ck0VKKo6Qh5RmuijFYE5GoNWeS8neMKc0gMhCWci+wpUzbB7hZB2vT/zY4N2dBgnjjDoYNjQ==" saltValue="/SL+y8cdl2/JRfK70ZOGn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333</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334</v>
      </c>
      <c r="DK2" s="1077"/>
      <c r="DL2" s="1077"/>
      <c r="DM2" s="1077"/>
      <c r="DN2" s="1077"/>
      <c r="DO2" s="1078"/>
      <c r="DP2" s="227"/>
      <c r="DQ2" s="1076" t="s">
        <v>335</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338</v>
      </c>
      <c r="B5" s="966"/>
      <c r="C5" s="966"/>
      <c r="D5" s="966"/>
      <c r="E5" s="966"/>
      <c r="F5" s="966"/>
      <c r="G5" s="966"/>
      <c r="H5" s="966"/>
      <c r="I5" s="966"/>
      <c r="J5" s="966"/>
      <c r="K5" s="966"/>
      <c r="L5" s="966"/>
      <c r="M5" s="966"/>
      <c r="N5" s="966"/>
      <c r="O5" s="966"/>
      <c r="P5" s="967"/>
      <c r="Q5" s="971" t="s">
        <v>339</v>
      </c>
      <c r="R5" s="972"/>
      <c r="S5" s="972"/>
      <c r="T5" s="972"/>
      <c r="U5" s="973"/>
      <c r="V5" s="971" t="s">
        <v>340</v>
      </c>
      <c r="W5" s="972"/>
      <c r="X5" s="972"/>
      <c r="Y5" s="972"/>
      <c r="Z5" s="973"/>
      <c r="AA5" s="971" t="s">
        <v>341</v>
      </c>
      <c r="AB5" s="972"/>
      <c r="AC5" s="972"/>
      <c r="AD5" s="972"/>
      <c r="AE5" s="972"/>
      <c r="AF5" s="1079" t="s">
        <v>342</v>
      </c>
      <c r="AG5" s="972"/>
      <c r="AH5" s="972"/>
      <c r="AI5" s="972"/>
      <c r="AJ5" s="985"/>
      <c r="AK5" s="972" t="s">
        <v>343</v>
      </c>
      <c r="AL5" s="972"/>
      <c r="AM5" s="972"/>
      <c r="AN5" s="972"/>
      <c r="AO5" s="973"/>
      <c r="AP5" s="971" t="s">
        <v>344</v>
      </c>
      <c r="AQ5" s="972"/>
      <c r="AR5" s="972"/>
      <c r="AS5" s="972"/>
      <c r="AT5" s="973"/>
      <c r="AU5" s="971" t="s">
        <v>345</v>
      </c>
      <c r="AV5" s="972"/>
      <c r="AW5" s="972"/>
      <c r="AX5" s="972"/>
      <c r="AY5" s="985"/>
      <c r="AZ5" s="231"/>
      <c r="BA5" s="231"/>
      <c r="BB5" s="231"/>
      <c r="BC5" s="231"/>
      <c r="BD5" s="231"/>
      <c r="BE5" s="232"/>
      <c r="BF5" s="232"/>
      <c r="BG5" s="232"/>
      <c r="BH5" s="232"/>
      <c r="BI5" s="232"/>
      <c r="BJ5" s="232"/>
      <c r="BK5" s="232"/>
      <c r="BL5" s="232"/>
      <c r="BM5" s="232"/>
      <c r="BN5" s="232"/>
      <c r="BO5" s="232"/>
      <c r="BP5" s="232"/>
      <c r="BQ5" s="965" t="s">
        <v>346</v>
      </c>
      <c r="BR5" s="966"/>
      <c r="BS5" s="966"/>
      <c r="BT5" s="966"/>
      <c r="BU5" s="966"/>
      <c r="BV5" s="966"/>
      <c r="BW5" s="966"/>
      <c r="BX5" s="966"/>
      <c r="BY5" s="966"/>
      <c r="BZ5" s="966"/>
      <c r="CA5" s="966"/>
      <c r="CB5" s="966"/>
      <c r="CC5" s="966"/>
      <c r="CD5" s="966"/>
      <c r="CE5" s="966"/>
      <c r="CF5" s="966"/>
      <c r="CG5" s="967"/>
      <c r="CH5" s="971" t="s">
        <v>347</v>
      </c>
      <c r="CI5" s="972"/>
      <c r="CJ5" s="972"/>
      <c r="CK5" s="972"/>
      <c r="CL5" s="973"/>
      <c r="CM5" s="971" t="s">
        <v>348</v>
      </c>
      <c r="CN5" s="972"/>
      <c r="CO5" s="972"/>
      <c r="CP5" s="972"/>
      <c r="CQ5" s="973"/>
      <c r="CR5" s="971" t="s">
        <v>349</v>
      </c>
      <c r="CS5" s="972"/>
      <c r="CT5" s="972"/>
      <c r="CU5" s="972"/>
      <c r="CV5" s="973"/>
      <c r="CW5" s="971" t="s">
        <v>350</v>
      </c>
      <c r="CX5" s="972"/>
      <c r="CY5" s="972"/>
      <c r="CZ5" s="972"/>
      <c r="DA5" s="973"/>
      <c r="DB5" s="971" t="s">
        <v>351</v>
      </c>
      <c r="DC5" s="972"/>
      <c r="DD5" s="972"/>
      <c r="DE5" s="972"/>
      <c r="DF5" s="973"/>
      <c r="DG5" s="1069" t="s">
        <v>352</v>
      </c>
      <c r="DH5" s="1070"/>
      <c r="DI5" s="1070"/>
      <c r="DJ5" s="1070"/>
      <c r="DK5" s="1071"/>
      <c r="DL5" s="1069" t="s">
        <v>353</v>
      </c>
      <c r="DM5" s="1070"/>
      <c r="DN5" s="1070"/>
      <c r="DO5" s="1070"/>
      <c r="DP5" s="1071"/>
      <c r="DQ5" s="971" t="s">
        <v>354</v>
      </c>
      <c r="DR5" s="972"/>
      <c r="DS5" s="972"/>
      <c r="DT5" s="972"/>
      <c r="DU5" s="973"/>
      <c r="DV5" s="971" t="s">
        <v>345</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355</v>
      </c>
      <c r="C7" s="1024"/>
      <c r="D7" s="1024"/>
      <c r="E7" s="1024"/>
      <c r="F7" s="1024"/>
      <c r="G7" s="1024"/>
      <c r="H7" s="1024"/>
      <c r="I7" s="1024"/>
      <c r="J7" s="1024"/>
      <c r="K7" s="1024"/>
      <c r="L7" s="1024"/>
      <c r="M7" s="1024"/>
      <c r="N7" s="1024"/>
      <c r="O7" s="1024"/>
      <c r="P7" s="1025"/>
      <c r="Q7" s="1087">
        <v>562763</v>
      </c>
      <c r="R7" s="1088"/>
      <c r="S7" s="1088"/>
      <c r="T7" s="1088"/>
      <c r="U7" s="1088"/>
      <c r="V7" s="1088">
        <v>548157</v>
      </c>
      <c r="W7" s="1088"/>
      <c r="X7" s="1088"/>
      <c r="Y7" s="1088"/>
      <c r="Z7" s="1088"/>
      <c r="AA7" s="1088">
        <v>14606</v>
      </c>
      <c r="AB7" s="1088"/>
      <c r="AC7" s="1088"/>
      <c r="AD7" s="1088"/>
      <c r="AE7" s="1089"/>
      <c r="AF7" s="1090">
        <v>6336</v>
      </c>
      <c r="AG7" s="1091"/>
      <c r="AH7" s="1091"/>
      <c r="AI7" s="1091"/>
      <c r="AJ7" s="1092"/>
      <c r="AK7" s="1093">
        <v>373</v>
      </c>
      <c r="AL7" s="1094"/>
      <c r="AM7" s="1094"/>
      <c r="AN7" s="1094"/>
      <c r="AO7" s="1094"/>
      <c r="AP7" s="1094">
        <v>900798</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542</v>
      </c>
      <c r="BT7" s="1085"/>
      <c r="BU7" s="1085"/>
      <c r="BV7" s="1085"/>
      <c r="BW7" s="1085"/>
      <c r="BX7" s="1085"/>
      <c r="BY7" s="1085"/>
      <c r="BZ7" s="1085"/>
      <c r="CA7" s="1085"/>
      <c r="CB7" s="1085"/>
      <c r="CC7" s="1085"/>
      <c r="CD7" s="1085"/>
      <c r="CE7" s="1085"/>
      <c r="CF7" s="1085"/>
      <c r="CG7" s="1097"/>
      <c r="CH7" s="1081">
        <v>35</v>
      </c>
      <c r="CI7" s="1082"/>
      <c r="CJ7" s="1082"/>
      <c r="CK7" s="1082"/>
      <c r="CL7" s="1083"/>
      <c r="CM7" s="1081">
        <v>5834</v>
      </c>
      <c r="CN7" s="1082"/>
      <c r="CO7" s="1082"/>
      <c r="CP7" s="1082"/>
      <c r="CQ7" s="1083"/>
      <c r="CR7" s="1081">
        <v>50</v>
      </c>
      <c r="CS7" s="1082"/>
      <c r="CT7" s="1082"/>
      <c r="CU7" s="1082"/>
      <c r="CV7" s="1083"/>
      <c r="CW7" s="1081">
        <v>35</v>
      </c>
      <c r="CX7" s="1082"/>
      <c r="CY7" s="1082"/>
      <c r="CZ7" s="1082"/>
      <c r="DA7" s="1083"/>
      <c r="DB7" s="1081" t="s">
        <v>566</v>
      </c>
      <c r="DC7" s="1082"/>
      <c r="DD7" s="1082"/>
      <c r="DE7" s="1082"/>
      <c r="DF7" s="1083"/>
      <c r="DG7" s="1081" t="s">
        <v>566</v>
      </c>
      <c r="DH7" s="1082"/>
      <c r="DI7" s="1082"/>
      <c r="DJ7" s="1082"/>
      <c r="DK7" s="1083"/>
      <c r="DL7" s="1081" t="s">
        <v>566</v>
      </c>
      <c r="DM7" s="1082"/>
      <c r="DN7" s="1082"/>
      <c r="DO7" s="1082"/>
      <c r="DP7" s="1083"/>
      <c r="DQ7" s="1081" t="s">
        <v>566</v>
      </c>
      <c r="DR7" s="1082"/>
      <c r="DS7" s="1082"/>
      <c r="DT7" s="1082"/>
      <c r="DU7" s="1083"/>
      <c r="DV7" s="1084"/>
      <c r="DW7" s="1085"/>
      <c r="DX7" s="1085"/>
      <c r="DY7" s="1085"/>
      <c r="DZ7" s="1086"/>
      <c r="EA7" s="233"/>
    </row>
    <row r="8" spans="1:131" s="234" customFormat="1" ht="26.25" customHeight="1" x14ac:dyDescent="0.2">
      <c r="A8" s="237">
        <v>2</v>
      </c>
      <c r="B8" s="1009" t="s">
        <v>356</v>
      </c>
      <c r="C8" s="1010"/>
      <c r="D8" s="1010"/>
      <c r="E8" s="1010"/>
      <c r="F8" s="1010"/>
      <c r="G8" s="1010"/>
      <c r="H8" s="1010"/>
      <c r="I8" s="1010"/>
      <c r="J8" s="1010"/>
      <c r="K8" s="1010"/>
      <c r="L8" s="1010"/>
      <c r="M8" s="1010"/>
      <c r="N8" s="1010"/>
      <c r="O8" s="1010"/>
      <c r="P8" s="1011"/>
      <c r="Q8" s="1015">
        <v>112553</v>
      </c>
      <c r="R8" s="1013"/>
      <c r="S8" s="1013"/>
      <c r="T8" s="1013"/>
      <c r="U8" s="1013"/>
      <c r="V8" s="1013">
        <v>112553</v>
      </c>
      <c r="W8" s="1013"/>
      <c r="X8" s="1013"/>
      <c r="Y8" s="1013"/>
      <c r="Z8" s="1013"/>
      <c r="AA8" s="1013" t="s">
        <v>566</v>
      </c>
      <c r="AB8" s="1013"/>
      <c r="AC8" s="1013"/>
      <c r="AD8" s="1013"/>
      <c r="AE8" s="1016"/>
      <c r="AF8" s="1066" t="s">
        <v>118</v>
      </c>
      <c r="AG8" s="1067"/>
      <c r="AH8" s="1067"/>
      <c r="AI8" s="1067"/>
      <c r="AJ8" s="1068"/>
      <c r="AK8" s="1062">
        <v>65476</v>
      </c>
      <c r="AL8" s="1063"/>
      <c r="AM8" s="1063"/>
      <c r="AN8" s="1063"/>
      <c r="AO8" s="1063"/>
      <c r="AP8" s="1063" t="s">
        <v>566</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543</v>
      </c>
      <c r="BT8" s="963"/>
      <c r="BU8" s="963"/>
      <c r="BV8" s="963"/>
      <c r="BW8" s="963"/>
      <c r="BX8" s="963"/>
      <c r="BY8" s="963"/>
      <c r="BZ8" s="963"/>
      <c r="CA8" s="963"/>
      <c r="CB8" s="963"/>
      <c r="CC8" s="963"/>
      <c r="CD8" s="963"/>
      <c r="CE8" s="963"/>
      <c r="CF8" s="963"/>
      <c r="CG8" s="984"/>
      <c r="CH8" s="959" t="s">
        <v>566</v>
      </c>
      <c r="CI8" s="960"/>
      <c r="CJ8" s="960"/>
      <c r="CK8" s="960"/>
      <c r="CL8" s="961"/>
      <c r="CM8" s="959">
        <v>347</v>
      </c>
      <c r="CN8" s="960"/>
      <c r="CO8" s="960"/>
      <c r="CP8" s="960"/>
      <c r="CQ8" s="961"/>
      <c r="CR8" s="959">
        <v>38</v>
      </c>
      <c r="CS8" s="960"/>
      <c r="CT8" s="960"/>
      <c r="CU8" s="960"/>
      <c r="CV8" s="961"/>
      <c r="CW8" s="959" t="s">
        <v>566</v>
      </c>
      <c r="CX8" s="960"/>
      <c r="CY8" s="960"/>
      <c r="CZ8" s="960"/>
      <c r="DA8" s="961"/>
      <c r="DB8" s="959" t="s">
        <v>566</v>
      </c>
      <c r="DC8" s="960"/>
      <c r="DD8" s="960"/>
      <c r="DE8" s="960"/>
      <c r="DF8" s="961"/>
      <c r="DG8" s="959" t="s">
        <v>566</v>
      </c>
      <c r="DH8" s="960"/>
      <c r="DI8" s="960"/>
      <c r="DJ8" s="960"/>
      <c r="DK8" s="961"/>
      <c r="DL8" s="959" t="s">
        <v>566</v>
      </c>
      <c r="DM8" s="960"/>
      <c r="DN8" s="960"/>
      <c r="DO8" s="960"/>
      <c r="DP8" s="961"/>
      <c r="DQ8" s="959" t="s">
        <v>566</v>
      </c>
      <c r="DR8" s="960"/>
      <c r="DS8" s="960"/>
      <c r="DT8" s="960"/>
      <c r="DU8" s="961"/>
      <c r="DV8" s="962"/>
      <c r="DW8" s="963"/>
      <c r="DX8" s="963"/>
      <c r="DY8" s="963"/>
      <c r="DZ8" s="964"/>
      <c r="EA8" s="233"/>
    </row>
    <row r="9" spans="1:131" s="234" customFormat="1" ht="26.25" customHeight="1" x14ac:dyDescent="0.2">
      <c r="A9" s="237">
        <v>3</v>
      </c>
      <c r="B9" s="1009" t="s">
        <v>357</v>
      </c>
      <c r="C9" s="1010"/>
      <c r="D9" s="1010"/>
      <c r="E9" s="1010"/>
      <c r="F9" s="1010"/>
      <c r="G9" s="1010"/>
      <c r="H9" s="1010"/>
      <c r="I9" s="1010"/>
      <c r="J9" s="1010"/>
      <c r="K9" s="1010"/>
      <c r="L9" s="1010"/>
      <c r="M9" s="1010"/>
      <c r="N9" s="1010"/>
      <c r="O9" s="1010"/>
      <c r="P9" s="1011"/>
      <c r="Q9" s="1015">
        <v>298</v>
      </c>
      <c r="R9" s="1013"/>
      <c r="S9" s="1013"/>
      <c r="T9" s="1013"/>
      <c r="U9" s="1013"/>
      <c r="V9" s="1013">
        <v>275</v>
      </c>
      <c r="W9" s="1013"/>
      <c r="X9" s="1013"/>
      <c r="Y9" s="1013"/>
      <c r="Z9" s="1013"/>
      <c r="AA9" s="1013">
        <v>23</v>
      </c>
      <c r="AB9" s="1013"/>
      <c r="AC9" s="1013"/>
      <c r="AD9" s="1013"/>
      <c r="AE9" s="1016"/>
      <c r="AF9" s="1066">
        <v>23</v>
      </c>
      <c r="AG9" s="1067"/>
      <c r="AH9" s="1067"/>
      <c r="AI9" s="1067"/>
      <c r="AJ9" s="1068"/>
      <c r="AK9" s="1062" t="s">
        <v>566</v>
      </c>
      <c r="AL9" s="1063"/>
      <c r="AM9" s="1063"/>
      <c r="AN9" s="1063"/>
      <c r="AO9" s="1063"/>
      <c r="AP9" s="1063" t="s">
        <v>566</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544</v>
      </c>
      <c r="BT9" s="963"/>
      <c r="BU9" s="963"/>
      <c r="BV9" s="963"/>
      <c r="BW9" s="963"/>
      <c r="BX9" s="963"/>
      <c r="BY9" s="963"/>
      <c r="BZ9" s="963"/>
      <c r="CA9" s="963"/>
      <c r="CB9" s="963"/>
      <c r="CC9" s="963"/>
      <c r="CD9" s="963"/>
      <c r="CE9" s="963"/>
      <c r="CF9" s="963"/>
      <c r="CG9" s="984"/>
      <c r="CH9" s="959" t="s">
        <v>566</v>
      </c>
      <c r="CI9" s="960"/>
      <c r="CJ9" s="960"/>
      <c r="CK9" s="960"/>
      <c r="CL9" s="961"/>
      <c r="CM9" s="959">
        <v>128</v>
      </c>
      <c r="CN9" s="960"/>
      <c r="CO9" s="960"/>
      <c r="CP9" s="960"/>
      <c r="CQ9" s="961"/>
      <c r="CR9" s="959">
        <v>5</v>
      </c>
      <c r="CS9" s="960"/>
      <c r="CT9" s="960"/>
      <c r="CU9" s="960"/>
      <c r="CV9" s="961"/>
      <c r="CW9" s="959" t="s">
        <v>566</v>
      </c>
      <c r="CX9" s="960"/>
      <c r="CY9" s="960"/>
      <c r="CZ9" s="960"/>
      <c r="DA9" s="961"/>
      <c r="DB9" s="959" t="s">
        <v>566</v>
      </c>
      <c r="DC9" s="960"/>
      <c r="DD9" s="960"/>
      <c r="DE9" s="960"/>
      <c r="DF9" s="961"/>
      <c r="DG9" s="959" t="s">
        <v>566</v>
      </c>
      <c r="DH9" s="960"/>
      <c r="DI9" s="960"/>
      <c r="DJ9" s="960"/>
      <c r="DK9" s="961"/>
      <c r="DL9" s="959" t="s">
        <v>566</v>
      </c>
      <c r="DM9" s="960"/>
      <c r="DN9" s="960"/>
      <c r="DO9" s="960"/>
      <c r="DP9" s="961"/>
      <c r="DQ9" s="959" t="s">
        <v>566</v>
      </c>
      <c r="DR9" s="960"/>
      <c r="DS9" s="960"/>
      <c r="DT9" s="960"/>
      <c r="DU9" s="961"/>
      <c r="DV9" s="962"/>
      <c r="DW9" s="963"/>
      <c r="DX9" s="963"/>
      <c r="DY9" s="963"/>
      <c r="DZ9" s="964"/>
      <c r="EA9" s="233"/>
    </row>
    <row r="10" spans="1:131" s="234" customFormat="1" ht="26.25" customHeight="1" x14ac:dyDescent="0.2">
      <c r="A10" s="237">
        <v>4</v>
      </c>
      <c r="B10" s="1009" t="s">
        <v>358</v>
      </c>
      <c r="C10" s="1010"/>
      <c r="D10" s="1010"/>
      <c r="E10" s="1010"/>
      <c r="F10" s="1010"/>
      <c r="G10" s="1010"/>
      <c r="H10" s="1010"/>
      <c r="I10" s="1010"/>
      <c r="J10" s="1010"/>
      <c r="K10" s="1010"/>
      <c r="L10" s="1010"/>
      <c r="M10" s="1010"/>
      <c r="N10" s="1010"/>
      <c r="O10" s="1010"/>
      <c r="P10" s="1011"/>
      <c r="Q10" s="1015">
        <v>47</v>
      </c>
      <c r="R10" s="1013"/>
      <c r="S10" s="1013"/>
      <c r="T10" s="1013"/>
      <c r="U10" s="1013"/>
      <c r="V10" s="1013">
        <v>26</v>
      </c>
      <c r="W10" s="1013"/>
      <c r="X10" s="1013"/>
      <c r="Y10" s="1013"/>
      <c r="Z10" s="1013"/>
      <c r="AA10" s="1013">
        <v>22</v>
      </c>
      <c r="AB10" s="1013"/>
      <c r="AC10" s="1013"/>
      <c r="AD10" s="1013"/>
      <c r="AE10" s="1016"/>
      <c r="AF10" s="1066" t="s">
        <v>118</v>
      </c>
      <c r="AG10" s="1067"/>
      <c r="AH10" s="1067"/>
      <c r="AI10" s="1067"/>
      <c r="AJ10" s="1068"/>
      <c r="AK10" s="1062">
        <v>20</v>
      </c>
      <c r="AL10" s="1063"/>
      <c r="AM10" s="1063"/>
      <c r="AN10" s="1063"/>
      <c r="AO10" s="1063"/>
      <c r="AP10" s="1063" t="s">
        <v>566</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545</v>
      </c>
      <c r="BT10" s="963"/>
      <c r="BU10" s="963"/>
      <c r="BV10" s="963"/>
      <c r="BW10" s="963"/>
      <c r="BX10" s="963"/>
      <c r="BY10" s="963"/>
      <c r="BZ10" s="963"/>
      <c r="CA10" s="963"/>
      <c r="CB10" s="963"/>
      <c r="CC10" s="963"/>
      <c r="CD10" s="963"/>
      <c r="CE10" s="963"/>
      <c r="CF10" s="963"/>
      <c r="CG10" s="984"/>
      <c r="CH10" s="959" t="s">
        <v>566</v>
      </c>
      <c r="CI10" s="960"/>
      <c r="CJ10" s="960"/>
      <c r="CK10" s="960"/>
      <c r="CL10" s="961"/>
      <c r="CM10" s="959">
        <v>2633</v>
      </c>
      <c r="CN10" s="960"/>
      <c r="CO10" s="960"/>
      <c r="CP10" s="960"/>
      <c r="CQ10" s="961"/>
      <c r="CR10" s="959">
        <v>2106</v>
      </c>
      <c r="CS10" s="960"/>
      <c r="CT10" s="960"/>
      <c r="CU10" s="960"/>
      <c r="CV10" s="961"/>
      <c r="CW10" s="959" t="s">
        <v>566</v>
      </c>
      <c r="CX10" s="960"/>
      <c r="CY10" s="960"/>
      <c r="CZ10" s="960"/>
      <c r="DA10" s="961"/>
      <c r="DB10" s="959" t="s">
        <v>566</v>
      </c>
      <c r="DC10" s="960"/>
      <c r="DD10" s="960"/>
      <c r="DE10" s="960"/>
      <c r="DF10" s="961"/>
      <c r="DG10" s="959" t="s">
        <v>566</v>
      </c>
      <c r="DH10" s="960"/>
      <c r="DI10" s="960"/>
      <c r="DJ10" s="960"/>
      <c r="DK10" s="961"/>
      <c r="DL10" s="959" t="s">
        <v>566</v>
      </c>
      <c r="DM10" s="960"/>
      <c r="DN10" s="960"/>
      <c r="DO10" s="960"/>
      <c r="DP10" s="961"/>
      <c r="DQ10" s="959" t="s">
        <v>566</v>
      </c>
      <c r="DR10" s="960"/>
      <c r="DS10" s="960"/>
      <c r="DT10" s="960"/>
      <c r="DU10" s="961"/>
      <c r="DV10" s="962"/>
      <c r="DW10" s="963"/>
      <c r="DX10" s="963"/>
      <c r="DY10" s="963"/>
      <c r="DZ10" s="964"/>
      <c r="EA10" s="233"/>
    </row>
    <row r="11" spans="1:131" s="234" customFormat="1" ht="26.25" customHeight="1" x14ac:dyDescent="0.2">
      <c r="A11" s="237">
        <v>5</v>
      </c>
      <c r="B11" s="1009" t="s">
        <v>359</v>
      </c>
      <c r="C11" s="1010"/>
      <c r="D11" s="1010"/>
      <c r="E11" s="1010"/>
      <c r="F11" s="1010"/>
      <c r="G11" s="1010"/>
      <c r="H11" s="1010"/>
      <c r="I11" s="1010"/>
      <c r="J11" s="1010"/>
      <c r="K11" s="1010"/>
      <c r="L11" s="1010"/>
      <c r="M11" s="1010"/>
      <c r="N11" s="1010"/>
      <c r="O11" s="1010"/>
      <c r="P11" s="1011"/>
      <c r="Q11" s="1015">
        <v>122</v>
      </c>
      <c r="R11" s="1013"/>
      <c r="S11" s="1013"/>
      <c r="T11" s="1013"/>
      <c r="U11" s="1013"/>
      <c r="V11" s="1013">
        <v>61</v>
      </c>
      <c r="W11" s="1013"/>
      <c r="X11" s="1013"/>
      <c r="Y11" s="1013"/>
      <c r="Z11" s="1013"/>
      <c r="AA11" s="1013">
        <v>61</v>
      </c>
      <c r="AB11" s="1013"/>
      <c r="AC11" s="1013"/>
      <c r="AD11" s="1013"/>
      <c r="AE11" s="1016"/>
      <c r="AF11" s="1066" t="s">
        <v>118</v>
      </c>
      <c r="AG11" s="1067"/>
      <c r="AH11" s="1067"/>
      <c r="AI11" s="1067"/>
      <c r="AJ11" s="1068"/>
      <c r="AK11" s="1062">
        <v>1</v>
      </c>
      <c r="AL11" s="1063"/>
      <c r="AM11" s="1063"/>
      <c r="AN11" s="1063"/>
      <c r="AO11" s="1063"/>
      <c r="AP11" s="1063">
        <v>106</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546</v>
      </c>
      <c r="BT11" s="963"/>
      <c r="BU11" s="963"/>
      <c r="BV11" s="963"/>
      <c r="BW11" s="963"/>
      <c r="BX11" s="963"/>
      <c r="BY11" s="963"/>
      <c r="BZ11" s="963"/>
      <c r="CA11" s="963"/>
      <c r="CB11" s="963"/>
      <c r="CC11" s="963"/>
      <c r="CD11" s="963"/>
      <c r="CE11" s="963"/>
      <c r="CF11" s="963"/>
      <c r="CG11" s="984"/>
      <c r="CH11" s="959">
        <v>-77</v>
      </c>
      <c r="CI11" s="960"/>
      <c r="CJ11" s="960"/>
      <c r="CK11" s="960"/>
      <c r="CL11" s="961"/>
      <c r="CM11" s="959">
        <v>20576</v>
      </c>
      <c r="CN11" s="960"/>
      <c r="CO11" s="960"/>
      <c r="CP11" s="960"/>
      <c r="CQ11" s="961"/>
      <c r="CR11" s="959">
        <v>350</v>
      </c>
      <c r="CS11" s="960"/>
      <c r="CT11" s="960"/>
      <c r="CU11" s="960"/>
      <c r="CV11" s="961"/>
      <c r="CW11" s="959">
        <v>407</v>
      </c>
      <c r="CX11" s="960"/>
      <c r="CY11" s="960"/>
      <c r="CZ11" s="960"/>
      <c r="DA11" s="961"/>
      <c r="DB11" s="959">
        <v>16032</v>
      </c>
      <c r="DC11" s="960"/>
      <c r="DD11" s="960"/>
      <c r="DE11" s="960"/>
      <c r="DF11" s="961"/>
      <c r="DG11" s="959" t="s">
        <v>566</v>
      </c>
      <c r="DH11" s="960"/>
      <c r="DI11" s="960"/>
      <c r="DJ11" s="960"/>
      <c r="DK11" s="961"/>
      <c r="DL11" s="959" t="s">
        <v>566</v>
      </c>
      <c r="DM11" s="960"/>
      <c r="DN11" s="960"/>
      <c r="DO11" s="960"/>
      <c r="DP11" s="961"/>
      <c r="DQ11" s="959" t="s">
        <v>566</v>
      </c>
      <c r="DR11" s="960"/>
      <c r="DS11" s="960"/>
      <c r="DT11" s="960"/>
      <c r="DU11" s="961"/>
      <c r="DV11" s="962"/>
      <c r="DW11" s="963"/>
      <c r="DX11" s="963"/>
      <c r="DY11" s="963"/>
      <c r="DZ11" s="964"/>
      <c r="EA11" s="233"/>
    </row>
    <row r="12" spans="1:131" s="234" customFormat="1" ht="26.25" customHeight="1" x14ac:dyDescent="0.2">
      <c r="A12" s="237">
        <v>6</v>
      </c>
      <c r="B12" s="1009" t="s">
        <v>360</v>
      </c>
      <c r="C12" s="1010"/>
      <c r="D12" s="1010"/>
      <c r="E12" s="1010"/>
      <c r="F12" s="1010"/>
      <c r="G12" s="1010"/>
      <c r="H12" s="1010"/>
      <c r="I12" s="1010"/>
      <c r="J12" s="1010"/>
      <c r="K12" s="1010"/>
      <c r="L12" s="1010"/>
      <c r="M12" s="1010"/>
      <c r="N12" s="1010"/>
      <c r="O12" s="1010"/>
      <c r="P12" s="1011"/>
      <c r="Q12" s="1015">
        <v>1004</v>
      </c>
      <c r="R12" s="1013"/>
      <c r="S12" s="1013"/>
      <c r="T12" s="1013"/>
      <c r="U12" s="1013"/>
      <c r="V12" s="1013">
        <v>984</v>
      </c>
      <c r="W12" s="1013"/>
      <c r="X12" s="1013"/>
      <c r="Y12" s="1013"/>
      <c r="Z12" s="1013"/>
      <c r="AA12" s="1013">
        <v>20</v>
      </c>
      <c r="AB12" s="1013"/>
      <c r="AC12" s="1013"/>
      <c r="AD12" s="1013"/>
      <c r="AE12" s="1016"/>
      <c r="AF12" s="1066" t="s">
        <v>118</v>
      </c>
      <c r="AG12" s="1067"/>
      <c r="AH12" s="1067"/>
      <c r="AI12" s="1067"/>
      <c r="AJ12" s="1068"/>
      <c r="AK12" s="1062">
        <v>92</v>
      </c>
      <c r="AL12" s="1063"/>
      <c r="AM12" s="1063"/>
      <c r="AN12" s="1063"/>
      <c r="AO12" s="1063"/>
      <c r="AP12" s="1063">
        <v>8612</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547</v>
      </c>
      <c r="BT12" s="963"/>
      <c r="BU12" s="963"/>
      <c r="BV12" s="963"/>
      <c r="BW12" s="963"/>
      <c r="BX12" s="963"/>
      <c r="BY12" s="963"/>
      <c r="BZ12" s="963"/>
      <c r="CA12" s="963"/>
      <c r="CB12" s="963"/>
      <c r="CC12" s="963"/>
      <c r="CD12" s="963"/>
      <c r="CE12" s="963"/>
      <c r="CF12" s="963"/>
      <c r="CG12" s="984"/>
      <c r="CH12" s="959">
        <v>1</v>
      </c>
      <c r="CI12" s="960"/>
      <c r="CJ12" s="960"/>
      <c r="CK12" s="960"/>
      <c r="CL12" s="961"/>
      <c r="CM12" s="959">
        <v>826</v>
      </c>
      <c r="CN12" s="960"/>
      <c r="CO12" s="960"/>
      <c r="CP12" s="960"/>
      <c r="CQ12" s="961"/>
      <c r="CR12" s="959">
        <v>502</v>
      </c>
      <c r="CS12" s="960"/>
      <c r="CT12" s="960"/>
      <c r="CU12" s="960"/>
      <c r="CV12" s="961"/>
      <c r="CW12" s="959" t="s">
        <v>566</v>
      </c>
      <c r="CX12" s="960"/>
      <c r="CY12" s="960"/>
      <c r="CZ12" s="960"/>
      <c r="DA12" s="961"/>
      <c r="DB12" s="959" t="s">
        <v>566</v>
      </c>
      <c r="DC12" s="960"/>
      <c r="DD12" s="960"/>
      <c r="DE12" s="960"/>
      <c r="DF12" s="961"/>
      <c r="DG12" s="959" t="s">
        <v>566</v>
      </c>
      <c r="DH12" s="960"/>
      <c r="DI12" s="960"/>
      <c r="DJ12" s="960"/>
      <c r="DK12" s="961"/>
      <c r="DL12" s="959" t="s">
        <v>566</v>
      </c>
      <c r="DM12" s="960"/>
      <c r="DN12" s="960"/>
      <c r="DO12" s="960"/>
      <c r="DP12" s="961"/>
      <c r="DQ12" s="959" t="s">
        <v>566</v>
      </c>
      <c r="DR12" s="960"/>
      <c r="DS12" s="960"/>
      <c r="DT12" s="960"/>
      <c r="DU12" s="961"/>
      <c r="DV12" s="962"/>
      <c r="DW12" s="963"/>
      <c r="DX12" s="963"/>
      <c r="DY12" s="963"/>
      <c r="DZ12" s="964"/>
      <c r="EA12" s="233"/>
    </row>
    <row r="13" spans="1:131" s="234" customFormat="1" ht="26.25" customHeight="1" x14ac:dyDescent="0.2">
      <c r="A13" s="237">
        <v>7</v>
      </c>
      <c r="B13" s="1009" t="s">
        <v>361</v>
      </c>
      <c r="C13" s="1010"/>
      <c r="D13" s="1010"/>
      <c r="E13" s="1010"/>
      <c r="F13" s="1010"/>
      <c r="G13" s="1010"/>
      <c r="H13" s="1010"/>
      <c r="I13" s="1010"/>
      <c r="J13" s="1010"/>
      <c r="K13" s="1010"/>
      <c r="L13" s="1010"/>
      <c r="M13" s="1010"/>
      <c r="N13" s="1010"/>
      <c r="O13" s="1010"/>
      <c r="P13" s="1011"/>
      <c r="Q13" s="1015">
        <v>105</v>
      </c>
      <c r="R13" s="1013"/>
      <c r="S13" s="1013"/>
      <c r="T13" s="1013"/>
      <c r="U13" s="1013"/>
      <c r="V13" s="1013" t="s">
        <v>566</v>
      </c>
      <c r="W13" s="1013"/>
      <c r="X13" s="1013"/>
      <c r="Y13" s="1013"/>
      <c r="Z13" s="1013"/>
      <c r="AA13" s="1013">
        <v>105</v>
      </c>
      <c r="AB13" s="1013"/>
      <c r="AC13" s="1013"/>
      <c r="AD13" s="1013"/>
      <c r="AE13" s="1016"/>
      <c r="AF13" s="1066" t="s">
        <v>118</v>
      </c>
      <c r="AG13" s="1067"/>
      <c r="AH13" s="1067"/>
      <c r="AI13" s="1067"/>
      <c r="AJ13" s="1068"/>
      <c r="AK13" s="1062">
        <v>1</v>
      </c>
      <c r="AL13" s="1063"/>
      <c r="AM13" s="1063"/>
      <c r="AN13" s="1063"/>
      <c r="AO13" s="1063"/>
      <c r="AP13" s="1063" t="s">
        <v>566</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548</v>
      </c>
      <c r="BT13" s="963"/>
      <c r="BU13" s="963"/>
      <c r="BV13" s="963"/>
      <c r="BW13" s="963"/>
      <c r="BX13" s="963"/>
      <c r="BY13" s="963"/>
      <c r="BZ13" s="963"/>
      <c r="CA13" s="963"/>
      <c r="CB13" s="963"/>
      <c r="CC13" s="963"/>
      <c r="CD13" s="963"/>
      <c r="CE13" s="963"/>
      <c r="CF13" s="963"/>
      <c r="CG13" s="984"/>
      <c r="CH13" s="959" t="s">
        <v>566</v>
      </c>
      <c r="CI13" s="960"/>
      <c r="CJ13" s="960"/>
      <c r="CK13" s="960"/>
      <c r="CL13" s="961"/>
      <c r="CM13" s="959">
        <v>1328</v>
      </c>
      <c r="CN13" s="960"/>
      <c r="CO13" s="960"/>
      <c r="CP13" s="960"/>
      <c r="CQ13" s="961"/>
      <c r="CR13" s="959">
        <v>973</v>
      </c>
      <c r="CS13" s="960"/>
      <c r="CT13" s="960"/>
      <c r="CU13" s="960"/>
      <c r="CV13" s="961"/>
      <c r="CW13" s="959">
        <v>3</v>
      </c>
      <c r="CX13" s="960"/>
      <c r="CY13" s="960"/>
      <c r="CZ13" s="960"/>
      <c r="DA13" s="961"/>
      <c r="DB13" s="959">
        <v>4</v>
      </c>
      <c r="DC13" s="960"/>
      <c r="DD13" s="960"/>
      <c r="DE13" s="960"/>
      <c r="DF13" s="961"/>
      <c r="DG13" s="959" t="s">
        <v>566</v>
      </c>
      <c r="DH13" s="960"/>
      <c r="DI13" s="960"/>
      <c r="DJ13" s="960"/>
      <c r="DK13" s="961"/>
      <c r="DL13" s="959" t="s">
        <v>566</v>
      </c>
      <c r="DM13" s="960"/>
      <c r="DN13" s="960"/>
      <c r="DO13" s="960"/>
      <c r="DP13" s="961"/>
      <c r="DQ13" s="959" t="s">
        <v>566</v>
      </c>
      <c r="DR13" s="960"/>
      <c r="DS13" s="960"/>
      <c r="DT13" s="960"/>
      <c r="DU13" s="961"/>
      <c r="DV13" s="962"/>
      <c r="DW13" s="963"/>
      <c r="DX13" s="963"/>
      <c r="DY13" s="963"/>
      <c r="DZ13" s="964"/>
      <c r="EA13" s="233"/>
    </row>
    <row r="14" spans="1:131" s="234" customFormat="1" ht="26.25" customHeight="1" x14ac:dyDescent="0.2">
      <c r="A14" s="237">
        <v>8</v>
      </c>
      <c r="B14" s="1009" t="s">
        <v>362</v>
      </c>
      <c r="C14" s="1010"/>
      <c r="D14" s="1010"/>
      <c r="E14" s="1010"/>
      <c r="F14" s="1010"/>
      <c r="G14" s="1010"/>
      <c r="H14" s="1010"/>
      <c r="I14" s="1010"/>
      <c r="J14" s="1010"/>
      <c r="K14" s="1010"/>
      <c r="L14" s="1010"/>
      <c r="M14" s="1010"/>
      <c r="N14" s="1010"/>
      <c r="O14" s="1010"/>
      <c r="P14" s="1011"/>
      <c r="Q14" s="1015">
        <v>83</v>
      </c>
      <c r="R14" s="1013"/>
      <c r="S14" s="1013"/>
      <c r="T14" s="1013"/>
      <c r="U14" s="1013"/>
      <c r="V14" s="1013">
        <v>8</v>
      </c>
      <c r="W14" s="1013"/>
      <c r="X14" s="1013"/>
      <c r="Y14" s="1013"/>
      <c r="Z14" s="1013"/>
      <c r="AA14" s="1013">
        <v>75</v>
      </c>
      <c r="AB14" s="1013"/>
      <c r="AC14" s="1013"/>
      <c r="AD14" s="1013"/>
      <c r="AE14" s="1016"/>
      <c r="AF14" s="1066" t="s">
        <v>118</v>
      </c>
      <c r="AG14" s="1067"/>
      <c r="AH14" s="1067"/>
      <c r="AI14" s="1067"/>
      <c r="AJ14" s="1068"/>
      <c r="AK14" s="1062">
        <v>1</v>
      </c>
      <c r="AL14" s="1063"/>
      <c r="AM14" s="1063"/>
      <c r="AN14" s="1063"/>
      <c r="AO14" s="1063"/>
      <c r="AP14" s="1063" t="s">
        <v>566</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549</v>
      </c>
      <c r="BT14" s="963"/>
      <c r="BU14" s="963"/>
      <c r="BV14" s="963"/>
      <c r="BW14" s="963"/>
      <c r="BX14" s="963"/>
      <c r="BY14" s="963"/>
      <c r="BZ14" s="963"/>
      <c r="CA14" s="963"/>
      <c r="CB14" s="963"/>
      <c r="CC14" s="963"/>
      <c r="CD14" s="963"/>
      <c r="CE14" s="963"/>
      <c r="CF14" s="963"/>
      <c r="CG14" s="984"/>
      <c r="CH14" s="959" t="s">
        <v>566</v>
      </c>
      <c r="CI14" s="960"/>
      <c r="CJ14" s="960"/>
      <c r="CK14" s="960"/>
      <c r="CL14" s="961"/>
      <c r="CM14" s="959">
        <v>430</v>
      </c>
      <c r="CN14" s="960"/>
      <c r="CO14" s="960"/>
      <c r="CP14" s="960"/>
      <c r="CQ14" s="961"/>
      <c r="CR14" s="959">
        <v>211</v>
      </c>
      <c r="CS14" s="960"/>
      <c r="CT14" s="960"/>
      <c r="CU14" s="960"/>
      <c r="CV14" s="961"/>
      <c r="CW14" s="959">
        <v>4</v>
      </c>
      <c r="CX14" s="960"/>
      <c r="CY14" s="960"/>
      <c r="CZ14" s="960"/>
      <c r="DA14" s="961"/>
      <c r="DB14" s="959" t="s">
        <v>566</v>
      </c>
      <c r="DC14" s="960"/>
      <c r="DD14" s="960"/>
      <c r="DE14" s="960"/>
      <c r="DF14" s="961"/>
      <c r="DG14" s="959" t="s">
        <v>566</v>
      </c>
      <c r="DH14" s="960"/>
      <c r="DI14" s="960"/>
      <c r="DJ14" s="960"/>
      <c r="DK14" s="961"/>
      <c r="DL14" s="959" t="s">
        <v>566</v>
      </c>
      <c r="DM14" s="960"/>
      <c r="DN14" s="960"/>
      <c r="DO14" s="960"/>
      <c r="DP14" s="961"/>
      <c r="DQ14" s="959" t="s">
        <v>566</v>
      </c>
      <c r="DR14" s="960"/>
      <c r="DS14" s="960"/>
      <c r="DT14" s="960"/>
      <c r="DU14" s="961"/>
      <c r="DV14" s="962"/>
      <c r="DW14" s="963"/>
      <c r="DX14" s="963"/>
      <c r="DY14" s="963"/>
      <c r="DZ14" s="964"/>
      <c r="EA14" s="233"/>
    </row>
    <row r="15" spans="1:131" s="234" customFormat="1" ht="26.25" customHeight="1" x14ac:dyDescent="0.2">
      <c r="A15" s="237">
        <v>9</v>
      </c>
      <c r="B15" s="1009" t="s">
        <v>363</v>
      </c>
      <c r="C15" s="1010"/>
      <c r="D15" s="1010"/>
      <c r="E15" s="1010"/>
      <c r="F15" s="1010"/>
      <c r="G15" s="1010"/>
      <c r="H15" s="1010"/>
      <c r="I15" s="1010"/>
      <c r="J15" s="1010"/>
      <c r="K15" s="1010"/>
      <c r="L15" s="1010"/>
      <c r="M15" s="1010"/>
      <c r="N15" s="1010"/>
      <c r="O15" s="1010"/>
      <c r="P15" s="1011"/>
      <c r="Q15" s="1015">
        <v>1246</v>
      </c>
      <c r="R15" s="1013"/>
      <c r="S15" s="1013"/>
      <c r="T15" s="1013"/>
      <c r="U15" s="1013"/>
      <c r="V15" s="1013">
        <v>1245</v>
      </c>
      <c r="W15" s="1013"/>
      <c r="X15" s="1013"/>
      <c r="Y15" s="1013"/>
      <c r="Z15" s="1013"/>
      <c r="AA15" s="1013">
        <v>1</v>
      </c>
      <c r="AB15" s="1013"/>
      <c r="AC15" s="1013"/>
      <c r="AD15" s="1013"/>
      <c r="AE15" s="1016"/>
      <c r="AF15" s="1066" t="s">
        <v>118</v>
      </c>
      <c r="AG15" s="1067"/>
      <c r="AH15" s="1067"/>
      <c r="AI15" s="1067"/>
      <c r="AJ15" s="1068"/>
      <c r="AK15" s="1062">
        <v>894</v>
      </c>
      <c r="AL15" s="1063"/>
      <c r="AM15" s="1063"/>
      <c r="AN15" s="1063"/>
      <c r="AO15" s="1063"/>
      <c r="AP15" s="1063">
        <v>711</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550</v>
      </c>
      <c r="BT15" s="963"/>
      <c r="BU15" s="963"/>
      <c r="BV15" s="963"/>
      <c r="BW15" s="963"/>
      <c r="BX15" s="963"/>
      <c r="BY15" s="963"/>
      <c r="BZ15" s="963"/>
      <c r="CA15" s="963"/>
      <c r="CB15" s="963"/>
      <c r="CC15" s="963"/>
      <c r="CD15" s="963"/>
      <c r="CE15" s="963"/>
      <c r="CF15" s="963"/>
      <c r="CG15" s="984"/>
      <c r="CH15" s="959">
        <v>3</v>
      </c>
      <c r="CI15" s="960"/>
      <c r="CJ15" s="960"/>
      <c r="CK15" s="960"/>
      <c r="CL15" s="961"/>
      <c r="CM15" s="959">
        <v>815</v>
      </c>
      <c r="CN15" s="960"/>
      <c r="CO15" s="960"/>
      <c r="CP15" s="960"/>
      <c r="CQ15" s="961"/>
      <c r="CR15" s="959">
        <v>10</v>
      </c>
      <c r="CS15" s="960"/>
      <c r="CT15" s="960"/>
      <c r="CU15" s="960"/>
      <c r="CV15" s="961"/>
      <c r="CW15" s="959">
        <v>7</v>
      </c>
      <c r="CX15" s="960"/>
      <c r="CY15" s="960"/>
      <c r="CZ15" s="960"/>
      <c r="DA15" s="961"/>
      <c r="DB15" s="959" t="s">
        <v>566</v>
      </c>
      <c r="DC15" s="960"/>
      <c r="DD15" s="960"/>
      <c r="DE15" s="960"/>
      <c r="DF15" s="961"/>
      <c r="DG15" s="959" t="s">
        <v>566</v>
      </c>
      <c r="DH15" s="960"/>
      <c r="DI15" s="960"/>
      <c r="DJ15" s="960"/>
      <c r="DK15" s="961"/>
      <c r="DL15" s="959" t="s">
        <v>566</v>
      </c>
      <c r="DM15" s="960"/>
      <c r="DN15" s="960"/>
      <c r="DO15" s="960"/>
      <c r="DP15" s="961"/>
      <c r="DQ15" s="959" t="s">
        <v>566</v>
      </c>
      <c r="DR15" s="960"/>
      <c r="DS15" s="960"/>
      <c r="DT15" s="960"/>
      <c r="DU15" s="961"/>
      <c r="DV15" s="962"/>
      <c r="DW15" s="963"/>
      <c r="DX15" s="963"/>
      <c r="DY15" s="963"/>
      <c r="DZ15" s="964"/>
      <c r="EA15" s="233"/>
    </row>
    <row r="16" spans="1:131" s="234" customFormat="1" ht="26.25" customHeight="1" x14ac:dyDescent="0.2">
      <c r="A16" s="237">
        <v>10</v>
      </c>
      <c r="B16" s="1009" t="s">
        <v>364</v>
      </c>
      <c r="C16" s="1010"/>
      <c r="D16" s="1010"/>
      <c r="E16" s="1010"/>
      <c r="F16" s="1010"/>
      <c r="G16" s="1010"/>
      <c r="H16" s="1010"/>
      <c r="I16" s="1010"/>
      <c r="J16" s="1010"/>
      <c r="K16" s="1010"/>
      <c r="L16" s="1010"/>
      <c r="M16" s="1010"/>
      <c r="N16" s="1010"/>
      <c r="O16" s="1010"/>
      <c r="P16" s="1011"/>
      <c r="Q16" s="1015">
        <v>137</v>
      </c>
      <c r="R16" s="1013"/>
      <c r="S16" s="1013"/>
      <c r="T16" s="1013"/>
      <c r="U16" s="1013"/>
      <c r="V16" s="1013">
        <v>137</v>
      </c>
      <c r="W16" s="1013"/>
      <c r="X16" s="1013"/>
      <c r="Y16" s="1013"/>
      <c r="Z16" s="1013"/>
      <c r="AA16" s="1013" t="s">
        <v>566</v>
      </c>
      <c r="AB16" s="1013"/>
      <c r="AC16" s="1013"/>
      <c r="AD16" s="1013"/>
      <c r="AE16" s="1016"/>
      <c r="AF16" s="1066" t="s">
        <v>118</v>
      </c>
      <c r="AG16" s="1067"/>
      <c r="AH16" s="1067"/>
      <c r="AI16" s="1067"/>
      <c r="AJ16" s="1068"/>
      <c r="AK16" s="1062" t="s">
        <v>566</v>
      </c>
      <c r="AL16" s="1063"/>
      <c r="AM16" s="1063"/>
      <c r="AN16" s="1063"/>
      <c r="AO16" s="1063"/>
      <c r="AP16" s="1063" t="s">
        <v>566</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551</v>
      </c>
      <c r="BT16" s="963"/>
      <c r="BU16" s="963"/>
      <c r="BV16" s="963"/>
      <c r="BW16" s="963"/>
      <c r="BX16" s="963"/>
      <c r="BY16" s="963"/>
      <c r="BZ16" s="963"/>
      <c r="CA16" s="963"/>
      <c r="CB16" s="963"/>
      <c r="CC16" s="963"/>
      <c r="CD16" s="963"/>
      <c r="CE16" s="963"/>
      <c r="CF16" s="963"/>
      <c r="CG16" s="984"/>
      <c r="CH16" s="959">
        <v>74</v>
      </c>
      <c r="CI16" s="960"/>
      <c r="CJ16" s="960"/>
      <c r="CK16" s="960"/>
      <c r="CL16" s="961"/>
      <c r="CM16" s="959">
        <v>2342</v>
      </c>
      <c r="CN16" s="960"/>
      <c r="CO16" s="960"/>
      <c r="CP16" s="960"/>
      <c r="CQ16" s="961"/>
      <c r="CR16" s="959">
        <v>16</v>
      </c>
      <c r="CS16" s="960"/>
      <c r="CT16" s="960"/>
      <c r="CU16" s="960"/>
      <c r="CV16" s="961"/>
      <c r="CW16" s="959" t="s">
        <v>566</v>
      </c>
      <c r="CX16" s="960"/>
      <c r="CY16" s="960"/>
      <c r="CZ16" s="960"/>
      <c r="DA16" s="961"/>
      <c r="DB16" s="959" t="s">
        <v>566</v>
      </c>
      <c r="DC16" s="960"/>
      <c r="DD16" s="960"/>
      <c r="DE16" s="960"/>
      <c r="DF16" s="961"/>
      <c r="DG16" s="959" t="s">
        <v>566</v>
      </c>
      <c r="DH16" s="960"/>
      <c r="DI16" s="960"/>
      <c r="DJ16" s="960"/>
      <c r="DK16" s="961"/>
      <c r="DL16" s="959" t="s">
        <v>566</v>
      </c>
      <c r="DM16" s="960"/>
      <c r="DN16" s="960"/>
      <c r="DO16" s="960"/>
      <c r="DP16" s="961"/>
      <c r="DQ16" s="959" t="s">
        <v>566</v>
      </c>
      <c r="DR16" s="960"/>
      <c r="DS16" s="960"/>
      <c r="DT16" s="960"/>
      <c r="DU16" s="961"/>
      <c r="DV16" s="962"/>
      <c r="DW16" s="963"/>
      <c r="DX16" s="963"/>
      <c r="DY16" s="963"/>
      <c r="DZ16" s="964"/>
      <c r="EA16" s="233"/>
    </row>
    <row r="17" spans="1:131" s="234" customFormat="1" ht="26.25" customHeight="1" x14ac:dyDescent="0.2">
      <c r="A17" s="237">
        <v>11</v>
      </c>
      <c r="B17" s="1009" t="s">
        <v>365</v>
      </c>
      <c r="C17" s="1010"/>
      <c r="D17" s="1010"/>
      <c r="E17" s="1010"/>
      <c r="F17" s="1010"/>
      <c r="G17" s="1010"/>
      <c r="H17" s="1010"/>
      <c r="I17" s="1010"/>
      <c r="J17" s="1010"/>
      <c r="K17" s="1010"/>
      <c r="L17" s="1010"/>
      <c r="M17" s="1010"/>
      <c r="N17" s="1010"/>
      <c r="O17" s="1010"/>
      <c r="P17" s="1011"/>
      <c r="Q17" s="1015">
        <v>1787</v>
      </c>
      <c r="R17" s="1013"/>
      <c r="S17" s="1013"/>
      <c r="T17" s="1013"/>
      <c r="U17" s="1013"/>
      <c r="V17" s="1013">
        <v>1437</v>
      </c>
      <c r="W17" s="1013"/>
      <c r="X17" s="1013"/>
      <c r="Y17" s="1013"/>
      <c r="Z17" s="1013"/>
      <c r="AA17" s="1013">
        <v>350</v>
      </c>
      <c r="AB17" s="1013"/>
      <c r="AC17" s="1013"/>
      <c r="AD17" s="1013"/>
      <c r="AE17" s="1016"/>
      <c r="AF17" s="1066">
        <v>350</v>
      </c>
      <c r="AG17" s="1067"/>
      <c r="AH17" s="1067"/>
      <c r="AI17" s="1067"/>
      <c r="AJ17" s="1068"/>
      <c r="AK17" s="1062" t="s">
        <v>566</v>
      </c>
      <c r="AL17" s="1063"/>
      <c r="AM17" s="1063"/>
      <c r="AN17" s="1063"/>
      <c r="AO17" s="1063"/>
      <c r="AP17" s="1063" t="s">
        <v>566</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552</v>
      </c>
      <c r="BT17" s="963"/>
      <c r="BU17" s="963"/>
      <c r="BV17" s="963"/>
      <c r="BW17" s="963"/>
      <c r="BX17" s="963"/>
      <c r="BY17" s="963"/>
      <c r="BZ17" s="963"/>
      <c r="CA17" s="963"/>
      <c r="CB17" s="963"/>
      <c r="CC17" s="963"/>
      <c r="CD17" s="963"/>
      <c r="CE17" s="963"/>
      <c r="CF17" s="963"/>
      <c r="CG17" s="984"/>
      <c r="CH17" s="959">
        <v>4</v>
      </c>
      <c r="CI17" s="960"/>
      <c r="CJ17" s="960"/>
      <c r="CK17" s="960"/>
      <c r="CL17" s="961"/>
      <c r="CM17" s="959">
        <v>128</v>
      </c>
      <c r="CN17" s="960"/>
      <c r="CO17" s="960"/>
      <c r="CP17" s="960"/>
      <c r="CQ17" s="961"/>
      <c r="CR17" s="959">
        <v>31</v>
      </c>
      <c r="CS17" s="960"/>
      <c r="CT17" s="960"/>
      <c r="CU17" s="960"/>
      <c r="CV17" s="961"/>
      <c r="CW17" s="959" t="s">
        <v>566</v>
      </c>
      <c r="CX17" s="960"/>
      <c r="CY17" s="960"/>
      <c r="CZ17" s="960"/>
      <c r="DA17" s="961"/>
      <c r="DB17" s="959" t="s">
        <v>566</v>
      </c>
      <c r="DC17" s="960"/>
      <c r="DD17" s="960"/>
      <c r="DE17" s="960"/>
      <c r="DF17" s="961"/>
      <c r="DG17" s="959" t="s">
        <v>566</v>
      </c>
      <c r="DH17" s="960"/>
      <c r="DI17" s="960"/>
      <c r="DJ17" s="960"/>
      <c r="DK17" s="961"/>
      <c r="DL17" s="959" t="s">
        <v>566</v>
      </c>
      <c r="DM17" s="960"/>
      <c r="DN17" s="960"/>
      <c r="DO17" s="960"/>
      <c r="DP17" s="961"/>
      <c r="DQ17" s="959" t="s">
        <v>566</v>
      </c>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553</v>
      </c>
      <c r="BT18" s="963"/>
      <c r="BU18" s="963"/>
      <c r="BV18" s="963"/>
      <c r="BW18" s="963"/>
      <c r="BX18" s="963"/>
      <c r="BY18" s="963"/>
      <c r="BZ18" s="963"/>
      <c r="CA18" s="963"/>
      <c r="CB18" s="963"/>
      <c r="CC18" s="963"/>
      <c r="CD18" s="963"/>
      <c r="CE18" s="963"/>
      <c r="CF18" s="963"/>
      <c r="CG18" s="984"/>
      <c r="CH18" s="959">
        <v>1</v>
      </c>
      <c r="CI18" s="960"/>
      <c r="CJ18" s="960"/>
      <c r="CK18" s="960"/>
      <c r="CL18" s="961"/>
      <c r="CM18" s="959">
        <v>1705</v>
      </c>
      <c r="CN18" s="960"/>
      <c r="CO18" s="960"/>
      <c r="CP18" s="960"/>
      <c r="CQ18" s="961"/>
      <c r="CR18" s="959">
        <v>1200</v>
      </c>
      <c r="CS18" s="960"/>
      <c r="CT18" s="960"/>
      <c r="CU18" s="960"/>
      <c r="CV18" s="961"/>
      <c r="CW18" s="959" t="s">
        <v>566</v>
      </c>
      <c r="CX18" s="960"/>
      <c r="CY18" s="960"/>
      <c r="CZ18" s="960"/>
      <c r="DA18" s="961"/>
      <c r="DB18" s="959" t="s">
        <v>566</v>
      </c>
      <c r="DC18" s="960"/>
      <c r="DD18" s="960"/>
      <c r="DE18" s="960"/>
      <c r="DF18" s="961"/>
      <c r="DG18" s="959" t="s">
        <v>566</v>
      </c>
      <c r="DH18" s="960"/>
      <c r="DI18" s="960"/>
      <c r="DJ18" s="960"/>
      <c r="DK18" s="961"/>
      <c r="DL18" s="959" t="s">
        <v>566</v>
      </c>
      <c r="DM18" s="960"/>
      <c r="DN18" s="960"/>
      <c r="DO18" s="960"/>
      <c r="DP18" s="961"/>
      <c r="DQ18" s="959" t="s">
        <v>566</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554</v>
      </c>
      <c r="BT19" s="963"/>
      <c r="BU19" s="963"/>
      <c r="BV19" s="963"/>
      <c r="BW19" s="963"/>
      <c r="BX19" s="963"/>
      <c r="BY19" s="963"/>
      <c r="BZ19" s="963"/>
      <c r="CA19" s="963"/>
      <c r="CB19" s="963"/>
      <c r="CC19" s="963"/>
      <c r="CD19" s="963"/>
      <c r="CE19" s="963"/>
      <c r="CF19" s="963"/>
      <c r="CG19" s="984"/>
      <c r="CH19" s="959">
        <v>1</v>
      </c>
      <c r="CI19" s="960"/>
      <c r="CJ19" s="960"/>
      <c r="CK19" s="960"/>
      <c r="CL19" s="961"/>
      <c r="CM19" s="959">
        <v>2634</v>
      </c>
      <c r="CN19" s="960"/>
      <c r="CO19" s="960"/>
      <c r="CP19" s="960"/>
      <c r="CQ19" s="961"/>
      <c r="CR19" s="959">
        <v>1152</v>
      </c>
      <c r="CS19" s="960"/>
      <c r="CT19" s="960"/>
      <c r="CU19" s="960"/>
      <c r="CV19" s="961"/>
      <c r="CW19" s="959" t="s">
        <v>566</v>
      </c>
      <c r="CX19" s="960"/>
      <c r="CY19" s="960"/>
      <c r="CZ19" s="960"/>
      <c r="DA19" s="961"/>
      <c r="DB19" s="959" t="s">
        <v>566</v>
      </c>
      <c r="DC19" s="960"/>
      <c r="DD19" s="960"/>
      <c r="DE19" s="960"/>
      <c r="DF19" s="961"/>
      <c r="DG19" s="959" t="s">
        <v>566</v>
      </c>
      <c r="DH19" s="960"/>
      <c r="DI19" s="960"/>
      <c r="DJ19" s="960"/>
      <c r="DK19" s="961"/>
      <c r="DL19" s="959" t="s">
        <v>566</v>
      </c>
      <c r="DM19" s="960"/>
      <c r="DN19" s="960"/>
      <c r="DO19" s="960"/>
      <c r="DP19" s="961"/>
      <c r="DQ19" s="959" t="s">
        <v>566</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555</v>
      </c>
      <c r="BT20" s="963"/>
      <c r="BU20" s="963"/>
      <c r="BV20" s="963"/>
      <c r="BW20" s="963"/>
      <c r="BX20" s="963"/>
      <c r="BY20" s="963"/>
      <c r="BZ20" s="963"/>
      <c r="CA20" s="963"/>
      <c r="CB20" s="963"/>
      <c r="CC20" s="963"/>
      <c r="CD20" s="963"/>
      <c r="CE20" s="963"/>
      <c r="CF20" s="963"/>
      <c r="CG20" s="984"/>
      <c r="CH20" s="959" t="s">
        <v>566</v>
      </c>
      <c r="CI20" s="960"/>
      <c r="CJ20" s="960"/>
      <c r="CK20" s="960"/>
      <c r="CL20" s="961"/>
      <c r="CM20" s="959">
        <v>496</v>
      </c>
      <c r="CN20" s="960"/>
      <c r="CO20" s="960"/>
      <c r="CP20" s="960"/>
      <c r="CQ20" s="961"/>
      <c r="CR20" s="959">
        <v>241</v>
      </c>
      <c r="CS20" s="960"/>
      <c r="CT20" s="960"/>
      <c r="CU20" s="960"/>
      <c r="CV20" s="961"/>
      <c r="CW20" s="959">
        <v>5</v>
      </c>
      <c r="CX20" s="960"/>
      <c r="CY20" s="960"/>
      <c r="CZ20" s="960"/>
      <c r="DA20" s="961"/>
      <c r="DB20" s="959" t="s">
        <v>566</v>
      </c>
      <c r="DC20" s="960"/>
      <c r="DD20" s="960"/>
      <c r="DE20" s="960"/>
      <c r="DF20" s="961"/>
      <c r="DG20" s="959" t="s">
        <v>566</v>
      </c>
      <c r="DH20" s="960"/>
      <c r="DI20" s="960"/>
      <c r="DJ20" s="960"/>
      <c r="DK20" s="961"/>
      <c r="DL20" s="959" t="s">
        <v>566</v>
      </c>
      <c r="DM20" s="960"/>
      <c r="DN20" s="960"/>
      <c r="DO20" s="960"/>
      <c r="DP20" s="961"/>
      <c r="DQ20" s="959" t="s">
        <v>566</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556</v>
      </c>
      <c r="BT21" s="963"/>
      <c r="BU21" s="963"/>
      <c r="BV21" s="963"/>
      <c r="BW21" s="963"/>
      <c r="BX21" s="963"/>
      <c r="BY21" s="963"/>
      <c r="BZ21" s="963"/>
      <c r="CA21" s="963"/>
      <c r="CB21" s="963"/>
      <c r="CC21" s="963"/>
      <c r="CD21" s="963"/>
      <c r="CE21" s="963"/>
      <c r="CF21" s="963"/>
      <c r="CG21" s="984"/>
      <c r="CH21" s="959">
        <v>-1</v>
      </c>
      <c r="CI21" s="960"/>
      <c r="CJ21" s="960"/>
      <c r="CK21" s="960"/>
      <c r="CL21" s="961"/>
      <c r="CM21" s="959">
        <v>181</v>
      </c>
      <c r="CN21" s="960"/>
      <c r="CO21" s="960"/>
      <c r="CP21" s="960"/>
      <c r="CQ21" s="961"/>
      <c r="CR21" s="959">
        <v>40</v>
      </c>
      <c r="CS21" s="960"/>
      <c r="CT21" s="960"/>
      <c r="CU21" s="960"/>
      <c r="CV21" s="961"/>
      <c r="CW21" s="959" t="s">
        <v>566</v>
      </c>
      <c r="CX21" s="960"/>
      <c r="CY21" s="960"/>
      <c r="CZ21" s="960"/>
      <c r="DA21" s="961"/>
      <c r="DB21" s="959" t="s">
        <v>566</v>
      </c>
      <c r="DC21" s="960"/>
      <c r="DD21" s="960"/>
      <c r="DE21" s="960"/>
      <c r="DF21" s="961"/>
      <c r="DG21" s="959" t="s">
        <v>566</v>
      </c>
      <c r="DH21" s="960"/>
      <c r="DI21" s="960"/>
      <c r="DJ21" s="960"/>
      <c r="DK21" s="961"/>
      <c r="DL21" s="959" t="s">
        <v>566</v>
      </c>
      <c r="DM21" s="960"/>
      <c r="DN21" s="960"/>
      <c r="DO21" s="960"/>
      <c r="DP21" s="961"/>
      <c r="DQ21" s="959" t="s">
        <v>566</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366</v>
      </c>
      <c r="BA22" s="1000"/>
      <c r="BB22" s="1000"/>
      <c r="BC22" s="1000"/>
      <c r="BD22" s="1001"/>
      <c r="BE22" s="232"/>
      <c r="BF22" s="232"/>
      <c r="BG22" s="232"/>
      <c r="BH22" s="232"/>
      <c r="BI22" s="232"/>
      <c r="BJ22" s="232"/>
      <c r="BK22" s="232"/>
      <c r="BL22" s="232"/>
      <c r="BM22" s="232"/>
      <c r="BN22" s="232"/>
      <c r="BO22" s="232"/>
      <c r="BP22" s="232"/>
      <c r="BQ22" s="237">
        <v>16</v>
      </c>
      <c r="BR22" s="238"/>
      <c r="BS22" s="962" t="s">
        <v>557</v>
      </c>
      <c r="BT22" s="963"/>
      <c r="BU22" s="963"/>
      <c r="BV22" s="963"/>
      <c r="BW22" s="963"/>
      <c r="BX22" s="963"/>
      <c r="BY22" s="963"/>
      <c r="BZ22" s="963"/>
      <c r="CA22" s="963"/>
      <c r="CB22" s="963"/>
      <c r="CC22" s="963"/>
      <c r="CD22" s="963"/>
      <c r="CE22" s="963"/>
      <c r="CF22" s="963"/>
      <c r="CG22" s="984"/>
      <c r="CH22" s="959">
        <v>3</v>
      </c>
      <c r="CI22" s="960"/>
      <c r="CJ22" s="960"/>
      <c r="CK22" s="960"/>
      <c r="CL22" s="961"/>
      <c r="CM22" s="959">
        <v>2198</v>
      </c>
      <c r="CN22" s="960"/>
      <c r="CO22" s="960"/>
      <c r="CP22" s="960"/>
      <c r="CQ22" s="961"/>
      <c r="CR22" s="959">
        <v>2015</v>
      </c>
      <c r="CS22" s="960"/>
      <c r="CT22" s="960"/>
      <c r="CU22" s="960"/>
      <c r="CV22" s="961"/>
      <c r="CW22" s="959" t="s">
        <v>566</v>
      </c>
      <c r="CX22" s="960"/>
      <c r="CY22" s="960"/>
      <c r="CZ22" s="960"/>
      <c r="DA22" s="961"/>
      <c r="DB22" s="959" t="s">
        <v>566</v>
      </c>
      <c r="DC22" s="960"/>
      <c r="DD22" s="960"/>
      <c r="DE22" s="960"/>
      <c r="DF22" s="961"/>
      <c r="DG22" s="959" t="s">
        <v>566</v>
      </c>
      <c r="DH22" s="960"/>
      <c r="DI22" s="960"/>
      <c r="DJ22" s="960"/>
      <c r="DK22" s="961"/>
      <c r="DL22" s="959" t="s">
        <v>566</v>
      </c>
      <c r="DM22" s="960"/>
      <c r="DN22" s="960"/>
      <c r="DO22" s="960"/>
      <c r="DP22" s="961"/>
      <c r="DQ22" s="959" t="s">
        <v>566</v>
      </c>
      <c r="DR22" s="960"/>
      <c r="DS22" s="960"/>
      <c r="DT22" s="960"/>
      <c r="DU22" s="961"/>
      <c r="DV22" s="962"/>
      <c r="DW22" s="963"/>
      <c r="DX22" s="963"/>
      <c r="DY22" s="963"/>
      <c r="DZ22" s="964"/>
      <c r="EA22" s="233"/>
    </row>
    <row r="23" spans="1:131" s="234" customFormat="1" ht="26.25" customHeight="1" thickBot="1" x14ac:dyDescent="0.25">
      <c r="A23" s="239" t="s">
        <v>367</v>
      </c>
      <c r="B23" s="907" t="s">
        <v>368</v>
      </c>
      <c r="C23" s="908"/>
      <c r="D23" s="908"/>
      <c r="E23" s="908"/>
      <c r="F23" s="908"/>
      <c r="G23" s="908"/>
      <c r="H23" s="908"/>
      <c r="I23" s="908"/>
      <c r="J23" s="908"/>
      <c r="K23" s="908"/>
      <c r="L23" s="908"/>
      <c r="M23" s="908"/>
      <c r="N23" s="908"/>
      <c r="O23" s="908"/>
      <c r="P23" s="918"/>
      <c r="Q23" s="1043"/>
      <c r="R23" s="1037"/>
      <c r="S23" s="1037"/>
      <c r="T23" s="1037"/>
      <c r="U23" s="1037"/>
      <c r="V23" s="1037"/>
      <c r="W23" s="1037"/>
      <c r="X23" s="1037"/>
      <c r="Y23" s="1037"/>
      <c r="Z23" s="1037"/>
      <c r="AA23" s="1037"/>
      <c r="AB23" s="1037"/>
      <c r="AC23" s="1037"/>
      <c r="AD23" s="1037"/>
      <c r="AE23" s="1044"/>
      <c r="AF23" s="1045">
        <v>6709</v>
      </c>
      <c r="AG23" s="1037"/>
      <c r="AH23" s="1037"/>
      <c r="AI23" s="1037"/>
      <c r="AJ23" s="1046"/>
      <c r="AK23" s="1047"/>
      <c r="AL23" s="1048"/>
      <c r="AM23" s="1048"/>
      <c r="AN23" s="1048"/>
      <c r="AO23" s="1048"/>
      <c r="AP23" s="1037"/>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558</v>
      </c>
      <c r="BT23" s="963"/>
      <c r="BU23" s="963"/>
      <c r="BV23" s="963"/>
      <c r="BW23" s="963"/>
      <c r="BX23" s="963"/>
      <c r="BY23" s="963"/>
      <c r="BZ23" s="963"/>
      <c r="CA23" s="963"/>
      <c r="CB23" s="963"/>
      <c r="CC23" s="963"/>
      <c r="CD23" s="963"/>
      <c r="CE23" s="963"/>
      <c r="CF23" s="963"/>
      <c r="CG23" s="984"/>
      <c r="CH23" s="959">
        <v>65</v>
      </c>
      <c r="CI23" s="960"/>
      <c r="CJ23" s="960"/>
      <c r="CK23" s="960"/>
      <c r="CL23" s="961"/>
      <c r="CM23" s="959">
        <v>12098</v>
      </c>
      <c r="CN23" s="960"/>
      <c r="CO23" s="960"/>
      <c r="CP23" s="960"/>
      <c r="CQ23" s="961"/>
      <c r="CR23" s="959">
        <v>8770</v>
      </c>
      <c r="CS23" s="960"/>
      <c r="CT23" s="960"/>
      <c r="CU23" s="960"/>
      <c r="CV23" s="961"/>
      <c r="CW23" s="959">
        <v>14</v>
      </c>
      <c r="CX23" s="960"/>
      <c r="CY23" s="960"/>
      <c r="CZ23" s="960"/>
      <c r="DA23" s="961"/>
      <c r="DB23" s="959" t="s">
        <v>566</v>
      </c>
      <c r="DC23" s="960"/>
      <c r="DD23" s="960"/>
      <c r="DE23" s="960"/>
      <c r="DF23" s="961"/>
      <c r="DG23" s="959" t="s">
        <v>566</v>
      </c>
      <c r="DH23" s="960"/>
      <c r="DI23" s="960"/>
      <c r="DJ23" s="960"/>
      <c r="DK23" s="961"/>
      <c r="DL23" s="959" t="s">
        <v>566</v>
      </c>
      <c r="DM23" s="960"/>
      <c r="DN23" s="960"/>
      <c r="DO23" s="960"/>
      <c r="DP23" s="961"/>
      <c r="DQ23" s="959" t="s">
        <v>566</v>
      </c>
      <c r="DR23" s="960"/>
      <c r="DS23" s="960"/>
      <c r="DT23" s="960"/>
      <c r="DU23" s="961"/>
      <c r="DV23" s="962"/>
      <c r="DW23" s="963"/>
      <c r="DX23" s="963"/>
      <c r="DY23" s="963"/>
      <c r="DZ23" s="964"/>
      <c r="EA23" s="233"/>
    </row>
    <row r="24" spans="1:131" s="234" customFormat="1" ht="26.25" customHeight="1" x14ac:dyDescent="0.2">
      <c r="A24" s="1036" t="s">
        <v>369</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559</v>
      </c>
      <c r="BT24" s="963"/>
      <c r="BU24" s="963"/>
      <c r="BV24" s="963"/>
      <c r="BW24" s="963"/>
      <c r="BX24" s="963"/>
      <c r="BY24" s="963"/>
      <c r="BZ24" s="963"/>
      <c r="CA24" s="963"/>
      <c r="CB24" s="963"/>
      <c r="CC24" s="963"/>
      <c r="CD24" s="963"/>
      <c r="CE24" s="963"/>
      <c r="CF24" s="963"/>
      <c r="CG24" s="984"/>
      <c r="CH24" s="959">
        <v>-91</v>
      </c>
      <c r="CI24" s="960"/>
      <c r="CJ24" s="960"/>
      <c r="CK24" s="960"/>
      <c r="CL24" s="961"/>
      <c r="CM24" s="959">
        <v>2435</v>
      </c>
      <c r="CN24" s="960"/>
      <c r="CO24" s="960"/>
      <c r="CP24" s="960"/>
      <c r="CQ24" s="961"/>
      <c r="CR24" s="959">
        <v>1400</v>
      </c>
      <c r="CS24" s="960"/>
      <c r="CT24" s="960"/>
      <c r="CU24" s="960"/>
      <c r="CV24" s="961"/>
      <c r="CW24" s="959">
        <v>37</v>
      </c>
      <c r="CX24" s="960"/>
      <c r="CY24" s="960"/>
      <c r="CZ24" s="960"/>
      <c r="DA24" s="961"/>
      <c r="DB24" s="959" t="s">
        <v>566</v>
      </c>
      <c r="DC24" s="960"/>
      <c r="DD24" s="960"/>
      <c r="DE24" s="960"/>
      <c r="DF24" s="961"/>
      <c r="DG24" s="959" t="s">
        <v>566</v>
      </c>
      <c r="DH24" s="960"/>
      <c r="DI24" s="960"/>
      <c r="DJ24" s="960"/>
      <c r="DK24" s="961"/>
      <c r="DL24" s="959" t="s">
        <v>566</v>
      </c>
      <c r="DM24" s="960"/>
      <c r="DN24" s="960"/>
      <c r="DO24" s="960"/>
      <c r="DP24" s="961"/>
      <c r="DQ24" s="959" t="s">
        <v>566</v>
      </c>
      <c r="DR24" s="960"/>
      <c r="DS24" s="960"/>
      <c r="DT24" s="960"/>
      <c r="DU24" s="961"/>
      <c r="DV24" s="962"/>
      <c r="DW24" s="963"/>
      <c r="DX24" s="963"/>
      <c r="DY24" s="963"/>
      <c r="DZ24" s="964"/>
      <c r="EA24" s="233"/>
    </row>
    <row r="25" spans="1:131" ht="26.25" customHeight="1" thickBot="1" x14ac:dyDescent="0.25">
      <c r="A25" s="1035" t="s">
        <v>370</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560</v>
      </c>
      <c r="BT25" s="963"/>
      <c r="BU25" s="963"/>
      <c r="BV25" s="963"/>
      <c r="BW25" s="963"/>
      <c r="BX25" s="963"/>
      <c r="BY25" s="963"/>
      <c r="BZ25" s="963"/>
      <c r="CA25" s="963"/>
      <c r="CB25" s="963"/>
      <c r="CC25" s="963"/>
      <c r="CD25" s="963"/>
      <c r="CE25" s="963"/>
      <c r="CF25" s="963"/>
      <c r="CG25" s="984"/>
      <c r="CH25" s="959">
        <v>7</v>
      </c>
      <c r="CI25" s="960"/>
      <c r="CJ25" s="960"/>
      <c r="CK25" s="960"/>
      <c r="CL25" s="961"/>
      <c r="CM25" s="959">
        <v>973</v>
      </c>
      <c r="CN25" s="960"/>
      <c r="CO25" s="960"/>
      <c r="CP25" s="960"/>
      <c r="CQ25" s="961"/>
      <c r="CR25" s="959">
        <v>651</v>
      </c>
      <c r="CS25" s="960"/>
      <c r="CT25" s="960"/>
      <c r="CU25" s="960"/>
      <c r="CV25" s="961"/>
      <c r="CW25" s="959">
        <v>118</v>
      </c>
      <c r="CX25" s="960"/>
      <c r="CY25" s="960"/>
      <c r="CZ25" s="960"/>
      <c r="DA25" s="961"/>
      <c r="DB25" s="959">
        <v>35</v>
      </c>
      <c r="DC25" s="960"/>
      <c r="DD25" s="960"/>
      <c r="DE25" s="960"/>
      <c r="DF25" s="961"/>
      <c r="DG25" s="959" t="s">
        <v>566</v>
      </c>
      <c r="DH25" s="960"/>
      <c r="DI25" s="960"/>
      <c r="DJ25" s="960"/>
      <c r="DK25" s="961"/>
      <c r="DL25" s="959" t="s">
        <v>566</v>
      </c>
      <c r="DM25" s="960"/>
      <c r="DN25" s="960"/>
      <c r="DO25" s="960"/>
      <c r="DP25" s="961"/>
      <c r="DQ25" s="959" t="s">
        <v>566</v>
      </c>
      <c r="DR25" s="960"/>
      <c r="DS25" s="960"/>
      <c r="DT25" s="960"/>
      <c r="DU25" s="961"/>
      <c r="DV25" s="962"/>
      <c r="DW25" s="963"/>
      <c r="DX25" s="963"/>
      <c r="DY25" s="963"/>
      <c r="DZ25" s="964"/>
      <c r="EA25" s="229"/>
    </row>
    <row r="26" spans="1:131" ht="26.25" customHeight="1" x14ac:dyDescent="0.2">
      <c r="A26" s="965" t="s">
        <v>338</v>
      </c>
      <c r="B26" s="966"/>
      <c r="C26" s="966"/>
      <c r="D26" s="966"/>
      <c r="E26" s="966"/>
      <c r="F26" s="966"/>
      <c r="G26" s="966"/>
      <c r="H26" s="966"/>
      <c r="I26" s="966"/>
      <c r="J26" s="966"/>
      <c r="K26" s="966"/>
      <c r="L26" s="966"/>
      <c r="M26" s="966"/>
      <c r="N26" s="966"/>
      <c r="O26" s="966"/>
      <c r="P26" s="967"/>
      <c r="Q26" s="971" t="s">
        <v>371</v>
      </c>
      <c r="R26" s="972"/>
      <c r="S26" s="972"/>
      <c r="T26" s="972"/>
      <c r="U26" s="973"/>
      <c r="V26" s="971" t="s">
        <v>372</v>
      </c>
      <c r="W26" s="972"/>
      <c r="X26" s="972"/>
      <c r="Y26" s="972"/>
      <c r="Z26" s="973"/>
      <c r="AA26" s="971" t="s">
        <v>373</v>
      </c>
      <c r="AB26" s="972"/>
      <c r="AC26" s="972"/>
      <c r="AD26" s="972"/>
      <c r="AE26" s="972"/>
      <c r="AF26" s="1031" t="s">
        <v>374</v>
      </c>
      <c r="AG26" s="978"/>
      <c r="AH26" s="978"/>
      <c r="AI26" s="978"/>
      <c r="AJ26" s="1032"/>
      <c r="AK26" s="972" t="s">
        <v>375</v>
      </c>
      <c r="AL26" s="972"/>
      <c r="AM26" s="972"/>
      <c r="AN26" s="972"/>
      <c r="AO26" s="973"/>
      <c r="AP26" s="971" t="s">
        <v>376</v>
      </c>
      <c r="AQ26" s="972"/>
      <c r="AR26" s="972"/>
      <c r="AS26" s="972"/>
      <c r="AT26" s="973"/>
      <c r="AU26" s="971" t="s">
        <v>377</v>
      </c>
      <c r="AV26" s="972"/>
      <c r="AW26" s="972"/>
      <c r="AX26" s="972"/>
      <c r="AY26" s="973"/>
      <c r="AZ26" s="971" t="s">
        <v>378</v>
      </c>
      <c r="BA26" s="972"/>
      <c r="BB26" s="972"/>
      <c r="BC26" s="972"/>
      <c r="BD26" s="973"/>
      <c r="BE26" s="971" t="s">
        <v>345</v>
      </c>
      <c r="BF26" s="972"/>
      <c r="BG26" s="972"/>
      <c r="BH26" s="972"/>
      <c r="BI26" s="985"/>
      <c r="BJ26" s="231"/>
      <c r="BK26" s="231"/>
      <c r="BL26" s="231"/>
      <c r="BM26" s="231"/>
      <c r="BN26" s="231"/>
      <c r="BO26" s="240"/>
      <c r="BP26" s="240"/>
      <c r="BQ26" s="237">
        <v>20</v>
      </c>
      <c r="BR26" s="238"/>
      <c r="BS26" s="962" t="s">
        <v>561</v>
      </c>
      <c r="BT26" s="963"/>
      <c r="BU26" s="963"/>
      <c r="BV26" s="963"/>
      <c r="BW26" s="963"/>
      <c r="BX26" s="963"/>
      <c r="BY26" s="963"/>
      <c r="BZ26" s="963"/>
      <c r="CA26" s="963"/>
      <c r="CB26" s="963"/>
      <c r="CC26" s="963"/>
      <c r="CD26" s="963"/>
      <c r="CE26" s="963"/>
      <c r="CF26" s="963"/>
      <c r="CG26" s="984"/>
      <c r="CH26" s="959">
        <v>-4</v>
      </c>
      <c r="CI26" s="960"/>
      <c r="CJ26" s="960"/>
      <c r="CK26" s="960"/>
      <c r="CL26" s="961"/>
      <c r="CM26" s="959">
        <v>494</v>
      </c>
      <c r="CN26" s="960"/>
      <c r="CO26" s="960"/>
      <c r="CP26" s="960"/>
      <c r="CQ26" s="961"/>
      <c r="CR26" s="959">
        <v>50</v>
      </c>
      <c r="CS26" s="960"/>
      <c r="CT26" s="960"/>
      <c r="CU26" s="960"/>
      <c r="CV26" s="961"/>
      <c r="CW26" s="959">
        <v>111</v>
      </c>
      <c r="CX26" s="960"/>
      <c r="CY26" s="960"/>
      <c r="CZ26" s="960"/>
      <c r="DA26" s="961"/>
      <c r="DB26" s="959" t="s">
        <v>566</v>
      </c>
      <c r="DC26" s="960"/>
      <c r="DD26" s="960"/>
      <c r="DE26" s="960"/>
      <c r="DF26" s="961"/>
      <c r="DG26" s="959" t="s">
        <v>566</v>
      </c>
      <c r="DH26" s="960"/>
      <c r="DI26" s="960"/>
      <c r="DJ26" s="960"/>
      <c r="DK26" s="961"/>
      <c r="DL26" s="959" t="s">
        <v>566</v>
      </c>
      <c r="DM26" s="960"/>
      <c r="DN26" s="960"/>
      <c r="DO26" s="960"/>
      <c r="DP26" s="961"/>
      <c r="DQ26" s="959" t="s">
        <v>566</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562</v>
      </c>
      <c r="BT27" s="963"/>
      <c r="BU27" s="963"/>
      <c r="BV27" s="963"/>
      <c r="BW27" s="963"/>
      <c r="BX27" s="963"/>
      <c r="BY27" s="963"/>
      <c r="BZ27" s="963"/>
      <c r="CA27" s="963"/>
      <c r="CB27" s="963"/>
      <c r="CC27" s="963"/>
      <c r="CD27" s="963"/>
      <c r="CE27" s="963"/>
      <c r="CF27" s="963"/>
      <c r="CG27" s="984"/>
      <c r="CH27" s="959">
        <v>73</v>
      </c>
      <c r="CI27" s="960"/>
      <c r="CJ27" s="960"/>
      <c r="CK27" s="960"/>
      <c r="CL27" s="961"/>
      <c r="CM27" s="959">
        <v>1174</v>
      </c>
      <c r="CN27" s="960"/>
      <c r="CO27" s="960"/>
      <c r="CP27" s="960"/>
      <c r="CQ27" s="961"/>
      <c r="CR27" s="959">
        <v>50</v>
      </c>
      <c r="CS27" s="960"/>
      <c r="CT27" s="960"/>
      <c r="CU27" s="960"/>
      <c r="CV27" s="961"/>
      <c r="CW27" s="959" t="s">
        <v>566</v>
      </c>
      <c r="CX27" s="960"/>
      <c r="CY27" s="960"/>
      <c r="CZ27" s="960"/>
      <c r="DA27" s="961"/>
      <c r="DB27" s="959" t="s">
        <v>566</v>
      </c>
      <c r="DC27" s="960"/>
      <c r="DD27" s="960"/>
      <c r="DE27" s="960"/>
      <c r="DF27" s="961"/>
      <c r="DG27" s="959" t="s">
        <v>566</v>
      </c>
      <c r="DH27" s="960"/>
      <c r="DI27" s="960"/>
      <c r="DJ27" s="960"/>
      <c r="DK27" s="961"/>
      <c r="DL27" s="959" t="s">
        <v>566</v>
      </c>
      <c r="DM27" s="960"/>
      <c r="DN27" s="960"/>
      <c r="DO27" s="960"/>
      <c r="DP27" s="961"/>
      <c r="DQ27" s="959" t="s">
        <v>566</v>
      </c>
      <c r="DR27" s="960"/>
      <c r="DS27" s="960"/>
      <c r="DT27" s="960"/>
      <c r="DU27" s="961"/>
      <c r="DV27" s="962"/>
      <c r="DW27" s="963"/>
      <c r="DX27" s="963"/>
      <c r="DY27" s="963"/>
      <c r="DZ27" s="964"/>
      <c r="EA27" s="229"/>
    </row>
    <row r="28" spans="1:131" ht="26.25" customHeight="1" thickTop="1" x14ac:dyDescent="0.2">
      <c r="A28" s="241">
        <v>1</v>
      </c>
      <c r="B28" s="1023" t="s">
        <v>379</v>
      </c>
      <c r="C28" s="1024"/>
      <c r="D28" s="1024"/>
      <c r="E28" s="1024"/>
      <c r="F28" s="1024"/>
      <c r="G28" s="1024"/>
      <c r="H28" s="1024"/>
      <c r="I28" s="1024"/>
      <c r="J28" s="1024"/>
      <c r="K28" s="1024"/>
      <c r="L28" s="1024"/>
      <c r="M28" s="1024"/>
      <c r="N28" s="1024"/>
      <c r="O28" s="1024"/>
      <c r="P28" s="1025"/>
      <c r="Q28" s="1026">
        <v>64835</v>
      </c>
      <c r="R28" s="1027"/>
      <c r="S28" s="1027"/>
      <c r="T28" s="1027"/>
      <c r="U28" s="1027"/>
      <c r="V28" s="1027">
        <v>64217</v>
      </c>
      <c r="W28" s="1027"/>
      <c r="X28" s="1027"/>
      <c r="Y28" s="1027"/>
      <c r="Z28" s="1027"/>
      <c r="AA28" s="1027">
        <v>618</v>
      </c>
      <c r="AB28" s="1027"/>
      <c r="AC28" s="1027"/>
      <c r="AD28" s="1027"/>
      <c r="AE28" s="1028"/>
      <c r="AF28" s="1029">
        <v>618</v>
      </c>
      <c r="AG28" s="1027"/>
      <c r="AH28" s="1027"/>
      <c r="AI28" s="1027"/>
      <c r="AJ28" s="1030"/>
      <c r="AK28" s="1018">
        <v>3820</v>
      </c>
      <c r="AL28" s="1019"/>
      <c r="AM28" s="1019"/>
      <c r="AN28" s="1019"/>
      <c r="AO28" s="1019"/>
      <c r="AP28" s="1019" t="s">
        <v>566</v>
      </c>
      <c r="AQ28" s="1019"/>
      <c r="AR28" s="1019"/>
      <c r="AS28" s="1019"/>
      <c r="AT28" s="1019"/>
      <c r="AU28" s="1019" t="s">
        <v>566</v>
      </c>
      <c r="AV28" s="1019"/>
      <c r="AW28" s="1019"/>
      <c r="AX28" s="1019"/>
      <c r="AY28" s="1019"/>
      <c r="AZ28" s="1020"/>
      <c r="BA28" s="1020"/>
      <c r="BB28" s="1020"/>
      <c r="BC28" s="1020"/>
      <c r="BD28" s="1020"/>
      <c r="BE28" s="1021"/>
      <c r="BF28" s="1021"/>
      <c r="BG28" s="1021"/>
      <c r="BH28" s="1021"/>
      <c r="BI28" s="1022"/>
      <c r="BJ28" s="231"/>
      <c r="BK28" s="231"/>
      <c r="BL28" s="231"/>
      <c r="BM28" s="231"/>
      <c r="BN28" s="231"/>
      <c r="BO28" s="240"/>
      <c r="BP28" s="240"/>
      <c r="BQ28" s="237">
        <v>22</v>
      </c>
      <c r="BR28" s="238"/>
      <c r="BS28" s="962" t="s">
        <v>563</v>
      </c>
      <c r="BT28" s="963"/>
      <c r="BU28" s="963"/>
      <c r="BV28" s="963"/>
      <c r="BW28" s="963"/>
      <c r="BX28" s="963"/>
      <c r="BY28" s="963"/>
      <c r="BZ28" s="963"/>
      <c r="CA28" s="963"/>
      <c r="CB28" s="963"/>
      <c r="CC28" s="963"/>
      <c r="CD28" s="963"/>
      <c r="CE28" s="963"/>
      <c r="CF28" s="963"/>
      <c r="CG28" s="984"/>
      <c r="CH28" s="959">
        <v>34</v>
      </c>
      <c r="CI28" s="960"/>
      <c r="CJ28" s="960"/>
      <c r="CK28" s="960"/>
      <c r="CL28" s="961"/>
      <c r="CM28" s="959">
        <v>1514</v>
      </c>
      <c r="CN28" s="960"/>
      <c r="CO28" s="960"/>
      <c r="CP28" s="960"/>
      <c r="CQ28" s="961"/>
      <c r="CR28" s="959">
        <v>735</v>
      </c>
      <c r="CS28" s="960"/>
      <c r="CT28" s="960"/>
      <c r="CU28" s="960"/>
      <c r="CV28" s="961"/>
      <c r="CW28" s="959" t="s">
        <v>566</v>
      </c>
      <c r="CX28" s="960"/>
      <c r="CY28" s="960"/>
      <c r="CZ28" s="960"/>
      <c r="DA28" s="961"/>
      <c r="DB28" s="959" t="s">
        <v>566</v>
      </c>
      <c r="DC28" s="960"/>
      <c r="DD28" s="960"/>
      <c r="DE28" s="960"/>
      <c r="DF28" s="961"/>
      <c r="DG28" s="959" t="s">
        <v>566</v>
      </c>
      <c r="DH28" s="960"/>
      <c r="DI28" s="960"/>
      <c r="DJ28" s="960"/>
      <c r="DK28" s="961"/>
      <c r="DL28" s="959" t="s">
        <v>566</v>
      </c>
      <c r="DM28" s="960"/>
      <c r="DN28" s="960"/>
      <c r="DO28" s="960"/>
      <c r="DP28" s="961"/>
      <c r="DQ28" s="959" t="s">
        <v>566</v>
      </c>
      <c r="DR28" s="960"/>
      <c r="DS28" s="960"/>
      <c r="DT28" s="960"/>
      <c r="DU28" s="961"/>
      <c r="DV28" s="962"/>
      <c r="DW28" s="963"/>
      <c r="DX28" s="963"/>
      <c r="DY28" s="963"/>
      <c r="DZ28" s="964"/>
      <c r="EA28" s="229"/>
    </row>
    <row r="29" spans="1:131" ht="26.25" customHeight="1" x14ac:dyDescent="0.2">
      <c r="A29" s="241">
        <v>2</v>
      </c>
      <c r="B29" s="1009" t="s">
        <v>380</v>
      </c>
      <c r="C29" s="1010"/>
      <c r="D29" s="1010"/>
      <c r="E29" s="1010"/>
      <c r="F29" s="1010"/>
      <c r="G29" s="1010"/>
      <c r="H29" s="1010"/>
      <c r="I29" s="1010"/>
      <c r="J29" s="1010"/>
      <c r="K29" s="1010"/>
      <c r="L29" s="1010"/>
      <c r="M29" s="1010"/>
      <c r="N29" s="1010"/>
      <c r="O29" s="1010"/>
      <c r="P29" s="1011"/>
      <c r="Q29" s="1015">
        <v>173</v>
      </c>
      <c r="R29" s="1013"/>
      <c r="S29" s="1013"/>
      <c r="T29" s="1013"/>
      <c r="U29" s="1013"/>
      <c r="V29" s="1013">
        <v>173</v>
      </c>
      <c r="W29" s="1013"/>
      <c r="X29" s="1013"/>
      <c r="Y29" s="1013"/>
      <c r="Z29" s="1013"/>
      <c r="AA29" s="1013" t="s">
        <v>566</v>
      </c>
      <c r="AB29" s="1013"/>
      <c r="AC29" s="1013"/>
      <c r="AD29" s="1013"/>
      <c r="AE29" s="1016"/>
      <c r="AF29" s="1012" t="s">
        <v>566</v>
      </c>
      <c r="AG29" s="1013"/>
      <c r="AH29" s="1013"/>
      <c r="AI29" s="1013"/>
      <c r="AJ29" s="1014"/>
      <c r="AK29" s="950">
        <v>89</v>
      </c>
      <c r="AL29" s="941"/>
      <c r="AM29" s="941"/>
      <c r="AN29" s="941"/>
      <c r="AO29" s="941"/>
      <c r="AP29" s="941">
        <v>214</v>
      </c>
      <c r="AQ29" s="941"/>
      <c r="AR29" s="941"/>
      <c r="AS29" s="941"/>
      <c r="AT29" s="941"/>
      <c r="AU29" s="941">
        <v>200</v>
      </c>
      <c r="AV29" s="941"/>
      <c r="AW29" s="941"/>
      <c r="AX29" s="941"/>
      <c r="AY29" s="941"/>
      <c r="AZ29" s="1017"/>
      <c r="BA29" s="1017"/>
      <c r="BB29" s="1017"/>
      <c r="BC29" s="1017"/>
      <c r="BD29" s="1017"/>
      <c r="BE29" s="942"/>
      <c r="BF29" s="942"/>
      <c r="BG29" s="942"/>
      <c r="BH29" s="942"/>
      <c r="BI29" s="943"/>
      <c r="BJ29" s="231"/>
      <c r="BK29" s="231"/>
      <c r="BL29" s="231"/>
      <c r="BM29" s="231"/>
      <c r="BN29" s="231"/>
      <c r="BO29" s="240"/>
      <c r="BP29" s="240"/>
      <c r="BQ29" s="237">
        <v>23</v>
      </c>
      <c r="BR29" s="238"/>
      <c r="BS29" s="962" t="s">
        <v>564</v>
      </c>
      <c r="BT29" s="963"/>
      <c r="BU29" s="963"/>
      <c r="BV29" s="963"/>
      <c r="BW29" s="963"/>
      <c r="BX29" s="963"/>
      <c r="BY29" s="963"/>
      <c r="BZ29" s="963"/>
      <c r="CA29" s="963"/>
      <c r="CB29" s="963"/>
      <c r="CC29" s="963"/>
      <c r="CD29" s="963"/>
      <c r="CE29" s="963"/>
      <c r="CF29" s="963"/>
      <c r="CG29" s="984"/>
      <c r="CH29" s="959">
        <v>1</v>
      </c>
      <c r="CI29" s="960"/>
      <c r="CJ29" s="960"/>
      <c r="CK29" s="960"/>
      <c r="CL29" s="961"/>
      <c r="CM29" s="959">
        <v>271</v>
      </c>
      <c r="CN29" s="960"/>
      <c r="CO29" s="960"/>
      <c r="CP29" s="960"/>
      <c r="CQ29" s="961"/>
      <c r="CR29" s="959">
        <v>99</v>
      </c>
      <c r="CS29" s="960"/>
      <c r="CT29" s="960"/>
      <c r="CU29" s="960"/>
      <c r="CV29" s="961"/>
      <c r="CW29" s="959" t="s">
        <v>566</v>
      </c>
      <c r="CX29" s="960"/>
      <c r="CY29" s="960"/>
      <c r="CZ29" s="960"/>
      <c r="DA29" s="961"/>
      <c r="DB29" s="959" t="s">
        <v>566</v>
      </c>
      <c r="DC29" s="960"/>
      <c r="DD29" s="960"/>
      <c r="DE29" s="960"/>
      <c r="DF29" s="961"/>
      <c r="DG29" s="959" t="s">
        <v>566</v>
      </c>
      <c r="DH29" s="960"/>
      <c r="DI29" s="960"/>
      <c r="DJ29" s="960"/>
      <c r="DK29" s="961"/>
      <c r="DL29" s="959" t="s">
        <v>566</v>
      </c>
      <c r="DM29" s="960"/>
      <c r="DN29" s="960"/>
      <c r="DO29" s="960"/>
      <c r="DP29" s="961"/>
      <c r="DQ29" s="959" t="s">
        <v>566</v>
      </c>
      <c r="DR29" s="960"/>
      <c r="DS29" s="960"/>
      <c r="DT29" s="960"/>
      <c r="DU29" s="961"/>
      <c r="DV29" s="962"/>
      <c r="DW29" s="963"/>
      <c r="DX29" s="963"/>
      <c r="DY29" s="963"/>
      <c r="DZ29" s="964"/>
      <c r="EA29" s="229"/>
    </row>
    <row r="30" spans="1:131" ht="26.25" customHeight="1" x14ac:dyDescent="0.2">
      <c r="A30" s="241">
        <v>3</v>
      </c>
      <c r="B30" s="1009" t="s">
        <v>381</v>
      </c>
      <c r="C30" s="1010"/>
      <c r="D30" s="1010"/>
      <c r="E30" s="1010"/>
      <c r="F30" s="1010"/>
      <c r="G30" s="1010"/>
      <c r="H30" s="1010"/>
      <c r="I30" s="1010"/>
      <c r="J30" s="1010"/>
      <c r="K30" s="1010"/>
      <c r="L30" s="1010"/>
      <c r="M30" s="1010"/>
      <c r="N30" s="1010"/>
      <c r="O30" s="1010"/>
      <c r="P30" s="1011"/>
      <c r="Q30" s="1015">
        <v>26412</v>
      </c>
      <c r="R30" s="1013"/>
      <c r="S30" s="1013"/>
      <c r="T30" s="1013"/>
      <c r="U30" s="1013"/>
      <c r="V30" s="1013">
        <v>26018</v>
      </c>
      <c r="W30" s="1013"/>
      <c r="X30" s="1013"/>
      <c r="Y30" s="1013"/>
      <c r="Z30" s="1013"/>
      <c r="AA30" s="1013">
        <v>394</v>
      </c>
      <c r="AB30" s="1013"/>
      <c r="AC30" s="1013"/>
      <c r="AD30" s="1013"/>
      <c r="AE30" s="1016"/>
      <c r="AF30" s="1012">
        <v>11743</v>
      </c>
      <c r="AG30" s="1013"/>
      <c r="AH30" s="1013"/>
      <c r="AI30" s="1013"/>
      <c r="AJ30" s="1014"/>
      <c r="AK30" s="950">
        <v>4008</v>
      </c>
      <c r="AL30" s="941"/>
      <c r="AM30" s="941"/>
      <c r="AN30" s="941"/>
      <c r="AO30" s="941"/>
      <c r="AP30" s="941">
        <v>22756</v>
      </c>
      <c r="AQ30" s="941"/>
      <c r="AR30" s="941"/>
      <c r="AS30" s="941"/>
      <c r="AT30" s="941"/>
      <c r="AU30" s="941">
        <v>12857</v>
      </c>
      <c r="AV30" s="941"/>
      <c r="AW30" s="941"/>
      <c r="AX30" s="941"/>
      <c r="AY30" s="941"/>
      <c r="AZ30" s="1017"/>
      <c r="BA30" s="1017"/>
      <c r="BB30" s="1017"/>
      <c r="BC30" s="1017"/>
      <c r="BD30" s="1017"/>
      <c r="BE30" s="942" t="s">
        <v>382</v>
      </c>
      <c r="BF30" s="942"/>
      <c r="BG30" s="942"/>
      <c r="BH30" s="942"/>
      <c r="BI30" s="943"/>
      <c r="BJ30" s="231"/>
      <c r="BK30" s="231"/>
      <c r="BL30" s="231"/>
      <c r="BM30" s="231"/>
      <c r="BN30" s="231"/>
      <c r="BO30" s="240"/>
      <c r="BP30" s="240"/>
      <c r="BQ30" s="237">
        <v>24</v>
      </c>
      <c r="BR30" s="238"/>
      <c r="BS30" s="962" t="s">
        <v>565</v>
      </c>
      <c r="BT30" s="963"/>
      <c r="BU30" s="963"/>
      <c r="BV30" s="963"/>
      <c r="BW30" s="963"/>
      <c r="BX30" s="963"/>
      <c r="BY30" s="963"/>
      <c r="BZ30" s="963"/>
      <c r="CA30" s="963"/>
      <c r="CB30" s="963"/>
      <c r="CC30" s="963"/>
      <c r="CD30" s="963"/>
      <c r="CE30" s="963"/>
      <c r="CF30" s="963"/>
      <c r="CG30" s="984"/>
      <c r="CH30" s="959">
        <v>1</v>
      </c>
      <c r="CI30" s="960"/>
      <c r="CJ30" s="960"/>
      <c r="CK30" s="960"/>
      <c r="CL30" s="961"/>
      <c r="CM30" s="959">
        <v>293</v>
      </c>
      <c r="CN30" s="960"/>
      <c r="CO30" s="960"/>
      <c r="CP30" s="960"/>
      <c r="CQ30" s="961"/>
      <c r="CR30" s="959">
        <v>100</v>
      </c>
      <c r="CS30" s="960"/>
      <c r="CT30" s="960"/>
      <c r="CU30" s="960"/>
      <c r="CV30" s="961"/>
      <c r="CW30" s="959" t="s">
        <v>566</v>
      </c>
      <c r="CX30" s="960"/>
      <c r="CY30" s="960"/>
      <c r="CZ30" s="960"/>
      <c r="DA30" s="961"/>
      <c r="DB30" s="959" t="s">
        <v>566</v>
      </c>
      <c r="DC30" s="960"/>
      <c r="DD30" s="960"/>
      <c r="DE30" s="960"/>
      <c r="DF30" s="961"/>
      <c r="DG30" s="959" t="s">
        <v>566</v>
      </c>
      <c r="DH30" s="960"/>
      <c r="DI30" s="960"/>
      <c r="DJ30" s="960"/>
      <c r="DK30" s="961"/>
      <c r="DL30" s="959" t="s">
        <v>566</v>
      </c>
      <c r="DM30" s="960"/>
      <c r="DN30" s="960"/>
      <c r="DO30" s="960"/>
      <c r="DP30" s="961"/>
      <c r="DQ30" s="959" t="s">
        <v>566</v>
      </c>
      <c r="DR30" s="960"/>
      <c r="DS30" s="960"/>
      <c r="DT30" s="960"/>
      <c r="DU30" s="961"/>
      <c r="DV30" s="962"/>
      <c r="DW30" s="963"/>
      <c r="DX30" s="963"/>
      <c r="DY30" s="963"/>
      <c r="DZ30" s="964"/>
      <c r="EA30" s="229"/>
    </row>
    <row r="31" spans="1:131" ht="26.25" customHeight="1" x14ac:dyDescent="0.2">
      <c r="A31" s="241">
        <v>4</v>
      </c>
      <c r="B31" s="1009" t="s">
        <v>383</v>
      </c>
      <c r="C31" s="1010"/>
      <c r="D31" s="1010"/>
      <c r="E31" s="1010"/>
      <c r="F31" s="1010"/>
      <c r="G31" s="1010"/>
      <c r="H31" s="1010"/>
      <c r="I31" s="1010"/>
      <c r="J31" s="1010"/>
      <c r="K31" s="1010"/>
      <c r="L31" s="1010"/>
      <c r="M31" s="1010"/>
      <c r="N31" s="1010"/>
      <c r="O31" s="1010"/>
      <c r="P31" s="1011"/>
      <c r="Q31" s="1015">
        <v>752</v>
      </c>
      <c r="R31" s="1013"/>
      <c r="S31" s="1013"/>
      <c r="T31" s="1013"/>
      <c r="U31" s="1013"/>
      <c r="V31" s="1013">
        <v>607</v>
      </c>
      <c r="W31" s="1013"/>
      <c r="X31" s="1013"/>
      <c r="Y31" s="1013"/>
      <c r="Z31" s="1013"/>
      <c r="AA31" s="1013">
        <v>145</v>
      </c>
      <c r="AB31" s="1013"/>
      <c r="AC31" s="1013"/>
      <c r="AD31" s="1013"/>
      <c r="AE31" s="1016"/>
      <c r="AF31" s="1012">
        <v>3173</v>
      </c>
      <c r="AG31" s="1013"/>
      <c r="AH31" s="1013"/>
      <c r="AI31" s="1013"/>
      <c r="AJ31" s="1014"/>
      <c r="AK31" s="950" t="s">
        <v>566</v>
      </c>
      <c r="AL31" s="941"/>
      <c r="AM31" s="941"/>
      <c r="AN31" s="941"/>
      <c r="AO31" s="941"/>
      <c r="AP31" s="941" t="s">
        <v>566</v>
      </c>
      <c r="AQ31" s="941"/>
      <c r="AR31" s="941"/>
      <c r="AS31" s="941"/>
      <c r="AT31" s="941"/>
      <c r="AU31" s="941" t="s">
        <v>566</v>
      </c>
      <c r="AV31" s="941"/>
      <c r="AW31" s="941"/>
      <c r="AX31" s="941"/>
      <c r="AY31" s="941"/>
      <c r="AZ31" s="1017"/>
      <c r="BA31" s="1017"/>
      <c r="BB31" s="1017"/>
      <c r="BC31" s="1017"/>
      <c r="BD31" s="1017"/>
      <c r="BE31" s="942" t="s">
        <v>382</v>
      </c>
      <c r="BF31" s="942"/>
      <c r="BG31" s="942"/>
      <c r="BH31" s="942"/>
      <c r="BI31" s="943"/>
      <c r="BJ31" s="231"/>
      <c r="BK31" s="231"/>
      <c r="BL31" s="231"/>
      <c r="BM31" s="231"/>
      <c r="BN31" s="231"/>
      <c r="BO31" s="240"/>
      <c r="BP31" s="240"/>
      <c r="BQ31" s="237">
        <v>25</v>
      </c>
      <c r="BR31" s="238"/>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29"/>
    </row>
    <row r="32" spans="1:131" ht="26.25" customHeight="1" x14ac:dyDescent="0.2">
      <c r="A32" s="241">
        <v>5</v>
      </c>
      <c r="B32" s="1009" t="s">
        <v>384</v>
      </c>
      <c r="C32" s="1010"/>
      <c r="D32" s="1010"/>
      <c r="E32" s="1010"/>
      <c r="F32" s="1010"/>
      <c r="G32" s="1010"/>
      <c r="H32" s="1010"/>
      <c r="I32" s="1010"/>
      <c r="J32" s="1010"/>
      <c r="K32" s="1010"/>
      <c r="L32" s="1010"/>
      <c r="M32" s="1010"/>
      <c r="N32" s="1010"/>
      <c r="O32" s="1010"/>
      <c r="P32" s="1011"/>
      <c r="Q32" s="1015">
        <v>3138</v>
      </c>
      <c r="R32" s="1013"/>
      <c r="S32" s="1013"/>
      <c r="T32" s="1013"/>
      <c r="U32" s="1013"/>
      <c r="V32" s="1013">
        <v>2752</v>
      </c>
      <c r="W32" s="1013"/>
      <c r="X32" s="1013"/>
      <c r="Y32" s="1013"/>
      <c r="Z32" s="1013"/>
      <c r="AA32" s="1013">
        <v>386</v>
      </c>
      <c r="AB32" s="1013"/>
      <c r="AC32" s="1013"/>
      <c r="AD32" s="1013"/>
      <c r="AE32" s="1016"/>
      <c r="AF32" s="1012">
        <v>11865</v>
      </c>
      <c r="AG32" s="1013"/>
      <c r="AH32" s="1013"/>
      <c r="AI32" s="1013"/>
      <c r="AJ32" s="1014"/>
      <c r="AK32" s="950" t="s">
        <v>566</v>
      </c>
      <c r="AL32" s="941"/>
      <c r="AM32" s="941"/>
      <c r="AN32" s="941"/>
      <c r="AO32" s="941"/>
      <c r="AP32" s="941">
        <v>4885</v>
      </c>
      <c r="AQ32" s="941"/>
      <c r="AR32" s="941"/>
      <c r="AS32" s="941"/>
      <c r="AT32" s="941"/>
      <c r="AU32" s="941" t="s">
        <v>566</v>
      </c>
      <c r="AV32" s="941"/>
      <c r="AW32" s="941"/>
      <c r="AX32" s="941"/>
      <c r="AY32" s="941"/>
      <c r="AZ32" s="1017"/>
      <c r="BA32" s="1017"/>
      <c r="BB32" s="1017"/>
      <c r="BC32" s="1017"/>
      <c r="BD32" s="1017"/>
      <c r="BE32" s="942" t="s">
        <v>382</v>
      </c>
      <c r="BF32" s="942"/>
      <c r="BG32" s="942"/>
      <c r="BH32" s="942"/>
      <c r="BI32" s="943"/>
      <c r="BJ32" s="231"/>
      <c r="BK32" s="231"/>
      <c r="BL32" s="231"/>
      <c r="BM32" s="231"/>
      <c r="BN32" s="231"/>
      <c r="BO32" s="240"/>
      <c r="BP32" s="240"/>
      <c r="BQ32" s="237">
        <v>26</v>
      </c>
      <c r="BR32" s="238"/>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9" t="s">
        <v>385</v>
      </c>
      <c r="C33" s="1010"/>
      <c r="D33" s="1010"/>
      <c r="E33" s="1010"/>
      <c r="F33" s="1010"/>
      <c r="G33" s="1010"/>
      <c r="H33" s="1010"/>
      <c r="I33" s="1010"/>
      <c r="J33" s="1010"/>
      <c r="K33" s="1010"/>
      <c r="L33" s="1010"/>
      <c r="M33" s="1010"/>
      <c r="N33" s="1010"/>
      <c r="O33" s="1010"/>
      <c r="P33" s="1011"/>
      <c r="Q33" s="1015">
        <v>1170</v>
      </c>
      <c r="R33" s="1013"/>
      <c r="S33" s="1013"/>
      <c r="T33" s="1013"/>
      <c r="U33" s="1013"/>
      <c r="V33" s="1013">
        <v>1059</v>
      </c>
      <c r="W33" s="1013"/>
      <c r="X33" s="1013"/>
      <c r="Y33" s="1013"/>
      <c r="Z33" s="1013"/>
      <c r="AA33" s="1013">
        <v>111</v>
      </c>
      <c r="AB33" s="1013"/>
      <c r="AC33" s="1013"/>
      <c r="AD33" s="1013"/>
      <c r="AE33" s="1016"/>
      <c r="AF33" s="1012">
        <v>1754</v>
      </c>
      <c r="AG33" s="1013"/>
      <c r="AH33" s="1013"/>
      <c r="AI33" s="1013"/>
      <c r="AJ33" s="1014"/>
      <c r="AK33" s="950" t="s">
        <v>566</v>
      </c>
      <c r="AL33" s="941"/>
      <c r="AM33" s="941"/>
      <c r="AN33" s="941"/>
      <c r="AO33" s="941"/>
      <c r="AP33" s="941" t="s">
        <v>566</v>
      </c>
      <c r="AQ33" s="941"/>
      <c r="AR33" s="941"/>
      <c r="AS33" s="941"/>
      <c r="AT33" s="941"/>
      <c r="AU33" s="941" t="s">
        <v>566</v>
      </c>
      <c r="AV33" s="941"/>
      <c r="AW33" s="941"/>
      <c r="AX33" s="941"/>
      <c r="AY33" s="941"/>
      <c r="AZ33" s="1017"/>
      <c r="BA33" s="1017"/>
      <c r="BB33" s="1017"/>
      <c r="BC33" s="1017"/>
      <c r="BD33" s="1017"/>
      <c r="BE33" s="942" t="s">
        <v>382</v>
      </c>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9" t="s">
        <v>386</v>
      </c>
      <c r="C34" s="1010"/>
      <c r="D34" s="1010"/>
      <c r="E34" s="1010"/>
      <c r="F34" s="1010"/>
      <c r="G34" s="1010"/>
      <c r="H34" s="1010"/>
      <c r="I34" s="1010"/>
      <c r="J34" s="1010"/>
      <c r="K34" s="1010"/>
      <c r="L34" s="1010"/>
      <c r="M34" s="1010"/>
      <c r="N34" s="1010"/>
      <c r="O34" s="1010"/>
      <c r="P34" s="1011"/>
      <c r="Q34" s="1015">
        <v>106</v>
      </c>
      <c r="R34" s="1013"/>
      <c r="S34" s="1013"/>
      <c r="T34" s="1013"/>
      <c r="U34" s="1013"/>
      <c r="V34" s="1013">
        <v>87</v>
      </c>
      <c r="W34" s="1013"/>
      <c r="X34" s="1013"/>
      <c r="Y34" s="1013"/>
      <c r="Z34" s="1013"/>
      <c r="AA34" s="1013">
        <v>19</v>
      </c>
      <c r="AB34" s="1013"/>
      <c r="AC34" s="1013"/>
      <c r="AD34" s="1013"/>
      <c r="AE34" s="1016"/>
      <c r="AF34" s="1012">
        <v>874</v>
      </c>
      <c r="AG34" s="1013"/>
      <c r="AH34" s="1013"/>
      <c r="AI34" s="1013"/>
      <c r="AJ34" s="1014"/>
      <c r="AK34" s="950" t="s">
        <v>566</v>
      </c>
      <c r="AL34" s="941"/>
      <c r="AM34" s="941"/>
      <c r="AN34" s="941"/>
      <c r="AO34" s="941"/>
      <c r="AP34" s="941" t="s">
        <v>566</v>
      </c>
      <c r="AQ34" s="941"/>
      <c r="AR34" s="941"/>
      <c r="AS34" s="941"/>
      <c r="AT34" s="941"/>
      <c r="AU34" s="941" t="s">
        <v>566</v>
      </c>
      <c r="AV34" s="941"/>
      <c r="AW34" s="941"/>
      <c r="AX34" s="941"/>
      <c r="AY34" s="941"/>
      <c r="AZ34" s="1017"/>
      <c r="BA34" s="1017"/>
      <c r="BB34" s="1017"/>
      <c r="BC34" s="1017"/>
      <c r="BD34" s="1017"/>
      <c r="BE34" s="942" t="s">
        <v>382</v>
      </c>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t="s">
        <v>387</v>
      </c>
      <c r="C35" s="1010"/>
      <c r="D35" s="1010"/>
      <c r="E35" s="1010"/>
      <c r="F35" s="1010"/>
      <c r="G35" s="1010"/>
      <c r="H35" s="1010"/>
      <c r="I35" s="1010"/>
      <c r="J35" s="1010"/>
      <c r="K35" s="1010"/>
      <c r="L35" s="1010"/>
      <c r="M35" s="1010"/>
      <c r="N35" s="1010"/>
      <c r="O35" s="1010"/>
      <c r="P35" s="1011"/>
      <c r="Q35" s="1015">
        <v>2493</v>
      </c>
      <c r="R35" s="1013"/>
      <c r="S35" s="1013"/>
      <c r="T35" s="1013"/>
      <c r="U35" s="1013"/>
      <c r="V35" s="1013">
        <v>2593</v>
      </c>
      <c r="W35" s="1013"/>
      <c r="X35" s="1013"/>
      <c r="Y35" s="1013"/>
      <c r="Z35" s="1013"/>
      <c r="AA35" s="1013">
        <v>-100</v>
      </c>
      <c r="AB35" s="1013"/>
      <c r="AC35" s="1013"/>
      <c r="AD35" s="1013"/>
      <c r="AE35" s="1016"/>
      <c r="AF35" s="1012">
        <v>8617</v>
      </c>
      <c r="AG35" s="1013"/>
      <c r="AH35" s="1013"/>
      <c r="AI35" s="1013"/>
      <c r="AJ35" s="1014"/>
      <c r="AK35" s="950">
        <v>236</v>
      </c>
      <c r="AL35" s="941"/>
      <c r="AM35" s="941"/>
      <c r="AN35" s="941"/>
      <c r="AO35" s="941"/>
      <c r="AP35" s="941">
        <v>2897</v>
      </c>
      <c r="AQ35" s="941"/>
      <c r="AR35" s="941"/>
      <c r="AS35" s="941"/>
      <c r="AT35" s="941"/>
      <c r="AU35" s="941">
        <v>2262</v>
      </c>
      <c r="AV35" s="941"/>
      <c r="AW35" s="941"/>
      <c r="AX35" s="941"/>
      <c r="AY35" s="941"/>
      <c r="AZ35" s="1017"/>
      <c r="BA35" s="1017"/>
      <c r="BB35" s="1017"/>
      <c r="BC35" s="1017"/>
      <c r="BD35" s="1017"/>
      <c r="BE35" s="942" t="s">
        <v>382</v>
      </c>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t="s">
        <v>388</v>
      </c>
      <c r="C36" s="1010"/>
      <c r="D36" s="1010"/>
      <c r="E36" s="1010"/>
      <c r="F36" s="1010"/>
      <c r="G36" s="1010"/>
      <c r="H36" s="1010"/>
      <c r="I36" s="1010"/>
      <c r="J36" s="1010"/>
      <c r="K36" s="1010"/>
      <c r="L36" s="1010"/>
      <c r="M36" s="1010"/>
      <c r="N36" s="1010"/>
      <c r="O36" s="1010"/>
      <c r="P36" s="1011"/>
      <c r="Q36" s="1015">
        <v>3427</v>
      </c>
      <c r="R36" s="1013"/>
      <c r="S36" s="1013"/>
      <c r="T36" s="1013"/>
      <c r="U36" s="1013"/>
      <c r="V36" s="1013">
        <v>3427</v>
      </c>
      <c r="W36" s="1013"/>
      <c r="X36" s="1013"/>
      <c r="Y36" s="1013"/>
      <c r="Z36" s="1013"/>
      <c r="AA36" s="1013" t="s">
        <v>566</v>
      </c>
      <c r="AB36" s="1013"/>
      <c r="AC36" s="1013"/>
      <c r="AD36" s="1013"/>
      <c r="AE36" s="1016"/>
      <c r="AF36" s="1012" t="s">
        <v>118</v>
      </c>
      <c r="AG36" s="1013"/>
      <c r="AH36" s="1013"/>
      <c r="AI36" s="1013"/>
      <c r="AJ36" s="1014"/>
      <c r="AK36" s="950">
        <v>1194</v>
      </c>
      <c r="AL36" s="941"/>
      <c r="AM36" s="941"/>
      <c r="AN36" s="941"/>
      <c r="AO36" s="941"/>
      <c r="AP36" s="941">
        <v>13487</v>
      </c>
      <c r="AQ36" s="941"/>
      <c r="AR36" s="941"/>
      <c r="AS36" s="941"/>
      <c r="AT36" s="941"/>
      <c r="AU36" s="941">
        <v>11180</v>
      </c>
      <c r="AV36" s="941"/>
      <c r="AW36" s="941"/>
      <c r="AX36" s="941"/>
      <c r="AY36" s="941"/>
      <c r="AZ36" s="1017"/>
      <c r="BA36" s="1017"/>
      <c r="BB36" s="1017"/>
      <c r="BC36" s="1017"/>
      <c r="BD36" s="1017"/>
      <c r="BE36" s="942" t="s">
        <v>389</v>
      </c>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t="s">
        <v>390</v>
      </c>
      <c r="C37" s="1010"/>
      <c r="D37" s="1010"/>
      <c r="E37" s="1010"/>
      <c r="F37" s="1010"/>
      <c r="G37" s="1010"/>
      <c r="H37" s="1010"/>
      <c r="I37" s="1010"/>
      <c r="J37" s="1010"/>
      <c r="K37" s="1010"/>
      <c r="L37" s="1010"/>
      <c r="M37" s="1010"/>
      <c r="N37" s="1010"/>
      <c r="O37" s="1010"/>
      <c r="P37" s="1011"/>
      <c r="Q37" s="1015">
        <v>66</v>
      </c>
      <c r="R37" s="1013"/>
      <c r="S37" s="1013"/>
      <c r="T37" s="1013"/>
      <c r="U37" s="1013"/>
      <c r="V37" s="1013">
        <v>66</v>
      </c>
      <c r="W37" s="1013"/>
      <c r="X37" s="1013"/>
      <c r="Y37" s="1013"/>
      <c r="Z37" s="1013"/>
      <c r="AA37" s="1013" t="s">
        <v>566</v>
      </c>
      <c r="AB37" s="1013"/>
      <c r="AC37" s="1013"/>
      <c r="AD37" s="1013"/>
      <c r="AE37" s="1016"/>
      <c r="AF37" s="1012" t="s">
        <v>118</v>
      </c>
      <c r="AG37" s="1013"/>
      <c r="AH37" s="1013"/>
      <c r="AI37" s="1013"/>
      <c r="AJ37" s="1014"/>
      <c r="AK37" s="950">
        <v>1</v>
      </c>
      <c r="AL37" s="941"/>
      <c r="AM37" s="941"/>
      <c r="AN37" s="941"/>
      <c r="AO37" s="941"/>
      <c r="AP37" s="941" t="s">
        <v>566</v>
      </c>
      <c r="AQ37" s="941"/>
      <c r="AR37" s="941"/>
      <c r="AS37" s="941"/>
      <c r="AT37" s="941"/>
      <c r="AU37" s="941" t="s">
        <v>566</v>
      </c>
      <c r="AV37" s="941"/>
      <c r="AW37" s="941"/>
      <c r="AX37" s="941"/>
      <c r="AY37" s="941"/>
      <c r="AZ37" s="1017"/>
      <c r="BA37" s="1017"/>
      <c r="BB37" s="1017"/>
      <c r="BC37" s="1017"/>
      <c r="BD37" s="1017"/>
      <c r="BE37" s="942" t="s">
        <v>389</v>
      </c>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391</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367</v>
      </c>
      <c r="B63" s="907" t="s">
        <v>392</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38644</v>
      </c>
      <c r="AG63" s="929"/>
      <c r="AH63" s="929"/>
      <c r="AI63" s="929"/>
      <c r="AJ63" s="992"/>
      <c r="AK63" s="993"/>
      <c r="AL63" s="933"/>
      <c r="AM63" s="933"/>
      <c r="AN63" s="933"/>
      <c r="AO63" s="933"/>
      <c r="AP63" s="929"/>
      <c r="AQ63" s="929"/>
      <c r="AR63" s="929"/>
      <c r="AS63" s="929"/>
      <c r="AT63" s="929"/>
      <c r="AU63" s="929"/>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394</v>
      </c>
      <c r="B66" s="966"/>
      <c r="C66" s="966"/>
      <c r="D66" s="966"/>
      <c r="E66" s="966"/>
      <c r="F66" s="966"/>
      <c r="G66" s="966"/>
      <c r="H66" s="966"/>
      <c r="I66" s="966"/>
      <c r="J66" s="966"/>
      <c r="K66" s="966"/>
      <c r="L66" s="966"/>
      <c r="M66" s="966"/>
      <c r="N66" s="966"/>
      <c r="O66" s="966"/>
      <c r="P66" s="967"/>
      <c r="Q66" s="971" t="s">
        <v>371</v>
      </c>
      <c r="R66" s="972"/>
      <c r="S66" s="972"/>
      <c r="T66" s="972"/>
      <c r="U66" s="973"/>
      <c r="V66" s="971" t="s">
        <v>372</v>
      </c>
      <c r="W66" s="972"/>
      <c r="X66" s="972"/>
      <c r="Y66" s="972"/>
      <c r="Z66" s="973"/>
      <c r="AA66" s="971" t="s">
        <v>373</v>
      </c>
      <c r="AB66" s="972"/>
      <c r="AC66" s="972"/>
      <c r="AD66" s="972"/>
      <c r="AE66" s="973"/>
      <c r="AF66" s="977" t="s">
        <v>374</v>
      </c>
      <c r="AG66" s="978"/>
      <c r="AH66" s="978"/>
      <c r="AI66" s="978"/>
      <c r="AJ66" s="979"/>
      <c r="AK66" s="971" t="s">
        <v>375</v>
      </c>
      <c r="AL66" s="966"/>
      <c r="AM66" s="966"/>
      <c r="AN66" s="966"/>
      <c r="AO66" s="967"/>
      <c r="AP66" s="971" t="s">
        <v>376</v>
      </c>
      <c r="AQ66" s="972"/>
      <c r="AR66" s="972"/>
      <c r="AS66" s="972"/>
      <c r="AT66" s="973"/>
      <c r="AU66" s="971" t="s">
        <v>395</v>
      </c>
      <c r="AV66" s="972"/>
      <c r="AW66" s="972"/>
      <c r="AX66" s="972"/>
      <c r="AY66" s="973"/>
      <c r="AZ66" s="971" t="s">
        <v>345</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367</v>
      </c>
      <c r="B88" s="907" t="s">
        <v>396</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367</v>
      </c>
      <c r="BR102" s="907" t="s">
        <v>397</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c r="CS102" s="923"/>
      <c r="CT102" s="923"/>
      <c r="CU102" s="923"/>
      <c r="CV102" s="924"/>
      <c r="CW102" s="922"/>
      <c r="CX102" s="923"/>
      <c r="CY102" s="923"/>
      <c r="CZ102" s="923"/>
      <c r="DA102" s="924"/>
      <c r="DB102" s="922"/>
      <c r="DC102" s="923"/>
      <c r="DD102" s="923"/>
      <c r="DE102" s="923"/>
      <c r="DF102" s="924"/>
      <c r="DG102" s="922"/>
      <c r="DH102" s="923"/>
      <c r="DI102" s="923"/>
      <c r="DJ102" s="923"/>
      <c r="DK102" s="924"/>
      <c r="DL102" s="922"/>
      <c r="DM102" s="923"/>
      <c r="DN102" s="923"/>
      <c r="DO102" s="923"/>
      <c r="DP102" s="924"/>
      <c r="DQ102" s="922"/>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400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402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405</v>
      </c>
      <c r="AB109" s="866"/>
      <c r="AC109" s="866"/>
      <c r="AD109" s="866"/>
      <c r="AE109" s="867"/>
      <c r="AF109" s="868" t="s">
        <v>297</v>
      </c>
      <c r="AG109" s="866"/>
      <c r="AH109" s="866"/>
      <c r="AI109" s="866"/>
      <c r="AJ109" s="867"/>
      <c r="AK109" s="868" t="s">
        <v>296</v>
      </c>
      <c r="AL109" s="866"/>
      <c r="AM109" s="866"/>
      <c r="AN109" s="866"/>
      <c r="AO109" s="867"/>
      <c r="AP109" s="868" t="s">
        <v>406</v>
      </c>
      <c r="AQ109" s="866"/>
      <c r="AR109" s="866"/>
      <c r="AS109" s="866"/>
      <c r="AT109" s="899"/>
      <c r="AU109" s="865" t="s">
        <v>404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405</v>
      </c>
      <c r="BR109" s="866"/>
      <c r="BS109" s="866"/>
      <c r="BT109" s="866"/>
      <c r="BU109" s="867"/>
      <c r="BV109" s="868" t="s">
        <v>297</v>
      </c>
      <c r="BW109" s="866"/>
      <c r="BX109" s="866"/>
      <c r="BY109" s="866"/>
      <c r="BZ109" s="867"/>
      <c r="CA109" s="868" t="s">
        <v>296</v>
      </c>
      <c r="CB109" s="866"/>
      <c r="CC109" s="866"/>
      <c r="CD109" s="866"/>
      <c r="CE109" s="867"/>
      <c r="CF109" s="906" t="s">
        <v>406</v>
      </c>
      <c r="CG109" s="906"/>
      <c r="CH109" s="906"/>
      <c r="CI109" s="906"/>
      <c r="CJ109" s="906"/>
      <c r="CK109" s="868" t="s">
        <v>407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405</v>
      </c>
      <c r="DH109" s="866"/>
      <c r="DI109" s="866"/>
      <c r="DJ109" s="866"/>
      <c r="DK109" s="867"/>
      <c r="DL109" s="868" t="s">
        <v>297</v>
      </c>
      <c r="DM109" s="866"/>
      <c r="DN109" s="866"/>
      <c r="DO109" s="866"/>
      <c r="DP109" s="867"/>
      <c r="DQ109" s="868" t="s">
        <v>296</v>
      </c>
      <c r="DR109" s="866"/>
      <c r="DS109" s="866"/>
      <c r="DT109" s="866"/>
      <c r="DU109" s="867"/>
      <c r="DV109" s="868" t="s">
        <v>406</v>
      </c>
      <c r="DW109" s="866"/>
      <c r="DX109" s="866"/>
      <c r="DY109" s="866"/>
      <c r="DZ109" s="899"/>
    </row>
    <row r="110" spans="1:131" s="229" customFormat="1" ht="26.25" customHeight="1" x14ac:dyDescent="0.2">
      <c r="A110" s="775" t="s">
        <v>408</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68562730</v>
      </c>
      <c r="AB110" s="859"/>
      <c r="AC110" s="859"/>
      <c r="AD110" s="859"/>
      <c r="AE110" s="860"/>
      <c r="AF110" s="861">
        <v>54645058</v>
      </c>
      <c r="AG110" s="859"/>
      <c r="AH110" s="859"/>
      <c r="AI110" s="859"/>
      <c r="AJ110" s="860"/>
      <c r="AK110" s="861">
        <v>50428526</v>
      </c>
      <c r="AL110" s="859"/>
      <c r="AM110" s="859"/>
      <c r="AN110" s="859"/>
      <c r="AO110" s="860"/>
      <c r="AP110" s="862">
        <v>22.8</v>
      </c>
      <c r="AQ110" s="863"/>
      <c r="AR110" s="863"/>
      <c r="AS110" s="863"/>
      <c r="AT110" s="864"/>
      <c r="AU110" s="900" t="s">
        <v>70</v>
      </c>
      <c r="AV110" s="901"/>
      <c r="AW110" s="901"/>
      <c r="AX110" s="901"/>
      <c r="AY110" s="901"/>
      <c r="AZ110" s="827" t="s">
        <v>409</v>
      </c>
      <c r="BA110" s="776"/>
      <c r="BB110" s="776"/>
      <c r="BC110" s="776"/>
      <c r="BD110" s="776"/>
      <c r="BE110" s="776"/>
      <c r="BF110" s="776"/>
      <c r="BG110" s="776"/>
      <c r="BH110" s="776"/>
      <c r="BI110" s="776"/>
      <c r="BJ110" s="776"/>
      <c r="BK110" s="776"/>
      <c r="BL110" s="776"/>
      <c r="BM110" s="776"/>
      <c r="BN110" s="776"/>
      <c r="BO110" s="776"/>
      <c r="BP110" s="777"/>
      <c r="BQ110" s="828">
        <v>899261246</v>
      </c>
      <c r="BR110" s="810"/>
      <c r="BS110" s="810"/>
      <c r="BT110" s="810"/>
      <c r="BU110" s="810"/>
      <c r="BV110" s="810">
        <v>899415289</v>
      </c>
      <c r="BW110" s="810"/>
      <c r="BX110" s="810"/>
      <c r="BY110" s="810"/>
      <c r="BZ110" s="810"/>
      <c r="CA110" s="810">
        <v>910227687</v>
      </c>
      <c r="CB110" s="810"/>
      <c r="CC110" s="810"/>
      <c r="CD110" s="810"/>
      <c r="CE110" s="810"/>
      <c r="CF110" s="837">
        <v>411.9</v>
      </c>
      <c r="CG110" s="838"/>
      <c r="CH110" s="838"/>
      <c r="CI110" s="838"/>
      <c r="CJ110" s="838"/>
      <c r="CK110" s="896" t="s">
        <v>410</v>
      </c>
      <c r="CL110" s="787"/>
      <c r="CM110" s="827" t="s">
        <v>411</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412</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413</v>
      </c>
      <c r="BA111" s="720"/>
      <c r="BB111" s="720"/>
      <c r="BC111" s="720"/>
      <c r="BD111" s="720"/>
      <c r="BE111" s="720"/>
      <c r="BF111" s="720"/>
      <c r="BG111" s="720"/>
      <c r="BH111" s="720"/>
      <c r="BI111" s="720"/>
      <c r="BJ111" s="720"/>
      <c r="BK111" s="720"/>
      <c r="BL111" s="720"/>
      <c r="BM111" s="720"/>
      <c r="BN111" s="720"/>
      <c r="BO111" s="720"/>
      <c r="BP111" s="721"/>
      <c r="BQ111" s="784">
        <v>7187605</v>
      </c>
      <c r="BR111" s="785"/>
      <c r="BS111" s="785"/>
      <c r="BT111" s="785"/>
      <c r="BU111" s="785"/>
      <c r="BV111" s="785">
        <v>6630163</v>
      </c>
      <c r="BW111" s="785"/>
      <c r="BX111" s="785"/>
      <c r="BY111" s="785"/>
      <c r="BZ111" s="785"/>
      <c r="CA111" s="785">
        <v>6104331</v>
      </c>
      <c r="CB111" s="785"/>
      <c r="CC111" s="785"/>
      <c r="CD111" s="785"/>
      <c r="CE111" s="785"/>
      <c r="CF111" s="846">
        <v>2.8</v>
      </c>
      <c r="CG111" s="847"/>
      <c r="CH111" s="847"/>
      <c r="CI111" s="847"/>
      <c r="CJ111" s="847"/>
      <c r="CK111" s="897"/>
      <c r="CL111" s="789"/>
      <c r="CM111" s="783" t="s">
        <v>414</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415</v>
      </c>
      <c r="B112" s="883"/>
      <c r="C112" s="720" t="s">
        <v>416</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12751017</v>
      </c>
      <c r="AB112" s="748"/>
      <c r="AC112" s="748"/>
      <c r="AD112" s="748"/>
      <c r="AE112" s="749"/>
      <c r="AF112" s="750">
        <v>12823709</v>
      </c>
      <c r="AG112" s="748"/>
      <c r="AH112" s="748"/>
      <c r="AI112" s="748"/>
      <c r="AJ112" s="749"/>
      <c r="AK112" s="750">
        <v>13302654</v>
      </c>
      <c r="AL112" s="748"/>
      <c r="AM112" s="748"/>
      <c r="AN112" s="748"/>
      <c r="AO112" s="749"/>
      <c r="AP112" s="792">
        <v>6</v>
      </c>
      <c r="AQ112" s="793"/>
      <c r="AR112" s="793"/>
      <c r="AS112" s="793"/>
      <c r="AT112" s="794"/>
      <c r="AU112" s="902"/>
      <c r="AV112" s="903"/>
      <c r="AW112" s="903"/>
      <c r="AX112" s="903"/>
      <c r="AY112" s="903"/>
      <c r="AZ112" s="783" t="s">
        <v>417</v>
      </c>
      <c r="BA112" s="720"/>
      <c r="BB112" s="720"/>
      <c r="BC112" s="720"/>
      <c r="BD112" s="720"/>
      <c r="BE112" s="720"/>
      <c r="BF112" s="720"/>
      <c r="BG112" s="720"/>
      <c r="BH112" s="720"/>
      <c r="BI112" s="720"/>
      <c r="BJ112" s="720"/>
      <c r="BK112" s="720"/>
      <c r="BL112" s="720"/>
      <c r="BM112" s="720"/>
      <c r="BN112" s="720"/>
      <c r="BO112" s="720"/>
      <c r="BP112" s="721"/>
      <c r="BQ112" s="784">
        <v>26053904</v>
      </c>
      <c r="BR112" s="785"/>
      <c r="BS112" s="785"/>
      <c r="BT112" s="785"/>
      <c r="BU112" s="785"/>
      <c r="BV112" s="785">
        <v>25985559</v>
      </c>
      <c r="BW112" s="785"/>
      <c r="BX112" s="785"/>
      <c r="BY112" s="785"/>
      <c r="BZ112" s="785"/>
      <c r="CA112" s="785">
        <v>26542917</v>
      </c>
      <c r="CB112" s="785"/>
      <c r="CC112" s="785"/>
      <c r="CD112" s="785"/>
      <c r="CE112" s="785"/>
      <c r="CF112" s="846">
        <v>12</v>
      </c>
      <c r="CG112" s="847"/>
      <c r="CH112" s="847"/>
      <c r="CI112" s="847"/>
      <c r="CJ112" s="847"/>
      <c r="CK112" s="897"/>
      <c r="CL112" s="789"/>
      <c r="CM112" s="783" t="s">
        <v>418</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419</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3191875</v>
      </c>
      <c r="AB113" s="748"/>
      <c r="AC113" s="748"/>
      <c r="AD113" s="748"/>
      <c r="AE113" s="749"/>
      <c r="AF113" s="750">
        <v>2827263</v>
      </c>
      <c r="AG113" s="748"/>
      <c r="AH113" s="748"/>
      <c r="AI113" s="748"/>
      <c r="AJ113" s="749"/>
      <c r="AK113" s="750">
        <v>3266834</v>
      </c>
      <c r="AL113" s="748"/>
      <c r="AM113" s="748"/>
      <c r="AN113" s="748"/>
      <c r="AO113" s="749"/>
      <c r="AP113" s="792">
        <v>1.5</v>
      </c>
      <c r="AQ113" s="793"/>
      <c r="AR113" s="793"/>
      <c r="AS113" s="793"/>
      <c r="AT113" s="794"/>
      <c r="AU113" s="902"/>
      <c r="AV113" s="903"/>
      <c r="AW113" s="903"/>
      <c r="AX113" s="903"/>
      <c r="AY113" s="903"/>
      <c r="AZ113" s="783" t="s">
        <v>420</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421</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422</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423</v>
      </c>
      <c r="BA114" s="720"/>
      <c r="BB114" s="720"/>
      <c r="BC114" s="720"/>
      <c r="BD114" s="720"/>
      <c r="BE114" s="720"/>
      <c r="BF114" s="720"/>
      <c r="BG114" s="720"/>
      <c r="BH114" s="720"/>
      <c r="BI114" s="720"/>
      <c r="BJ114" s="720"/>
      <c r="BK114" s="720"/>
      <c r="BL114" s="720"/>
      <c r="BM114" s="720"/>
      <c r="BN114" s="720"/>
      <c r="BO114" s="720"/>
      <c r="BP114" s="721"/>
      <c r="BQ114" s="784">
        <v>95528554</v>
      </c>
      <c r="BR114" s="785"/>
      <c r="BS114" s="785"/>
      <c r="BT114" s="785"/>
      <c r="BU114" s="785"/>
      <c r="BV114" s="785">
        <v>94581426</v>
      </c>
      <c r="BW114" s="785"/>
      <c r="BX114" s="785"/>
      <c r="BY114" s="785"/>
      <c r="BZ114" s="785"/>
      <c r="CA114" s="785">
        <v>95765859</v>
      </c>
      <c r="CB114" s="785"/>
      <c r="CC114" s="785"/>
      <c r="CD114" s="785"/>
      <c r="CE114" s="785"/>
      <c r="CF114" s="846">
        <v>43.3</v>
      </c>
      <c r="CG114" s="847"/>
      <c r="CH114" s="847"/>
      <c r="CI114" s="847"/>
      <c r="CJ114" s="847"/>
      <c r="CK114" s="897"/>
      <c r="CL114" s="789"/>
      <c r="CM114" s="783" t="s">
        <v>424</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425</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672541</v>
      </c>
      <c r="AB115" s="748"/>
      <c r="AC115" s="748"/>
      <c r="AD115" s="748"/>
      <c r="AE115" s="749"/>
      <c r="AF115" s="750">
        <v>661597</v>
      </c>
      <c r="AG115" s="748"/>
      <c r="AH115" s="748"/>
      <c r="AI115" s="748"/>
      <c r="AJ115" s="749"/>
      <c r="AK115" s="750">
        <v>637964</v>
      </c>
      <c r="AL115" s="748"/>
      <c r="AM115" s="748"/>
      <c r="AN115" s="748"/>
      <c r="AO115" s="749"/>
      <c r="AP115" s="792">
        <v>0.3</v>
      </c>
      <c r="AQ115" s="793"/>
      <c r="AR115" s="793"/>
      <c r="AS115" s="793"/>
      <c r="AT115" s="794"/>
      <c r="AU115" s="902"/>
      <c r="AV115" s="903"/>
      <c r="AW115" s="903"/>
      <c r="AX115" s="903"/>
      <c r="AY115" s="903"/>
      <c r="AZ115" s="783" t="s">
        <v>426</v>
      </c>
      <c r="BA115" s="720"/>
      <c r="BB115" s="720"/>
      <c r="BC115" s="720"/>
      <c r="BD115" s="720"/>
      <c r="BE115" s="720"/>
      <c r="BF115" s="720"/>
      <c r="BG115" s="720"/>
      <c r="BH115" s="720"/>
      <c r="BI115" s="720"/>
      <c r="BJ115" s="720"/>
      <c r="BK115" s="720"/>
      <c r="BL115" s="720"/>
      <c r="BM115" s="720"/>
      <c r="BN115" s="720"/>
      <c r="BO115" s="720"/>
      <c r="BP115" s="721"/>
      <c r="BQ115" s="784">
        <v>34763</v>
      </c>
      <c r="BR115" s="785"/>
      <c r="BS115" s="785"/>
      <c r="BT115" s="785"/>
      <c r="BU115" s="785"/>
      <c r="BV115" s="785">
        <v>6905</v>
      </c>
      <c r="BW115" s="785"/>
      <c r="BX115" s="785"/>
      <c r="BY115" s="785"/>
      <c r="BZ115" s="785"/>
      <c r="CA115" s="785">
        <v>20002</v>
      </c>
      <c r="CB115" s="785"/>
      <c r="CC115" s="785"/>
      <c r="CD115" s="785"/>
      <c r="CE115" s="785"/>
      <c r="CF115" s="846">
        <v>0</v>
      </c>
      <c r="CG115" s="847"/>
      <c r="CH115" s="847"/>
      <c r="CI115" s="847"/>
      <c r="CJ115" s="847"/>
      <c r="CK115" s="897"/>
      <c r="CL115" s="789"/>
      <c r="CM115" s="783" t="s">
        <v>427</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428</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429</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430</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431</v>
      </c>
      <c r="Z117" s="867"/>
      <c r="AA117" s="872">
        <v>85178163</v>
      </c>
      <c r="AB117" s="873"/>
      <c r="AC117" s="873"/>
      <c r="AD117" s="873"/>
      <c r="AE117" s="874"/>
      <c r="AF117" s="875">
        <v>70957627</v>
      </c>
      <c r="AG117" s="873"/>
      <c r="AH117" s="873"/>
      <c r="AI117" s="873"/>
      <c r="AJ117" s="874"/>
      <c r="AK117" s="875">
        <v>67635978</v>
      </c>
      <c r="AL117" s="873"/>
      <c r="AM117" s="873"/>
      <c r="AN117" s="873"/>
      <c r="AO117" s="874"/>
      <c r="AP117" s="876"/>
      <c r="AQ117" s="877"/>
      <c r="AR117" s="877"/>
      <c r="AS117" s="877"/>
      <c r="AT117" s="878"/>
      <c r="AU117" s="902"/>
      <c r="AV117" s="903"/>
      <c r="AW117" s="903"/>
      <c r="AX117" s="903"/>
      <c r="AY117" s="903"/>
      <c r="AZ117" s="783" t="s">
        <v>432</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433</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405</v>
      </c>
      <c r="AB118" s="866"/>
      <c r="AC118" s="866"/>
      <c r="AD118" s="866"/>
      <c r="AE118" s="867"/>
      <c r="AF118" s="868" t="s">
        <v>297</v>
      </c>
      <c r="AG118" s="866"/>
      <c r="AH118" s="866"/>
      <c r="AI118" s="866"/>
      <c r="AJ118" s="867"/>
      <c r="AK118" s="868" t="s">
        <v>296</v>
      </c>
      <c r="AL118" s="866"/>
      <c r="AM118" s="866"/>
      <c r="AN118" s="866"/>
      <c r="AO118" s="867"/>
      <c r="AP118" s="869" t="s">
        <v>406</v>
      </c>
      <c r="AQ118" s="870"/>
      <c r="AR118" s="870"/>
      <c r="AS118" s="870"/>
      <c r="AT118" s="871"/>
      <c r="AU118" s="902"/>
      <c r="AV118" s="903"/>
      <c r="AW118" s="903"/>
      <c r="AX118" s="903"/>
      <c r="AY118" s="903"/>
      <c r="AZ118" s="806" t="s">
        <v>434</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435</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v>7187605</v>
      </c>
      <c r="DH118" s="785"/>
      <c r="DI118" s="785"/>
      <c r="DJ118" s="785"/>
      <c r="DK118" s="785"/>
      <c r="DL118" s="785">
        <v>6630163</v>
      </c>
      <c r="DM118" s="785"/>
      <c r="DN118" s="785"/>
      <c r="DO118" s="785"/>
      <c r="DP118" s="785"/>
      <c r="DQ118" s="785">
        <v>6104331</v>
      </c>
      <c r="DR118" s="785"/>
      <c r="DS118" s="785"/>
      <c r="DT118" s="785"/>
      <c r="DU118" s="785"/>
      <c r="DV118" s="762">
        <v>2.8</v>
      </c>
      <c r="DW118" s="762"/>
      <c r="DX118" s="762"/>
      <c r="DY118" s="762"/>
      <c r="DZ118" s="763"/>
    </row>
    <row r="119" spans="1:130" s="229" customFormat="1" ht="26.25" customHeight="1" x14ac:dyDescent="0.2">
      <c r="A119" s="786" t="s">
        <v>410</v>
      </c>
      <c r="B119" s="787"/>
      <c r="C119" s="827" t="s">
        <v>411</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436</v>
      </c>
      <c r="BP119" s="849"/>
      <c r="BQ119" s="833">
        <v>1028066072</v>
      </c>
      <c r="BR119" s="813"/>
      <c r="BS119" s="813"/>
      <c r="BT119" s="813"/>
      <c r="BU119" s="813"/>
      <c r="BV119" s="813">
        <v>1026619342</v>
      </c>
      <c r="BW119" s="813"/>
      <c r="BX119" s="813"/>
      <c r="BY119" s="813"/>
      <c r="BZ119" s="813"/>
      <c r="CA119" s="813">
        <v>1038660796</v>
      </c>
      <c r="CB119" s="813"/>
      <c r="CC119" s="813"/>
      <c r="CD119" s="813"/>
      <c r="CE119" s="813"/>
      <c r="CF119" s="716"/>
      <c r="CG119" s="717"/>
      <c r="CH119" s="717"/>
      <c r="CI119" s="717"/>
      <c r="CJ119" s="802"/>
      <c r="CK119" s="898"/>
      <c r="CL119" s="791"/>
      <c r="CM119" s="806" t="s">
        <v>437</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414</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438</v>
      </c>
      <c r="AV120" s="851"/>
      <c r="AW120" s="851"/>
      <c r="AX120" s="851"/>
      <c r="AY120" s="852"/>
      <c r="AZ120" s="827" t="s">
        <v>439</v>
      </c>
      <c r="BA120" s="776"/>
      <c r="BB120" s="776"/>
      <c r="BC120" s="776"/>
      <c r="BD120" s="776"/>
      <c r="BE120" s="776"/>
      <c r="BF120" s="776"/>
      <c r="BG120" s="776"/>
      <c r="BH120" s="776"/>
      <c r="BI120" s="776"/>
      <c r="BJ120" s="776"/>
      <c r="BK120" s="776"/>
      <c r="BL120" s="776"/>
      <c r="BM120" s="776"/>
      <c r="BN120" s="776"/>
      <c r="BO120" s="776"/>
      <c r="BP120" s="777"/>
      <c r="BQ120" s="828">
        <v>119048114</v>
      </c>
      <c r="BR120" s="810"/>
      <c r="BS120" s="810"/>
      <c r="BT120" s="810"/>
      <c r="BU120" s="810"/>
      <c r="BV120" s="810">
        <v>127237929</v>
      </c>
      <c r="BW120" s="810"/>
      <c r="BX120" s="810"/>
      <c r="BY120" s="810"/>
      <c r="BZ120" s="810"/>
      <c r="CA120" s="810">
        <v>135888135</v>
      </c>
      <c r="CB120" s="810"/>
      <c r="CC120" s="810"/>
      <c r="CD120" s="810"/>
      <c r="CE120" s="810"/>
      <c r="CF120" s="837">
        <v>61.5</v>
      </c>
      <c r="CG120" s="838"/>
      <c r="CH120" s="838"/>
      <c r="CI120" s="838"/>
      <c r="CJ120" s="838"/>
      <c r="CK120" s="839" t="s">
        <v>440</v>
      </c>
      <c r="CL120" s="819"/>
      <c r="CM120" s="819"/>
      <c r="CN120" s="819"/>
      <c r="CO120" s="820"/>
      <c r="CP120" s="843" t="s">
        <v>381</v>
      </c>
      <c r="CQ120" s="844"/>
      <c r="CR120" s="844"/>
      <c r="CS120" s="844"/>
      <c r="CT120" s="844"/>
      <c r="CU120" s="844"/>
      <c r="CV120" s="844"/>
      <c r="CW120" s="844"/>
      <c r="CX120" s="844"/>
      <c r="CY120" s="844"/>
      <c r="CZ120" s="844"/>
      <c r="DA120" s="844"/>
      <c r="DB120" s="844"/>
      <c r="DC120" s="844"/>
      <c r="DD120" s="844"/>
      <c r="DE120" s="844"/>
      <c r="DF120" s="845"/>
      <c r="DG120" s="828">
        <v>12703786</v>
      </c>
      <c r="DH120" s="810"/>
      <c r="DI120" s="810"/>
      <c r="DJ120" s="810"/>
      <c r="DK120" s="810"/>
      <c r="DL120" s="810">
        <v>13242881</v>
      </c>
      <c r="DM120" s="810"/>
      <c r="DN120" s="810"/>
      <c r="DO120" s="810"/>
      <c r="DP120" s="810"/>
      <c r="DQ120" s="810">
        <v>12857293</v>
      </c>
      <c r="DR120" s="810"/>
      <c r="DS120" s="810"/>
      <c r="DT120" s="810"/>
      <c r="DU120" s="810"/>
      <c r="DV120" s="811">
        <v>5.8</v>
      </c>
      <c r="DW120" s="811"/>
      <c r="DX120" s="811"/>
      <c r="DY120" s="811"/>
      <c r="DZ120" s="812"/>
    </row>
    <row r="121" spans="1:130" s="229" customFormat="1" ht="26.25" customHeight="1" x14ac:dyDescent="0.2">
      <c r="A121" s="788"/>
      <c r="B121" s="789"/>
      <c r="C121" s="834" t="s">
        <v>441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442</v>
      </c>
      <c r="BA121" s="720"/>
      <c r="BB121" s="720"/>
      <c r="BC121" s="720"/>
      <c r="BD121" s="720"/>
      <c r="BE121" s="720"/>
      <c r="BF121" s="720"/>
      <c r="BG121" s="720"/>
      <c r="BH121" s="720"/>
      <c r="BI121" s="720"/>
      <c r="BJ121" s="720"/>
      <c r="BK121" s="720"/>
      <c r="BL121" s="720"/>
      <c r="BM121" s="720"/>
      <c r="BN121" s="720"/>
      <c r="BO121" s="720"/>
      <c r="BP121" s="721"/>
      <c r="BQ121" s="784">
        <v>16815583</v>
      </c>
      <c r="BR121" s="785"/>
      <c r="BS121" s="785"/>
      <c r="BT121" s="785"/>
      <c r="BU121" s="785"/>
      <c r="BV121" s="785">
        <v>16422168</v>
      </c>
      <c r="BW121" s="785"/>
      <c r="BX121" s="785"/>
      <c r="BY121" s="785"/>
      <c r="BZ121" s="785"/>
      <c r="CA121" s="785">
        <v>16839223</v>
      </c>
      <c r="CB121" s="785"/>
      <c r="CC121" s="785"/>
      <c r="CD121" s="785"/>
      <c r="CE121" s="785"/>
      <c r="CF121" s="846">
        <v>7.6</v>
      </c>
      <c r="CG121" s="847"/>
      <c r="CH121" s="847"/>
      <c r="CI121" s="847"/>
      <c r="CJ121" s="847"/>
      <c r="CK121" s="840"/>
      <c r="CL121" s="822"/>
      <c r="CM121" s="822"/>
      <c r="CN121" s="822"/>
      <c r="CO121" s="823"/>
      <c r="CP121" s="803" t="s">
        <v>388</v>
      </c>
      <c r="CQ121" s="804"/>
      <c r="CR121" s="804"/>
      <c r="CS121" s="804"/>
      <c r="CT121" s="804"/>
      <c r="CU121" s="804"/>
      <c r="CV121" s="804"/>
      <c r="CW121" s="804"/>
      <c r="CX121" s="804"/>
      <c r="CY121" s="804"/>
      <c r="CZ121" s="804"/>
      <c r="DA121" s="804"/>
      <c r="DB121" s="804"/>
      <c r="DC121" s="804"/>
      <c r="DD121" s="804"/>
      <c r="DE121" s="804"/>
      <c r="DF121" s="805"/>
      <c r="DG121" s="784">
        <v>10528182</v>
      </c>
      <c r="DH121" s="785"/>
      <c r="DI121" s="785"/>
      <c r="DJ121" s="785"/>
      <c r="DK121" s="785"/>
      <c r="DL121" s="785">
        <v>10159605</v>
      </c>
      <c r="DM121" s="785"/>
      <c r="DN121" s="785"/>
      <c r="DO121" s="785"/>
      <c r="DP121" s="785"/>
      <c r="DQ121" s="785">
        <v>11180340</v>
      </c>
      <c r="DR121" s="785"/>
      <c r="DS121" s="785"/>
      <c r="DT121" s="785"/>
      <c r="DU121" s="785"/>
      <c r="DV121" s="762">
        <v>5.0999999999999996</v>
      </c>
      <c r="DW121" s="762"/>
      <c r="DX121" s="762"/>
      <c r="DY121" s="762"/>
      <c r="DZ121" s="763"/>
    </row>
    <row r="122" spans="1:130" s="229" customFormat="1" ht="26.25" customHeight="1" x14ac:dyDescent="0.2">
      <c r="A122" s="788"/>
      <c r="B122" s="789"/>
      <c r="C122" s="783" t="s">
        <v>424</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443</v>
      </c>
      <c r="BA122" s="807"/>
      <c r="BB122" s="807"/>
      <c r="BC122" s="807"/>
      <c r="BD122" s="807"/>
      <c r="BE122" s="807"/>
      <c r="BF122" s="807"/>
      <c r="BG122" s="807"/>
      <c r="BH122" s="807"/>
      <c r="BI122" s="807"/>
      <c r="BJ122" s="807"/>
      <c r="BK122" s="807"/>
      <c r="BL122" s="807"/>
      <c r="BM122" s="807"/>
      <c r="BN122" s="807"/>
      <c r="BO122" s="807"/>
      <c r="BP122" s="808"/>
      <c r="BQ122" s="833">
        <v>562177435</v>
      </c>
      <c r="BR122" s="813"/>
      <c r="BS122" s="813"/>
      <c r="BT122" s="813"/>
      <c r="BU122" s="813"/>
      <c r="BV122" s="813">
        <v>557388644</v>
      </c>
      <c r="BW122" s="813"/>
      <c r="BX122" s="813"/>
      <c r="BY122" s="813"/>
      <c r="BZ122" s="813"/>
      <c r="CA122" s="813">
        <v>545976157</v>
      </c>
      <c r="CB122" s="813"/>
      <c r="CC122" s="813"/>
      <c r="CD122" s="813"/>
      <c r="CE122" s="813"/>
      <c r="CF122" s="814">
        <v>247.1</v>
      </c>
      <c r="CG122" s="815"/>
      <c r="CH122" s="815"/>
      <c r="CI122" s="815"/>
      <c r="CJ122" s="815"/>
      <c r="CK122" s="840"/>
      <c r="CL122" s="822"/>
      <c r="CM122" s="822"/>
      <c r="CN122" s="822"/>
      <c r="CO122" s="823"/>
      <c r="CP122" s="803" t="s">
        <v>386</v>
      </c>
      <c r="CQ122" s="804"/>
      <c r="CR122" s="804"/>
      <c r="CS122" s="804"/>
      <c r="CT122" s="804"/>
      <c r="CU122" s="804"/>
      <c r="CV122" s="804"/>
      <c r="CW122" s="804"/>
      <c r="CX122" s="804"/>
      <c r="CY122" s="804"/>
      <c r="CZ122" s="804"/>
      <c r="DA122" s="804"/>
      <c r="DB122" s="804"/>
      <c r="DC122" s="804"/>
      <c r="DD122" s="804"/>
      <c r="DE122" s="804"/>
      <c r="DF122" s="805"/>
      <c r="DG122" s="784">
        <v>2412931</v>
      </c>
      <c r="DH122" s="785"/>
      <c r="DI122" s="785"/>
      <c r="DJ122" s="785"/>
      <c r="DK122" s="785"/>
      <c r="DL122" s="785">
        <v>2277559</v>
      </c>
      <c r="DM122" s="785"/>
      <c r="DN122" s="785"/>
      <c r="DO122" s="785"/>
      <c r="DP122" s="785"/>
      <c r="DQ122" s="785">
        <v>2262397</v>
      </c>
      <c r="DR122" s="785"/>
      <c r="DS122" s="785"/>
      <c r="DT122" s="785"/>
      <c r="DU122" s="785"/>
      <c r="DV122" s="762">
        <v>1</v>
      </c>
      <c r="DW122" s="762"/>
      <c r="DX122" s="762"/>
      <c r="DY122" s="762"/>
      <c r="DZ122" s="763"/>
    </row>
    <row r="123" spans="1:130" s="229" customFormat="1" ht="26.25" customHeight="1" x14ac:dyDescent="0.2">
      <c r="A123" s="788"/>
      <c r="B123" s="789"/>
      <c r="C123" s="783" t="s">
        <v>430</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444</v>
      </c>
      <c r="BP123" s="849"/>
      <c r="BQ123" s="800">
        <v>698041132</v>
      </c>
      <c r="BR123" s="801"/>
      <c r="BS123" s="801"/>
      <c r="BT123" s="801"/>
      <c r="BU123" s="801"/>
      <c r="BV123" s="801">
        <v>701048741</v>
      </c>
      <c r="BW123" s="801"/>
      <c r="BX123" s="801"/>
      <c r="BY123" s="801"/>
      <c r="BZ123" s="801"/>
      <c r="CA123" s="801">
        <v>698703515</v>
      </c>
      <c r="CB123" s="801"/>
      <c r="CC123" s="801"/>
      <c r="CD123" s="801"/>
      <c r="CE123" s="801"/>
      <c r="CF123" s="716"/>
      <c r="CG123" s="717"/>
      <c r="CH123" s="717"/>
      <c r="CI123" s="717"/>
      <c r="CJ123" s="802"/>
      <c r="CK123" s="840"/>
      <c r="CL123" s="822"/>
      <c r="CM123" s="822"/>
      <c r="CN123" s="822"/>
      <c r="CO123" s="823"/>
      <c r="CP123" s="803" t="s">
        <v>380</v>
      </c>
      <c r="CQ123" s="804"/>
      <c r="CR123" s="804"/>
      <c r="CS123" s="804"/>
      <c r="CT123" s="804"/>
      <c r="CU123" s="804"/>
      <c r="CV123" s="804"/>
      <c r="CW123" s="804"/>
      <c r="CX123" s="804"/>
      <c r="CY123" s="804"/>
      <c r="CZ123" s="804"/>
      <c r="DA123" s="804"/>
      <c r="DB123" s="804"/>
      <c r="DC123" s="804"/>
      <c r="DD123" s="804"/>
      <c r="DE123" s="804"/>
      <c r="DF123" s="805"/>
      <c r="DG123" s="784">
        <v>409005</v>
      </c>
      <c r="DH123" s="785"/>
      <c r="DI123" s="785"/>
      <c r="DJ123" s="785"/>
      <c r="DK123" s="785"/>
      <c r="DL123" s="785">
        <v>305514</v>
      </c>
      <c r="DM123" s="785"/>
      <c r="DN123" s="785"/>
      <c r="DO123" s="785"/>
      <c r="DP123" s="785"/>
      <c r="DQ123" s="785">
        <v>199887</v>
      </c>
      <c r="DR123" s="785"/>
      <c r="DS123" s="785"/>
      <c r="DT123" s="785"/>
      <c r="DU123" s="785"/>
      <c r="DV123" s="762">
        <v>0.1</v>
      </c>
      <c r="DW123" s="762"/>
      <c r="DX123" s="762"/>
      <c r="DY123" s="762"/>
      <c r="DZ123" s="763"/>
    </row>
    <row r="124" spans="1:130" s="229" customFormat="1" ht="26.25" customHeight="1" thickBot="1" x14ac:dyDescent="0.25">
      <c r="A124" s="788"/>
      <c r="B124" s="789"/>
      <c r="C124" s="783" t="s">
        <v>433</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445</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147.30000000000001</v>
      </c>
      <c r="BR124" s="799"/>
      <c r="BS124" s="799"/>
      <c r="BT124" s="799"/>
      <c r="BU124" s="799"/>
      <c r="BV124" s="799">
        <v>149.1</v>
      </c>
      <c r="BW124" s="799"/>
      <c r="BX124" s="799"/>
      <c r="BY124" s="799"/>
      <c r="BZ124" s="799"/>
      <c r="CA124" s="799">
        <v>153.80000000000001</v>
      </c>
      <c r="CB124" s="799"/>
      <c r="CC124" s="799"/>
      <c r="CD124" s="799"/>
      <c r="CE124" s="799"/>
      <c r="CF124" s="694"/>
      <c r="CG124" s="695"/>
      <c r="CH124" s="695"/>
      <c r="CI124" s="695"/>
      <c r="CJ124" s="829"/>
      <c r="CK124" s="841"/>
      <c r="CL124" s="841"/>
      <c r="CM124" s="841"/>
      <c r="CN124" s="841"/>
      <c r="CO124" s="842"/>
      <c r="CP124" s="830" t="s">
        <v>446</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v>43000</v>
      </c>
      <c r="DR124" s="813"/>
      <c r="DS124" s="813"/>
      <c r="DT124" s="813"/>
      <c r="DU124" s="813"/>
      <c r="DV124" s="816">
        <v>0</v>
      </c>
      <c r="DW124" s="816"/>
      <c r="DX124" s="816"/>
      <c r="DY124" s="816"/>
      <c r="DZ124" s="817"/>
    </row>
    <row r="125" spans="1:130" s="229" customFormat="1" ht="26.25" customHeight="1" x14ac:dyDescent="0.2">
      <c r="A125" s="788"/>
      <c r="B125" s="789"/>
      <c r="C125" s="783" t="s">
        <v>435</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v>531911</v>
      </c>
      <c r="AB125" s="748"/>
      <c r="AC125" s="748"/>
      <c r="AD125" s="748"/>
      <c r="AE125" s="749"/>
      <c r="AF125" s="750">
        <v>557441</v>
      </c>
      <c r="AG125" s="748"/>
      <c r="AH125" s="748"/>
      <c r="AI125" s="748"/>
      <c r="AJ125" s="749"/>
      <c r="AK125" s="750">
        <v>520927</v>
      </c>
      <c r="AL125" s="748"/>
      <c r="AM125" s="748"/>
      <c r="AN125" s="748"/>
      <c r="AO125" s="749"/>
      <c r="AP125" s="792">
        <v>0.2</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447</v>
      </c>
      <c r="CL125" s="819"/>
      <c r="CM125" s="819"/>
      <c r="CN125" s="819"/>
      <c r="CO125" s="820"/>
      <c r="CP125" s="827" t="s">
        <v>448</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437</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449</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450</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140630</v>
      </c>
      <c r="AB127" s="748"/>
      <c r="AC127" s="748"/>
      <c r="AD127" s="748"/>
      <c r="AE127" s="749"/>
      <c r="AF127" s="750">
        <v>104156</v>
      </c>
      <c r="AG127" s="748"/>
      <c r="AH127" s="748"/>
      <c r="AI127" s="748"/>
      <c r="AJ127" s="749"/>
      <c r="AK127" s="750">
        <v>117037</v>
      </c>
      <c r="AL127" s="748"/>
      <c r="AM127" s="748"/>
      <c r="AN127" s="748"/>
      <c r="AO127" s="749"/>
      <c r="AP127" s="792">
        <v>0.1</v>
      </c>
      <c r="AQ127" s="793"/>
      <c r="AR127" s="793"/>
      <c r="AS127" s="793"/>
      <c r="AT127" s="794"/>
      <c r="AU127" s="231"/>
      <c r="AV127" s="231"/>
      <c r="AW127" s="231"/>
      <c r="AX127" s="809" t="s">
        <v>451</v>
      </c>
      <c r="AY127" s="780"/>
      <c r="AZ127" s="780"/>
      <c r="BA127" s="780"/>
      <c r="BB127" s="780"/>
      <c r="BC127" s="780"/>
      <c r="BD127" s="780"/>
      <c r="BE127" s="781"/>
      <c r="BF127" s="779" t="s">
        <v>452</v>
      </c>
      <c r="BG127" s="780"/>
      <c r="BH127" s="780"/>
      <c r="BI127" s="780"/>
      <c r="BJ127" s="780"/>
      <c r="BK127" s="780"/>
      <c r="BL127" s="781"/>
      <c r="BM127" s="779" t="s">
        <v>453</v>
      </c>
      <c r="BN127" s="780"/>
      <c r="BO127" s="780"/>
      <c r="BP127" s="780"/>
      <c r="BQ127" s="780"/>
      <c r="BR127" s="780"/>
      <c r="BS127" s="781"/>
      <c r="BT127" s="779" t="s">
        <v>454</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455</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456</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457</v>
      </c>
      <c r="X128" s="766"/>
      <c r="Y128" s="766"/>
      <c r="Z128" s="767"/>
      <c r="AA128" s="768">
        <v>11415643</v>
      </c>
      <c r="AB128" s="769"/>
      <c r="AC128" s="769"/>
      <c r="AD128" s="769"/>
      <c r="AE128" s="770"/>
      <c r="AF128" s="771">
        <v>1337612</v>
      </c>
      <c r="AG128" s="769"/>
      <c r="AH128" s="769"/>
      <c r="AI128" s="769"/>
      <c r="AJ128" s="770"/>
      <c r="AK128" s="771">
        <v>462776</v>
      </c>
      <c r="AL128" s="769"/>
      <c r="AM128" s="769"/>
      <c r="AN128" s="769"/>
      <c r="AO128" s="770"/>
      <c r="AP128" s="772"/>
      <c r="AQ128" s="773"/>
      <c r="AR128" s="773"/>
      <c r="AS128" s="773"/>
      <c r="AT128" s="774"/>
      <c r="AU128" s="231"/>
      <c r="AV128" s="231"/>
      <c r="AW128" s="231"/>
      <c r="AX128" s="775" t="s">
        <v>458</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459</v>
      </c>
      <c r="CQ128" s="698"/>
      <c r="CR128" s="698"/>
      <c r="CS128" s="698"/>
      <c r="CT128" s="698"/>
      <c r="CU128" s="698"/>
      <c r="CV128" s="698"/>
      <c r="CW128" s="698"/>
      <c r="CX128" s="698"/>
      <c r="CY128" s="698"/>
      <c r="CZ128" s="698"/>
      <c r="DA128" s="698"/>
      <c r="DB128" s="698"/>
      <c r="DC128" s="698"/>
      <c r="DD128" s="698"/>
      <c r="DE128" s="698"/>
      <c r="DF128" s="699"/>
      <c r="DG128" s="758">
        <v>34763</v>
      </c>
      <c r="DH128" s="759"/>
      <c r="DI128" s="759"/>
      <c r="DJ128" s="759"/>
      <c r="DK128" s="759"/>
      <c r="DL128" s="759">
        <v>6905</v>
      </c>
      <c r="DM128" s="759"/>
      <c r="DN128" s="759"/>
      <c r="DO128" s="759"/>
      <c r="DP128" s="759"/>
      <c r="DQ128" s="759">
        <v>20002</v>
      </c>
      <c r="DR128" s="759"/>
      <c r="DS128" s="759"/>
      <c r="DT128" s="759"/>
      <c r="DU128" s="759"/>
      <c r="DV128" s="760">
        <v>0</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460</v>
      </c>
      <c r="X129" s="745"/>
      <c r="Y129" s="745"/>
      <c r="Z129" s="746"/>
      <c r="AA129" s="747">
        <v>269545909</v>
      </c>
      <c r="AB129" s="748"/>
      <c r="AC129" s="748"/>
      <c r="AD129" s="748"/>
      <c r="AE129" s="749"/>
      <c r="AF129" s="750">
        <v>262208954</v>
      </c>
      <c r="AG129" s="748"/>
      <c r="AH129" s="748"/>
      <c r="AI129" s="748"/>
      <c r="AJ129" s="749"/>
      <c r="AK129" s="750">
        <v>264055575</v>
      </c>
      <c r="AL129" s="748"/>
      <c r="AM129" s="748"/>
      <c r="AN129" s="748"/>
      <c r="AO129" s="749"/>
      <c r="AP129" s="751"/>
      <c r="AQ129" s="752"/>
      <c r="AR129" s="752"/>
      <c r="AS129" s="752"/>
      <c r="AT129" s="753"/>
      <c r="AU129" s="232"/>
      <c r="AV129" s="232"/>
      <c r="AW129" s="232"/>
      <c r="AX129" s="719" t="s">
        <v>461</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462</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463</v>
      </c>
      <c r="X130" s="745"/>
      <c r="Y130" s="745"/>
      <c r="Z130" s="746"/>
      <c r="AA130" s="747">
        <v>45616724</v>
      </c>
      <c r="AB130" s="748"/>
      <c r="AC130" s="748"/>
      <c r="AD130" s="748"/>
      <c r="AE130" s="749"/>
      <c r="AF130" s="750">
        <v>43949844</v>
      </c>
      <c r="AG130" s="748"/>
      <c r="AH130" s="748"/>
      <c r="AI130" s="748"/>
      <c r="AJ130" s="749"/>
      <c r="AK130" s="750">
        <v>43097371</v>
      </c>
      <c r="AL130" s="748"/>
      <c r="AM130" s="748"/>
      <c r="AN130" s="748"/>
      <c r="AO130" s="749"/>
      <c r="AP130" s="751"/>
      <c r="AQ130" s="752"/>
      <c r="AR130" s="752"/>
      <c r="AS130" s="752"/>
      <c r="AT130" s="753"/>
      <c r="AU130" s="232"/>
      <c r="AV130" s="232"/>
      <c r="AW130" s="232"/>
      <c r="AX130" s="719" t="s">
        <v>464</v>
      </c>
      <c r="AY130" s="720"/>
      <c r="AZ130" s="720"/>
      <c r="BA130" s="720"/>
      <c r="BB130" s="720"/>
      <c r="BC130" s="720"/>
      <c r="BD130" s="720"/>
      <c r="BE130" s="721"/>
      <c r="BF130" s="722">
        <v>11.7</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465</v>
      </c>
      <c r="X131" s="729"/>
      <c r="Y131" s="729"/>
      <c r="Z131" s="730"/>
      <c r="AA131" s="731">
        <v>223929185</v>
      </c>
      <c r="AB131" s="732"/>
      <c r="AC131" s="732"/>
      <c r="AD131" s="732"/>
      <c r="AE131" s="733"/>
      <c r="AF131" s="734">
        <v>218259110</v>
      </c>
      <c r="AG131" s="732"/>
      <c r="AH131" s="732"/>
      <c r="AI131" s="732"/>
      <c r="AJ131" s="733"/>
      <c r="AK131" s="734">
        <v>220958204</v>
      </c>
      <c r="AL131" s="732"/>
      <c r="AM131" s="732"/>
      <c r="AN131" s="732"/>
      <c r="AO131" s="733"/>
      <c r="AP131" s="735"/>
      <c r="AQ131" s="736"/>
      <c r="AR131" s="736"/>
      <c r="AS131" s="736"/>
      <c r="AT131" s="737"/>
      <c r="AU131" s="232"/>
      <c r="AV131" s="232"/>
      <c r="AW131" s="232"/>
      <c r="AX131" s="697" t="s">
        <v>466</v>
      </c>
      <c r="AY131" s="698"/>
      <c r="AZ131" s="698"/>
      <c r="BA131" s="698"/>
      <c r="BB131" s="698"/>
      <c r="BC131" s="698"/>
      <c r="BD131" s="698"/>
      <c r="BE131" s="699"/>
      <c r="BF131" s="700">
        <v>153.80000000000001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467</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468</v>
      </c>
      <c r="W132" s="710"/>
      <c r="X132" s="710"/>
      <c r="Y132" s="710"/>
      <c r="Z132" s="711"/>
      <c r="AA132" s="712">
        <v>12.569061059999999</v>
      </c>
      <c r="AB132" s="713"/>
      <c r="AC132" s="713"/>
      <c r="AD132" s="713"/>
      <c r="AE132" s="714"/>
      <c r="AF132" s="715">
        <v>11.761328539999999</v>
      </c>
      <c r="AG132" s="713"/>
      <c r="AH132" s="713"/>
      <c r="AI132" s="713"/>
      <c r="AJ132" s="714"/>
      <c r="AK132" s="715">
        <v>10.89610205</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469</v>
      </c>
      <c r="W133" s="689"/>
      <c r="X133" s="689"/>
      <c r="Y133" s="689"/>
      <c r="Z133" s="690"/>
      <c r="AA133" s="691">
        <v>12.1</v>
      </c>
      <c r="AB133" s="692"/>
      <c r="AC133" s="692"/>
      <c r="AD133" s="692"/>
      <c r="AE133" s="693"/>
      <c r="AF133" s="691">
        <v>11.8</v>
      </c>
      <c r="AG133" s="692"/>
      <c r="AH133" s="692"/>
      <c r="AI133" s="692"/>
      <c r="AJ133" s="693"/>
      <c r="AK133" s="691">
        <v>11.7</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Kl5sDRl5mKYpQucFys+3bOEQiHAgky1EcdyhsrIPlDY47asnMYrEciq7UrRVN19IMlHLUzu4258wS/OuTb9iiw==" saltValue="qUGNQZBIhmOj+3JRpLsDX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017oV5t9vqDXjk2tJIPdN6o3EQEoIMvCRv70vAuwadIyEVQVttA+b1zuilNyoRueKjiS/85vtmRJ9e1GDqCD1Q==" saltValue="Ujci745RxsN5w3snkTA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eSNs8BHjP+V0hFMLu6mkQSw2TB16U6D/9m9ITlgwdoSQ2NoXyJJfwoCIj0l6ESIdl9rkntzmCVPk0BqEw4Tw7Q==" saltValue="RloLsKEacHX84xo1jW5m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470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472</v>
      </c>
      <c r="AP7" s="271"/>
      <c r="AQ7" s="272" t="s">
        <v>473</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474</v>
      </c>
      <c r="AQ8" s="278" t="s">
        <v>475</v>
      </c>
      <c r="AR8" s="279" t="s">
        <v>476</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477</v>
      </c>
      <c r="AL9" s="1113"/>
      <c r="AM9" s="1113"/>
      <c r="AN9" s="1114"/>
      <c r="AO9" s="280">
        <v>108365887</v>
      </c>
      <c r="AP9" s="280">
        <v>144029</v>
      </c>
      <c r="AQ9" s="281">
        <v>131703</v>
      </c>
      <c r="AR9" s="282">
        <v>9.4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478</v>
      </c>
      <c r="AL10" s="1113"/>
      <c r="AM10" s="1113"/>
      <c r="AN10" s="1114"/>
      <c r="AO10" s="280">
        <v>262147</v>
      </c>
      <c r="AP10" s="280">
        <v>348</v>
      </c>
      <c r="AQ10" s="281">
        <v>694</v>
      </c>
      <c r="AR10" s="282">
        <v>-49.9</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479</v>
      </c>
      <c r="AL11" s="1113"/>
      <c r="AM11" s="1113"/>
      <c r="AN11" s="1114"/>
      <c r="AO11" s="280" t="s">
        <v>480</v>
      </c>
      <c r="AP11" s="280" t="s">
        <v>480</v>
      </c>
      <c r="AQ11" s="281" t="s">
        <v>480</v>
      </c>
      <c r="AR11" s="282" t="s">
        <v>480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481</v>
      </c>
      <c r="AL12" s="1113"/>
      <c r="AM12" s="1113"/>
      <c r="AN12" s="1114"/>
      <c r="AO12" s="280" t="s">
        <v>480</v>
      </c>
      <c r="AP12" s="280" t="s">
        <v>480</v>
      </c>
      <c r="AQ12" s="281">
        <v>4</v>
      </c>
      <c r="AR12" s="282" t="s">
        <v>480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482</v>
      </c>
      <c r="AL13" s="1113"/>
      <c r="AM13" s="1113"/>
      <c r="AN13" s="1114"/>
      <c r="AO13" s="280">
        <v>935039</v>
      </c>
      <c r="AP13" s="280">
        <v>1243</v>
      </c>
      <c r="AQ13" s="281">
        <v>2528</v>
      </c>
      <c r="AR13" s="282">
        <v>-50.8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483</v>
      </c>
      <c r="AL14" s="1113"/>
      <c r="AM14" s="1113"/>
      <c r="AN14" s="1114"/>
      <c r="AO14" s="280">
        <v>-5280524</v>
      </c>
      <c r="AP14" s="280">
        <v>-7018</v>
      </c>
      <c r="AQ14" s="281">
        <v>-6417</v>
      </c>
      <c r="AR14" s="282">
        <v>9.4</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104282549</v>
      </c>
      <c r="AP15" s="280">
        <v>138602</v>
      </c>
      <c r="AQ15" s="281">
        <v>128512</v>
      </c>
      <c r="AR15" s="282">
        <v>7.9</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484</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485</v>
      </c>
      <c r="AP20" s="291" t="s">
        <v>486</v>
      </c>
      <c r="AQ20" s="292" t="s">
        <v>487</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488</v>
      </c>
      <c r="AL21" s="1116"/>
      <c r="AM21" s="1116"/>
      <c r="AN21" s="1117"/>
      <c r="AO21" s="295">
        <v>1725.97</v>
      </c>
      <c r="AP21" s="296">
        <v>1539.42</v>
      </c>
      <c r="AQ21" s="297">
        <v>186.55</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489</v>
      </c>
      <c r="AL22" s="1116"/>
      <c r="AM22" s="1116"/>
      <c r="AN22" s="1117"/>
      <c r="AO22" s="300">
        <v>99.1</v>
      </c>
      <c r="AP22" s="301">
        <v>98.7</v>
      </c>
      <c r="AQ22" s="302">
        <v>0.4</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490</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491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492</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472</v>
      </c>
      <c r="AP30" s="271"/>
      <c r="AQ30" s="272" t="s">
        <v>473</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474</v>
      </c>
      <c r="AQ31" s="278" t="s">
        <v>475</v>
      </c>
      <c r="AR31" s="279" t="s">
        <v>476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493</v>
      </c>
      <c r="AL32" s="1107"/>
      <c r="AM32" s="1107"/>
      <c r="AN32" s="1108"/>
      <c r="AO32" s="280">
        <v>50428526</v>
      </c>
      <c r="AP32" s="280">
        <v>67024</v>
      </c>
      <c r="AQ32" s="281">
        <v>68216</v>
      </c>
      <c r="AR32" s="282">
        <v>-1.7</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494</v>
      </c>
      <c r="AL33" s="1107"/>
      <c r="AM33" s="1107"/>
      <c r="AN33" s="1108"/>
      <c r="AO33" s="280" t="s">
        <v>480</v>
      </c>
      <c r="AP33" s="280" t="s">
        <v>480</v>
      </c>
      <c r="AQ33" s="281">
        <v>6</v>
      </c>
      <c r="AR33" s="282" t="s">
        <v>480</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495</v>
      </c>
      <c r="AL34" s="1107"/>
      <c r="AM34" s="1107"/>
      <c r="AN34" s="1108"/>
      <c r="AO34" s="280">
        <v>13302654</v>
      </c>
      <c r="AP34" s="280">
        <v>17681</v>
      </c>
      <c r="AQ34" s="281">
        <v>6885</v>
      </c>
      <c r="AR34" s="282">
        <v>156.80000000000001</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496</v>
      </c>
      <c r="AL35" s="1107"/>
      <c r="AM35" s="1107"/>
      <c r="AN35" s="1108"/>
      <c r="AO35" s="280">
        <v>3266834</v>
      </c>
      <c r="AP35" s="280">
        <v>4342</v>
      </c>
      <c r="AQ35" s="281">
        <v>1850</v>
      </c>
      <c r="AR35" s="282">
        <v>134.69999999999999</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497</v>
      </c>
      <c r="AL36" s="1107"/>
      <c r="AM36" s="1107"/>
      <c r="AN36" s="1108"/>
      <c r="AO36" s="280" t="s">
        <v>480</v>
      </c>
      <c r="AP36" s="280" t="s">
        <v>480</v>
      </c>
      <c r="AQ36" s="281">
        <v>124</v>
      </c>
      <c r="AR36" s="282" t="s">
        <v>480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498</v>
      </c>
      <c r="AL37" s="1107"/>
      <c r="AM37" s="1107"/>
      <c r="AN37" s="1108"/>
      <c r="AO37" s="280">
        <v>637964</v>
      </c>
      <c r="AP37" s="280">
        <v>848</v>
      </c>
      <c r="AQ37" s="281">
        <v>519</v>
      </c>
      <c r="AR37" s="282">
        <v>63.4</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499</v>
      </c>
      <c r="AL38" s="1104"/>
      <c r="AM38" s="1104"/>
      <c r="AN38" s="1105"/>
      <c r="AO38" s="310" t="s">
        <v>480</v>
      </c>
      <c r="AP38" s="310" t="s">
        <v>480</v>
      </c>
      <c r="AQ38" s="311">
        <v>8</v>
      </c>
      <c r="AR38" s="302" t="s">
        <v>480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500</v>
      </c>
      <c r="AL39" s="1104"/>
      <c r="AM39" s="1104"/>
      <c r="AN39" s="1105"/>
      <c r="AO39" s="280">
        <v>-462776</v>
      </c>
      <c r="AP39" s="280">
        <v>-615</v>
      </c>
      <c r="AQ39" s="281">
        <v>-2187</v>
      </c>
      <c r="AR39" s="282">
        <v>-71.900000000000006</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501</v>
      </c>
      <c r="AL40" s="1107"/>
      <c r="AM40" s="1107"/>
      <c r="AN40" s="1108"/>
      <c r="AO40" s="280">
        <v>-43097371</v>
      </c>
      <c r="AP40" s="280">
        <v>-57281</v>
      </c>
      <c r="AQ40" s="281">
        <v>-45425</v>
      </c>
      <c r="AR40" s="282">
        <v>26.1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502</v>
      </c>
      <c r="AL41" s="1110"/>
      <c r="AM41" s="1110"/>
      <c r="AN41" s="1111"/>
      <c r="AO41" s="280">
        <v>24075831</v>
      </c>
      <c r="AP41" s="280">
        <v>31999</v>
      </c>
      <c r="AQ41" s="281">
        <v>29997</v>
      </c>
      <c r="AR41" s="282">
        <v>6.7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472</v>
      </c>
      <c r="AN49" s="1100" t="s">
        <v>505</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506</v>
      </c>
      <c r="AO50" s="323" t="s">
        <v>507</v>
      </c>
      <c r="AP50" s="324" t="s">
        <v>508</v>
      </c>
      <c r="AQ50" s="325" t="s">
        <v>509</v>
      </c>
      <c r="AR50" s="326" t="s">
        <v>510</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511</v>
      </c>
      <c r="AL51" s="319"/>
      <c r="AM51" s="327">
        <v>110219585</v>
      </c>
      <c r="AN51" s="328">
        <v>141298</v>
      </c>
      <c r="AO51" s="329">
        <v>3.8</v>
      </c>
      <c r="AP51" s="330">
        <v>91743</v>
      </c>
      <c r="AQ51" s="331">
        <v>11.2</v>
      </c>
      <c r="AR51" s="332">
        <v>-7.4</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512</v>
      </c>
      <c r="AM52" s="335">
        <v>37045687</v>
      </c>
      <c r="AN52" s="336">
        <v>47491</v>
      </c>
      <c r="AO52" s="337">
        <v>-18.2</v>
      </c>
      <c r="AP52" s="338">
        <v>21872</v>
      </c>
      <c r="AQ52" s="339">
        <v>14.5</v>
      </c>
      <c r="AR52" s="340">
        <v>-32.700000000000003</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513</v>
      </c>
      <c r="AL53" s="319"/>
      <c r="AM53" s="327">
        <v>115873059</v>
      </c>
      <c r="AN53" s="328">
        <v>149592</v>
      </c>
      <c r="AO53" s="329">
        <v>5.9</v>
      </c>
      <c r="AP53" s="330">
        <v>95429</v>
      </c>
      <c r="AQ53" s="331">
        <v>4</v>
      </c>
      <c r="AR53" s="332">
        <v>1.9</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512</v>
      </c>
      <c r="AM54" s="335">
        <v>37097541</v>
      </c>
      <c r="AN54" s="336">
        <v>47893</v>
      </c>
      <c r="AO54" s="337">
        <v>0.8</v>
      </c>
      <c r="AP54" s="338">
        <v>19371</v>
      </c>
      <c r="AQ54" s="339">
        <v>-11.4</v>
      </c>
      <c r="AR54" s="340">
        <v>12.2</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514</v>
      </c>
      <c r="AL55" s="319"/>
      <c r="AM55" s="327">
        <v>119795393</v>
      </c>
      <c r="AN55" s="328">
        <v>156073</v>
      </c>
      <c r="AO55" s="329">
        <v>4.3</v>
      </c>
      <c r="AP55" s="330">
        <v>93540</v>
      </c>
      <c r="AQ55" s="331">
        <v>-2</v>
      </c>
      <c r="AR55" s="332">
        <v>6.3</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512</v>
      </c>
      <c r="AM56" s="335">
        <v>39934110</v>
      </c>
      <c r="AN56" s="336">
        <v>52027</v>
      </c>
      <c r="AO56" s="337">
        <v>8.6</v>
      </c>
      <c r="AP56" s="338">
        <v>20617</v>
      </c>
      <c r="AQ56" s="339">
        <v>6.4</v>
      </c>
      <c r="AR56" s="340">
        <v>2.2000000000000002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515</v>
      </c>
      <c r="AL57" s="319"/>
      <c r="AM57" s="327">
        <v>120840133</v>
      </c>
      <c r="AN57" s="328">
        <v>159047</v>
      </c>
      <c r="AO57" s="329">
        <v>1.9</v>
      </c>
      <c r="AP57" s="330">
        <v>88232</v>
      </c>
      <c r="AQ57" s="331">
        <v>-5.7</v>
      </c>
      <c r="AR57" s="332">
        <v>7.6</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512</v>
      </c>
      <c r="AM58" s="335">
        <v>39965617</v>
      </c>
      <c r="AN58" s="336">
        <v>52602</v>
      </c>
      <c r="AO58" s="337">
        <v>1.1000000000000001</v>
      </c>
      <c r="AP58" s="338">
        <v>18955</v>
      </c>
      <c r="AQ58" s="339">
        <v>-8.1</v>
      </c>
      <c r="AR58" s="340">
        <v>9.1999999999999993</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516</v>
      </c>
      <c r="AL59" s="319"/>
      <c r="AM59" s="327">
        <v>131242527</v>
      </c>
      <c r="AN59" s="328">
        <v>174434</v>
      </c>
      <c r="AO59" s="329">
        <v>9.6999999999999993</v>
      </c>
      <c r="AP59" s="330">
        <v>118517</v>
      </c>
      <c r="AQ59" s="331">
        <v>34.299999999999997</v>
      </c>
      <c r="AR59" s="332">
        <v>-24.6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512</v>
      </c>
      <c r="AM60" s="335">
        <v>53155639</v>
      </c>
      <c r="AN60" s="336">
        <v>70649</v>
      </c>
      <c r="AO60" s="337">
        <v>34.299999999999997</v>
      </c>
      <c r="AP60" s="338">
        <v>30926</v>
      </c>
      <c r="AQ60" s="339">
        <v>63.2</v>
      </c>
      <c r="AR60" s="340">
        <v>-28.9</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517</v>
      </c>
      <c r="AL61" s="341"/>
      <c r="AM61" s="342">
        <v>119594139</v>
      </c>
      <c r="AN61" s="343">
        <v>156089</v>
      </c>
      <c r="AO61" s="344">
        <v>5.0999999999999996</v>
      </c>
      <c r="AP61" s="345">
        <v>97492</v>
      </c>
      <c r="AQ61" s="346">
        <v>8.4</v>
      </c>
      <c r="AR61" s="332">
        <v>-3.3</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512</v>
      </c>
      <c r="AM62" s="335">
        <v>41439719</v>
      </c>
      <c r="AN62" s="336">
        <v>54132</v>
      </c>
      <c r="AO62" s="337">
        <v>5.3</v>
      </c>
      <c r="AP62" s="338">
        <v>22348</v>
      </c>
      <c r="AQ62" s="339">
        <v>12.9</v>
      </c>
      <c r="AR62" s="340">
        <v>-7.6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03vHdMYIRI8qP1w7oAm2XgAYJsxY/ymxQ+XWxD8j4fEEfqaP1fNkHZIQHra8N9f36MCmWg3gMfj/+MCtq8KxaA==" saltValue="Yeb7YX6IOaGmmECmYcqpt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7owELekMIztfukb6TlrtXhzSKJfCEcv6td2EW2yVm4ZajA7ddQ8SbYT0J3jtRH13yOBN/xnD+GXQLQdf4BxVzA==" saltValue="Lx/tzWnb2ZpVua7i9KKL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3Zu9Iy/yyOHWX0edYBlloymozueESx/d5eiSCAJmrDn8V6+I/aF0j1sLQXWxji8J/eLRpqTpEw5kRCkcO0GNYw==" saltValue="0kWwyVA+bVm6YexF9dmP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518</v>
      </c>
      <c r="G46" s="350" t="s">
        <v>519</v>
      </c>
      <c r="H46" s="350" t="s">
        <v>520</v>
      </c>
      <c r="I46" s="350" t="s">
        <v>521</v>
      </c>
      <c r="J46" s="351" t="s">
        <v>522</v>
      </c>
    </row>
    <row r="47" spans="2:10" ht="57.75" customHeight="1" x14ac:dyDescent="0.2">
      <c r="B47" s="7"/>
      <c r="C47" s="1121" t="s">
        <v>4</v>
      </c>
      <c r="D47" s="1121"/>
      <c r="E47" s="1122"/>
      <c r="F47" s="352">
        <v>4</v>
      </c>
      <c r="G47" s="353">
        <v>3.32</v>
      </c>
      <c r="H47" s="353">
        <v>3.16</v>
      </c>
      <c r="I47" s="353">
        <v>3.6</v>
      </c>
      <c r="J47" s="354">
        <v>3.95</v>
      </c>
    </row>
    <row r="48" spans="2:10" ht="57.75" customHeight="1" x14ac:dyDescent="0.2">
      <c r="B48" s="8"/>
      <c r="C48" s="1123" t="s">
        <v>5</v>
      </c>
      <c r="D48" s="1123"/>
      <c r="E48" s="1124"/>
      <c r="F48" s="355">
        <v>2.6</v>
      </c>
      <c r="G48" s="356">
        <v>3.15</v>
      </c>
      <c r="H48" s="356">
        <v>2.59</v>
      </c>
      <c r="I48" s="356">
        <v>3.49</v>
      </c>
      <c r="J48" s="357">
        <v>2.54</v>
      </c>
    </row>
    <row r="49" spans="2:10" ht="57.75" customHeight="1" thickBot="1" x14ac:dyDescent="0.25">
      <c r="B49" s="9"/>
      <c r="C49" s="1125" t="s">
        <v>6</v>
      </c>
      <c r="D49" s="1125"/>
      <c r="E49" s="1126"/>
      <c r="F49" s="358">
        <v>1.43</v>
      </c>
      <c r="G49" s="359" t="s">
        <v>523</v>
      </c>
      <c r="H49" s="359" t="s">
        <v>524</v>
      </c>
      <c r="I49" s="359">
        <v>1.17</v>
      </c>
      <c r="J49" s="360" t="s">
        <v>525</v>
      </c>
    </row>
    <row r="50" spans="2:10" ht="13.5" customHeight="1" x14ac:dyDescent="0.2"/>
  </sheetData>
  <sheetProtection algorithmName="SHA-512" hashValue="SAmWeSzkU0sgVl6/bnqVVZCXfMT4kfgY8VBhLdPSQpMz9UnR7pK81DB/MIUTBYlvP63t6cQIicO0ni9YuDpFKQ==" saltValue="8vmvpS8PIhPap3cIlsDx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5"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518</v>
      </c>
      <c r="G33" s="17" t="s">
        <v>519</v>
      </c>
      <c r="H33" s="17" t="s">
        <v>520</v>
      </c>
      <c r="I33" s="17" t="s">
        <v>521</v>
      </c>
      <c r="J33" s="18" t="s">
        <v>522</v>
      </c>
      <c r="K33" s="10"/>
      <c r="L33" s="10"/>
      <c r="M33" s="10"/>
      <c r="N33" s="10"/>
      <c r="O33" s="10"/>
      <c r="P33" s="10"/>
    </row>
    <row r="34" spans="1:16" ht="39" customHeight="1" x14ac:dyDescent="0.2">
      <c r="A34" s="10"/>
      <c r="B34" s="19"/>
      <c r="C34" s="1133" t="s">
        <v>526</v>
      </c>
      <c r="D34" s="1133"/>
      <c r="E34" s="1134"/>
      <c r="F34" s="20">
        <v>4.7300000000000004</v>
      </c>
      <c r="G34" s="21">
        <v>4.28</v>
      </c>
      <c r="H34" s="21">
        <v>4.2300000000000004</v>
      </c>
      <c r="I34" s="21">
        <v>4.54</v>
      </c>
      <c r="J34" s="22">
        <v>4.49</v>
      </c>
      <c r="K34" s="10"/>
      <c r="L34" s="10"/>
      <c r="M34" s="10"/>
      <c r="N34" s="10"/>
      <c r="O34" s="10"/>
      <c r="P34" s="10"/>
    </row>
    <row r="35" spans="1:16" ht="39" customHeight="1" x14ac:dyDescent="0.2">
      <c r="A35" s="10"/>
      <c r="B35" s="23"/>
      <c r="C35" s="1127" t="s">
        <v>527</v>
      </c>
      <c r="D35" s="1128"/>
      <c r="E35" s="1129"/>
      <c r="F35" s="24">
        <v>4.1100000000000003</v>
      </c>
      <c r="G35" s="25">
        <v>4.46</v>
      </c>
      <c r="H35" s="25">
        <v>4.63</v>
      </c>
      <c r="I35" s="25">
        <v>4.93</v>
      </c>
      <c r="J35" s="26">
        <v>4.4400000000000004</v>
      </c>
      <c r="K35" s="10"/>
      <c r="L35" s="10"/>
      <c r="M35" s="10"/>
      <c r="N35" s="10"/>
      <c r="O35" s="10"/>
      <c r="P35" s="10"/>
    </row>
    <row r="36" spans="1:16" ht="39" customHeight="1" x14ac:dyDescent="0.2">
      <c r="A36" s="10"/>
      <c r="B36" s="23"/>
      <c r="C36" s="1127" t="s">
        <v>528</v>
      </c>
      <c r="D36" s="1128"/>
      <c r="E36" s="1129"/>
      <c r="F36" s="24">
        <v>2.82</v>
      </c>
      <c r="G36" s="25">
        <v>2.87</v>
      </c>
      <c r="H36" s="25">
        <v>2.85</v>
      </c>
      <c r="I36" s="25">
        <v>3.22</v>
      </c>
      <c r="J36" s="26">
        <v>3.26</v>
      </c>
      <c r="K36" s="10"/>
      <c r="L36" s="10"/>
      <c r="M36" s="10"/>
      <c r="N36" s="10"/>
      <c r="O36" s="10"/>
      <c r="P36" s="10"/>
    </row>
    <row r="37" spans="1:16" ht="39" customHeight="1" x14ac:dyDescent="0.2">
      <c r="A37" s="10"/>
      <c r="B37" s="23"/>
      <c r="C37" s="1127" t="s">
        <v>529</v>
      </c>
      <c r="D37" s="1128"/>
      <c r="E37" s="1129"/>
      <c r="F37" s="24">
        <v>2.4</v>
      </c>
      <c r="G37" s="25">
        <v>2.94</v>
      </c>
      <c r="H37" s="25">
        <v>2.41</v>
      </c>
      <c r="I37" s="25">
        <v>3.31</v>
      </c>
      <c r="J37" s="26">
        <v>2.39</v>
      </c>
      <c r="K37" s="10"/>
      <c r="L37" s="10"/>
      <c r="M37" s="10"/>
      <c r="N37" s="10"/>
      <c r="O37" s="10"/>
      <c r="P37" s="10"/>
    </row>
    <row r="38" spans="1:16" ht="39" customHeight="1" x14ac:dyDescent="0.2">
      <c r="A38" s="10"/>
      <c r="B38" s="23"/>
      <c r="C38" s="1127" t="s">
        <v>530</v>
      </c>
      <c r="D38" s="1128"/>
      <c r="E38" s="1129"/>
      <c r="F38" s="24">
        <v>0.73</v>
      </c>
      <c r="G38" s="25">
        <v>0.82</v>
      </c>
      <c r="H38" s="25">
        <v>0.91</v>
      </c>
      <c r="I38" s="25">
        <v>1.06</v>
      </c>
      <c r="J38" s="26">
        <v>1.2</v>
      </c>
      <c r="K38" s="10"/>
      <c r="L38" s="10"/>
      <c r="M38" s="10"/>
      <c r="N38" s="10"/>
      <c r="O38" s="10"/>
      <c r="P38" s="10"/>
    </row>
    <row r="39" spans="1:16" ht="39" customHeight="1" x14ac:dyDescent="0.2">
      <c r="A39" s="10"/>
      <c r="B39" s="23"/>
      <c r="C39" s="1127" t="s">
        <v>531</v>
      </c>
      <c r="D39" s="1128"/>
      <c r="E39" s="1129"/>
      <c r="F39" s="24">
        <v>0.85</v>
      </c>
      <c r="G39" s="25">
        <v>0.74</v>
      </c>
      <c r="H39" s="25">
        <v>0.43</v>
      </c>
      <c r="I39" s="25">
        <v>0.53</v>
      </c>
      <c r="J39" s="26">
        <v>0.66</v>
      </c>
      <c r="K39" s="10"/>
      <c r="L39" s="10"/>
      <c r="M39" s="10"/>
      <c r="N39" s="10"/>
      <c r="O39" s="10"/>
      <c r="P39" s="10"/>
    </row>
    <row r="40" spans="1:16" ht="39" customHeight="1" x14ac:dyDescent="0.2">
      <c r="A40" s="10"/>
      <c r="B40" s="23"/>
      <c r="C40" s="1127" t="s">
        <v>532</v>
      </c>
      <c r="D40" s="1128"/>
      <c r="E40" s="1129"/>
      <c r="F40" s="24" t="s">
        <v>480</v>
      </c>
      <c r="G40" s="25">
        <v>0.38</v>
      </c>
      <c r="H40" s="25">
        <v>0.35</v>
      </c>
      <c r="I40" s="25">
        <v>0.34</v>
      </c>
      <c r="J40" s="26">
        <v>0.33</v>
      </c>
      <c r="K40" s="10"/>
      <c r="L40" s="10"/>
      <c r="M40" s="10"/>
      <c r="N40" s="10"/>
      <c r="O40" s="10"/>
      <c r="P40" s="10"/>
    </row>
    <row r="41" spans="1:16" ht="39" customHeight="1" x14ac:dyDescent="0.2">
      <c r="A41" s="10"/>
      <c r="B41" s="23"/>
      <c r="C41" s="1127" t="s">
        <v>533</v>
      </c>
      <c r="D41" s="1128"/>
      <c r="E41" s="1129"/>
      <c r="F41" s="24">
        <v>0.56999999999999995</v>
      </c>
      <c r="G41" s="25">
        <v>1.68</v>
      </c>
      <c r="H41" s="25">
        <v>1.47</v>
      </c>
      <c r="I41" s="25">
        <v>0.34</v>
      </c>
      <c r="J41" s="26">
        <v>0.23</v>
      </c>
      <c r="K41" s="10"/>
      <c r="L41" s="10"/>
      <c r="M41" s="10"/>
      <c r="N41" s="10"/>
      <c r="O41" s="10"/>
      <c r="P41" s="10"/>
    </row>
    <row r="42" spans="1:16" ht="39" customHeight="1" x14ac:dyDescent="0.2">
      <c r="A42" s="10"/>
      <c r="B42" s="27"/>
      <c r="C42" s="1127" t="s">
        <v>534</v>
      </c>
      <c r="D42" s="1128"/>
      <c r="E42" s="1129"/>
      <c r="F42" s="24" t="s">
        <v>480</v>
      </c>
      <c r="G42" s="25" t="s">
        <v>480</v>
      </c>
      <c r="H42" s="25" t="s">
        <v>480</v>
      </c>
      <c r="I42" s="25" t="s">
        <v>480</v>
      </c>
      <c r="J42" s="26" t="s">
        <v>480</v>
      </c>
      <c r="K42" s="10"/>
      <c r="L42" s="10"/>
      <c r="M42" s="10"/>
      <c r="N42" s="10"/>
      <c r="O42" s="10"/>
      <c r="P42" s="10"/>
    </row>
    <row r="43" spans="1:16" ht="39" customHeight="1" thickBot="1" x14ac:dyDescent="0.25">
      <c r="A43" s="10"/>
      <c r="B43" s="28"/>
      <c r="C43" s="1130" t="s">
        <v>535</v>
      </c>
      <c r="D43" s="1131"/>
      <c r="E43" s="1132"/>
      <c r="F43" s="29">
        <v>0.59</v>
      </c>
      <c r="G43" s="30">
        <v>0.21</v>
      </c>
      <c r="H43" s="30">
        <v>0.19</v>
      </c>
      <c r="I43" s="30">
        <v>0.17</v>
      </c>
      <c r="J43" s="31">
        <v>0.14000000000000001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jRUaB04bCdIbpO+cude42LEc/gj3M8QWeRSf5ML5xOucSyeSLIVEnNIFB0I2GnEq5gfqu+znYPl3PacMvyu9hQ==" saltValue="GO0+X5Ve6IrtX4IO+aV3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22"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518</v>
      </c>
      <c r="L44" s="44" t="s">
        <v>519</v>
      </c>
      <c r="M44" s="44" t="s">
        <v>520</v>
      </c>
      <c r="N44" s="44" t="s">
        <v>521</v>
      </c>
      <c r="O44" s="45" t="s">
        <v>522</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60663</v>
      </c>
      <c r="L45" s="48">
        <v>56144</v>
      </c>
      <c r="M45" s="48">
        <v>68563</v>
      </c>
      <c r="N45" s="48">
        <v>54645</v>
      </c>
      <c r="O45" s="49">
        <v>50429</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480</v>
      </c>
      <c r="L46" s="52" t="s">
        <v>480</v>
      </c>
      <c r="M46" s="52" t="s">
        <v>480</v>
      </c>
      <c r="N46" s="52" t="s">
        <v>480</v>
      </c>
      <c r="O46" s="53" t="s">
        <v>480</v>
      </c>
      <c r="P46" s="36"/>
      <c r="Q46" s="36"/>
      <c r="R46" s="36"/>
      <c r="S46" s="36"/>
      <c r="T46" s="36"/>
      <c r="U46" s="36"/>
    </row>
    <row r="47" spans="1:21" ht="30.75" customHeight="1" x14ac:dyDescent="0.2">
      <c r="A47" s="36"/>
      <c r="B47" s="1160"/>
      <c r="C47" s="1161"/>
      <c r="D47" s="50"/>
      <c r="E47" s="1137" t="s">
        <v>13</v>
      </c>
      <c r="F47" s="1137"/>
      <c r="G47" s="1137"/>
      <c r="H47" s="1137"/>
      <c r="I47" s="1137"/>
      <c r="J47" s="1138"/>
      <c r="K47" s="51">
        <v>12333</v>
      </c>
      <c r="L47" s="52">
        <v>12689</v>
      </c>
      <c r="M47" s="52">
        <v>12751</v>
      </c>
      <c r="N47" s="52">
        <v>12824</v>
      </c>
      <c r="O47" s="53">
        <v>13303</v>
      </c>
      <c r="P47" s="36"/>
      <c r="Q47" s="36"/>
      <c r="R47" s="36"/>
      <c r="S47" s="36"/>
      <c r="T47" s="36"/>
      <c r="U47" s="36"/>
    </row>
    <row r="48" spans="1:21" ht="30.75" customHeight="1" x14ac:dyDescent="0.2">
      <c r="A48" s="36"/>
      <c r="B48" s="1160"/>
      <c r="C48" s="1161"/>
      <c r="D48" s="50"/>
      <c r="E48" s="1137" t="s">
        <v>14</v>
      </c>
      <c r="F48" s="1137"/>
      <c r="G48" s="1137"/>
      <c r="H48" s="1137"/>
      <c r="I48" s="1137"/>
      <c r="J48" s="1138"/>
      <c r="K48" s="51">
        <v>3281</v>
      </c>
      <c r="L48" s="52">
        <v>3233</v>
      </c>
      <c r="M48" s="52">
        <v>3192</v>
      </c>
      <c r="N48" s="52">
        <v>2827</v>
      </c>
      <c r="O48" s="53">
        <v>3267</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480</v>
      </c>
      <c r="L49" s="52" t="s">
        <v>480</v>
      </c>
      <c r="M49" s="52" t="s">
        <v>480</v>
      </c>
      <c r="N49" s="52" t="s">
        <v>480</v>
      </c>
      <c r="O49" s="53" t="s">
        <v>480</v>
      </c>
      <c r="P49" s="36"/>
      <c r="Q49" s="36"/>
      <c r="R49" s="36"/>
      <c r="S49" s="36"/>
      <c r="T49" s="36"/>
      <c r="U49" s="36"/>
    </row>
    <row r="50" spans="1:21" ht="30.75" customHeight="1" x14ac:dyDescent="0.2">
      <c r="A50" s="36"/>
      <c r="B50" s="1160"/>
      <c r="C50" s="1161"/>
      <c r="D50" s="50"/>
      <c r="E50" s="1137" t="s">
        <v>16</v>
      </c>
      <c r="F50" s="1137"/>
      <c r="G50" s="1137"/>
      <c r="H50" s="1137"/>
      <c r="I50" s="1137"/>
      <c r="J50" s="1138"/>
      <c r="K50" s="51">
        <v>669</v>
      </c>
      <c r="L50" s="52">
        <v>705</v>
      </c>
      <c r="M50" s="52">
        <v>673</v>
      </c>
      <c r="N50" s="52">
        <v>662</v>
      </c>
      <c r="O50" s="53">
        <v>638</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480</v>
      </c>
      <c r="L51" s="52" t="s">
        <v>480</v>
      </c>
      <c r="M51" s="52" t="s">
        <v>480</v>
      </c>
      <c r="N51" s="52" t="s">
        <v>480</v>
      </c>
      <c r="O51" s="53" t="s">
        <v>480</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51825</v>
      </c>
      <c r="L52" s="52">
        <v>49052</v>
      </c>
      <c r="M52" s="52">
        <v>57032</v>
      </c>
      <c r="N52" s="52">
        <v>45287</v>
      </c>
      <c r="O52" s="53">
        <v>43560</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25121</v>
      </c>
      <c r="L53" s="57">
        <v>23719</v>
      </c>
      <c r="M53" s="57">
        <v>28147</v>
      </c>
      <c r="N53" s="57">
        <v>25671</v>
      </c>
      <c r="O53" s="58">
        <v>24077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536</v>
      </c>
      <c r="P55" s="36"/>
      <c r="Q55" s="36"/>
      <c r="R55" s="36"/>
      <c r="S55" s="36"/>
      <c r="T55" s="36"/>
      <c r="U55" s="36"/>
    </row>
    <row r="56" spans="1:21" ht="30.75" customHeight="1" thickBot="1" x14ac:dyDescent="0.3">
      <c r="A56" s="36"/>
      <c r="B56" s="62"/>
      <c r="C56" s="63"/>
      <c r="D56" s="63"/>
      <c r="E56" s="64"/>
      <c r="F56" s="64"/>
      <c r="G56" s="64"/>
      <c r="H56" s="64"/>
      <c r="I56" s="64"/>
      <c r="J56" s="65" t="s">
        <v>3</v>
      </c>
      <c r="K56" s="66" t="s">
        <v>537</v>
      </c>
      <c r="L56" s="67" t="s">
        <v>538</v>
      </c>
      <c r="M56" s="67" t="s">
        <v>539</v>
      </c>
      <c r="N56" s="67" t="s">
        <v>540</v>
      </c>
      <c r="O56" s="68" t="s">
        <v>541</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4</v>
      </c>
      <c r="L57" s="70">
        <v>7499</v>
      </c>
      <c r="M57" s="70">
        <v>10000</v>
      </c>
      <c r="N57" s="70">
        <v>13333</v>
      </c>
      <c r="O57" s="71">
        <v>13333</v>
      </c>
      <c r="P57" s="36"/>
      <c r="Q57" s="36"/>
      <c r="R57" s="36"/>
      <c r="S57" s="36"/>
      <c r="T57" s="36"/>
      <c r="U57" s="36"/>
    </row>
    <row r="58" spans="1:21" ht="30.75" customHeight="1" x14ac:dyDescent="0.2">
      <c r="A58" s="36"/>
      <c r="B58" s="1145"/>
      <c r="C58" s="1146"/>
      <c r="D58" s="1152" t="s">
        <v>26</v>
      </c>
      <c r="E58" s="1153"/>
      <c r="F58" s="1153"/>
      <c r="G58" s="1153"/>
      <c r="H58" s="1153"/>
      <c r="I58" s="1153"/>
      <c r="J58" s="1154"/>
      <c r="K58" s="72">
        <v>48462</v>
      </c>
      <c r="L58" s="73">
        <v>57711</v>
      </c>
      <c r="M58" s="73">
        <v>75718</v>
      </c>
      <c r="N58" s="73">
        <v>87275</v>
      </c>
      <c r="O58" s="74">
        <v>93150</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48433</v>
      </c>
      <c r="L59" s="76">
        <v>56600</v>
      </c>
      <c r="M59" s="76">
        <v>61789</v>
      </c>
      <c r="N59" s="76">
        <v>64107</v>
      </c>
      <c r="O59" s="77">
        <v>63264</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zsabFp2FD4SV4RVT1MpKpcaULup9npUf/3/j2bwymfhy+n+yU7Ijs5cOKByPRdhBm44jfXeJ0J40tg75dX/5vg==" saltValue="yu/SqTIvS4EgJS3hiryo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518</v>
      </c>
      <c r="J40" s="363" t="s">
        <v>519</v>
      </c>
      <c r="K40" s="363" t="s">
        <v>520</v>
      </c>
      <c r="L40" s="363" t="s">
        <v>521</v>
      </c>
      <c r="M40" s="364" t="s">
        <v>522</v>
      </c>
    </row>
    <row r="41" spans="2:13" ht="27.75" customHeight="1" x14ac:dyDescent="0.2">
      <c r="B41" s="1178" t="s">
        <v>30</v>
      </c>
      <c r="C41" s="1179"/>
      <c r="D41" s="87"/>
      <c r="E41" s="1180" t="s">
        <v>31</v>
      </c>
      <c r="F41" s="1180"/>
      <c r="G41" s="1180"/>
      <c r="H41" s="1181"/>
      <c r="I41" s="365">
        <v>871695</v>
      </c>
      <c r="J41" s="366">
        <v>892605</v>
      </c>
      <c r="K41" s="366">
        <v>899261</v>
      </c>
      <c r="L41" s="366">
        <v>899415</v>
      </c>
      <c r="M41" s="367">
        <v>910228</v>
      </c>
    </row>
    <row r="42" spans="2:13" ht="27.75" customHeight="1" x14ac:dyDescent="0.2">
      <c r="B42" s="1168"/>
      <c r="C42" s="1169"/>
      <c r="D42" s="88"/>
      <c r="E42" s="1172" t="s">
        <v>32</v>
      </c>
      <c r="F42" s="1172"/>
      <c r="G42" s="1172"/>
      <c r="H42" s="1173"/>
      <c r="I42" s="368">
        <v>8250</v>
      </c>
      <c r="J42" s="369">
        <v>7720</v>
      </c>
      <c r="K42" s="369">
        <v>7188</v>
      </c>
      <c r="L42" s="369">
        <v>6630</v>
      </c>
      <c r="M42" s="370">
        <v>6104</v>
      </c>
    </row>
    <row r="43" spans="2:13" ht="27.75" customHeight="1" x14ac:dyDescent="0.2">
      <c r="B43" s="1168"/>
      <c r="C43" s="1169"/>
      <c r="D43" s="88"/>
      <c r="E43" s="1172" t="s">
        <v>33</v>
      </c>
      <c r="F43" s="1172"/>
      <c r="G43" s="1172"/>
      <c r="H43" s="1173"/>
      <c r="I43" s="368">
        <v>32399</v>
      </c>
      <c r="J43" s="369">
        <v>29089</v>
      </c>
      <c r="K43" s="369">
        <v>26054</v>
      </c>
      <c r="L43" s="369">
        <v>25986</v>
      </c>
      <c r="M43" s="370">
        <v>26543</v>
      </c>
    </row>
    <row r="44" spans="2:13" ht="27.75" customHeight="1" x14ac:dyDescent="0.2">
      <c r="B44" s="1168"/>
      <c r="C44" s="1169"/>
      <c r="D44" s="88"/>
      <c r="E44" s="1172" t="s">
        <v>34</v>
      </c>
      <c r="F44" s="1172"/>
      <c r="G44" s="1172"/>
      <c r="H44" s="1173"/>
      <c r="I44" s="368" t="s">
        <v>480</v>
      </c>
      <c r="J44" s="369" t="s">
        <v>480</v>
      </c>
      <c r="K44" s="369" t="s">
        <v>480</v>
      </c>
      <c r="L44" s="369" t="s">
        <v>480</v>
      </c>
      <c r="M44" s="370" t="s">
        <v>480</v>
      </c>
    </row>
    <row r="45" spans="2:13" ht="27.75" customHeight="1" x14ac:dyDescent="0.2">
      <c r="B45" s="1168"/>
      <c r="C45" s="1169"/>
      <c r="D45" s="88"/>
      <c r="E45" s="1172" t="s">
        <v>35</v>
      </c>
      <c r="F45" s="1172"/>
      <c r="G45" s="1172"/>
      <c r="H45" s="1173"/>
      <c r="I45" s="368">
        <v>104069</v>
      </c>
      <c r="J45" s="369">
        <v>101116</v>
      </c>
      <c r="K45" s="369">
        <v>95529</v>
      </c>
      <c r="L45" s="369">
        <v>94581</v>
      </c>
      <c r="M45" s="370">
        <v>95766</v>
      </c>
    </row>
    <row r="46" spans="2:13" ht="27.75" customHeight="1" x14ac:dyDescent="0.2">
      <c r="B46" s="1168"/>
      <c r="C46" s="1169"/>
      <c r="D46" s="89"/>
      <c r="E46" s="1182" t="s">
        <v>36</v>
      </c>
      <c r="F46" s="1182"/>
      <c r="G46" s="1182"/>
      <c r="H46" s="1183"/>
      <c r="I46" s="368">
        <v>2258</v>
      </c>
      <c r="J46" s="369">
        <v>2108</v>
      </c>
      <c r="K46" s="369">
        <v>35</v>
      </c>
      <c r="L46" s="369">
        <v>7</v>
      </c>
      <c r="M46" s="370">
        <v>20</v>
      </c>
    </row>
    <row r="47" spans="2:13" ht="27.75" customHeight="1" x14ac:dyDescent="0.2">
      <c r="B47" s="1168"/>
      <c r="C47" s="1169"/>
      <c r="D47" s="90"/>
      <c r="E47" s="1184" t="s">
        <v>37</v>
      </c>
      <c r="F47" s="1185"/>
      <c r="G47" s="1185"/>
      <c r="H47" s="1186"/>
      <c r="I47" s="368" t="s">
        <v>480</v>
      </c>
      <c r="J47" s="369" t="s">
        <v>480</v>
      </c>
      <c r="K47" s="369" t="s">
        <v>480</v>
      </c>
      <c r="L47" s="369" t="s">
        <v>480</v>
      </c>
      <c r="M47" s="370" t="s">
        <v>480</v>
      </c>
    </row>
    <row r="48" spans="2:13" ht="27.75" customHeight="1" x14ac:dyDescent="0.2">
      <c r="B48" s="1168"/>
      <c r="C48" s="1169"/>
      <c r="D48" s="88"/>
      <c r="E48" s="1172" t="s">
        <v>38</v>
      </c>
      <c r="F48" s="1172"/>
      <c r="G48" s="1172"/>
      <c r="H48" s="1173"/>
      <c r="I48" s="368" t="s">
        <v>480</v>
      </c>
      <c r="J48" s="369" t="s">
        <v>480</v>
      </c>
      <c r="K48" s="369" t="s">
        <v>480</v>
      </c>
      <c r="L48" s="369" t="s">
        <v>480</v>
      </c>
      <c r="M48" s="370" t="s">
        <v>480</v>
      </c>
    </row>
    <row r="49" spans="2:13" ht="27.75" customHeight="1" x14ac:dyDescent="0.2">
      <c r="B49" s="1170"/>
      <c r="C49" s="1171"/>
      <c r="D49" s="88"/>
      <c r="E49" s="1172" t="s">
        <v>39</v>
      </c>
      <c r="F49" s="1172"/>
      <c r="G49" s="1172"/>
      <c r="H49" s="1173"/>
      <c r="I49" s="368" t="s">
        <v>480</v>
      </c>
      <c r="J49" s="369" t="s">
        <v>480</v>
      </c>
      <c r="K49" s="369" t="s">
        <v>480</v>
      </c>
      <c r="L49" s="369" t="s">
        <v>480</v>
      </c>
      <c r="M49" s="370" t="s">
        <v>480</v>
      </c>
    </row>
    <row r="50" spans="2:13" ht="27.75" customHeight="1" x14ac:dyDescent="0.2">
      <c r="B50" s="1166" t="s">
        <v>40</v>
      </c>
      <c r="C50" s="1167"/>
      <c r="D50" s="91"/>
      <c r="E50" s="1172" t="s">
        <v>41</v>
      </c>
      <c r="F50" s="1172"/>
      <c r="G50" s="1172"/>
      <c r="H50" s="1173"/>
      <c r="I50" s="368">
        <v>91875</v>
      </c>
      <c r="J50" s="369">
        <v>107507</v>
      </c>
      <c r="K50" s="369">
        <v>119048</v>
      </c>
      <c r="L50" s="369">
        <v>127238</v>
      </c>
      <c r="M50" s="370">
        <v>135888</v>
      </c>
    </row>
    <row r="51" spans="2:13" ht="27.75" customHeight="1" x14ac:dyDescent="0.2">
      <c r="B51" s="1168"/>
      <c r="C51" s="1169"/>
      <c r="D51" s="88"/>
      <c r="E51" s="1172" t="s">
        <v>42</v>
      </c>
      <c r="F51" s="1172"/>
      <c r="G51" s="1172"/>
      <c r="H51" s="1173"/>
      <c r="I51" s="368">
        <v>20327</v>
      </c>
      <c r="J51" s="369">
        <v>19170</v>
      </c>
      <c r="K51" s="369">
        <v>16816</v>
      </c>
      <c r="L51" s="369">
        <v>16422</v>
      </c>
      <c r="M51" s="370">
        <v>16839</v>
      </c>
    </row>
    <row r="52" spans="2:13" ht="27.75" customHeight="1" x14ac:dyDescent="0.2">
      <c r="B52" s="1170"/>
      <c r="C52" s="1171"/>
      <c r="D52" s="88"/>
      <c r="E52" s="1172" t="s">
        <v>43</v>
      </c>
      <c r="F52" s="1172"/>
      <c r="G52" s="1172"/>
      <c r="H52" s="1173"/>
      <c r="I52" s="368">
        <v>557401</v>
      </c>
      <c r="J52" s="369">
        <v>558313</v>
      </c>
      <c r="K52" s="369">
        <v>562177</v>
      </c>
      <c r="L52" s="369">
        <v>557389</v>
      </c>
      <c r="M52" s="370">
        <v>545976</v>
      </c>
    </row>
    <row r="53" spans="2:13" ht="27.75" customHeight="1" thickBot="1" x14ac:dyDescent="0.25">
      <c r="B53" s="1174" t="s">
        <v>20</v>
      </c>
      <c r="C53" s="1175"/>
      <c r="D53" s="92"/>
      <c r="E53" s="1176" t="s">
        <v>44</v>
      </c>
      <c r="F53" s="1176"/>
      <c r="G53" s="1176"/>
      <c r="H53" s="1177"/>
      <c r="I53" s="371">
        <v>349067</v>
      </c>
      <c r="J53" s="372">
        <v>347646</v>
      </c>
      <c r="K53" s="372">
        <v>330025</v>
      </c>
      <c r="L53" s="372">
        <v>325571</v>
      </c>
      <c r="M53" s="373">
        <v>339957</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nVfbKAVpsgE1+O7JvfdCQgzNOOgoC0G5vTOM451vTqU4MENSETcj1z8fPt/E9NnOnma1H4FXrl3puv3163CzjQ==" saltValue="VUnNr2r/6Uxkk5cH4ZIQ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520</v>
      </c>
      <c r="G54" s="100" t="s">
        <v>521</v>
      </c>
      <c r="H54" s="101" t="s">
        <v>522</v>
      </c>
    </row>
    <row r="55" spans="2:8" ht="52.5" customHeight="1" x14ac:dyDescent="0.2">
      <c r="B55" s="102"/>
      <c r="C55" s="1192" t="s">
        <v>46</v>
      </c>
      <c r="D55" s="1192"/>
      <c r="E55" s="1193"/>
      <c r="F55" s="103">
        <v>8527</v>
      </c>
      <c r="G55" s="103">
        <v>9427</v>
      </c>
      <c r="H55" s="104">
        <v>10427</v>
      </c>
    </row>
    <row r="56" spans="2:8" ht="52.5" customHeight="1" x14ac:dyDescent="0.2">
      <c r="B56" s="105"/>
      <c r="C56" s="1194" t="s">
        <v>47</v>
      </c>
      <c r="D56" s="1194"/>
      <c r="E56" s="1195"/>
      <c r="F56" s="106">
        <v>3212</v>
      </c>
      <c r="G56" s="106">
        <v>3316</v>
      </c>
      <c r="H56" s="107">
        <v>3461</v>
      </c>
    </row>
    <row r="57" spans="2:8" ht="53.25" customHeight="1" x14ac:dyDescent="0.2">
      <c r="B57" s="105"/>
      <c r="C57" s="1196" t="s">
        <v>48</v>
      </c>
      <c r="D57" s="1196"/>
      <c r="E57" s="1197"/>
      <c r="F57" s="108">
        <v>21940</v>
      </c>
      <c r="G57" s="108">
        <v>23818</v>
      </c>
      <c r="H57" s="109">
        <v>33346</v>
      </c>
    </row>
    <row r="58" spans="2:8" ht="45.75" customHeight="1" x14ac:dyDescent="0.2">
      <c r="B58" s="110"/>
      <c r="C58" s="1187" t="s">
        <v>567</v>
      </c>
      <c r="D58" s="1188"/>
      <c r="E58" s="1189"/>
      <c r="F58" s="111">
        <v>7813</v>
      </c>
      <c r="G58" s="111">
        <v>9117</v>
      </c>
      <c r="H58" s="112">
        <v>13672</v>
      </c>
    </row>
    <row r="59" spans="2:8" ht="45.75" customHeight="1" x14ac:dyDescent="0.2">
      <c r="B59" s="110"/>
      <c r="C59" s="1187" t="s">
        <v>568</v>
      </c>
      <c r="D59" s="1188"/>
      <c r="E59" s="1189"/>
      <c r="F59" s="111">
        <v>2678</v>
      </c>
      <c r="G59" s="111">
        <v>3379</v>
      </c>
      <c r="H59" s="112">
        <v>5906</v>
      </c>
    </row>
    <row r="60" spans="2:8" ht="45.75" customHeight="1" x14ac:dyDescent="0.2">
      <c r="B60" s="110"/>
      <c r="C60" s="1187" t="s">
        <v>569</v>
      </c>
      <c r="D60" s="1188"/>
      <c r="E60" s="1189"/>
      <c r="F60" s="111">
        <v>0</v>
      </c>
      <c r="G60" s="111">
        <v>0</v>
      </c>
      <c r="H60" s="112">
        <v>2600</v>
      </c>
    </row>
    <row r="61" spans="2:8" ht="45.75" customHeight="1" x14ac:dyDescent="0.2">
      <c r="B61" s="110"/>
      <c r="C61" s="1187" t="s">
        <v>570</v>
      </c>
      <c r="D61" s="1188"/>
      <c r="E61" s="1189"/>
      <c r="F61" s="111">
        <v>1990</v>
      </c>
      <c r="G61" s="111">
        <v>1990</v>
      </c>
      <c r="H61" s="112">
        <v>1990</v>
      </c>
    </row>
    <row r="62" spans="2:8" ht="45.75" customHeight="1" thickBot="1" x14ac:dyDescent="0.25">
      <c r="B62" s="113"/>
      <c r="C62" s="1187" t="s">
        <v>571</v>
      </c>
      <c r="D62" s="1188"/>
      <c r="E62" s="1189"/>
      <c r="F62" s="114">
        <v>1303</v>
      </c>
      <c r="G62" s="114">
        <v>1303</v>
      </c>
      <c r="H62" s="115">
        <v>1303</v>
      </c>
    </row>
    <row r="63" spans="2:8" ht="52.5" customHeight="1" thickBot="1" x14ac:dyDescent="0.25">
      <c r="B63" s="116"/>
      <c r="C63" s="1190" t="s">
        <v>49</v>
      </c>
      <c r="D63" s="1190"/>
      <c r="E63" s="1191"/>
      <c r="F63" s="117">
        <v>33679</v>
      </c>
      <c r="G63" s="117">
        <v>36561</v>
      </c>
      <c r="H63" s="118">
        <v>47234</v>
      </c>
    </row>
    <row r="64" spans="2:8" ht="13" x14ac:dyDescent="0.2"/>
  </sheetData>
  <sheetProtection algorithmName="SHA-512" hashValue="C/gE3YSfdLp3v5rebzR77xv5iRyuEFwg/ARIrtF7xxF19Wxp/FPnTzNtOnk7mMAmd3rrGB5E+tVMFxKpXc21+g==" saltValue="TFjoz6KxfiNtSscDPXnH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511</v>
      </c>
      <c r="B3" s="134"/>
      <c r="C3" s="135"/>
      <c r="D3" s="136">
        <v>141298</v>
      </c>
      <c r="E3" s="137"/>
      <c r="F3" s="138">
        <v>91743</v>
      </c>
      <c r="G3" s="139"/>
      <c r="H3" s="140"/>
    </row>
    <row r="4" spans="1:8" x14ac:dyDescent="0.2">
      <c r="A4" s="141"/>
      <c r="B4" s="142"/>
      <c r="C4" s="143"/>
      <c r="D4" s="144">
        <v>47491</v>
      </c>
      <c r="E4" s="145"/>
      <c r="F4" s="146">
        <v>21872</v>
      </c>
      <c r="G4" s="147"/>
      <c r="H4" s="148"/>
    </row>
    <row r="5" spans="1:8" x14ac:dyDescent="0.2">
      <c r="A5" s="129" t="s">
        <v>513</v>
      </c>
      <c r="B5" s="134"/>
      <c r="C5" s="135"/>
      <c r="D5" s="136">
        <v>149592</v>
      </c>
      <c r="E5" s="137"/>
      <c r="F5" s="138">
        <v>95429</v>
      </c>
      <c r="G5" s="139"/>
      <c r="H5" s="140"/>
    </row>
    <row r="6" spans="1:8" x14ac:dyDescent="0.2">
      <c r="A6" s="141"/>
      <c r="B6" s="142"/>
      <c r="C6" s="143"/>
      <c r="D6" s="144">
        <v>47893</v>
      </c>
      <c r="E6" s="145"/>
      <c r="F6" s="146">
        <v>19371</v>
      </c>
      <c r="G6" s="147"/>
      <c r="H6" s="148"/>
    </row>
    <row r="7" spans="1:8" x14ac:dyDescent="0.2">
      <c r="A7" s="129" t="s">
        <v>514</v>
      </c>
      <c r="B7" s="134"/>
      <c r="C7" s="135"/>
      <c r="D7" s="136">
        <v>156073</v>
      </c>
      <c r="E7" s="137"/>
      <c r="F7" s="138">
        <v>93540</v>
      </c>
      <c r="G7" s="139"/>
      <c r="H7" s="140"/>
    </row>
    <row r="8" spans="1:8" x14ac:dyDescent="0.2">
      <c r="A8" s="141"/>
      <c r="B8" s="142"/>
      <c r="C8" s="143"/>
      <c r="D8" s="144">
        <v>52027</v>
      </c>
      <c r="E8" s="145"/>
      <c r="F8" s="146">
        <v>20617</v>
      </c>
      <c r="G8" s="147"/>
      <c r="H8" s="148"/>
    </row>
    <row r="9" spans="1:8" x14ac:dyDescent="0.2">
      <c r="A9" s="129" t="s">
        <v>515</v>
      </c>
      <c r="B9" s="134"/>
      <c r="C9" s="135"/>
      <c r="D9" s="136">
        <v>159047</v>
      </c>
      <c r="E9" s="137"/>
      <c r="F9" s="138">
        <v>88232</v>
      </c>
      <c r="G9" s="139"/>
      <c r="H9" s="140"/>
    </row>
    <row r="10" spans="1:8" x14ac:dyDescent="0.2">
      <c r="A10" s="141"/>
      <c r="B10" s="142"/>
      <c r="C10" s="143"/>
      <c r="D10" s="144">
        <v>52602</v>
      </c>
      <c r="E10" s="145"/>
      <c r="F10" s="146">
        <v>18955</v>
      </c>
      <c r="G10" s="147"/>
      <c r="H10" s="148"/>
    </row>
    <row r="11" spans="1:8" x14ac:dyDescent="0.2">
      <c r="A11" s="129" t="s">
        <v>516</v>
      </c>
      <c r="B11" s="134"/>
      <c r="C11" s="135"/>
      <c r="D11" s="136">
        <v>174434</v>
      </c>
      <c r="E11" s="137"/>
      <c r="F11" s="138">
        <v>118517</v>
      </c>
      <c r="G11" s="139"/>
      <c r="H11" s="140"/>
    </row>
    <row r="12" spans="1:8" x14ac:dyDescent="0.2">
      <c r="A12" s="141"/>
      <c r="B12" s="142"/>
      <c r="C12" s="149"/>
      <c r="D12" s="144">
        <v>70649</v>
      </c>
      <c r="E12" s="145"/>
      <c r="F12" s="146">
        <v>30926</v>
      </c>
      <c r="G12" s="147"/>
      <c r="H12" s="148"/>
    </row>
    <row r="13" spans="1:8" x14ac:dyDescent="0.2">
      <c r="A13" s="129"/>
      <c r="B13" s="134"/>
      <c r="C13" s="150"/>
      <c r="D13" s="151">
        <v>156089</v>
      </c>
      <c r="E13" s="152"/>
      <c r="F13" s="153">
        <v>97492</v>
      </c>
      <c r="G13" s="154"/>
      <c r="H13" s="140"/>
    </row>
    <row r="14" spans="1:8" x14ac:dyDescent="0.2">
      <c r="A14" s="141"/>
      <c r="B14" s="142"/>
      <c r="C14" s="143"/>
      <c r="D14" s="144">
        <v>54132</v>
      </c>
      <c r="E14" s="145"/>
      <c r="F14" s="146">
        <v>22348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2.6</v>
      </c>
      <c r="C19" s="155">
        <f>ROUND(VALUE(SUBSTITUTE(実質収支比率等に係る経年分析!G$48,"▲","-")),2)</f>
        <v>3.15</v>
      </c>
      <c r="D19" s="155">
        <f>ROUND(VALUE(SUBSTITUTE(実質収支比率等に係る経年分析!H$48,"▲","-")),2)</f>
        <v>2.59</v>
      </c>
      <c r="E19" s="155">
        <f>ROUND(VALUE(SUBSTITUTE(実質収支比率等に係る経年分析!I$48,"▲","-")),2)</f>
        <v>3.49</v>
      </c>
      <c r="F19" s="155">
        <f>ROUND(VALUE(SUBSTITUTE(実質収支比率等に係る経年分析!J$48,"▲","-")),2)</f>
        <v>2.54</v>
      </c>
    </row>
    <row r="20" spans="1:11" x14ac:dyDescent="0.2">
      <c r="A20" s="155" t="s">
        <v>54</v>
      </c>
      <c r="B20" s="155">
        <f>ROUND(VALUE(SUBSTITUTE(実質収支比率等に係る経年分析!F$47,"▲","-")),2)</f>
        <v>4</v>
      </c>
      <c r="C20" s="155">
        <f>ROUND(VALUE(SUBSTITUTE(実質収支比率等に係る経年分析!G$47,"▲","-")),2)</f>
        <v>3.32</v>
      </c>
      <c r="D20" s="155">
        <f>ROUND(VALUE(SUBSTITUTE(実質収支比率等に係る経年分析!H$47,"▲","-")),2)</f>
        <v>3.16</v>
      </c>
      <c r="E20" s="155">
        <f>ROUND(VALUE(SUBSTITUTE(実質収支比率等に係る経年分析!I$47,"▲","-")),2)</f>
        <v>3.6</v>
      </c>
      <c r="F20" s="155">
        <f>ROUND(VALUE(SUBSTITUTE(実質収支比率等に係る経年分析!J$47,"▲","-")),2)</f>
        <v>3.95</v>
      </c>
    </row>
    <row r="21" spans="1:11" x14ac:dyDescent="0.2">
      <c r="A21" s="155" t="s">
        <v>55</v>
      </c>
      <c r="B21" s="155">
        <f>IF(ISNUMBER(VALUE(SUBSTITUTE(実質収支比率等に係る経年分析!F$49,"▲","-"))),ROUND(VALUE(SUBSTITUTE(実質収支比率等に係る経年分析!F$49,"▲","-")),2),NA())</f>
        <v>1.43</v>
      </c>
      <c r="C21" s="155">
        <f>IF(ISNUMBER(VALUE(SUBSTITUTE(実質収支比率等に係る経年分析!G$49,"▲","-"))),ROUND(VALUE(SUBSTITUTE(実質収支比率等に係る経年分析!G$49,"▲","-")),2),NA())</f>
        <v>-0.03</v>
      </c>
      <c r="D21" s="155">
        <f>IF(ISNUMBER(VALUE(SUBSTITUTE(実質収支比率等に係る経年分析!H$49,"▲","-"))),ROUND(VALUE(SUBSTITUTE(実質収支比率等に係る経年分析!H$49,"▲","-")),2),NA())</f>
        <v>-0.4</v>
      </c>
      <c r="E21" s="155">
        <f>IF(ISNUMBER(VALUE(SUBSTITUTE(実質収支比率等に係る経年分析!I$49,"▲","-"))),ROUND(VALUE(SUBSTITUTE(実質収支比率等に係る経年分析!I$49,"▲","-")),2),NA())</f>
        <v>1.17</v>
      </c>
      <c r="F21" s="155">
        <f>IF(ISNUMBER(VALUE(SUBSTITUTE(実質収支比率等に係る経年分析!J$49,"▲","-"))),ROUND(VALUE(SUBSTITUTE(実質収支比率等に係る経年分析!J$49,"▲","-")),2),NA())</f>
        <v>-0.55000000000000004</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0.59</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0.21</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0.19</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0.17</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0.14000000000000001</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国民健康保険特別会計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0.56999999999999995</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1.68</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1.47</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0.34</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0.23</v>
      </c>
    </row>
    <row r="30" spans="1:11" x14ac:dyDescent="0.2">
      <c r="A30" s="156" t="str">
        <f>IF(連結実質赤字比率に係る赤字・黒字の構成分析!C$40="",NA(),連結実質赤字比率に係る赤字・黒字の構成分析!C$40)</f>
        <v>流域下水道事業会計</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0.38</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0.35</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0.34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0.33</v>
      </c>
    </row>
    <row r="31" spans="1:11" x14ac:dyDescent="0.2">
      <c r="A31" s="156" t="str">
        <f>IF(連結実質赤字比率に係る赤字・黒字の構成分析!C$39="",NA(),連結実質赤字比率に係る赤字・黒字の構成分析!C$39)</f>
        <v>臨海下水道事業会計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0.85</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0.74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0.43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0.53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0.66</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0.73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0.82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0.91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1.06</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1.2</v>
      </c>
    </row>
    <row r="33" spans="1:16" x14ac:dyDescent="0.2">
      <c r="A33" s="156" t="str">
        <f>IF(連結実質赤字比率に係る赤字・黒字の構成分析!C$37="",NA(),連結実質赤字比率に係る赤字・黒字の構成分析!C$37)</f>
        <v>一般会計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2.4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2.94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2.41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3.31</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2.39</v>
      </c>
    </row>
    <row r="34" spans="1:16" x14ac:dyDescent="0.2">
      <c r="A34" s="156" t="str">
        <f>IF(連結実質赤字比率に係る赤字・黒字の構成分析!C$36="",NA(),連結実質赤字比率に係る赤字・黒字の構成分析!C$36)</f>
        <v>臨海工業用地等造成事業会計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2.82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2.87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2.85</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3.22</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3.26</v>
      </c>
    </row>
    <row r="35" spans="1:16" x14ac:dyDescent="0.2">
      <c r="A35" s="156" t="str">
        <f>IF(連結実質赤字比率に係る赤字・黒字の構成分析!C$35="",NA(),連結実質赤字比率に係る赤字・黒字の構成分析!C$35)</f>
        <v>病院事業会計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4.1100000000000003</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4.46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4.63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4.93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4.4400000000000004</v>
      </c>
    </row>
    <row r="36" spans="1:16" x14ac:dyDescent="0.2">
      <c r="A36" s="156" t="str">
        <f>IF(連結実質赤字比率に係る赤字・黒字の構成分析!C$34="",NA(),連結実質赤字比率に係る赤字・黒字の構成分析!C$34)</f>
        <v>水道用水供給事業会計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4.7300000000000004</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4.28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4.2300000000000004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4.54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4.49</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51825</v>
      </c>
      <c r="E42" s="157"/>
      <c r="F42" s="157"/>
      <c r="G42" s="157">
        <f>'実質公債費比率（分子）の構造'!L$52</f>
        <v>49052</v>
      </c>
      <c r="H42" s="157"/>
      <c r="I42" s="157"/>
      <c r="J42" s="157">
        <f>'実質公債費比率（分子）の構造'!M$52</f>
        <v>57032</v>
      </c>
      <c r="K42" s="157"/>
      <c r="L42" s="157"/>
      <c r="M42" s="157">
        <f>'実質公債費比率（分子）の構造'!N$52</f>
        <v>45287</v>
      </c>
      <c r="N42" s="157"/>
      <c r="O42" s="157"/>
      <c r="P42" s="157">
        <f>'実質公債費比率（分子）の構造'!O$52</f>
        <v>43560</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669</v>
      </c>
      <c r="C44" s="157"/>
      <c r="D44" s="157"/>
      <c r="E44" s="157">
        <f>'実質公債費比率（分子）の構造'!L$50</f>
        <v>705</v>
      </c>
      <c r="F44" s="157"/>
      <c r="G44" s="157"/>
      <c r="H44" s="157">
        <f>'実質公債費比率（分子）の構造'!M$50</f>
        <v>673</v>
      </c>
      <c r="I44" s="157"/>
      <c r="J44" s="157"/>
      <c r="K44" s="157">
        <f>'実質公債費比率（分子）の構造'!N$50</f>
        <v>662</v>
      </c>
      <c r="L44" s="157"/>
      <c r="M44" s="157"/>
      <c r="N44" s="157">
        <f>'実質公債費比率（分子）の構造'!O$50</f>
        <v>638</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3281</v>
      </c>
      <c r="C46" s="157"/>
      <c r="D46" s="157"/>
      <c r="E46" s="157">
        <f>'実質公債費比率（分子）の構造'!L$48</f>
        <v>3233</v>
      </c>
      <c r="F46" s="157"/>
      <c r="G46" s="157"/>
      <c r="H46" s="157">
        <f>'実質公債費比率（分子）の構造'!M$48</f>
        <v>3192</v>
      </c>
      <c r="I46" s="157"/>
      <c r="J46" s="157"/>
      <c r="K46" s="157">
        <f>'実質公債費比率（分子）の構造'!N$48</f>
        <v>2827</v>
      </c>
      <c r="L46" s="157"/>
      <c r="M46" s="157"/>
      <c r="N46" s="157">
        <f>'実質公債費比率（分子）の構造'!O$48</f>
        <v>3267</v>
      </c>
      <c r="O46" s="157"/>
      <c r="P46" s="157"/>
    </row>
    <row r="47" spans="1:16" x14ac:dyDescent="0.2">
      <c r="A47" s="157" t="s">
        <v>13</v>
      </c>
      <c r="B47" s="157">
        <f>'実質公債費比率（分子）の構造'!K$47</f>
        <v>12333</v>
      </c>
      <c r="C47" s="157"/>
      <c r="D47" s="157"/>
      <c r="E47" s="157">
        <f>'実質公債費比率（分子）の構造'!L$47</f>
        <v>12689</v>
      </c>
      <c r="F47" s="157"/>
      <c r="G47" s="157"/>
      <c r="H47" s="157">
        <f>'実質公債費比率（分子）の構造'!M$47</f>
        <v>12751</v>
      </c>
      <c r="I47" s="157"/>
      <c r="J47" s="157"/>
      <c r="K47" s="157">
        <f>'実質公債費比率（分子）の構造'!N$47</f>
        <v>12824</v>
      </c>
      <c r="L47" s="157"/>
      <c r="M47" s="157"/>
      <c r="N47" s="157">
        <f>'実質公債費比率（分子）の構造'!O$47</f>
        <v>13303</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60663</v>
      </c>
      <c r="C49" s="157"/>
      <c r="D49" s="157"/>
      <c r="E49" s="157">
        <f>'実質公債費比率（分子）の構造'!L$45</f>
        <v>56144</v>
      </c>
      <c r="F49" s="157"/>
      <c r="G49" s="157"/>
      <c r="H49" s="157">
        <f>'実質公債費比率（分子）の構造'!M$45</f>
        <v>68563</v>
      </c>
      <c r="I49" s="157"/>
      <c r="J49" s="157"/>
      <c r="K49" s="157">
        <f>'実質公債費比率（分子）の構造'!N$45</f>
        <v>54645</v>
      </c>
      <c r="L49" s="157"/>
      <c r="M49" s="157"/>
      <c r="N49" s="157">
        <f>'実質公債費比率（分子）の構造'!O$45</f>
        <v>50429</v>
      </c>
      <c r="O49" s="157"/>
      <c r="P49" s="157"/>
    </row>
    <row r="50" spans="1:16" x14ac:dyDescent="0.2">
      <c r="A50" s="157" t="s">
        <v>68</v>
      </c>
      <c r="B50" s="157" t="e">
        <f>NA()</f>
        <v>#N/A</v>
      </c>
      <c r="C50" s="157">
        <f>IF(ISNUMBER('実質公債費比率（分子）の構造'!K$53),'実質公債費比率（分子）の構造'!K$53,NA())</f>
        <v>25121</v>
      </c>
      <c r="D50" s="157" t="e">
        <f>NA()</f>
        <v>#N/A</v>
      </c>
      <c r="E50" s="157" t="e">
        <f>NA()</f>
        <v>#N/A</v>
      </c>
      <c r="F50" s="157">
        <f>IF(ISNUMBER('実質公債費比率（分子）の構造'!L$53),'実質公債費比率（分子）の構造'!L$53,NA())</f>
        <v>23719</v>
      </c>
      <c r="G50" s="157" t="e">
        <f>NA()</f>
        <v>#N/A</v>
      </c>
      <c r="H50" s="157" t="e">
        <f>NA()</f>
        <v>#N/A</v>
      </c>
      <c r="I50" s="157">
        <f>IF(ISNUMBER('実質公債費比率（分子）の構造'!M$53),'実質公債費比率（分子）の構造'!M$53,NA())</f>
        <v>28147</v>
      </c>
      <c r="J50" s="157" t="e">
        <f>NA()</f>
        <v>#N/A</v>
      </c>
      <c r="K50" s="157" t="e">
        <f>NA()</f>
        <v>#N/A</v>
      </c>
      <c r="L50" s="157">
        <f>IF(ISNUMBER('実質公債費比率（分子）の構造'!N$53),'実質公債費比率（分子）の構造'!N$53,NA())</f>
        <v>25671</v>
      </c>
      <c r="M50" s="157" t="e">
        <f>NA()</f>
        <v>#N/A</v>
      </c>
      <c r="N50" s="157" t="e">
        <f>NA()</f>
        <v>#N/A</v>
      </c>
      <c r="O50" s="157">
        <f>IF(ISNUMBER('実質公債費比率（分子）の構造'!O$53),'実質公債費比率（分子）の構造'!O$53,NA())</f>
        <v>24077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557401</v>
      </c>
      <c r="E56" s="156"/>
      <c r="F56" s="156"/>
      <c r="G56" s="156">
        <f>'将来負担比率（分子）の構造'!J$52</f>
        <v>558313</v>
      </c>
      <c r="H56" s="156"/>
      <c r="I56" s="156"/>
      <c r="J56" s="156">
        <f>'将来負担比率（分子）の構造'!K$52</f>
        <v>562177</v>
      </c>
      <c r="K56" s="156"/>
      <c r="L56" s="156"/>
      <c r="M56" s="156">
        <f>'将来負担比率（分子）の構造'!L$52</f>
        <v>557389</v>
      </c>
      <c r="N56" s="156"/>
      <c r="O56" s="156"/>
      <c r="P56" s="156">
        <f>'将来負担比率（分子）の構造'!M$52</f>
        <v>545976</v>
      </c>
    </row>
    <row r="57" spans="1:16" x14ac:dyDescent="0.2">
      <c r="A57" s="156" t="s">
        <v>42</v>
      </c>
      <c r="B57" s="156"/>
      <c r="C57" s="156"/>
      <c r="D57" s="156">
        <f>'将来負担比率（分子）の構造'!I$51</f>
        <v>20327</v>
      </c>
      <c r="E57" s="156"/>
      <c r="F57" s="156"/>
      <c r="G57" s="156">
        <f>'将来負担比率（分子）の構造'!J$51</f>
        <v>19170</v>
      </c>
      <c r="H57" s="156"/>
      <c r="I57" s="156"/>
      <c r="J57" s="156">
        <f>'将来負担比率（分子）の構造'!K$51</f>
        <v>16816</v>
      </c>
      <c r="K57" s="156"/>
      <c r="L57" s="156"/>
      <c r="M57" s="156">
        <f>'将来負担比率（分子）の構造'!L$51</f>
        <v>16422</v>
      </c>
      <c r="N57" s="156"/>
      <c r="O57" s="156"/>
      <c r="P57" s="156">
        <f>'将来負担比率（分子）の構造'!M$51</f>
        <v>16839</v>
      </c>
    </row>
    <row r="58" spans="1:16" x14ac:dyDescent="0.2">
      <c r="A58" s="156" t="s">
        <v>41</v>
      </c>
      <c r="B58" s="156"/>
      <c r="C58" s="156"/>
      <c r="D58" s="156">
        <f>'将来負担比率（分子）の構造'!I$50</f>
        <v>91875</v>
      </c>
      <c r="E58" s="156"/>
      <c r="F58" s="156"/>
      <c r="G58" s="156">
        <f>'将来負担比率（分子）の構造'!J$50</f>
        <v>107507</v>
      </c>
      <c r="H58" s="156"/>
      <c r="I58" s="156"/>
      <c r="J58" s="156">
        <f>'将来負担比率（分子）の構造'!K$50</f>
        <v>119048</v>
      </c>
      <c r="K58" s="156"/>
      <c r="L58" s="156"/>
      <c r="M58" s="156">
        <f>'将来負担比率（分子）の構造'!L$50</f>
        <v>127238</v>
      </c>
      <c r="N58" s="156"/>
      <c r="O58" s="156"/>
      <c r="P58" s="156">
        <f>'将来負担比率（分子）の構造'!M$50</f>
        <v>135888</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2258</v>
      </c>
      <c r="C61" s="156"/>
      <c r="D61" s="156"/>
      <c r="E61" s="156">
        <f>'将来負担比率（分子）の構造'!J$46</f>
        <v>2108</v>
      </c>
      <c r="F61" s="156"/>
      <c r="G61" s="156"/>
      <c r="H61" s="156">
        <f>'将来負担比率（分子）の構造'!K$46</f>
        <v>35</v>
      </c>
      <c r="I61" s="156"/>
      <c r="J61" s="156"/>
      <c r="K61" s="156">
        <f>'将来負担比率（分子）の構造'!L$46</f>
        <v>7</v>
      </c>
      <c r="L61" s="156"/>
      <c r="M61" s="156"/>
      <c r="N61" s="156">
        <f>'将来負担比率（分子）の構造'!M$46</f>
        <v>20</v>
      </c>
      <c r="O61" s="156"/>
      <c r="P61" s="156"/>
    </row>
    <row r="62" spans="1:16" x14ac:dyDescent="0.2">
      <c r="A62" s="156" t="s">
        <v>35</v>
      </c>
      <c r="B62" s="156">
        <f>'将来負担比率（分子）の構造'!I$45</f>
        <v>104069</v>
      </c>
      <c r="C62" s="156"/>
      <c r="D62" s="156"/>
      <c r="E62" s="156">
        <f>'将来負担比率（分子）の構造'!J$45</f>
        <v>101116</v>
      </c>
      <c r="F62" s="156"/>
      <c r="G62" s="156"/>
      <c r="H62" s="156">
        <f>'将来負担比率（分子）の構造'!K$45</f>
        <v>95529</v>
      </c>
      <c r="I62" s="156"/>
      <c r="J62" s="156"/>
      <c r="K62" s="156">
        <f>'将来負担比率（分子）の構造'!L$45</f>
        <v>94581</v>
      </c>
      <c r="L62" s="156"/>
      <c r="M62" s="156"/>
      <c r="N62" s="156">
        <f>'将来負担比率（分子）の構造'!M$45</f>
        <v>95766</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32399</v>
      </c>
      <c r="C64" s="156"/>
      <c r="D64" s="156"/>
      <c r="E64" s="156">
        <f>'将来負担比率（分子）の構造'!J$43</f>
        <v>29089</v>
      </c>
      <c r="F64" s="156"/>
      <c r="G64" s="156"/>
      <c r="H64" s="156">
        <f>'将来負担比率（分子）の構造'!K$43</f>
        <v>26054</v>
      </c>
      <c r="I64" s="156"/>
      <c r="J64" s="156"/>
      <c r="K64" s="156">
        <f>'将来負担比率（分子）の構造'!L$43</f>
        <v>25986</v>
      </c>
      <c r="L64" s="156"/>
      <c r="M64" s="156"/>
      <c r="N64" s="156">
        <f>'将来負担比率（分子）の構造'!M$43</f>
        <v>26543</v>
      </c>
      <c r="O64" s="156"/>
      <c r="P64" s="156"/>
    </row>
    <row r="65" spans="1:16" x14ac:dyDescent="0.2">
      <c r="A65" s="156" t="s">
        <v>32</v>
      </c>
      <c r="B65" s="156">
        <f>'将来負担比率（分子）の構造'!I$42</f>
        <v>8250</v>
      </c>
      <c r="C65" s="156"/>
      <c r="D65" s="156"/>
      <c r="E65" s="156">
        <f>'将来負担比率（分子）の構造'!J$42</f>
        <v>7720</v>
      </c>
      <c r="F65" s="156"/>
      <c r="G65" s="156"/>
      <c r="H65" s="156">
        <f>'将来負担比率（分子）の構造'!K$42</f>
        <v>7188</v>
      </c>
      <c r="I65" s="156"/>
      <c r="J65" s="156"/>
      <c r="K65" s="156">
        <f>'将来負担比率（分子）の構造'!L$42</f>
        <v>6630</v>
      </c>
      <c r="L65" s="156"/>
      <c r="M65" s="156"/>
      <c r="N65" s="156">
        <f>'将来負担比率（分子）の構造'!M$42</f>
        <v>6104</v>
      </c>
      <c r="O65" s="156"/>
      <c r="P65" s="156"/>
    </row>
    <row r="66" spans="1:16" x14ac:dyDescent="0.2">
      <c r="A66" s="156" t="s">
        <v>31</v>
      </c>
      <c r="B66" s="156">
        <f>'将来負担比率（分子）の構造'!I$41</f>
        <v>871695</v>
      </c>
      <c r="C66" s="156"/>
      <c r="D66" s="156"/>
      <c r="E66" s="156">
        <f>'将来負担比率（分子）の構造'!J$41</f>
        <v>892605</v>
      </c>
      <c r="F66" s="156"/>
      <c r="G66" s="156"/>
      <c r="H66" s="156">
        <f>'将来負担比率（分子）の構造'!K$41</f>
        <v>899261</v>
      </c>
      <c r="I66" s="156"/>
      <c r="J66" s="156"/>
      <c r="K66" s="156">
        <f>'将来負担比率（分子）の構造'!L$41</f>
        <v>899415</v>
      </c>
      <c r="L66" s="156"/>
      <c r="M66" s="156"/>
      <c r="N66" s="156">
        <f>'将来負担比率（分子）の構造'!M$41</f>
        <v>910228</v>
      </c>
      <c r="O66" s="156"/>
      <c r="P66" s="156"/>
    </row>
    <row r="67" spans="1:16" x14ac:dyDescent="0.2">
      <c r="A67" s="156" t="s">
        <v>72</v>
      </c>
      <c r="B67" s="156" t="e">
        <f>NA()</f>
        <v>#N/A</v>
      </c>
      <c r="C67" s="156">
        <f>IF(ISNUMBER('将来負担比率（分子）の構造'!I$53), IF('将来負担比率（分子）の構造'!I$53 &lt; 0, 0, '将来負担比率（分子）の構造'!I$53), NA())</f>
        <v>349067</v>
      </c>
      <c r="D67" s="156" t="e">
        <f>NA()</f>
        <v>#N/A</v>
      </c>
      <c r="E67" s="156" t="e">
        <f>NA()</f>
        <v>#N/A</v>
      </c>
      <c r="F67" s="156">
        <f>IF(ISNUMBER('将来負担比率（分子）の構造'!J$53), IF('将来負担比率（分子）の構造'!J$53 &lt; 0, 0, '将来負担比率（分子）の構造'!J$53), NA())</f>
        <v>347646</v>
      </c>
      <c r="G67" s="156" t="e">
        <f>NA()</f>
        <v>#N/A</v>
      </c>
      <c r="H67" s="156" t="e">
        <f>NA()</f>
        <v>#N/A</v>
      </c>
      <c r="I67" s="156">
        <f>IF(ISNUMBER('将来負担比率（分子）の構造'!K$53), IF('将来負担比率（分子）の構造'!K$53 &lt; 0, 0, '将来負担比率（分子）の構造'!K$53), NA())</f>
        <v>330025</v>
      </c>
      <c r="J67" s="156" t="e">
        <f>NA()</f>
        <v>#N/A</v>
      </c>
      <c r="K67" s="156" t="e">
        <f>NA()</f>
        <v>#N/A</v>
      </c>
      <c r="L67" s="156">
        <f>IF(ISNUMBER('将来負担比率（分子）の構造'!L$53), IF('将来負担比率（分子）の構造'!L$53 &lt; 0, 0, '将来負担比率（分子）の構造'!L$53), NA())</f>
        <v>325571</v>
      </c>
      <c r="M67" s="156" t="e">
        <f>NA()</f>
        <v>#N/A</v>
      </c>
      <c r="N67" s="156" t="e">
        <f>NA()</f>
        <v>#N/A</v>
      </c>
      <c r="O67" s="156">
        <f>IF(ISNUMBER('将来負担比率（分子）の構造'!M$53), IF('将来負担比率（分子）の構造'!M$53 &lt; 0, 0, '将来負担比率（分子）の構造'!M$53), NA())</f>
        <v>339957</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8527</v>
      </c>
      <c r="C72" s="160">
        <f>基金残高に係る経年分析!G55</f>
        <v>9427</v>
      </c>
      <c r="D72" s="160">
        <f>基金残高に係る経年分析!H55</f>
        <v>10427</v>
      </c>
    </row>
    <row r="73" spans="1:16" x14ac:dyDescent="0.2">
      <c r="A73" s="159" t="s">
        <v>75</v>
      </c>
      <c r="B73" s="160">
        <f>基金残高に係る経年分析!F56</f>
        <v>3212</v>
      </c>
      <c r="C73" s="160">
        <f>基金残高に係る経年分析!G56</f>
        <v>3316</v>
      </c>
      <c r="D73" s="160">
        <f>基金残高に係る経年分析!H56</f>
        <v>3461</v>
      </c>
    </row>
    <row r="74" spans="1:16" x14ac:dyDescent="0.2">
      <c r="A74" s="159" t="s">
        <v>76</v>
      </c>
      <c r="B74" s="160">
        <f>基金残高に係る経年分析!F57</f>
        <v>21940</v>
      </c>
      <c r="C74" s="160">
        <f>基金残高に係る経年分析!G57</f>
        <v>23818</v>
      </c>
      <c r="D74" s="160">
        <f>基金残高に係る経年分析!H57</f>
        <v>33346</v>
      </c>
    </row>
  </sheetData>
  <sheetProtection algorithmName="SHA-512" hashValue="N8JpCdWc1QUIB0Gf24u+bbDdsqOIAcNm4h33Qe6pysX/j54aEkrrU35DBfAI6RLjO2ievnaS4YLbJ2nrq6o1Dw==" saltValue="eXFvhKLbJ9SDXPMlX43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E197D-9FBA-4457-A1AD-26239C3D7AB2}">
  <ds:schemaRefs>
    <ds:schemaRef ds:uri="http://purl.org/dc/elements/1.1/"/>
    <ds:schemaRef ds:uri="http://www.w3.org/XML/1998/namespace"/>
    <ds:schemaRef ds:uri="a4e28f63-7028-4a93-8047-9653a98e0e88"/>
    <ds:schemaRef ds:uri="fd32c9f7-8932-4d07-b49b-91c8a1e26893"/>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0B63599-8FC6-4BA5-A14E-E042F66A4069}">
  <ds:schemaRefs>
    <ds:schemaRef ds:uri="http://schemas.microsoft.com/sharepoint/v3/contenttype/forms"/>
  </ds:schemaRefs>
</ds:datastoreItem>
</file>

<file path=customXml/itemProps3.xml><?xml version="1.0" encoding="utf-8"?>
<ds:datastoreItem xmlns:ds="http://schemas.openxmlformats.org/officeDocument/2006/customXml" ds:itemID="{739F4B22-8D6C-4755-A684-5E5C29766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2025-02-12T10:19:54Z</dcterms:created>
  <dcterms:modified xsi:type="dcterms:W3CDTF">2025-03-24T05:32:18Z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