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281" documentId="8_{4AD8C643-F10C-49F7-9030-37BE50C2EFCE}" xr6:coauthVersionLast="47" xr6:coauthVersionMax="47" xr10:uidLastSave="{72DA9432-355C-4449-BB99-C4ECE55BCB50}"/>
  <bookViews>
    <workbookView xWindow="-120" yWindow="-120" windowWidth="23280" windowHeight="15000" tabRatio="775" xr2:uid="{00000000-000D-0000-FFFF-FFFF00000000}"/>
  </bookViews>
  <sheets>
    <sheet name="16税・財政目次" sheetId="36" r:id="rId1"/>
    <sheet name="16-1" sheetId="13" r:id="rId2"/>
    <sheet name="16-2" sheetId="14" r:id="rId3"/>
    <sheet name="16-3" sheetId="16" r:id="rId4"/>
    <sheet name="16-4" sheetId="17" r:id="rId5"/>
    <sheet name="16-5" sheetId="4" r:id="rId6"/>
    <sheet name="16-6" sheetId="6" r:id="rId7"/>
    <sheet name="16-7" sheetId="8" r:id="rId8"/>
    <sheet name="16-8" sheetId="10" r:id="rId9"/>
    <sheet name="16-9" sheetId="11" r:id="rId10"/>
    <sheet name="16-10 " sheetId="37" r:id="rId11"/>
    <sheet name="16-11(1)" sheetId="20" r:id="rId12"/>
    <sheet name="16-11(2)" sheetId="22" r:id="rId13"/>
    <sheet name="16-11(3)-(6)" sheetId="24" r:id="rId14"/>
    <sheet name="16-12(1)" sheetId="38" r:id="rId15"/>
    <sheet name="16-12(2)" sheetId="39" r:id="rId16"/>
  </sheets>
  <definedNames>
    <definedName name="_xlnm.Print_Area" localSheetId="1">'16-1'!$A$2:$F$27</definedName>
    <definedName name="_xlnm.Print_Area" localSheetId="10">'16-10 '!$A$2:$H$46</definedName>
    <definedName name="_xlnm.Print_Area" localSheetId="11">'16-11(1)'!$A$2:$S$29</definedName>
    <definedName name="_xlnm.Print_Area" localSheetId="12">'16-11(2)'!$A$2:$K$29</definedName>
    <definedName name="_xlnm.Print_Area" localSheetId="13">'16-11(3)-(6)'!$A$2:$F$60</definedName>
    <definedName name="_xlnm.Print_Area" localSheetId="14">'16-12(1)'!$A$2:$AA$30</definedName>
    <definedName name="_xlnm.Print_Area" localSheetId="15">'16-12(2)'!$A$2:$P$30</definedName>
    <definedName name="_xlnm.Print_Area" localSheetId="2">'16-2'!$A$2:$E$25</definedName>
    <definedName name="_xlnm.Print_Area" localSheetId="3">'16-3'!$A$2:$F$26</definedName>
    <definedName name="_xlnm.Print_Area" localSheetId="4">'16-4'!$A$2:$E$25</definedName>
    <definedName name="_xlnm.Print_Area" localSheetId="5">'16-5'!$A$2:$I$80</definedName>
    <definedName name="_xlnm.Print_Area" localSheetId="6">'16-6'!$A$2:$H$27</definedName>
    <definedName name="_xlnm.Print_Area" localSheetId="7">'16-7'!$A$2:$F$19</definedName>
    <definedName name="_xlnm.Print_Area" localSheetId="8">'16-8'!$A$2:$G$20</definedName>
    <definedName name="_xlnm.Print_Area" localSheetId="9">'16-9'!$A$2:$F$23</definedName>
    <definedName name="_xlnm.Print_Area" localSheetId="0">'16税・財政目次'!$A$1:$C$18</definedName>
    <definedName name="_xlnm.Print_Titles" localSheetId="5">'16-5'!$2:$7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4" l="1"/>
  <c r="P8" i="39"/>
  <c r="O8" i="39"/>
  <c r="N8" i="39"/>
  <c r="M8" i="39"/>
  <c r="L8" i="39"/>
  <c r="K8" i="39"/>
  <c r="J8" i="39"/>
  <c r="I8" i="39"/>
  <c r="H8" i="39"/>
  <c r="G8" i="39"/>
  <c r="F8" i="39"/>
  <c r="E8" i="39"/>
  <c r="D8" i="39"/>
  <c r="C8" i="39"/>
  <c r="B8" i="39"/>
  <c r="B26" i="39"/>
  <c r="B25" i="39"/>
  <c r="B24" i="39"/>
  <c r="B23" i="39"/>
  <c r="B22" i="39"/>
  <c r="B21" i="39"/>
  <c r="B20" i="39"/>
  <c r="B19" i="39"/>
  <c r="B18" i="39"/>
  <c r="B17" i="39"/>
  <c r="B16" i="39"/>
  <c r="B15" i="39"/>
  <c r="B14" i="39"/>
  <c r="B13" i="39"/>
  <c r="B12" i="39"/>
  <c r="B11" i="39"/>
  <c r="B10" i="39"/>
  <c r="N8" i="38"/>
  <c r="O8" i="38"/>
  <c r="P8" i="38"/>
  <c r="Q8" i="38"/>
  <c r="R8" i="38"/>
  <c r="S8" i="38"/>
  <c r="T8" i="38"/>
  <c r="U8" i="38"/>
  <c r="V8" i="38"/>
  <c r="W8" i="38"/>
  <c r="X8" i="38"/>
  <c r="Y8" i="38"/>
  <c r="Z8" i="38"/>
  <c r="AA8" i="38"/>
  <c r="K8" i="38"/>
  <c r="J8" i="38"/>
  <c r="I8" i="38"/>
  <c r="H8" i="38"/>
  <c r="G8" i="38"/>
  <c r="F8" i="38"/>
  <c r="E8" i="38"/>
  <c r="D8" i="38"/>
  <c r="C8" i="38"/>
  <c r="E9" i="10"/>
  <c r="D9" i="10"/>
  <c r="E8" i="10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E9" i="11"/>
  <c r="D9" i="11"/>
  <c r="F9" i="11" s="1"/>
  <c r="E8" i="11"/>
  <c r="D8" i="11"/>
  <c r="F8" i="11" s="1"/>
  <c r="E15" i="16"/>
  <c r="E46" i="24"/>
  <c r="D46" i="24"/>
  <c r="F18" i="16"/>
  <c r="F16" i="16"/>
  <c r="D20" i="14"/>
  <c r="D18" i="14"/>
  <c r="D17" i="14"/>
  <c r="D16" i="14"/>
  <c r="F23" i="16"/>
  <c r="F22" i="16"/>
  <c r="F21" i="16"/>
  <c r="F20" i="16"/>
  <c r="F19" i="16"/>
  <c r="F17" i="16"/>
  <c r="F14" i="16"/>
  <c r="F15" i="16"/>
  <c r="F13" i="16"/>
  <c r="F12" i="16"/>
  <c r="F11" i="16"/>
  <c r="D9" i="16"/>
  <c r="C9" i="16"/>
  <c r="B9" i="16"/>
  <c r="C9" i="14"/>
  <c r="B9" i="14"/>
  <c r="F10" i="13"/>
  <c r="E10" i="13"/>
  <c r="D10" i="13"/>
  <c r="C10" i="13"/>
  <c r="B10" i="13"/>
  <c r="F45" i="24"/>
  <c r="F58" i="24"/>
  <c r="F57" i="24"/>
  <c r="F56" i="24"/>
  <c r="F55" i="24"/>
  <c r="F54" i="24"/>
  <c r="F59" i="24" s="1"/>
  <c r="F44" i="24"/>
  <c r="F43" i="24"/>
  <c r="F41" i="24"/>
  <c r="F40" i="24"/>
  <c r="F39" i="24"/>
  <c r="F38" i="24"/>
  <c r="F30" i="24"/>
  <c r="F29" i="24"/>
  <c r="F28" i="24"/>
  <c r="F27" i="24"/>
  <c r="F26" i="24"/>
  <c r="F25" i="24"/>
  <c r="F24" i="24"/>
  <c r="F8" i="24"/>
  <c r="F9" i="24"/>
  <c r="F10" i="24"/>
  <c r="F11" i="24"/>
  <c r="F12" i="24"/>
  <c r="F42" i="24"/>
  <c r="E9" i="16"/>
  <c r="E9" i="14"/>
  <c r="D9" i="14"/>
  <c r="F9" i="16"/>
  <c r="F46" i="24" l="1"/>
</calcChain>
</file>

<file path=xl/sharedStrings.xml><?xml version="1.0" encoding="utf-8"?>
<sst xmlns="http://schemas.openxmlformats.org/spreadsheetml/2006/main" count="718" uniqueCount="404">
  <si>
    <t>16　税・財政</t>
    <rPh sb="3" eb="4">
      <t>ゼイ</t>
    </rPh>
    <rPh sb="5" eb="7">
      <t>ザイセイ</t>
    </rPh>
    <phoneticPr fontId="3"/>
  </si>
  <si>
    <t>16-1</t>
  </si>
  <si>
    <t>県一般会計歳入決算</t>
    <rPh sb="0" eb="1">
      <t>ケン</t>
    </rPh>
    <rPh sb="1" eb="3">
      <t>イッパン</t>
    </rPh>
    <rPh sb="3" eb="5">
      <t>カイケイ</t>
    </rPh>
    <rPh sb="5" eb="7">
      <t>サイニュウ</t>
    </rPh>
    <rPh sb="7" eb="9">
      <t>ケッサン</t>
    </rPh>
    <phoneticPr fontId="1"/>
  </si>
  <si>
    <t>16-2</t>
  </si>
  <si>
    <t>県一般会計歳出決算</t>
    <rPh sb="0" eb="1">
      <t>ケン</t>
    </rPh>
    <rPh sb="1" eb="3">
      <t>イッパン</t>
    </rPh>
    <rPh sb="3" eb="5">
      <t>カイケイ</t>
    </rPh>
    <rPh sb="5" eb="7">
      <t>サイシュツ</t>
    </rPh>
    <rPh sb="7" eb="9">
      <t>ケッサン</t>
    </rPh>
    <phoneticPr fontId="1"/>
  </si>
  <si>
    <t>16-3</t>
  </si>
  <si>
    <t>県特別会計歳入決算</t>
    <rPh sb="0" eb="1">
      <t>ケン</t>
    </rPh>
    <rPh sb="1" eb="3">
      <t>トクベツ</t>
    </rPh>
    <rPh sb="3" eb="5">
      <t>カイケイ</t>
    </rPh>
    <rPh sb="5" eb="7">
      <t>サイニュウ</t>
    </rPh>
    <rPh sb="7" eb="9">
      <t>ケッサン</t>
    </rPh>
    <phoneticPr fontId="1"/>
  </si>
  <si>
    <t>16-4</t>
  </si>
  <si>
    <t>県特別会計歳出決算</t>
    <rPh sb="0" eb="1">
      <t>ケン</t>
    </rPh>
    <rPh sb="1" eb="3">
      <t>トクベツ</t>
    </rPh>
    <rPh sb="3" eb="5">
      <t>カイケイ</t>
    </rPh>
    <rPh sb="5" eb="7">
      <t>サイシュツ</t>
    </rPh>
    <rPh sb="7" eb="9">
      <t>ケッサン</t>
    </rPh>
    <phoneticPr fontId="1"/>
  </si>
  <si>
    <t>16-5</t>
  </si>
  <si>
    <t>税目別県税歳入決算</t>
    <rPh sb="0" eb="1">
      <t>ゼイ</t>
    </rPh>
    <rPh sb="1" eb="2">
      <t>モク</t>
    </rPh>
    <rPh sb="2" eb="3">
      <t>クベツ</t>
    </rPh>
    <rPh sb="3" eb="4">
      <t>ケン</t>
    </rPh>
    <rPh sb="4" eb="5">
      <t>ゼイ</t>
    </rPh>
    <rPh sb="5" eb="7">
      <t>サイニュウ</t>
    </rPh>
    <rPh sb="7" eb="9">
      <t>ケッサン</t>
    </rPh>
    <phoneticPr fontId="1"/>
  </si>
  <si>
    <t>16-6</t>
  </si>
  <si>
    <t>事務所別県税歳入決算</t>
  </si>
  <si>
    <t>16-7</t>
  </si>
  <si>
    <t>地方譲与税歳入決算</t>
  </si>
  <si>
    <t>16-8</t>
  </si>
  <si>
    <t>国税徴収状況</t>
  </si>
  <si>
    <t>16-9</t>
    <phoneticPr fontId="3"/>
  </si>
  <si>
    <t>県地方債現在高</t>
    <rPh sb="0" eb="1">
      <t>ケン</t>
    </rPh>
    <rPh sb="1" eb="4">
      <t>チホウサイ</t>
    </rPh>
    <rPh sb="4" eb="7">
      <t>ゲンザイダカ</t>
    </rPh>
    <phoneticPr fontId="1"/>
  </si>
  <si>
    <t>16-10</t>
    <phoneticPr fontId="3"/>
  </si>
  <si>
    <t>県基金現在高</t>
    <rPh sb="0" eb="1">
      <t>ケン</t>
    </rPh>
    <rPh sb="1" eb="3">
      <t>キキン</t>
    </rPh>
    <rPh sb="3" eb="5">
      <t>ゲンザイ</t>
    </rPh>
    <rPh sb="5" eb="6">
      <t>タカ</t>
    </rPh>
    <phoneticPr fontId="1"/>
  </si>
  <si>
    <t>16-11(1)</t>
    <phoneticPr fontId="3"/>
  </si>
  <si>
    <t>県有財産(1)土地および建物</t>
  </si>
  <si>
    <t>16-11(2)</t>
    <phoneticPr fontId="3"/>
  </si>
  <si>
    <t>(2)山林</t>
  </si>
  <si>
    <t>16-11(3)(4)</t>
    <phoneticPr fontId="3"/>
  </si>
  <si>
    <t>(3)動産(4)物権(5)無体財産権(6)有価証券</t>
  </si>
  <si>
    <t>16-12(1)</t>
    <phoneticPr fontId="3"/>
  </si>
  <si>
    <t>市町別決算(1)歳入</t>
    <rPh sb="0" eb="1">
      <t>シ</t>
    </rPh>
    <rPh sb="1" eb="2">
      <t>マチ</t>
    </rPh>
    <rPh sb="2" eb="3">
      <t>ベツ</t>
    </rPh>
    <rPh sb="3" eb="5">
      <t>ケッサン</t>
    </rPh>
    <rPh sb="8" eb="10">
      <t>サイニュウ</t>
    </rPh>
    <phoneticPr fontId="1"/>
  </si>
  <si>
    <t>16-12(2)</t>
    <phoneticPr fontId="3"/>
  </si>
  <si>
    <t>市町別決算(2)歳出</t>
    <rPh sb="0" eb="1">
      <t>シ</t>
    </rPh>
    <rPh sb="1" eb="2">
      <t>マチ</t>
    </rPh>
    <rPh sb="2" eb="3">
      <t>ベツ</t>
    </rPh>
    <rPh sb="3" eb="5">
      <t>ケッサン</t>
    </rPh>
    <rPh sb="8" eb="10">
      <t>サイシュツ</t>
    </rPh>
    <phoneticPr fontId="1"/>
  </si>
  <si>
    <t>16　税・財政目次へ＜＜</t>
    <rPh sb="3" eb="4">
      <t>ゼイ</t>
    </rPh>
    <rPh sb="5" eb="7">
      <t>ザイセイ</t>
    </rPh>
    <rPh sb="7" eb="9">
      <t>モクジ</t>
    </rPh>
    <phoneticPr fontId="3"/>
  </si>
  <si>
    <t xml:space="preserve">     １６税・財政</t>
    <rPh sb="7" eb="8">
      <t>ゼイ</t>
    </rPh>
    <rPh sb="9" eb="10">
      <t>ザイ</t>
    </rPh>
    <rPh sb="10" eb="11">
      <t>セイ</t>
    </rPh>
    <phoneticPr fontId="3"/>
  </si>
  <si>
    <t>１　県一般会計歳入決算</t>
    <rPh sb="2" eb="3">
      <t>ケン</t>
    </rPh>
    <rPh sb="3" eb="5">
      <t>イッパン</t>
    </rPh>
    <rPh sb="5" eb="7">
      <t>カイケイ</t>
    </rPh>
    <rPh sb="7" eb="9">
      <t>サイニュウ</t>
    </rPh>
    <rPh sb="9" eb="11">
      <t>ケッサン</t>
    </rPh>
    <phoneticPr fontId="3"/>
  </si>
  <si>
    <t>（単位：円）</t>
    <rPh sb="1" eb="3">
      <t>タンイ</t>
    </rPh>
    <rPh sb="4" eb="5">
      <t>エン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</si>
  <si>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</si>
  <si>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調定額</t>
    <rPh sb="0" eb="1">
      <t>チョウ</t>
    </rPh>
    <rPh sb="1" eb="3">
      <t>テイガク</t>
    </rPh>
    <phoneticPr fontId="3"/>
  </si>
  <si>
    <t>収入済額</t>
    <rPh sb="0" eb="2">
      <t>シュウニュウ</t>
    </rPh>
    <rPh sb="2" eb="3">
      <t>スミ</t>
    </rPh>
    <rPh sb="3" eb="4">
      <t>ガク</t>
    </rPh>
    <phoneticPr fontId="3"/>
  </si>
  <si>
    <t>不納欠損額</t>
    <rPh sb="0" eb="2">
      <t>フノウ</t>
    </rPh>
    <rPh sb="2" eb="4">
      <t>ケッソン</t>
    </rPh>
    <rPh sb="4" eb="5">
      <t>ガク</t>
    </rPh>
    <phoneticPr fontId="3"/>
  </si>
  <si>
    <t>収入未済額</t>
    <rPh sb="0" eb="2">
      <t>シュウニュウ</t>
    </rPh>
    <rPh sb="2" eb="4">
      <t>ミサイ</t>
    </rPh>
    <rPh sb="4" eb="5">
      <t>ガク</t>
    </rPh>
    <phoneticPr fontId="3"/>
  </si>
  <si>
    <t>令和2年度</t>
  </si>
  <si>
    <t>県税</t>
    <rPh sb="0" eb="1">
      <t>ケン</t>
    </rPh>
    <rPh sb="1" eb="2">
      <t>ゼイ</t>
    </rPh>
    <phoneticPr fontId="3"/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</si>
  <si>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</si>
  <si>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</si>
  <si>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</si>
  <si>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</si>
  <si>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</si>
  <si>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分担金および負担金</t>
    <rPh sb="0" eb="3">
      <t>ブンタンキン</t>
    </rPh>
    <rPh sb="6" eb="9">
      <t>フタンキン</t>
    </rPh>
    <phoneticPr fontId="3"/>
  </si>
  <si>
    <t>使用料および手数料</t>
    <rPh sb="0" eb="3">
      <t>シヨウリョウ</t>
    </rPh>
    <rPh sb="6" eb="9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</si>
  <si>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</si>
  <si>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財産収入</t>
    <rPh sb="0" eb="1">
      <t>ザイ</t>
    </rPh>
    <rPh sb="1" eb="2">
      <t>サン</t>
    </rPh>
    <rPh sb="2" eb="3">
      <t>オサム</t>
    </rPh>
    <rPh sb="3" eb="4">
      <t>イリ</t>
    </rPh>
    <phoneticPr fontId="3"/>
  </si>
  <si>
    <t>寄附金</t>
    <rPh sb="0" eb="1">
      <t>ヤドリキ</t>
    </rPh>
    <rPh sb="1" eb="2">
      <t>フ</t>
    </rPh>
    <rPh sb="2" eb="3">
      <t>キン</t>
    </rPh>
    <phoneticPr fontId="3"/>
  </si>
  <si>
    <t>繰入金</t>
    <rPh sb="0" eb="1">
      <t>クリ</t>
    </rPh>
    <rPh sb="1" eb="2">
      <t>イリ</t>
    </rPh>
    <rPh sb="2" eb="3">
      <t>キン</t>
    </rPh>
    <phoneticPr fontId="3"/>
  </si>
  <si>
    <t>繰越金</t>
    <rPh sb="0" eb="1">
      <t>クリ</t>
    </rPh>
    <rPh sb="1" eb="2">
      <t>コシ</t>
    </rPh>
    <rPh sb="2" eb="3">
      <t>キン</t>
    </rPh>
    <phoneticPr fontId="3"/>
  </si>
  <si>
    <t>諸収入</t>
    <rPh sb="0" eb="1">
      <t>ショ</t>
    </rPh>
    <rPh sb="1" eb="2">
      <t>オサム</t>
    </rPh>
    <rPh sb="2" eb="3">
      <t>イリ</t>
    </rPh>
    <phoneticPr fontId="3"/>
  </si>
  <si>
    <t>県債</t>
    <rPh sb="0" eb="1">
      <t>ケン</t>
    </rPh>
    <rPh sb="1" eb="2">
      <t>サイ</t>
    </rPh>
    <phoneticPr fontId="3"/>
  </si>
  <si>
    <t>２　県一般会計歳出決算</t>
    <rPh sb="2" eb="3">
      <t>ケン</t>
    </rPh>
    <rPh sb="3" eb="5">
      <t>イッパン</t>
    </rPh>
    <rPh sb="5" eb="7">
      <t>カイケイ</t>
    </rPh>
    <rPh sb="7" eb="9">
      <t>サイシュツ</t>
    </rPh>
    <rPh sb="9" eb="11">
      <t>ケッサン</t>
    </rPh>
    <phoneticPr fontId="3"/>
  </si>
  <si>
    <t>支出済額</t>
    <rPh sb="0" eb="2">
      <t>シシュツ</t>
    </rPh>
    <rPh sb="2" eb="3">
      <t>スミ</t>
    </rPh>
    <rPh sb="3" eb="4">
      <t>ガク</t>
    </rPh>
    <phoneticPr fontId="3"/>
  </si>
  <si>
    <t>翌年度繰越額</t>
    <rPh sb="0" eb="2">
      <t>ヨクトシ</t>
    </rPh>
    <rPh sb="2" eb="3">
      <t>ド</t>
    </rPh>
    <rPh sb="3" eb="5">
      <t>クリコシ</t>
    </rPh>
    <rPh sb="5" eb="6">
      <t>ガク</t>
    </rPh>
    <phoneticPr fontId="3"/>
  </si>
  <si>
    <t>不用額</t>
    <rPh sb="0" eb="2">
      <t>フヨウ</t>
    </rPh>
    <rPh sb="2" eb="3">
      <t>ガク</t>
    </rPh>
    <phoneticPr fontId="3"/>
  </si>
  <si>
    <t>議会費</t>
    <rPh sb="0" eb="1">
      <t>ギ</t>
    </rPh>
    <rPh sb="1" eb="2">
      <t>カイ</t>
    </rPh>
    <rPh sb="2" eb="3">
      <t>ヒ</t>
    </rPh>
    <phoneticPr fontId="3"/>
  </si>
  <si>
    <t>総務費</t>
    <rPh sb="0" eb="1">
      <t>フサ</t>
    </rPh>
    <rPh sb="1" eb="2">
      <t>ツトム</t>
    </rPh>
    <rPh sb="2" eb="3">
      <t>ヒ</t>
    </rPh>
    <phoneticPr fontId="3"/>
  </si>
  <si>
    <t>民生費</t>
    <rPh sb="0" eb="1">
      <t>タミ</t>
    </rPh>
    <rPh sb="1" eb="2">
      <t>ショウ</t>
    </rPh>
    <rPh sb="2" eb="3">
      <t>ヒ</t>
    </rPh>
    <phoneticPr fontId="3"/>
  </si>
  <si>
    <t>衛生費</t>
    <rPh sb="0" eb="1">
      <t>マモル</t>
    </rPh>
    <rPh sb="1" eb="2">
      <t>ショウ</t>
    </rPh>
    <rPh sb="2" eb="3">
      <t>ヒ</t>
    </rPh>
    <phoneticPr fontId="3"/>
  </si>
  <si>
    <t>労働費</t>
    <rPh sb="0" eb="1">
      <t>ロウ</t>
    </rPh>
    <rPh sb="1" eb="2">
      <t>ハタラキ</t>
    </rPh>
    <rPh sb="2" eb="3">
      <t>ヒ</t>
    </rPh>
    <phoneticPr fontId="3"/>
  </si>
  <si>
    <t>農林水産費</t>
    <rPh sb="0" eb="2">
      <t>ノウリン</t>
    </rPh>
    <rPh sb="2" eb="4">
      <t>スイサン</t>
    </rPh>
    <rPh sb="4" eb="5">
      <t>ヒ</t>
    </rPh>
    <phoneticPr fontId="3"/>
  </si>
  <si>
    <t>商工費</t>
    <rPh sb="0" eb="1">
      <t>ショウ</t>
    </rPh>
    <rPh sb="1" eb="2">
      <t>コウ</t>
    </rPh>
    <rPh sb="2" eb="3">
      <t>ヒ</t>
    </rPh>
    <phoneticPr fontId="3"/>
  </si>
  <si>
    <t>土木費</t>
    <rPh sb="0" eb="1">
      <t>ツチ</t>
    </rPh>
    <rPh sb="1" eb="2">
      <t>キ</t>
    </rPh>
    <rPh sb="2" eb="3">
      <t>ヒ</t>
    </rPh>
    <phoneticPr fontId="3"/>
  </si>
  <si>
    <t>警察費</t>
    <rPh sb="0" eb="1">
      <t>ケイ</t>
    </rPh>
    <rPh sb="1" eb="2">
      <t>サツ</t>
    </rPh>
    <rPh sb="2" eb="3">
      <t>ヒ</t>
    </rPh>
    <phoneticPr fontId="3"/>
  </si>
  <si>
    <t>教育費</t>
    <rPh sb="0" eb="1">
      <t>キョウ</t>
    </rPh>
    <rPh sb="1" eb="2">
      <t>イク</t>
    </rPh>
    <rPh sb="2" eb="3">
      <t>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</si>
  <si>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</si>
  <si>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公債費</t>
    <rPh sb="0" eb="1">
      <t>コウ</t>
    </rPh>
    <rPh sb="1" eb="2">
      <t>サイ</t>
    </rPh>
    <rPh sb="2" eb="3">
      <t>ヒ</t>
    </rPh>
    <phoneticPr fontId="3"/>
  </si>
  <si>
    <t>諸支出金</t>
    <rPh sb="0" eb="1">
      <t>ショ</t>
    </rPh>
    <rPh sb="1" eb="3">
      <t>シシュツ</t>
    </rPh>
    <rPh sb="3" eb="4">
      <t>キン</t>
    </rPh>
    <phoneticPr fontId="3"/>
  </si>
  <si>
    <t>予備費</t>
    <rPh sb="0" eb="1">
      <t>ヨ</t>
    </rPh>
    <rPh sb="1" eb="2">
      <t>ソナエ</t>
    </rPh>
    <rPh sb="2" eb="3">
      <t>ヒ</t>
    </rPh>
    <phoneticPr fontId="3"/>
  </si>
  <si>
    <t>３　県特別会計歳入決算</t>
    <rPh sb="2" eb="3">
      <t>ケン</t>
    </rPh>
    <rPh sb="3" eb="5">
      <t>トクベツ</t>
    </rPh>
    <rPh sb="5" eb="7">
      <t>カイケイ</t>
    </rPh>
    <rPh sb="7" eb="9">
      <t>サイニュウ</t>
    </rPh>
    <rPh sb="9" eb="11">
      <t>ケッサン</t>
    </rPh>
    <phoneticPr fontId="3"/>
  </si>
  <si>
    <t>収入未済額</t>
    <rPh sb="0" eb="2">
      <t>シュウニュウ</t>
    </rPh>
    <rPh sb="2" eb="3">
      <t>ミ</t>
    </rPh>
    <rPh sb="3" eb="4">
      <t>スミ</t>
    </rPh>
    <rPh sb="4" eb="5">
      <t>ガク</t>
    </rPh>
    <phoneticPr fontId="3"/>
  </si>
  <si>
    <t>予算現額と収入
済額との比較</t>
    <rPh sb="0" eb="2">
      <t>ヨサン</t>
    </rPh>
    <rPh sb="2" eb="3">
      <t>ゲン</t>
    </rPh>
    <rPh sb="3" eb="4">
      <t>ガク</t>
    </rPh>
    <rPh sb="5" eb="7">
      <t>シュウニュウ</t>
    </rPh>
    <rPh sb="8" eb="9">
      <t>スミ</t>
    </rPh>
    <rPh sb="9" eb="10">
      <t>ガク</t>
    </rPh>
    <rPh sb="12" eb="14">
      <t>ヒカク</t>
    </rPh>
    <phoneticPr fontId="3"/>
  </si>
  <si>
    <t xml:space="preserve">  </t>
    <phoneticPr fontId="3"/>
  </si>
  <si>
    <t>公債管理</t>
    <rPh sb="0" eb="2">
      <t>コウサイ</t>
    </rPh>
    <rPh sb="2" eb="4">
      <t>カンリ</t>
    </rPh>
    <phoneticPr fontId="3"/>
  </si>
  <si>
    <t>用品等集中管理事業</t>
    <rPh sb="0" eb="3">
      <t>ヨウヒンナド</t>
    </rPh>
    <rPh sb="3" eb="5">
      <t>シュウチュウ</t>
    </rPh>
    <rPh sb="5" eb="7">
      <t>カンリ</t>
    </rPh>
    <rPh sb="7" eb="9">
      <t>ジギョウ</t>
    </rPh>
    <phoneticPr fontId="3"/>
  </si>
  <si>
    <t>災害救助基金</t>
    <rPh sb="0" eb="1">
      <t>ワザワ</t>
    </rPh>
    <rPh sb="1" eb="2">
      <t>ガイ</t>
    </rPh>
    <rPh sb="2" eb="3">
      <t>スクイ</t>
    </rPh>
    <rPh sb="3" eb="4">
      <t>スケ</t>
    </rPh>
    <rPh sb="4" eb="5">
      <t>モト</t>
    </rPh>
    <rPh sb="5" eb="6">
      <t>カネ</t>
    </rPh>
    <phoneticPr fontId="3"/>
  </si>
  <si>
    <t>国民健康保険</t>
    <rPh sb="0" eb="6">
      <t>コクミンケンコウホケン</t>
    </rPh>
    <phoneticPr fontId="3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</si>
  <si>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</si>
  <si>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中小企業支援資金貸付金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1">
      <t>キン</t>
    </rPh>
    <phoneticPr fontId="3"/>
  </si>
  <si>
    <t>沿岸漁業改善資金貸付金</t>
    <rPh sb="0" eb="2">
      <t>エンガン</t>
    </rPh>
    <rPh sb="2" eb="4">
      <t>ギョギョウ</t>
    </rPh>
    <rPh sb="4" eb="6">
      <t>カイゼン</t>
    </rPh>
    <rPh sb="6" eb="8">
      <t>シキン</t>
    </rPh>
    <rPh sb="8" eb="10">
      <t>カシツケ</t>
    </rPh>
    <rPh sb="10" eb="11">
      <t>キン</t>
    </rPh>
    <phoneticPr fontId="3"/>
  </si>
  <si>
    <t>林業改善資金貸付金</t>
    <rPh sb="0" eb="2">
      <t>リンギョウ</t>
    </rPh>
    <rPh sb="2" eb="4">
      <t>カイゼン</t>
    </rPh>
    <rPh sb="4" eb="6">
      <t>シキン</t>
    </rPh>
    <rPh sb="6" eb="8">
      <t>カシツケ</t>
    </rPh>
    <rPh sb="8" eb="9">
      <t>キン</t>
    </rPh>
    <phoneticPr fontId="3"/>
  </si>
  <si>
    <t>県有林事業</t>
    <rPh sb="0" eb="1">
      <t>ケン</t>
    </rPh>
    <rPh sb="1" eb="2">
      <t>ユウ</t>
    </rPh>
    <rPh sb="2" eb="3">
      <t>リン</t>
    </rPh>
    <rPh sb="3" eb="4">
      <t>コト</t>
    </rPh>
    <rPh sb="4" eb="5">
      <t>ギョウ</t>
    </rPh>
    <phoneticPr fontId="3"/>
  </si>
  <si>
    <t>用地先行取得事業</t>
    <rPh sb="0" eb="2">
      <t>ヨウチ</t>
    </rPh>
    <rPh sb="2" eb="4">
      <t>センコウ</t>
    </rPh>
    <rPh sb="4" eb="6">
      <t>シュトク</t>
    </rPh>
    <rPh sb="6" eb="8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</si>
  <si>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</si>
  <si>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港湾整備事業</t>
    <rPh sb="0" eb="1">
      <t>ミナト</t>
    </rPh>
    <rPh sb="1" eb="2">
      <t>ワン</t>
    </rPh>
    <rPh sb="2" eb="3">
      <t>タダシ</t>
    </rPh>
    <rPh sb="3" eb="4">
      <t>ソナエ</t>
    </rPh>
    <rPh sb="4" eb="5">
      <t>コト</t>
    </rPh>
    <rPh sb="5" eb="6">
      <t>ギョウ</t>
    </rPh>
    <phoneticPr fontId="3"/>
  </si>
  <si>
    <t>証紙</t>
    <rPh sb="0" eb="1">
      <t>アカシ</t>
    </rPh>
    <rPh sb="1" eb="2">
      <t>カミ</t>
    </rPh>
    <phoneticPr fontId="3"/>
  </si>
  <si>
    <t>（注）収入未済額は不能欠損も考慮した数字である。</t>
    <rPh sb="1" eb="2">
      <t>チュウ</t>
    </rPh>
    <rPh sb="3" eb="5">
      <t>シュウニュウ</t>
    </rPh>
    <rPh sb="5" eb="7">
      <t>ミサイ</t>
    </rPh>
    <rPh sb="7" eb="8">
      <t>ガク</t>
    </rPh>
    <rPh sb="9" eb="11">
      <t>フノウ</t>
    </rPh>
    <rPh sb="11" eb="13">
      <t>ケッソン</t>
    </rPh>
    <rPh sb="14" eb="16">
      <t>コウリョ</t>
    </rPh>
    <rPh sb="18" eb="20">
      <t>スウジ</t>
    </rPh>
    <phoneticPr fontId="3"/>
  </si>
  <si>
    <t>４　県特別会計歳出決算</t>
    <rPh sb="2" eb="3">
      <t>ケン</t>
    </rPh>
    <rPh sb="3" eb="5">
      <t>トクベツ</t>
    </rPh>
    <rPh sb="5" eb="7">
      <t>カイケイ</t>
    </rPh>
    <rPh sb="7" eb="9">
      <t>サイシュツ</t>
    </rPh>
    <rPh sb="9" eb="11">
      <t>ケッサン</t>
    </rPh>
    <phoneticPr fontId="3"/>
  </si>
  <si>
    <t>5　税目別県税歳入決算</t>
    <rPh sb="2" eb="3">
      <t>ゼイ</t>
    </rPh>
    <rPh sb="3" eb="4">
      <t>モク</t>
    </rPh>
    <rPh sb="4" eb="5">
      <t>ベツ</t>
    </rPh>
    <rPh sb="5" eb="7">
      <t>ケンゼイ</t>
    </rPh>
    <rPh sb="7" eb="9">
      <t>サイニュウ</t>
    </rPh>
    <rPh sb="9" eb="11">
      <t>ケッサン</t>
    </rPh>
    <phoneticPr fontId="3"/>
  </si>
  <si>
    <t>令和4年度</t>
  </si>
  <si>
    <t>（単位：千円）</t>
    <rPh sb="1" eb="3">
      <t>タンイ</t>
    </rPh>
    <rPh sb="4" eb="6">
      <t>センエン</t>
    </rPh>
    <phoneticPr fontId="3"/>
  </si>
  <si>
    <t>税目別</t>
    <rPh sb="0" eb="2">
      <t>ゼイモク</t>
    </rPh>
    <rPh sb="2" eb="3">
      <t>ベツ</t>
    </rPh>
    <phoneticPr fontId="1"/>
  </si>
  <si>
    <t>予算額</t>
    <rPh sb="0" eb="2">
      <t>ヨサン</t>
    </rPh>
    <rPh sb="2" eb="3">
      <t>ガク</t>
    </rPh>
    <phoneticPr fontId="1"/>
  </si>
  <si>
    <t>調定額</t>
    <rPh sb="0" eb="1">
      <t>チョウ</t>
    </rPh>
    <rPh sb="1" eb="3">
      <t>テイガク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</si>
  <si>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</si>
  <si>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収入未済額</t>
    <rPh sb="0" eb="2">
      <t>シュウニュウ</t>
    </rPh>
    <rPh sb="2" eb="4">
      <t>ミサイ</t>
    </rPh>
    <rPh sb="4" eb="5">
      <t>ガク</t>
    </rPh>
    <phoneticPr fontId="1"/>
  </si>
  <si>
    <t>収入歩合(％)</t>
    <rPh sb="0" eb="2">
      <t>シュウニュウ</t>
    </rPh>
    <rPh sb="2" eb="4">
      <t>ブアイ</t>
    </rPh>
    <phoneticPr fontId="1"/>
  </si>
  <si>
    <t>税額</t>
    <rPh sb="0" eb="2">
      <t>ゼイガク</t>
    </rPh>
    <phoneticPr fontId="1"/>
  </si>
  <si>
    <t>件数(件)</t>
    <rPh sb="0" eb="2">
      <t>ケンスウ</t>
    </rPh>
    <rPh sb="3" eb="4">
      <t>ケン</t>
    </rPh>
    <phoneticPr fontId="1"/>
  </si>
  <si>
    <t>対予算</t>
    <rPh sb="0" eb="1">
      <t>タイ</t>
    </rPh>
    <rPh sb="1" eb="3">
      <t>ヨサン</t>
    </rPh>
    <phoneticPr fontId="1"/>
  </si>
  <si>
    <t>対調定</t>
    <rPh sb="0" eb="1">
      <t>ツイ</t>
    </rPh>
    <rPh sb="1" eb="2">
      <t>シラベ</t>
    </rPh>
    <rPh sb="2" eb="3">
      <t>テイ</t>
    </rPh>
    <phoneticPr fontId="1"/>
  </si>
  <si>
    <t>総　　　額</t>
    <rPh sb="0" eb="1">
      <t>フサ</t>
    </rPh>
    <rPh sb="4" eb="5">
      <t>ガク</t>
    </rPh>
    <phoneticPr fontId="1"/>
  </si>
  <si>
    <t>現</t>
    <rPh sb="0" eb="1">
      <t>ゲン</t>
    </rPh>
    <phoneticPr fontId="1"/>
  </si>
  <si>
    <t>滞</t>
    <rPh sb="0" eb="1">
      <t>トドコオ</t>
    </rPh>
    <phoneticPr fontId="1"/>
  </si>
  <si>
    <t>計</t>
    <rPh sb="0" eb="1">
      <t>ケイ</t>
    </rPh>
    <phoneticPr fontId="1"/>
  </si>
  <si>
    <t>県民税</t>
    <rPh sb="0" eb="3">
      <t>ケンミンゼイ</t>
    </rPh>
    <phoneticPr fontId="1"/>
  </si>
  <si>
    <t>個　人</t>
    <rPh sb="0" eb="1">
      <t>コ</t>
    </rPh>
    <rPh sb="2" eb="3">
      <t>ジン</t>
    </rPh>
    <phoneticPr fontId="1"/>
  </si>
  <si>
    <t>法　人</t>
    <rPh sb="0" eb="1">
      <t>ホウ</t>
    </rPh>
    <rPh sb="2" eb="3">
      <t>ジン</t>
    </rPh>
    <phoneticPr fontId="1"/>
  </si>
  <si>
    <t>利　子　割</t>
    <rPh sb="0" eb="1">
      <t>リ</t>
    </rPh>
    <rPh sb="2" eb="3">
      <t>コ</t>
    </rPh>
    <rPh sb="4" eb="5">
      <t>ワリ</t>
    </rPh>
    <phoneticPr fontId="1"/>
  </si>
  <si>
    <t>配　当　割</t>
    <rPh sb="0" eb="1">
      <t>クバ</t>
    </rPh>
    <rPh sb="2" eb="3">
      <t>トウ</t>
    </rPh>
    <rPh sb="4" eb="5">
      <t>ワリ</t>
    </rPh>
    <phoneticPr fontId="1"/>
  </si>
  <si>
    <t>譲渡所得割</t>
    <rPh sb="0" eb="2">
      <t>ジョウト</t>
    </rPh>
    <rPh sb="2" eb="4">
      <t>ショトク</t>
    </rPh>
    <rPh sb="4" eb="5">
      <t>ワリ</t>
    </rPh>
    <phoneticPr fontId="1"/>
  </si>
  <si>
    <t>事業税</t>
    <rPh sb="0" eb="3">
      <t>ジギョウゼイ</t>
    </rPh>
    <phoneticPr fontId="1"/>
  </si>
  <si>
    <t>地方消費税譲渡割</t>
    <rPh sb="0" eb="2">
      <t>チホウ</t>
    </rPh>
    <rPh sb="2" eb="5">
      <t>ショウヒゼイ</t>
    </rPh>
    <rPh sb="5" eb="7">
      <t>ジョウト</t>
    </rPh>
    <rPh sb="7" eb="8">
      <t>ワリ</t>
    </rPh>
    <phoneticPr fontId="1"/>
  </si>
  <si>
    <t>地方消費税貨物割</t>
    <rPh sb="0" eb="2">
      <t>チホウ</t>
    </rPh>
    <rPh sb="2" eb="5">
      <t>ショウヒゼイ</t>
    </rPh>
    <rPh sb="5" eb="7">
      <t>カモツ</t>
    </rPh>
    <rPh sb="7" eb="8">
      <t>ワリ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</si>
  <si>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</si>
  <si>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県たばこ税</t>
    <rPh sb="0" eb="1">
      <t>ケン</t>
    </rPh>
    <rPh sb="4" eb="5">
      <t>ゼイ</t>
    </rPh>
    <phoneticPr fontId="1"/>
  </si>
  <si>
    <t>ゴルフ場利用税</t>
    <rPh sb="3" eb="4">
      <t>ジョウ</t>
    </rPh>
    <rPh sb="4" eb="6">
      <t>リヨウ</t>
    </rPh>
    <rPh sb="6" eb="7">
      <t>ゼイ</t>
    </rPh>
    <phoneticPr fontId="1"/>
  </si>
  <si>
    <t>軽油引取税</t>
    <rPh sb="0" eb="2">
      <t>ケイユ</t>
    </rPh>
    <rPh sb="2" eb="4">
      <t>ヒキトリ</t>
    </rPh>
    <rPh sb="4" eb="5">
      <t>ゼイ</t>
    </rPh>
    <phoneticPr fontId="1"/>
  </si>
  <si>
    <t>自動車税環境性能割</t>
    <rPh sb="0" eb="3">
      <t>ジドウシャ</t>
    </rPh>
    <rPh sb="3" eb="4">
      <t>ゼイ</t>
    </rPh>
    <rPh sb="4" eb="9">
      <t>カンキョウセイノウワリ</t>
    </rPh>
    <phoneticPr fontId="1"/>
  </si>
  <si>
    <t>自動車税種別割</t>
    <rPh sb="0" eb="3">
      <t>ジドウシャ</t>
    </rPh>
    <rPh sb="3" eb="4">
      <t>ゼイ</t>
    </rPh>
    <rPh sb="4" eb="6">
      <t>シュベツ</t>
    </rPh>
    <rPh sb="6" eb="7">
      <t>ワリ</t>
    </rPh>
    <phoneticPr fontId="1"/>
  </si>
  <si>
    <t>鉱区税</t>
    <rPh sb="0" eb="2">
      <t>コウク</t>
    </rPh>
    <rPh sb="2" eb="3">
      <t>ゼイ</t>
    </rPh>
    <phoneticPr fontId="1"/>
  </si>
  <si>
    <t>固定資産税</t>
    <rPh sb="0" eb="2">
      <t>コテイ</t>
    </rPh>
    <rPh sb="2" eb="5">
      <t>シサンゼイ</t>
    </rPh>
    <phoneticPr fontId="1"/>
  </si>
  <si>
    <t>核燃料税</t>
    <rPh sb="0" eb="3">
      <t>カクネンリョウ</t>
    </rPh>
    <rPh sb="3" eb="4">
      <t>ゼイ</t>
    </rPh>
    <phoneticPr fontId="1"/>
  </si>
  <si>
    <t>狩　猟　税</t>
    <rPh sb="0" eb="1">
      <t>カリ</t>
    </rPh>
    <rPh sb="2" eb="3">
      <t>リョウ</t>
    </rPh>
    <rPh sb="4" eb="5">
      <t>ゼイ</t>
    </rPh>
    <phoneticPr fontId="2"/>
  </si>
  <si>
    <t>旧法による税</t>
    <rPh sb="0" eb="2">
      <t>キュウホウ</t>
    </rPh>
    <rPh sb="5" eb="6">
      <t>ゼイ</t>
    </rPh>
    <phoneticPr fontId="1"/>
  </si>
  <si>
    <t>（注）1. 収入未済額は不納欠損額を含む。</t>
    <rPh sb="1" eb="2">
      <t>チュウ</t>
    </rPh>
    <rPh sb="16" eb="17">
      <t>ガク</t>
    </rPh>
    <rPh sb="18" eb="19">
      <t>フク</t>
    </rPh>
    <phoneticPr fontId="3"/>
  </si>
  <si>
    <t>　　　2．自動車税種別割は、自動車税（～R1．9．30）を含む。</t>
    <rPh sb="5" eb="9">
      <t>ジドウシャゼイ</t>
    </rPh>
    <rPh sb="9" eb="12">
      <t>シュベツワリ</t>
    </rPh>
    <rPh sb="14" eb="18">
      <t>ジドウシャゼイ</t>
    </rPh>
    <rPh sb="28" eb="29">
      <t>フク</t>
    </rPh>
    <phoneticPr fontId="3"/>
  </si>
  <si>
    <t>　　　3. 旧法による税は、目的税による軽油引取税、料理飲食等消費税、特別地方消費税および自動車取得税の合計である。</t>
    <rPh sb="45" eb="51">
      <t>ジドウシャシュトクゼイ</t>
    </rPh>
    <phoneticPr fontId="3"/>
  </si>
  <si>
    <t>資料：福井県税務課</t>
    <rPh sb="0" eb="1">
      <t>シ</t>
    </rPh>
    <rPh sb="1" eb="2">
      <t>リョウ</t>
    </rPh>
    <rPh sb="3" eb="6">
      <t>フクイケン</t>
    </rPh>
    <rPh sb="6" eb="8">
      <t>ゼイム</t>
    </rPh>
    <rPh sb="8" eb="9">
      <t>カ</t>
    </rPh>
    <phoneticPr fontId="3"/>
  </si>
  <si>
    <t>6　事務所別県税歳入決算</t>
    <rPh sb="2" eb="4">
      <t>ジム</t>
    </rPh>
    <rPh sb="4" eb="5">
      <t>ショ</t>
    </rPh>
    <rPh sb="5" eb="6">
      <t>ベツ</t>
    </rPh>
    <rPh sb="6" eb="8">
      <t>ケンゼイ</t>
    </rPh>
    <rPh sb="8" eb="10">
      <t>サイニュウ</t>
    </rPh>
    <rPh sb="10" eb="12">
      <t>ケッサン</t>
    </rPh>
    <phoneticPr fontId="1"/>
  </si>
  <si>
    <t>令和4年度</t>
    <rPh sb="0" eb="2">
      <t>レイワ</t>
    </rPh>
    <rPh sb="3" eb="5">
      <t>ネンド</t>
    </rPh>
    <phoneticPr fontId="1"/>
  </si>
  <si>
    <t>（単位：千円）</t>
    <rPh sb="1" eb="3">
      <t>タンイ</t>
    </rPh>
    <rPh sb="4" eb="6">
      <t>センエン</t>
    </rPh>
    <phoneticPr fontId="1"/>
  </si>
  <si>
    <t>事務所別</t>
    <rPh sb="0" eb="2">
      <t>ジム</t>
    </rPh>
    <rPh sb="2" eb="3">
      <t>ショ</t>
    </rPh>
    <rPh sb="3" eb="4">
      <t>ベツ</t>
    </rPh>
    <phoneticPr fontId="1"/>
  </si>
  <si>
    <t>調定額（Ａ）</t>
    <rPh sb="0" eb="1">
      <t>チョウ</t>
    </rPh>
    <rPh sb="1" eb="2">
      <t>サダム</t>
    </rPh>
    <rPh sb="2" eb="3">
      <t>ガク</t>
    </rPh>
    <phoneticPr fontId="1"/>
  </si>
  <si>
    <t>収入済額（Ｂ）</t>
    <rPh sb="0" eb="2">
      <t>シュウニュウ</t>
    </rPh>
    <rPh sb="2" eb="3">
      <t>スミ</t>
    </rPh>
    <rPh sb="3" eb="4">
      <t>ガク</t>
    </rPh>
    <phoneticPr fontId="1"/>
  </si>
  <si>
    <t>不納欠損額</t>
    <rPh sb="0" eb="2">
      <t>フノウ</t>
    </rPh>
    <rPh sb="2" eb="4">
      <t>ケッソン</t>
    </rPh>
    <rPh sb="4" eb="5">
      <t>ガク</t>
    </rPh>
    <phoneticPr fontId="1"/>
  </si>
  <si>
    <t>収入歩合（％）</t>
    <rPh sb="0" eb="2">
      <t>シュウニュウ</t>
    </rPh>
    <rPh sb="2" eb="4">
      <t>ブアイ</t>
    </rPh>
    <phoneticPr fontId="1"/>
  </si>
  <si>
    <t>対調定(Ｂ/Ａ)</t>
    <rPh sb="0" eb="1">
      <t>タイ</t>
    </rPh>
    <rPh sb="1" eb="2">
      <t>チョウ</t>
    </rPh>
    <rPh sb="2" eb="3">
      <t>テイ</t>
    </rPh>
    <phoneticPr fontId="1"/>
  </si>
  <si>
    <t>昨年同期</t>
    <rPh sb="0" eb="2">
      <t>サクネン</t>
    </rPh>
    <rPh sb="2" eb="4">
      <t>ドウキ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</si>
  <si>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</si>
  <si>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</si>
  <si>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</si>
  <si>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福　　井</t>
    <rPh sb="0" eb="1">
      <t>フク</t>
    </rPh>
    <rPh sb="3" eb="4">
      <t>セイ</t>
    </rPh>
    <phoneticPr fontId="1"/>
  </si>
  <si>
    <t>嶺　　南</t>
    <rPh sb="0" eb="1">
      <t>ミネ</t>
    </rPh>
    <rPh sb="3" eb="4">
      <t>ミナミ</t>
    </rPh>
    <phoneticPr fontId="1"/>
  </si>
  <si>
    <t>本　　庁</t>
    <rPh sb="0" eb="1">
      <t>ホン</t>
    </rPh>
    <rPh sb="3" eb="4">
      <t>チョウ</t>
    </rPh>
    <phoneticPr fontId="1"/>
  </si>
  <si>
    <t>７　地方譲与税歳入決算</t>
    <rPh sb="2" eb="4">
      <t>チホウ</t>
    </rPh>
    <rPh sb="4" eb="6">
      <t>ジョウヨ</t>
    </rPh>
    <rPh sb="6" eb="7">
      <t>ゼイ</t>
    </rPh>
    <rPh sb="7" eb="9">
      <t>サイニュウ</t>
    </rPh>
    <rPh sb="9" eb="11">
      <t>ケッサン</t>
    </rPh>
    <phoneticPr fontId="3"/>
  </si>
  <si>
    <t>(単位：千円）</t>
    <rPh sb="1" eb="3">
      <t>タンイ</t>
    </rPh>
    <rPh sb="4" eb="6">
      <t>センエン</t>
    </rPh>
    <phoneticPr fontId="1"/>
  </si>
  <si>
    <t>対調定</t>
    <rPh sb="0" eb="1">
      <t>タイ</t>
    </rPh>
    <rPh sb="1" eb="2">
      <t>チョウ</t>
    </rPh>
    <rPh sb="2" eb="3">
      <t>テイ</t>
    </rPh>
    <phoneticPr fontId="1"/>
  </si>
  <si>
    <t>特別法人事業譲与税</t>
    <rPh sb="0" eb="2">
      <t>トクベツ</t>
    </rPh>
    <rPh sb="2" eb="4">
      <t>ホウジン</t>
    </rPh>
    <rPh sb="4" eb="6">
      <t>ジギョウ</t>
    </rPh>
    <rPh sb="6" eb="8">
      <t>ジョウヨ</t>
    </rPh>
    <rPh sb="8" eb="9">
      <t>ゼイ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</si>
  <si>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</si>
  <si>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石油ガス譲与税</t>
    <rPh sb="0" eb="2">
      <t>セキユ</t>
    </rPh>
    <rPh sb="4" eb="6">
      <t>ジョウヨ</t>
    </rPh>
    <rPh sb="6" eb="7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</si>
  <si>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</si>
  <si>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</si>
  <si>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"/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</si>
  <si>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2"/>
  </si>
  <si>
    <t>資料：福井県税務課</t>
    <phoneticPr fontId="3"/>
  </si>
  <si>
    <t>８　国税徴収状況</t>
    <rPh sb="2" eb="4">
      <t>コクゼイ</t>
    </rPh>
    <rPh sb="4" eb="6">
      <t>チョウシュウ</t>
    </rPh>
    <rPh sb="6" eb="8">
      <t>ジョウキョウ</t>
    </rPh>
    <phoneticPr fontId="3"/>
  </si>
  <si>
    <t>（単位：百万円）</t>
    <rPh sb="1" eb="3">
      <t>タンイ</t>
    </rPh>
    <rPh sb="4" eb="6">
      <t>ヒャクマン</t>
    </rPh>
    <rPh sb="6" eb="7">
      <t>エン</t>
    </rPh>
    <phoneticPr fontId="3"/>
  </si>
  <si>
    <t>令和２年度</t>
  </si>
  <si>
    <t>令和３年度</t>
  </si>
  <si>
    <t>令和４年度</t>
  </si>
  <si>
    <t>税目別</t>
    <phoneticPr fontId="3"/>
  </si>
  <si>
    <t>徴収決定済額</t>
    <rPh sb="0" eb="2">
      <t>チョウシュウ</t>
    </rPh>
    <rPh sb="2" eb="4">
      <t>ケッテイ</t>
    </rPh>
    <rPh sb="4" eb="5">
      <t>スミ</t>
    </rPh>
    <rPh sb="5" eb="6">
      <t>ガク</t>
    </rPh>
    <phoneticPr fontId="3"/>
  </si>
  <si>
    <t>収納済額</t>
    <rPh sb="0" eb="2">
      <t>シュウノウ</t>
    </rPh>
    <rPh sb="2" eb="3">
      <t>スミ</t>
    </rPh>
    <rPh sb="3" eb="4">
      <t>ガク</t>
    </rPh>
    <phoneticPr fontId="3"/>
  </si>
  <si>
    <t>国税総額</t>
    <rPh sb="0" eb="2">
      <t>コクゼイ</t>
    </rPh>
    <rPh sb="2" eb="4">
      <t>ソウガク</t>
    </rPh>
    <phoneticPr fontId="4"/>
  </si>
  <si>
    <t>所得税</t>
    <rPh sb="0" eb="1">
      <t>トコロ</t>
    </rPh>
    <rPh sb="1" eb="2">
      <t>トク</t>
    </rPh>
    <rPh sb="2" eb="3">
      <t>ゼイ</t>
    </rPh>
    <phoneticPr fontId="4"/>
  </si>
  <si>
    <t>　源泉分</t>
    <rPh sb="1" eb="3">
      <t>ゲンセン</t>
    </rPh>
    <rPh sb="3" eb="4">
      <t>ブン</t>
    </rPh>
    <phoneticPr fontId="4"/>
  </si>
  <si>
    <t>　申告分</t>
    <rPh sb="1" eb="3">
      <t>シンコク</t>
    </rPh>
    <rPh sb="3" eb="4">
      <t>ブン</t>
    </rPh>
    <phoneticPr fontId="4"/>
  </si>
  <si>
    <t>法人税</t>
    <rPh sb="0" eb="1">
      <t>ホウ</t>
    </rPh>
    <rPh sb="1" eb="2">
      <t>ジン</t>
    </rPh>
    <rPh sb="2" eb="3">
      <t>ゼイ</t>
    </rPh>
    <phoneticPr fontId="4"/>
  </si>
  <si>
    <t>相続税</t>
    <rPh sb="0" eb="1">
      <t>ソウ</t>
    </rPh>
    <rPh sb="1" eb="2">
      <t>ゾク</t>
    </rPh>
    <rPh sb="2" eb="3">
      <t>ゼイ</t>
    </rPh>
    <phoneticPr fontId="4"/>
  </si>
  <si>
    <t>消費税</t>
    <rPh sb="0" eb="1">
      <t>ケ</t>
    </rPh>
    <rPh sb="1" eb="2">
      <t>ヒ</t>
    </rPh>
    <rPh sb="2" eb="3">
      <t>ゼイ</t>
    </rPh>
    <phoneticPr fontId="4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</si>
  <si>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4"/>
  </si>
  <si>
    <t xml:space="preserve">酒税  </t>
    <rPh sb="0" eb="1">
      <t>サケ</t>
    </rPh>
    <rPh sb="1" eb="2">
      <t>ゼイ</t>
    </rPh>
    <phoneticPr fontId="4"/>
  </si>
  <si>
    <t>その他</t>
    <rPh sb="2" eb="3">
      <t>タ</t>
    </rPh>
    <phoneticPr fontId="4"/>
  </si>
  <si>
    <t>（注）1.所得税には、復興特別所得税を含む。</t>
    <rPh sb="1" eb="2">
      <t>チュウ</t>
    </rPh>
    <rPh sb="5" eb="7">
      <t>ショトク</t>
    </rPh>
    <rPh sb="7" eb="8">
      <t>ゼイ</t>
    </rPh>
    <rPh sb="11" eb="13">
      <t>フッコウ</t>
    </rPh>
    <rPh sb="13" eb="15">
      <t>トクベツ</t>
    </rPh>
    <rPh sb="15" eb="18">
      <t>ショトクゼイ</t>
    </rPh>
    <rPh sb="19" eb="20">
      <t>フク</t>
    </rPh>
    <phoneticPr fontId="3"/>
  </si>
  <si>
    <t>　　　2.法人税には、地方法人税を含む。</t>
    <rPh sb="5" eb="8">
      <t>ホウジンゼイ</t>
    </rPh>
    <rPh sb="11" eb="13">
      <t>チホウ</t>
    </rPh>
    <rPh sb="13" eb="16">
      <t>ホウジンゼイ</t>
    </rPh>
    <rPh sb="17" eb="18">
      <t>フク</t>
    </rPh>
    <phoneticPr fontId="3"/>
  </si>
  <si>
    <t>資　料：国税庁統計年報</t>
    <rPh sb="0" eb="1">
      <t>シ</t>
    </rPh>
    <rPh sb="2" eb="3">
      <t>リョウ</t>
    </rPh>
    <rPh sb="4" eb="7">
      <t>コクゼイチョウ</t>
    </rPh>
    <rPh sb="7" eb="9">
      <t>トウケイ</t>
    </rPh>
    <rPh sb="9" eb="11">
      <t>ネンポウ</t>
    </rPh>
    <phoneticPr fontId="3"/>
  </si>
  <si>
    <t>９　県地方債現在高</t>
    <rPh sb="2" eb="3">
      <t>ケン</t>
    </rPh>
    <rPh sb="3" eb="5">
      <t>チホウ</t>
    </rPh>
    <rPh sb="5" eb="6">
      <t>サイ</t>
    </rPh>
    <rPh sb="6" eb="8">
      <t>ゲンザイ</t>
    </rPh>
    <rPh sb="8" eb="9">
      <t>ダカ</t>
    </rPh>
    <phoneticPr fontId="3"/>
  </si>
  <si>
    <t>令和３年度末現在高</t>
    <rPh sb="0" eb="2">
      <t>レイワ</t>
    </rPh>
    <rPh sb="3" eb="5">
      <t>ネンド</t>
    </rPh>
    <rPh sb="5" eb="6">
      <t>マツ</t>
    </rPh>
    <rPh sb="6" eb="8">
      <t>ゲンザイ</t>
    </rPh>
    <rPh sb="8" eb="9">
      <t>ダカ</t>
    </rPh>
    <phoneticPr fontId="2"/>
  </si>
  <si>
    <t>令和４年度中増減高</t>
    <rPh sb="0" eb="2">
      <t>レイワ</t>
    </rPh>
    <rPh sb="3" eb="5">
      <t>ネンド</t>
    </rPh>
    <rPh sb="5" eb="6">
      <t>ナカ</t>
    </rPh>
    <rPh sb="6" eb="8">
      <t>ゾウゲン</t>
    </rPh>
    <rPh sb="8" eb="9">
      <t>ダカ</t>
    </rPh>
    <phoneticPr fontId="2"/>
  </si>
  <si>
    <t>令和４年度末現在高</t>
    <rPh sb="0" eb="2">
      <t>レイワ</t>
    </rPh>
    <rPh sb="3" eb="5">
      <t>ネンド</t>
    </rPh>
    <rPh sb="5" eb="6">
      <t>マツ</t>
    </rPh>
    <rPh sb="6" eb="8">
      <t>ゲンザイ</t>
    </rPh>
    <rPh sb="8" eb="9">
      <t>ダカ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</si>
  <si>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</si>
  <si>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</si>
  <si>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総額</t>
    <rPh sb="0" eb="2">
      <t>ソウガク</t>
    </rPh>
    <phoneticPr fontId="2"/>
  </si>
  <si>
    <t>一般会計</t>
    <rPh sb="0" eb="2">
      <t>イッパン</t>
    </rPh>
    <rPh sb="2" eb="4">
      <t>カイケイ</t>
    </rPh>
    <phoneticPr fontId="2"/>
  </si>
  <si>
    <t>普通債</t>
    <rPh sb="0" eb="2">
      <t>フツウ</t>
    </rPh>
    <rPh sb="2" eb="3">
      <t>サイ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</si>
  <si>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</si>
  <si>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特例債</t>
    <rPh sb="0" eb="2">
      <t>トクレイ</t>
    </rPh>
    <rPh sb="2" eb="3">
      <t>サイ</t>
    </rPh>
    <phoneticPr fontId="2"/>
  </si>
  <si>
    <t>財源対策債</t>
    <rPh sb="0" eb="2">
      <t>ザイゲン</t>
    </rPh>
    <rPh sb="2" eb="4">
      <t>タイサク</t>
    </rPh>
    <rPh sb="4" eb="5">
      <t>サイ</t>
    </rPh>
    <phoneticPr fontId="2"/>
  </si>
  <si>
    <t>臨時財政特例債</t>
    <rPh sb="0" eb="2">
      <t>リンジ</t>
    </rPh>
    <rPh sb="2" eb="4">
      <t>ザイセイ</t>
    </rPh>
    <rPh sb="4" eb="6">
      <t>トクレイ</t>
    </rPh>
    <rPh sb="6" eb="7">
      <t>サイ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</si>
  <si>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</si>
  <si>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特別会計</t>
    <rPh sb="0" eb="2">
      <t>トクベツ</t>
    </rPh>
    <rPh sb="2" eb="4">
      <t>カイケイ</t>
    </rPh>
    <phoneticPr fontId="2"/>
  </si>
  <si>
    <t>企業会計（病院）</t>
    <rPh sb="0" eb="2">
      <t>キギョウ</t>
    </rPh>
    <rPh sb="2" eb="4">
      <t>カイケイ</t>
    </rPh>
    <rPh sb="5" eb="7">
      <t>ビョウイン</t>
    </rPh>
    <phoneticPr fontId="2"/>
  </si>
  <si>
    <t>　〃（臨海造成）</t>
    <rPh sb="3" eb="5">
      <t>リンカイ</t>
    </rPh>
    <rPh sb="5" eb="7">
      <t>ゾウセイ</t>
    </rPh>
    <phoneticPr fontId="2"/>
  </si>
  <si>
    <t>　〃　　（工水）</t>
    <rPh sb="5" eb="6">
      <t>コウ</t>
    </rPh>
    <rPh sb="6" eb="7">
      <t>スイ</t>
    </rPh>
    <phoneticPr fontId="2"/>
  </si>
  <si>
    <t>　〃（水道用水）</t>
    <rPh sb="3" eb="5">
      <t>スイドウ</t>
    </rPh>
    <rPh sb="5" eb="7">
      <t>ヨウスイ</t>
    </rPh>
    <phoneticPr fontId="2"/>
  </si>
  <si>
    <t>　〃（臨海下水）</t>
    <rPh sb="3" eb="5">
      <t>リンカイ</t>
    </rPh>
    <rPh sb="5" eb="7">
      <t>ゲスイ</t>
    </rPh>
    <phoneticPr fontId="2"/>
  </si>
  <si>
    <t>　〃（流域下水）</t>
    <rPh sb="3" eb="5">
      <t>リュウイキ</t>
    </rPh>
    <rPh sb="5" eb="7">
      <t>ゲスイ</t>
    </rPh>
    <phoneticPr fontId="2"/>
  </si>
  <si>
    <t>資料：福井県財政課</t>
    <rPh sb="0" eb="1">
      <t>シ</t>
    </rPh>
    <rPh sb="1" eb="2">
      <t>リョウ</t>
    </rPh>
    <rPh sb="3" eb="6">
      <t>フクイケン</t>
    </rPh>
    <rPh sb="6" eb="8">
      <t>ザイセイ</t>
    </rPh>
    <rPh sb="8" eb="9">
      <t>カ</t>
    </rPh>
    <phoneticPr fontId="3"/>
  </si>
  <si>
    <t>16税・財政目次へ＜＜</t>
    <rPh sb="2" eb="3">
      <t>ゼイ</t>
    </rPh>
    <rPh sb="4" eb="6">
      <t>ザイセイ</t>
    </rPh>
    <rPh sb="6" eb="8">
      <t>モクジ</t>
    </rPh>
    <phoneticPr fontId="3"/>
  </si>
  <si>
    <t>16 税・財政</t>
    <rPh sb="3" eb="4">
      <t>ゼイ</t>
    </rPh>
    <rPh sb="5" eb="7">
      <t>ザイセイ</t>
    </rPh>
    <phoneticPr fontId="3"/>
  </si>
  <si>
    <t>１０　県基金現在高</t>
    <rPh sb="3" eb="4">
      <t>ケン</t>
    </rPh>
    <rPh sb="4" eb="6">
      <t>キキン</t>
    </rPh>
    <rPh sb="6" eb="8">
      <t>ゲンザイ</t>
    </rPh>
    <rPh sb="8" eb="9">
      <t>タカ</t>
    </rPh>
    <phoneticPr fontId="3"/>
  </si>
  <si>
    <t>3年度末現在高</t>
    <rPh sb="1" eb="3">
      <t>ネンド</t>
    </rPh>
    <rPh sb="3" eb="4">
      <t>マツ</t>
    </rPh>
    <rPh sb="4" eb="6">
      <t>ゲンザイ</t>
    </rPh>
    <rPh sb="6" eb="7">
      <t>タカ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</si>
  <si>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</si>
  <si>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</si>
  <si>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</si>
  <si>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現金</t>
    <rPh sb="0" eb="1">
      <t>ウツツ</t>
    </rPh>
    <rPh sb="1" eb="2">
      <t>キン</t>
    </rPh>
    <phoneticPr fontId="3"/>
  </si>
  <si>
    <t>市町振興資金貸付基金</t>
    <rPh sb="0" eb="1">
      <t>シ</t>
    </rPh>
    <rPh sb="1" eb="2">
      <t>マチ</t>
    </rPh>
    <rPh sb="2" eb="4">
      <t>シンコウ</t>
    </rPh>
    <rPh sb="4" eb="6">
      <t>シキン</t>
    </rPh>
    <rPh sb="6" eb="8">
      <t>カシツケ</t>
    </rPh>
    <rPh sb="8" eb="10">
      <t>キキン</t>
    </rPh>
    <phoneticPr fontId="3"/>
  </si>
  <si>
    <t>債権</t>
    <rPh sb="0" eb="1">
      <t>サイ</t>
    </rPh>
    <rPh sb="1" eb="2">
      <t>ケン</t>
    </rPh>
    <phoneticPr fontId="3"/>
  </si>
  <si>
    <t>災害救助基金</t>
    <rPh sb="0" eb="2">
      <t>サイガイ</t>
    </rPh>
    <rPh sb="2" eb="4">
      <t>キュウジョ</t>
    </rPh>
    <rPh sb="4" eb="6">
      <t>キキン</t>
    </rPh>
    <phoneticPr fontId="3"/>
  </si>
  <si>
    <t>奨学育英基金</t>
    <rPh sb="0" eb="2">
      <t>ショウガク</t>
    </rPh>
    <rPh sb="2" eb="4">
      <t>イクエイ</t>
    </rPh>
    <rPh sb="4" eb="6">
      <t>キキン</t>
    </rPh>
    <phoneticPr fontId="3"/>
  </si>
  <si>
    <t>スポーツふくい基金</t>
    <rPh sb="7" eb="9">
      <t>キキン</t>
    </rPh>
    <phoneticPr fontId="3"/>
  </si>
  <si>
    <t>有価証券</t>
    <rPh sb="0" eb="2">
      <t>ユウカ</t>
    </rPh>
    <rPh sb="2" eb="4">
      <t>ショウケン</t>
    </rPh>
    <phoneticPr fontId="3"/>
  </si>
  <si>
    <t>児童福祉事業基金</t>
    <rPh sb="0" eb="2">
      <t>ジドウ</t>
    </rPh>
    <rPh sb="2" eb="4">
      <t>フクシ</t>
    </rPh>
    <rPh sb="4" eb="6">
      <t>ジギョウ</t>
    </rPh>
    <rPh sb="6" eb="8">
      <t>キキン</t>
    </rPh>
    <phoneticPr fontId="3"/>
  </si>
  <si>
    <t>社会福祉施設整備事業等基金</t>
    <rPh sb="0" eb="2">
      <t>シャカイ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トウ</t>
    </rPh>
    <rPh sb="11" eb="13">
      <t>キキン</t>
    </rPh>
    <phoneticPr fontId="3"/>
  </si>
  <si>
    <t>雪対策基金</t>
    <rPh sb="0" eb="1">
      <t>ユキ</t>
    </rPh>
    <rPh sb="1" eb="3">
      <t>タイサク</t>
    </rPh>
    <rPh sb="3" eb="5">
      <t>キキン</t>
    </rPh>
    <phoneticPr fontId="3"/>
  </si>
  <si>
    <t>企業立地促進資金貸付基金</t>
    <rPh sb="0" eb="2">
      <t>キギョウ</t>
    </rPh>
    <rPh sb="2" eb="4">
      <t>リッチ</t>
    </rPh>
    <rPh sb="4" eb="6">
      <t>ソクシン</t>
    </rPh>
    <rPh sb="6" eb="8">
      <t>シキン</t>
    </rPh>
    <rPh sb="8" eb="10">
      <t>カシツケ</t>
    </rPh>
    <rPh sb="10" eb="12">
      <t>キキン</t>
    </rPh>
    <phoneticPr fontId="3"/>
  </si>
  <si>
    <t>地域活性化基金</t>
    <rPh sb="0" eb="2">
      <t>チイキ</t>
    </rPh>
    <rPh sb="2" eb="5">
      <t>カッセイカ</t>
    </rPh>
    <rPh sb="5" eb="7">
      <t>キキン</t>
    </rPh>
    <phoneticPr fontId="3"/>
  </si>
  <si>
    <t>自然保護基金</t>
    <rPh sb="0" eb="2">
      <t>シゼン</t>
    </rPh>
    <rPh sb="2" eb="4">
      <t>ホゴ</t>
    </rPh>
    <rPh sb="4" eb="6">
      <t>キキン</t>
    </rPh>
    <phoneticPr fontId="3"/>
  </si>
  <si>
    <t>県債管理基金</t>
    <rPh sb="0" eb="2">
      <t>ケンサイ</t>
    </rPh>
    <rPh sb="2" eb="4">
      <t>カンリ</t>
    </rPh>
    <rPh sb="4" eb="6">
      <t>キキン</t>
    </rPh>
    <phoneticPr fontId="3"/>
  </si>
  <si>
    <t>石油備蓄基地被害漁業者救済基金</t>
    <rPh sb="0" eb="2">
      <t>セキユ</t>
    </rPh>
    <rPh sb="2" eb="4">
      <t>ビチク</t>
    </rPh>
    <rPh sb="4" eb="6">
      <t>キチ</t>
    </rPh>
    <rPh sb="6" eb="8">
      <t>ヒガイ</t>
    </rPh>
    <rPh sb="8" eb="10">
      <t>ギョギョウ</t>
    </rPh>
    <rPh sb="10" eb="11">
      <t>シャ</t>
    </rPh>
    <rPh sb="11" eb="13">
      <t>キュウサイ</t>
    </rPh>
    <rPh sb="13" eb="15">
      <t>キキン</t>
    </rPh>
    <phoneticPr fontId="3"/>
  </si>
  <si>
    <t>地域振興基金</t>
    <rPh sb="0" eb="2">
      <t>チイキ</t>
    </rPh>
    <rPh sb="2" eb="4">
      <t>シンコウ</t>
    </rPh>
    <rPh sb="4" eb="6">
      <t>キキン</t>
    </rPh>
    <phoneticPr fontId="3"/>
  </si>
  <si>
    <t>環境保全基金</t>
    <rPh sb="0" eb="2">
      <t>カンキョウ</t>
    </rPh>
    <rPh sb="2" eb="4">
      <t>ホゼン</t>
    </rPh>
    <rPh sb="4" eb="6">
      <t>キキン</t>
    </rPh>
    <phoneticPr fontId="3"/>
  </si>
  <si>
    <t>高齢者保健福祉基金</t>
    <rPh sb="0" eb="3">
      <t>コウレイシャ</t>
    </rPh>
    <rPh sb="3" eb="5">
      <t>ホケン</t>
    </rPh>
    <rPh sb="5" eb="7">
      <t>フクシ</t>
    </rPh>
    <rPh sb="7" eb="9">
      <t>キキン</t>
    </rPh>
    <phoneticPr fontId="3"/>
  </si>
  <si>
    <t>中山間地域土地改良施設等保全基金</t>
    <rPh sb="0" eb="2">
      <t>ナカヤマ</t>
    </rPh>
    <rPh sb="2" eb="3">
      <t>アイダ</t>
    </rPh>
    <rPh sb="3" eb="5">
      <t>チイキ</t>
    </rPh>
    <rPh sb="5" eb="7">
      <t>トチ</t>
    </rPh>
    <rPh sb="7" eb="9">
      <t>カイリョウ</t>
    </rPh>
    <rPh sb="9" eb="11">
      <t>シセツ</t>
    </rPh>
    <rPh sb="11" eb="12">
      <t>トウ</t>
    </rPh>
    <rPh sb="12" eb="14">
      <t>ホゼン</t>
    </rPh>
    <rPh sb="14" eb="16">
      <t>キキン</t>
    </rPh>
    <phoneticPr fontId="3"/>
  </si>
  <si>
    <t>科学技術振興施設整備基金</t>
    <rPh sb="0" eb="2">
      <t>カガク</t>
    </rPh>
    <rPh sb="2" eb="4">
      <t>ギジュツ</t>
    </rPh>
    <rPh sb="4" eb="6">
      <t>シンコウ</t>
    </rPh>
    <rPh sb="6" eb="8">
      <t>シセツ</t>
    </rPh>
    <rPh sb="8" eb="10">
      <t>セイビ</t>
    </rPh>
    <rPh sb="10" eb="12">
      <t>キキン</t>
    </rPh>
    <phoneticPr fontId="3"/>
  </si>
  <si>
    <t>科学学術顕彰基金</t>
    <rPh sb="0" eb="2">
      <t>カガク</t>
    </rPh>
    <rPh sb="2" eb="4">
      <t>ガクジュツ</t>
    </rPh>
    <rPh sb="4" eb="6">
      <t>ケンショウ</t>
    </rPh>
    <rPh sb="6" eb="8">
      <t>キキン</t>
    </rPh>
    <phoneticPr fontId="3"/>
  </si>
  <si>
    <t>災害ボランティア活動基金</t>
    <rPh sb="0" eb="2">
      <t>サイガイ</t>
    </rPh>
    <rPh sb="8" eb="10">
      <t>カツドウ</t>
    </rPh>
    <rPh sb="10" eb="12">
      <t>キキン</t>
    </rPh>
    <phoneticPr fontId="3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</si>
  <si>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3"/>
  </si>
  <si>
    <t>森林環境譲与税基金</t>
    <rPh sb="0" eb="4">
      <t>シンリンカンキョウ</t>
    </rPh>
    <rPh sb="4" eb="7">
      <t>ジョウヨゼイ</t>
    </rPh>
    <rPh sb="7" eb="9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</si>
  <si>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</si>
  <si>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</si>
  <si>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安心こども基金</t>
    <rPh sb="0" eb="2">
      <t>アンシン</t>
    </rPh>
    <rPh sb="5" eb="7">
      <t>キキン</t>
    </rPh>
    <phoneticPr fontId="3"/>
  </si>
  <si>
    <t>現金</t>
    <rPh sb="0" eb="2">
      <t>ゲンキン</t>
    </rPh>
    <phoneticPr fontId="3"/>
  </si>
  <si>
    <t>教員指導力向上基金</t>
    <rPh sb="0" eb="2">
      <t>キョウイン</t>
    </rPh>
    <rPh sb="2" eb="5">
      <t>シドウリョク</t>
    </rPh>
    <rPh sb="5" eb="7">
      <t>コウジョウ</t>
    </rPh>
    <rPh sb="7" eb="9">
      <t>キキン</t>
    </rPh>
    <phoneticPr fontId="3"/>
  </si>
  <si>
    <t>特別経済対策産業団地整備基金</t>
    <rPh sb="0" eb="2">
      <t>トクベツ</t>
    </rPh>
    <rPh sb="2" eb="4">
      <t>ケイザイ</t>
    </rPh>
    <rPh sb="4" eb="6">
      <t>タイサク</t>
    </rPh>
    <rPh sb="6" eb="8">
      <t>サンギョウ</t>
    </rPh>
    <rPh sb="8" eb="10">
      <t>ダンチ</t>
    </rPh>
    <rPh sb="10" eb="12">
      <t>セイビ</t>
    </rPh>
    <rPh sb="12" eb="14">
      <t>キキン</t>
    </rPh>
    <phoneticPr fontId="3"/>
  </si>
  <si>
    <t>農業構造改革支援基金</t>
    <rPh sb="0" eb="2">
      <t>ノウギョウ</t>
    </rPh>
    <rPh sb="2" eb="4">
      <t>コウゾウ</t>
    </rPh>
    <rPh sb="4" eb="6">
      <t>カイカク</t>
    </rPh>
    <rPh sb="6" eb="8">
      <t>シエン</t>
    </rPh>
    <rPh sb="8" eb="10">
      <t>キキン</t>
    </rPh>
    <phoneticPr fontId="3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</si>
  <si>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アンテイ</t>
    </rPh>
    <rPh sb="10" eb="11">
      <t>カ</t>
    </rPh>
    <rPh sb="11" eb="13">
      <t>キキン</t>
    </rPh>
    <phoneticPr fontId="3"/>
  </si>
  <si>
    <t>奨学金返還支援基金</t>
    <rPh sb="0" eb="3">
      <t>ショウガクキン</t>
    </rPh>
    <rPh sb="3" eb="5">
      <t>ヘンカン</t>
    </rPh>
    <rPh sb="5" eb="7">
      <t>シエン</t>
    </rPh>
    <rPh sb="7" eb="9">
      <t>キキン</t>
    </rPh>
    <phoneticPr fontId="3"/>
  </si>
  <si>
    <t>１１　県有財産</t>
    <rPh sb="3" eb="4">
      <t>ケン</t>
    </rPh>
    <rPh sb="4" eb="5">
      <t>ユウ</t>
    </rPh>
    <rPh sb="5" eb="7">
      <t>ザイサン</t>
    </rPh>
    <phoneticPr fontId="3"/>
  </si>
  <si>
    <t>(1)土地および建物</t>
    <rPh sb="3" eb="5">
      <t>トチ</t>
    </rPh>
    <rPh sb="8" eb="10">
      <t>タテモノ</t>
    </rPh>
    <phoneticPr fontId="3"/>
  </si>
  <si>
    <t>（単位：㎡）</t>
    <rPh sb="1" eb="3">
      <t>タンイ</t>
    </rPh>
    <phoneticPr fontId="3"/>
  </si>
  <si>
    <t>土地（地積）</t>
    <rPh sb="0" eb="2">
      <t>トチ</t>
    </rPh>
    <rPh sb="3" eb="5">
      <t>チセキ</t>
    </rPh>
    <phoneticPr fontId="3"/>
  </si>
  <si>
    <t>建物</t>
    <rPh sb="0" eb="2">
      <t>タテモノ</t>
    </rPh>
    <phoneticPr fontId="3"/>
  </si>
  <si>
    <t>木造(延面積）</t>
    <rPh sb="0" eb="2">
      <t>モクゾウ</t>
    </rPh>
    <rPh sb="3" eb="4">
      <t>ノ</t>
    </rPh>
    <rPh sb="4" eb="6">
      <t>メンセキ</t>
    </rPh>
    <phoneticPr fontId="3"/>
  </si>
  <si>
    <t>非木造(延面積）</t>
    <rPh sb="0" eb="1">
      <t>ヒ</t>
    </rPh>
    <rPh sb="1" eb="3">
      <t>モクゾウ</t>
    </rPh>
    <rPh sb="4" eb="5">
      <t>ノ</t>
    </rPh>
    <rPh sb="5" eb="7">
      <t>メンセキ</t>
    </rPh>
    <phoneticPr fontId="3"/>
  </si>
  <si>
    <t>延面積計</t>
    <rPh sb="0" eb="1">
      <t>ノ</t>
    </rPh>
    <rPh sb="1" eb="3">
      <t>メンセキ</t>
    </rPh>
    <rPh sb="3" eb="4">
      <t>ケイ</t>
    </rPh>
    <phoneticPr fontId="3"/>
  </si>
  <si>
    <t>区分</t>
    <phoneticPr fontId="3"/>
  </si>
  <si>
    <t>前年度末</t>
    <rPh sb="0" eb="1">
      <t>ゼン</t>
    </rPh>
    <rPh sb="1" eb="4">
      <t>ネンドマツ</t>
    </rPh>
    <phoneticPr fontId="3"/>
  </si>
  <si>
    <t>決算年度中増減高</t>
    <rPh sb="0" eb="2">
      <t>ケッサン</t>
    </rPh>
    <rPh sb="2" eb="4">
      <t>ネンド</t>
    </rPh>
    <rPh sb="4" eb="5">
      <t>ナカ</t>
    </rPh>
    <rPh sb="5" eb="7">
      <t>ゾウゲン</t>
    </rPh>
    <rPh sb="7" eb="8">
      <t>ダカ</t>
    </rPh>
    <phoneticPr fontId="3"/>
  </si>
  <si>
    <t>決算年度末</t>
    <rPh sb="0" eb="2">
      <t>ケッサン</t>
    </rPh>
    <rPh sb="2" eb="5">
      <t>ネンドマツ</t>
    </rPh>
    <phoneticPr fontId="3"/>
  </si>
  <si>
    <t>現在高</t>
    <phoneticPr fontId="3"/>
  </si>
  <si>
    <t>行政財産</t>
    <rPh sb="0" eb="2">
      <t>ギョウセイ</t>
    </rPh>
    <rPh sb="2" eb="4">
      <t>ザイサン</t>
    </rPh>
    <phoneticPr fontId="3"/>
  </si>
  <si>
    <t>本庁舎</t>
    <rPh sb="0" eb="1">
      <t>ホン</t>
    </rPh>
    <rPh sb="1" eb="2">
      <t>チョウ</t>
    </rPh>
    <rPh sb="2" eb="3">
      <t>シャ</t>
    </rPh>
    <phoneticPr fontId="3"/>
  </si>
  <si>
    <t>その他の行政財産</t>
    <phoneticPr fontId="3"/>
  </si>
  <si>
    <t>警察･
消防施設</t>
    <rPh sb="0" eb="2">
      <t>ケイサツ</t>
    </rPh>
    <rPh sb="4" eb="6">
      <t>ショウボウ</t>
    </rPh>
    <rPh sb="6" eb="8">
      <t>シセツ</t>
    </rPh>
    <phoneticPr fontId="3"/>
  </si>
  <si>
    <t>その他の施設</t>
    <rPh sb="2" eb="3">
      <t>タ</t>
    </rPh>
    <rPh sb="4" eb="6">
      <t>シセツ</t>
    </rPh>
    <phoneticPr fontId="3"/>
  </si>
  <si>
    <t>公共用財産</t>
    <phoneticPr fontId="3"/>
  </si>
  <si>
    <t>学校</t>
    <rPh sb="0" eb="1">
      <t>ガク</t>
    </rPh>
    <rPh sb="1" eb="2">
      <t>コウ</t>
    </rPh>
    <phoneticPr fontId="3"/>
  </si>
  <si>
    <t>公営住宅</t>
    <rPh sb="0" eb="2">
      <t>コウエイ</t>
    </rPh>
    <rPh sb="2" eb="4">
      <t>ジュウタク</t>
    </rPh>
    <phoneticPr fontId="3"/>
  </si>
  <si>
    <t>公園</t>
    <rPh sb="0" eb="1">
      <t>コウ</t>
    </rPh>
    <rPh sb="1" eb="2">
      <t>エン</t>
    </rPh>
    <phoneticPr fontId="3"/>
  </si>
  <si>
    <t>公舎</t>
    <rPh sb="0" eb="1">
      <t>コウ</t>
    </rPh>
    <rPh sb="1" eb="2">
      <t>シャ</t>
    </rPh>
    <phoneticPr fontId="3"/>
  </si>
  <si>
    <t>山林</t>
    <rPh sb="0" eb="1">
      <t>ヤマ</t>
    </rPh>
    <rPh sb="1" eb="2">
      <t>ハヤシ</t>
    </rPh>
    <phoneticPr fontId="3"/>
  </si>
  <si>
    <t>計</t>
    <rPh sb="0" eb="1">
      <t>ケイ</t>
    </rPh>
    <phoneticPr fontId="3"/>
  </si>
  <si>
    <t>普通財産</t>
    <rPh sb="0" eb="2">
      <t>フツウ</t>
    </rPh>
    <rPh sb="2" eb="4">
      <t>ザイサン</t>
    </rPh>
    <phoneticPr fontId="3"/>
  </si>
  <si>
    <t>貸付財産</t>
    <rPh sb="0" eb="2">
      <t>カシツケ</t>
    </rPh>
    <rPh sb="2" eb="4">
      <t>ザイサン</t>
    </rPh>
    <phoneticPr fontId="3"/>
  </si>
  <si>
    <t>処分財産</t>
    <rPh sb="0" eb="2">
      <t>ショブン</t>
    </rPh>
    <rPh sb="2" eb="4">
      <t>ザイサン</t>
    </rPh>
    <phoneticPr fontId="3"/>
  </si>
  <si>
    <t>廃道敷</t>
    <rPh sb="0" eb="1">
      <t>ハイ</t>
    </rPh>
    <rPh sb="1" eb="2">
      <t>ドウ</t>
    </rPh>
    <rPh sb="2" eb="3">
      <t>シ</t>
    </rPh>
    <phoneticPr fontId="3"/>
  </si>
  <si>
    <t>廃川敷</t>
    <rPh sb="0" eb="1">
      <t>ハイ</t>
    </rPh>
    <rPh sb="1" eb="2">
      <t>カワ</t>
    </rPh>
    <rPh sb="2" eb="3">
      <t>シキ</t>
    </rPh>
    <phoneticPr fontId="3"/>
  </si>
  <si>
    <t>その他</t>
    <rPh sb="2" eb="3">
      <t>タ</t>
    </rPh>
    <phoneticPr fontId="3"/>
  </si>
  <si>
    <t>福利厚生施設</t>
    <rPh sb="0" eb="2">
      <t>フクリ</t>
    </rPh>
    <rPh sb="2" eb="4">
      <t>コウセイ</t>
    </rPh>
    <rPh sb="4" eb="6">
      <t>シセツ</t>
    </rPh>
    <phoneticPr fontId="3"/>
  </si>
  <si>
    <t>合計</t>
    <rPh sb="0" eb="1">
      <t>ゴウ</t>
    </rPh>
    <rPh sb="1" eb="2">
      <t>ケイ</t>
    </rPh>
    <phoneticPr fontId="3"/>
  </si>
  <si>
    <t>(2)山林</t>
    <rPh sb="3" eb="5">
      <t>サンリン</t>
    </rPh>
    <phoneticPr fontId="3"/>
  </si>
  <si>
    <t>面積</t>
    <rPh sb="0" eb="2">
      <t>メンセキ</t>
    </rPh>
    <phoneticPr fontId="3"/>
  </si>
  <si>
    <t>（㎡）</t>
    <phoneticPr fontId="3"/>
  </si>
  <si>
    <t>立木の推定蓄積量</t>
    <rPh sb="0" eb="1">
      <t>タ</t>
    </rPh>
    <rPh sb="1" eb="2">
      <t>キ</t>
    </rPh>
    <rPh sb="3" eb="5">
      <t>スイテイ</t>
    </rPh>
    <rPh sb="5" eb="7">
      <t>チクセキ</t>
    </rPh>
    <rPh sb="7" eb="8">
      <t>リョウ</t>
    </rPh>
    <phoneticPr fontId="3"/>
  </si>
  <si>
    <t>（㎥）</t>
    <phoneticPr fontId="3"/>
  </si>
  <si>
    <t>所管課</t>
    <phoneticPr fontId="3"/>
  </si>
  <si>
    <t>行政
財産</t>
    <rPh sb="0" eb="2">
      <t>ギョウセイ</t>
    </rPh>
    <rPh sb="3" eb="5">
      <t>ザイサン</t>
    </rPh>
    <phoneticPr fontId="3"/>
  </si>
  <si>
    <t>県有地</t>
    <rPh sb="0" eb="1">
      <t>ケン</t>
    </rPh>
    <rPh sb="1" eb="3">
      <t>ユウチ</t>
    </rPh>
    <phoneticPr fontId="3"/>
  </si>
  <si>
    <t>嶺南振興局林業水産部</t>
    <rPh sb="0" eb="1">
      <t>レイ</t>
    </rPh>
    <rPh sb="1" eb="2">
      <t>ナン</t>
    </rPh>
    <rPh sb="2" eb="5">
      <t>シンコウキョク</t>
    </rPh>
    <rPh sb="5" eb="7">
      <t>リンギョウ</t>
    </rPh>
    <rPh sb="7" eb="9">
      <t>スイサン</t>
    </rPh>
    <rPh sb="9" eb="10">
      <t>ブ</t>
    </rPh>
    <phoneticPr fontId="3"/>
  </si>
  <si>
    <t>自然環境課</t>
    <rPh sb="0" eb="2">
      <t>シゼン</t>
    </rPh>
    <rPh sb="2" eb="4">
      <t>カンキョウ</t>
    </rPh>
    <rPh sb="4" eb="5">
      <t>カ</t>
    </rPh>
    <phoneticPr fontId="3"/>
  </si>
  <si>
    <t>福井農林総合
事務所</t>
    <rPh sb="0" eb="2">
      <t>フクイ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</si>
  <si>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坂井農林総合
事務所</t>
    <rPh sb="0" eb="2">
      <t>サカイ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</si>
  <si>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丹南農林総合
事務所</t>
    <rPh sb="0" eb="2">
      <t>タンナン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</si>
  <si>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農業試験場</t>
    <rPh sb="0" eb="2">
      <t>ノウギョウ</t>
    </rPh>
    <rPh sb="2" eb="5">
      <t>シケンジョウ</t>
    </rPh>
    <phoneticPr fontId="3"/>
  </si>
  <si>
    <t>畜産試験場</t>
    <rPh sb="0" eb="2">
      <t>チクサン</t>
    </rPh>
    <rPh sb="2" eb="5">
      <t>シケンジョウ</t>
    </rPh>
    <phoneticPr fontId="3"/>
  </si>
  <si>
    <t>中山間農業・畜産課</t>
    <rPh sb="0" eb="1">
      <t>チュウ</t>
    </rPh>
    <rPh sb="1" eb="3">
      <t>サンカン</t>
    </rPh>
    <rPh sb="3" eb="5">
      <t>ノウギョウ</t>
    </rPh>
    <rPh sb="6" eb="8">
      <t>チクサン</t>
    </rPh>
    <rPh sb="8" eb="9">
      <t>カ</t>
    </rPh>
    <phoneticPr fontId="3"/>
  </si>
  <si>
    <t>分収
地上権</t>
    <rPh sb="0" eb="1">
      <t>ブン</t>
    </rPh>
    <rPh sb="1" eb="2">
      <t>シュウ</t>
    </rPh>
    <rPh sb="3" eb="6">
      <t>チジョウケン</t>
    </rPh>
    <phoneticPr fontId="3"/>
  </si>
  <si>
    <t>嶺南振興局
林業水産部</t>
    <rPh sb="0" eb="1">
      <t>レイ</t>
    </rPh>
    <rPh sb="1" eb="2">
      <t>ナン</t>
    </rPh>
    <rPh sb="2" eb="5">
      <t>シンコウキョク</t>
    </rPh>
    <rPh sb="6" eb="8">
      <t>リンギョウ</t>
    </rPh>
    <rPh sb="8" eb="10">
      <t>スイサン</t>
    </rPh>
    <rPh sb="10" eb="11">
      <t>ブ</t>
    </rPh>
    <phoneticPr fontId="3"/>
  </si>
  <si>
    <t>嶺南振興局
二州農林部</t>
    <rPh sb="0" eb="1">
      <t>レイ</t>
    </rPh>
    <rPh sb="1" eb="2">
      <t>ナン</t>
    </rPh>
    <rPh sb="2" eb="5">
      <t>シンコウキョク</t>
    </rPh>
    <rPh sb="6" eb="8">
      <t>ニシュウ</t>
    </rPh>
    <rPh sb="8" eb="10">
      <t>ノウリン</t>
    </rPh>
    <rPh sb="10" eb="11">
      <t>ハヤシベ</t>
    </rPh>
    <phoneticPr fontId="3"/>
  </si>
  <si>
    <t>奥越農林総合
事務所</t>
    <rPh sb="0" eb="1">
      <t>オク</t>
    </rPh>
    <rPh sb="1" eb="2">
      <t>エツ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</si>
  <si>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福井農林
高等学校</t>
    <rPh sb="0" eb="2">
      <t>フクイ</t>
    </rPh>
    <rPh sb="2" eb="4">
      <t>ノウリン</t>
    </rPh>
    <rPh sb="5" eb="7">
      <t>コウトウ</t>
    </rPh>
    <rPh sb="7" eb="9">
      <t>ガッコウ</t>
    </rPh>
    <phoneticPr fontId="3"/>
  </si>
  <si>
    <t>若狭東
高等学校</t>
    <rPh sb="0" eb="2">
      <t>ワカサ</t>
    </rPh>
    <rPh sb="2" eb="3">
      <t>ヒガシ</t>
    </rPh>
    <rPh sb="4" eb="6">
      <t>コウトウ</t>
    </rPh>
    <rPh sb="6" eb="8">
      <t>ガッコウ</t>
    </rPh>
    <phoneticPr fontId="3"/>
  </si>
  <si>
    <t>(3)動産</t>
    <rPh sb="3" eb="5">
      <t>ドウサン</t>
    </rPh>
    <phoneticPr fontId="3"/>
  </si>
  <si>
    <t>船舶</t>
    <rPh sb="0" eb="1">
      <t>フネ</t>
    </rPh>
    <rPh sb="1" eb="2">
      <t>ハク</t>
    </rPh>
    <phoneticPr fontId="3"/>
  </si>
  <si>
    <t>浮標</t>
    <rPh sb="0" eb="1">
      <t>ウキ</t>
    </rPh>
    <rPh sb="1" eb="2">
      <t>ヒョウ</t>
    </rPh>
    <phoneticPr fontId="3"/>
  </si>
  <si>
    <t>浮桟橋</t>
    <rPh sb="0" eb="1">
      <t>ウ</t>
    </rPh>
    <rPh sb="1" eb="3">
      <t>サンバシ</t>
    </rPh>
    <phoneticPr fontId="3"/>
  </si>
  <si>
    <t>浮ドック</t>
    <rPh sb="0" eb="1">
      <t>ウ</t>
    </rPh>
    <phoneticPr fontId="3"/>
  </si>
  <si>
    <t>航空機</t>
    <rPh sb="0" eb="3">
      <t>コウクウキ</t>
    </rPh>
    <phoneticPr fontId="3"/>
  </si>
  <si>
    <t>1機</t>
    <rPh sb="1" eb="2">
      <t>キ</t>
    </rPh>
    <phoneticPr fontId="3"/>
  </si>
  <si>
    <t>普通財産</t>
    <phoneticPr fontId="3"/>
  </si>
  <si>
    <t>船舶</t>
    <rPh sb="0" eb="2">
      <t>センパク</t>
    </rPh>
    <phoneticPr fontId="3"/>
  </si>
  <si>
    <t>-</t>
  </si>
  <si>
    <t>-</t>
    <phoneticPr fontId="3"/>
  </si>
  <si>
    <t>(4)物権</t>
    <rPh sb="3" eb="5">
      <t>ブッケン</t>
    </rPh>
    <phoneticPr fontId="3"/>
  </si>
  <si>
    <t>地上権</t>
    <rPh sb="0" eb="3">
      <t>チジョウケン</t>
    </rPh>
    <phoneticPr fontId="3"/>
  </si>
  <si>
    <t>地役権</t>
    <rPh sb="0" eb="3">
      <t>チエキケン</t>
    </rPh>
    <phoneticPr fontId="3"/>
  </si>
  <si>
    <t>鉱業権</t>
    <rPh sb="0" eb="3">
      <t>コウギョウケン</t>
    </rPh>
    <phoneticPr fontId="3"/>
  </si>
  <si>
    <t>(5)無体財産権</t>
    <rPh sb="3" eb="5">
      <t>ムタイ</t>
    </rPh>
    <rPh sb="5" eb="8">
      <t>ザイサンケン</t>
    </rPh>
    <phoneticPr fontId="3"/>
  </si>
  <si>
    <t>（単位：件）</t>
    <rPh sb="1" eb="3">
      <t>タンイ</t>
    </rPh>
    <rPh sb="4" eb="5">
      <t>ケン</t>
    </rPh>
    <phoneticPr fontId="3"/>
  </si>
  <si>
    <t>特許権</t>
    <rPh sb="0" eb="3">
      <t>トッキョケン</t>
    </rPh>
    <phoneticPr fontId="3"/>
  </si>
  <si>
    <t>実用新案権</t>
    <rPh sb="0" eb="2">
      <t>ジツヨウ</t>
    </rPh>
    <rPh sb="2" eb="4">
      <t>シンアン</t>
    </rPh>
    <rPh sb="4" eb="5">
      <t>ケン</t>
    </rPh>
    <phoneticPr fontId="3"/>
  </si>
  <si>
    <t>名称登録</t>
    <rPh sb="0" eb="2">
      <t>メイショウ</t>
    </rPh>
    <rPh sb="2" eb="4">
      <t>トウロク</t>
    </rPh>
    <phoneticPr fontId="3"/>
  </si>
  <si>
    <t>(6)有価証券</t>
    <rPh sb="3" eb="5">
      <t>ユウカ</t>
    </rPh>
    <rPh sb="5" eb="7">
      <t>ショウケン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</si>
  <si>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</si>
  <si>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株券</t>
    <rPh sb="0" eb="1">
      <t>カブ</t>
    </rPh>
    <rPh sb="1" eb="2">
      <t>ケン</t>
    </rPh>
    <phoneticPr fontId="3"/>
  </si>
  <si>
    <t>社債</t>
    <rPh sb="0" eb="1">
      <t>シャ</t>
    </rPh>
    <rPh sb="1" eb="2">
      <t>サイ</t>
    </rPh>
    <phoneticPr fontId="3"/>
  </si>
  <si>
    <t>国 債 証 券</t>
    <rPh sb="0" eb="1">
      <t>クニ</t>
    </rPh>
    <rPh sb="2" eb="3">
      <t>サイ</t>
    </rPh>
    <rPh sb="4" eb="5">
      <t>アカシ</t>
    </rPh>
    <rPh sb="6" eb="7">
      <t>ケン</t>
    </rPh>
    <phoneticPr fontId="3"/>
  </si>
  <si>
    <t>地方債証券</t>
    <rPh sb="0" eb="3">
      <t>チホウサイ</t>
    </rPh>
    <rPh sb="3" eb="5">
      <t>ショウケン</t>
    </rPh>
    <phoneticPr fontId="3"/>
  </si>
  <si>
    <t>その他の証券</t>
    <rPh sb="2" eb="3">
      <t>タ</t>
    </rPh>
    <rPh sb="4" eb="6">
      <t>ショウケン</t>
    </rPh>
    <phoneticPr fontId="3"/>
  </si>
  <si>
    <t>12　市町別決算</t>
    <rPh sb="3" eb="4">
      <t>シ</t>
    </rPh>
    <rPh sb="4" eb="5">
      <t>マチ</t>
    </rPh>
    <rPh sb="5" eb="6">
      <t>ベツ</t>
    </rPh>
    <rPh sb="6" eb="8">
      <t>ケッサン</t>
    </rPh>
    <phoneticPr fontId="3"/>
  </si>
  <si>
    <t>(1)歳入</t>
    <rPh sb="3" eb="5">
      <t>サイニュウ</t>
    </rPh>
    <phoneticPr fontId="3"/>
  </si>
  <si>
    <t>　令和4年度</t>
  </si>
  <si>
    <t>地方税</t>
    <rPh sb="0" eb="3">
      <t>チホウゼイ</t>
    </rPh>
    <phoneticPr fontId="3"/>
  </si>
  <si>
    <t>地方譲与税</t>
    <rPh sb="0" eb="2">
      <t>チホウ</t>
    </rPh>
    <rPh sb="2" eb="4">
      <t>ジョウヨ</t>
    </rPh>
    <rPh sb="4" eb="5">
      <t>ゾウヨゼイ</t>
    </rPh>
    <phoneticPr fontId="3"/>
  </si>
  <si>
    <t>利子割
交付金</t>
    <rPh sb="0" eb="2">
      <t>リシ</t>
    </rPh>
    <rPh sb="2" eb="3">
      <t>ワリ</t>
    </rPh>
    <rPh sb="4" eb="7">
      <t>コウフキン</t>
    </rPh>
    <phoneticPr fontId="3"/>
  </si>
  <si>
    <t>配当割
交付金
1)</t>
    <rPh sb="0" eb="2">
      <t>ハイトウ</t>
    </rPh>
    <rPh sb="2" eb="3">
      <t>ワリ</t>
    </rPh>
    <rPh sb="4" eb="7">
      <t>コウフキン</t>
    </rPh>
    <phoneticPr fontId="3"/>
  </si>
  <si>
    <t>株式等
譲渡所得割交付金
2)</t>
    <rPh sb="0" eb="2">
      <t>カブシキ</t>
    </rPh>
    <rPh sb="2" eb="3">
      <t>トウ</t>
    </rPh>
    <rPh sb="4" eb="6">
      <t>ジョウト</t>
    </rPh>
    <rPh sb="6" eb="8">
      <t>ショトク</t>
    </rPh>
    <rPh sb="8" eb="9">
      <t>ワ</t>
    </rPh>
    <rPh sb="9" eb="12">
      <t>コウフキン</t>
    </rPh>
    <phoneticPr fontId="3"/>
  </si>
  <si>
    <t>地方消費
税交付金</t>
    <rPh sb="0" eb="2">
      <t>チホウ</t>
    </rPh>
    <rPh sb="2" eb="4">
      <t>ショウヒ</t>
    </rPh>
    <rPh sb="5" eb="6">
      <t>ゼイ</t>
    </rPh>
    <rPh sb="6" eb="9">
      <t>コウフキン</t>
    </rPh>
    <phoneticPr fontId="3"/>
  </si>
  <si>
    <t>ゴルフ場
利用税
交付金</t>
    <rPh sb="3" eb="4">
      <t>ジョウ</t>
    </rPh>
    <rPh sb="5" eb="7">
      <t>リヨウ</t>
    </rPh>
    <rPh sb="7" eb="8">
      <t>ゼイ</t>
    </rPh>
    <rPh sb="9" eb="12">
      <t>コウフキン</t>
    </rPh>
    <phoneticPr fontId="3"/>
  </si>
  <si>
    <t>特別地方
消費税
交付金</t>
    <rPh sb="0" eb="2">
      <t>トクベツ</t>
    </rPh>
    <rPh sb="2" eb="4">
      <t>チホウ</t>
    </rPh>
    <rPh sb="5" eb="6">
      <t>ケ</t>
    </rPh>
    <rPh sb="6" eb="7">
      <t>ヒ</t>
    </rPh>
    <rPh sb="7" eb="8">
      <t>ゼイ</t>
    </rPh>
    <rPh sb="9" eb="12">
      <t>コウフキン</t>
    </rPh>
    <phoneticPr fontId="3"/>
  </si>
  <si>
    <t>自動車
取得税
交付金</t>
    <rPh sb="0" eb="3">
      <t>ジドウシャ</t>
    </rPh>
    <rPh sb="4" eb="6">
      <t>シュトク</t>
    </rPh>
    <rPh sb="6" eb="7">
      <t>ゼイ</t>
    </rPh>
    <rPh sb="8" eb="11">
      <t>コウフキン</t>
    </rPh>
    <phoneticPr fontId="3"/>
  </si>
  <si>
    <t>自動車税
環境性能割
交付金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rPh sb="11" eb="14">
      <t>コウフキン</t>
    </rPh>
    <phoneticPr fontId="3"/>
  </si>
  <si>
    <t>法人事業税
交付金</t>
    <rPh sb="0" eb="2">
      <t>ホウジン</t>
    </rPh>
    <rPh sb="2" eb="5">
      <t>ジギョウゼイ</t>
    </rPh>
    <rPh sb="6" eb="9">
      <t>コウフキン</t>
    </rPh>
    <phoneticPr fontId="3"/>
  </si>
  <si>
    <t>地方特例
交付金</t>
    <rPh sb="0" eb="2">
      <t>チホウ</t>
    </rPh>
    <rPh sb="2" eb="4">
      <t>トクレイ</t>
    </rPh>
    <rPh sb="5" eb="8">
      <t>コウフキン</t>
    </rPh>
    <phoneticPr fontId="3"/>
  </si>
  <si>
    <t>交通安全
対策特別
交付金</t>
    <rPh sb="0" eb="2">
      <t>コウツウ</t>
    </rPh>
    <rPh sb="2" eb="4">
      <t>アンゼン</t>
    </rPh>
    <rPh sb="5" eb="7">
      <t>タイサク</t>
    </rPh>
    <rPh sb="7" eb="9">
      <t>トクベツ</t>
    </rPh>
    <rPh sb="10" eb="13">
      <t>コウフキン</t>
    </rPh>
    <phoneticPr fontId="3"/>
  </si>
  <si>
    <t>分担金
および
負担金</t>
    <rPh sb="0" eb="3">
      <t>ブンタンキン</t>
    </rPh>
    <rPh sb="8" eb="11">
      <t>フタンキン</t>
    </rPh>
    <phoneticPr fontId="3"/>
  </si>
  <si>
    <t>使用料</t>
    <rPh sb="0" eb="3">
      <t>シヨウリョウ</t>
    </rPh>
    <phoneticPr fontId="3"/>
  </si>
  <si>
    <t>手数料</t>
    <rPh sb="0" eb="3">
      <t>テスウリョウ</t>
    </rPh>
    <phoneticPr fontId="3"/>
  </si>
  <si>
    <t>県支出金</t>
    <rPh sb="0" eb="1">
      <t>ケン</t>
    </rPh>
    <rPh sb="1" eb="4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</si>
  <si>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</si>
  <si>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3">
      <t>キフキン</t>
    </rPh>
    <phoneticPr fontId="3"/>
  </si>
  <si>
    <t>繰入金</t>
    <rPh sb="0" eb="2">
      <t>クリイレ</t>
    </rPh>
    <rPh sb="2" eb="3">
      <t>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</si>
  <si>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</si>
  <si>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1">
      <t>ショ</t>
    </rPh>
    <rPh sb="1" eb="3">
      <t>シュウニュウ</t>
    </rPh>
    <phoneticPr fontId="3"/>
  </si>
  <si>
    <t>地方債</t>
    <rPh sb="0" eb="3">
      <t>チホウサイ</t>
    </rPh>
    <phoneticPr fontId="3"/>
  </si>
  <si>
    <t>福井市</t>
  </si>
  <si>
    <t>敦賀市</t>
  </si>
  <si>
    <t>小浜市</t>
  </si>
  <si>
    <t>大野市</t>
  </si>
  <si>
    <t>勝山市</t>
  </si>
  <si>
    <t>鯖江市</t>
    <rPh sb="1" eb="2">
      <t>エ</t>
    </rPh>
    <rPh sb="2" eb="3">
      <t>シ</t>
    </rPh>
    <phoneticPr fontId="3"/>
  </si>
  <si>
    <t>あわら市</t>
  </si>
  <si>
    <t>越前市</t>
    <rPh sb="0" eb="2">
      <t>エチゼン</t>
    </rPh>
    <rPh sb="2" eb="3">
      <t>シ</t>
    </rPh>
    <phoneticPr fontId="3"/>
  </si>
  <si>
    <t>坂井市</t>
    <rPh sb="0" eb="2">
      <t>サカイ</t>
    </rPh>
    <rPh sb="2" eb="3">
      <t>シ</t>
    </rPh>
    <phoneticPr fontId="3"/>
  </si>
  <si>
    <t>永平寺町</t>
  </si>
  <si>
    <t>池田町</t>
  </si>
  <si>
    <t>南越前町</t>
  </si>
  <si>
    <t>越前町</t>
  </si>
  <si>
    <t>美浜町</t>
  </si>
  <si>
    <t>高浜町</t>
  </si>
  <si>
    <t>おおい町</t>
    <rPh sb="3" eb="4">
      <t>チョウ</t>
    </rPh>
    <phoneticPr fontId="3"/>
  </si>
  <si>
    <t>若狭町</t>
  </si>
  <si>
    <t>（注）1. 配当割交付金：県に納入された県民税配当割（上場株式などの配当等について課税される県税）のうち一定の額が県内市町に対して交付されるもの</t>
    <rPh sb="1" eb="2">
      <t>チュウ</t>
    </rPh>
    <rPh sb="6" eb="8">
      <t>ハイトウ</t>
    </rPh>
    <rPh sb="8" eb="9">
      <t>ワリ</t>
    </rPh>
    <rPh sb="9" eb="12">
      <t>コウフキン</t>
    </rPh>
    <phoneticPr fontId="4"/>
  </si>
  <si>
    <t>　　　2. 株式等譲渡所得割交付金：県に納入された県民税株式等譲渡所得割（特定口座内での上場株式等の譲渡益について課税される県税）のうち一定の額</t>
    <rPh sb="6" eb="8">
      <t>カブシキ</t>
    </rPh>
    <rPh sb="8" eb="9">
      <t>トウ</t>
    </rPh>
    <rPh sb="9" eb="11">
      <t>ジョウト</t>
    </rPh>
    <rPh sb="11" eb="13">
      <t>ショトク</t>
    </rPh>
    <rPh sb="13" eb="14">
      <t>ワリ</t>
    </rPh>
    <rPh sb="14" eb="17">
      <t>コウフキン</t>
    </rPh>
    <rPh sb="68" eb="70">
      <t>イッテイ</t>
    </rPh>
    <rPh sb="71" eb="72">
      <t>ガク</t>
    </rPh>
    <phoneticPr fontId="4"/>
  </si>
  <si>
    <t>　　　　が県内市町に対して交付されるもの</t>
  </si>
  <si>
    <t>資料：福井県市町協働課</t>
    <rPh sb="0" eb="1">
      <t>シ</t>
    </rPh>
    <rPh sb="1" eb="2">
      <t>リョウ</t>
    </rPh>
    <rPh sb="3" eb="6">
      <t>フクイケン</t>
    </rPh>
    <rPh sb="6" eb="7">
      <t>シ</t>
    </rPh>
    <rPh sb="7" eb="8">
      <t>マウ</t>
    </rPh>
    <rPh sb="8" eb="10">
      <t>黸릌ᰓ黰</t>
    </rPh>
    <rPh sb="10" eb="11">
      <t></t>
    </rPh>
    <phoneticPr fontId="4"/>
  </si>
  <si>
    <t>12　市町別決算</t>
  </si>
  <si>
    <t>(2)歳出</t>
    <rPh sb="3" eb="5">
      <t>サイシュツ</t>
    </rPh>
    <phoneticPr fontId="3"/>
  </si>
  <si>
    <t>総額</t>
    <rPh sb="0" eb="2">
      <t>ソウガク</t>
    </rPh>
    <phoneticPr fontId="3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</si>
  <si>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</si>
  <si>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</si>
  <si>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</si>
  <si>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3">
      <t>エイセイヒ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</si>
  <si>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</si>
  <si>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</si>
  <si>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</si>
  <si>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</si>
  <si>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</si>
  <si>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</si>
  <si>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公債費</t>
    <rPh sb="0" eb="3">
      <t>コウサイヒ</t>
    </rPh>
    <phoneticPr fontId="3"/>
  </si>
  <si>
    <t>諸支出金</t>
    <rPh sb="0" eb="1">
      <t>ショ</t>
    </rPh>
    <rPh sb="1" eb="4">
      <t>シシュツキン</t>
    </rPh>
    <phoneticPr fontId="3"/>
  </si>
  <si>
    <t>前年度繰上
充当金</t>
    <rPh sb="0" eb="3">
      <t>ゼンネンド</t>
    </rPh>
    <rPh sb="3" eb="5">
      <t>クリア</t>
    </rPh>
    <rPh sb="6" eb="8">
      <t>ジュウトウ</t>
    </rPh>
    <rPh sb="8" eb="9">
      <t>キン</t>
    </rPh>
    <phoneticPr fontId="3"/>
  </si>
  <si>
    <t>令和3年度</t>
  </si>
  <si>
    <t>鯖江市</t>
  </si>
  <si>
    <t>資料：福井県市町協働課</t>
    <rPh sb="0" eb="1">
      <t>シ</t>
    </rPh>
    <rPh sb="1" eb="2">
      <t>リョウ</t>
    </rPh>
    <rPh sb="3" eb="6">
      <t>フクイケン</t>
    </rPh>
    <rPh sb="6" eb="7">
      <t>シ</t>
    </rPh>
    <rPh sb="7" eb="8">
      <t>マチ</t>
    </rPh>
    <rPh sb="8" eb="10">
      <t>黸牌ᱲ黰</t>
    </rPh>
    <rPh sb="10" eb="11">
      <t></t>
    </rPh>
    <phoneticPr fontId="3"/>
  </si>
  <si>
    <t>総額</t>
    <rPh sb="0" eb="2">
      <t>ソウガク</t>
    </rPh>
    <phoneticPr fontId="3"/>
  </si>
  <si>
    <t>令和４年度</t>
    <rPh sb="0" eb="2">
      <t>レイワ</t>
    </rPh>
    <rPh sb="3" eb="5">
      <t>ネンド</t>
    </rPh>
    <phoneticPr fontId="1"/>
  </si>
  <si>
    <t>令和４年福井県統計年鑑</t>
    <rPh sb="0" eb="1">
      <t>レイ</t>
    </rPh>
    <rPh sb="1" eb="2">
      <t>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</si>
  <si>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</si>
  <si>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資料：福井県会計局「令和４年度福井県歳入歳出決算事項別明細書」</t>
    <rPh sb="0" eb="1">
      <t>シ</t>
    </rPh>
    <rPh sb="1" eb="2">
      <t>リョウ</t>
    </rPh>
    <rPh sb="3" eb="6">
      <t>フクイケン</t>
    </rPh>
    <rPh sb="6" eb="8">
      <t>カイケイ</t>
    </rPh>
    <rPh sb="8" eb="9">
      <t>キョク</t>
    </rPh>
    <rPh sb="10" eb="12">
      <t>レイワ</t>
    </rPh>
    <rPh sb="13" eb="15">
      <t>ネンド</t>
    </rPh>
    <rPh sb="14" eb="15">
      <t>ド</t>
    </rPh>
    <rPh sb="15" eb="18">
      <t>フクイケン</t>
    </rPh>
    <rPh sb="18" eb="20">
      <t>サイニュウ</t>
    </rPh>
    <rPh sb="20" eb="22">
      <t>サイシュツ</t>
    </rPh>
    <rPh sb="22" eb="24">
      <t>ケッサン</t>
    </rPh>
    <rPh sb="24" eb="26">
      <t>ジコウ</t>
    </rPh>
    <rPh sb="26" eb="27">
      <t>ベツ</t>
    </rPh>
    <rPh sb="27" eb="30">
      <t>メイサイショ</t>
    </rPh>
    <phoneticPr fontId="3"/>
  </si>
  <si>
    <t>資料：福井県会計局「令和４年度福井県歳入歳出決算事項別明細書」</t>
    <rPh sb="10" eb="11">
      <t>レイ</t>
    </rPh>
    <rPh sb="11" eb="12">
      <t>ワ</t>
    </rPh>
    <rPh sb="13" eb="15">
      <t>ネンド</t>
    </rPh>
    <phoneticPr fontId="3"/>
  </si>
  <si>
    <t>資料：福井県会計局「令和４年度福井県歳入歳出決算事項別明細書」</t>
    <rPh sb="6" eb="8">
      <t>カイケイ</t>
    </rPh>
    <rPh sb="10" eb="11">
      <t>レイ</t>
    </rPh>
    <rPh sb="11" eb="12">
      <t>ワ</t>
    </rPh>
    <rPh sb="13" eb="15">
      <t>ネンド</t>
    </rPh>
    <phoneticPr fontId="3"/>
  </si>
  <si>
    <t>資　料：福井県会計局「令和４年度福井県歳入歳出決算事項別明細書」</t>
    <rPh sb="7" eb="9">
      <t>カイケイ</t>
    </rPh>
    <rPh sb="11" eb="12">
      <t>レイ</t>
    </rPh>
    <rPh sb="12" eb="13">
      <t>ワ</t>
    </rPh>
    <rPh sb="14" eb="16">
      <t>ネンド</t>
    </rPh>
    <rPh sb="25" eb="27">
      <t>ジコウ</t>
    </rPh>
    <rPh sb="27" eb="28">
      <t>ベツ</t>
    </rPh>
    <rPh sb="28" eb="30">
      <t>メイサイ</t>
    </rPh>
    <phoneticPr fontId="3"/>
  </si>
  <si>
    <t>4年度末現在高</t>
    <rPh sb="1" eb="3">
      <t>ネンド</t>
    </rPh>
    <rPh sb="3" eb="4">
      <t>マツ</t>
    </rPh>
    <rPh sb="4" eb="6">
      <t>ゲンザイ</t>
    </rPh>
    <rPh sb="6" eb="7">
      <t>タカ</t>
    </rPh>
    <phoneticPr fontId="3"/>
  </si>
  <si>
    <t>令和4年度中増減高</t>
    <rPh sb="0" eb="2">
      <t>レイワ</t>
    </rPh>
    <rPh sb="3" eb="6">
      <t>ネンドチュウ</t>
    </rPh>
    <rPh sb="4" eb="5">
      <t>ド</t>
    </rPh>
    <rPh sb="5" eb="6">
      <t>ナカ</t>
    </rPh>
    <rPh sb="6" eb="8">
      <t>ゾウゲン</t>
    </rPh>
    <rPh sb="8" eb="9">
      <t>タカ</t>
    </rPh>
    <phoneticPr fontId="3"/>
  </si>
  <si>
    <t>資料：福井県会計局「令和４年度福井県歳入歳出決算書」</t>
    <rPh sb="0" eb="1">
      <t>シ</t>
    </rPh>
    <rPh sb="1" eb="2">
      <t>リョウ</t>
    </rPh>
    <rPh sb="3" eb="6">
      <t>フクイケン</t>
    </rPh>
    <rPh sb="6" eb="8">
      <t>カイケイ</t>
    </rPh>
    <rPh sb="8" eb="9">
      <t>キョク</t>
    </rPh>
    <rPh sb="10" eb="11">
      <t>レイ</t>
    </rPh>
    <rPh sb="11" eb="12">
      <t>ワ</t>
    </rPh>
    <rPh sb="13" eb="15">
      <t>ネンド</t>
    </rPh>
    <rPh sb="15" eb="18">
      <t>フクイケン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3"/>
  </si>
  <si>
    <t>資料：福井県会計局「令和４年度福井県歳入歳出決算事項別明細書」</t>
    <rPh sb="0" eb="1">
      <t>シ</t>
    </rPh>
    <rPh sb="1" eb="2">
      <t>リョウ</t>
    </rPh>
    <rPh sb="3" eb="6">
      <t>フクイケン</t>
    </rPh>
    <rPh sb="6" eb="8">
      <t>カイケイ</t>
    </rPh>
    <rPh sb="8" eb="9">
      <t>キョク</t>
    </rPh>
    <rPh sb="10" eb="11">
      <t>レイ</t>
    </rPh>
    <rPh sb="11" eb="12">
      <t>ワ</t>
    </rPh>
    <rPh sb="13" eb="15">
      <t>ネンド</t>
    </rPh>
    <rPh sb="15" eb="18">
      <t>フクイケン</t>
    </rPh>
    <rPh sb="18" eb="20">
      <t>サイニュウ</t>
    </rPh>
    <rPh sb="20" eb="22">
      <t>サイシュツ</t>
    </rPh>
    <rPh sb="22" eb="24">
      <t>ケッサン</t>
    </rPh>
    <rPh sb="24" eb="26">
      <t>ジコウ</t>
    </rPh>
    <rPh sb="26" eb="27">
      <t>ベツ</t>
    </rPh>
    <rPh sb="27" eb="30">
      <t>メイサイショ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</si>
</sst>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 * #,##0_ ;_ * \-#,##0_ ;_ * &quot;-&quot;_ ;_ @_ "/>
    <numFmt numFmtId="176" formatCode="_ * #,##0.0_ ;_ * \-#,##0.0_ ;_ * &quot;-&quot;?_ ;_ @_ "/>
    <numFmt numFmtId="177" formatCode="#,##0;&quot;△&quot;#,##0;&quot;-&quot;"/>
    <numFmt numFmtId="178" formatCode="#,##0;[Red]\-#,##0;\-"/>
    <numFmt numFmtId="179" formatCode="#,##0.00_ ;[Red]\-#,##0.00\ "/>
    <numFmt numFmtId="180" formatCode="#,##0;&quot;△ &quot;#,##0"/>
    <numFmt numFmtId="181" formatCode="#,##0.00_ ;\ \-#,##0.00_ ;&quot;-&quot;_ ;_ @_ "/>
    <numFmt numFmtId="182" formatCode="General;;\-"/>
    <numFmt numFmtId="183" formatCode="0&quot;機&quot;"/>
    <numFmt numFmtId="184" formatCode="0&quot;機&quot;;;\-"/>
    <numFmt numFmtId="185" formatCode="0&quot;個&quot;"/>
    <numFmt numFmtId="186" formatCode="0&quot;個&quot;;;\-"/>
    <numFmt numFmtId="187" formatCode="0.00&quot;総&quot;\t"/>
    <numFmt numFmtId="188" formatCode="0.00&quot;総&quot;\t;;\-"/>
    <numFmt numFmtId="189" formatCode="0&quot;隻&quot;"/>
    <numFmt numFmtId="190" formatCode="0&quot;隻&quot;;;\-"/>
    <numFmt numFmtId="191" formatCode="#,##0;\-#,##0;\-"/>
    <numFmt numFmtId="192" formatCode="#,##0.00;&quot;△&quot;#,##0.00;&quot;-&quot;"/>
    <numFmt numFmtId="193" formatCode="#,##0;\△\ #,##0;\-"/>
    <numFmt numFmtId="194" formatCode="0.00;\-0.00;\-"/>
    <numFmt numFmtId="195" formatCode="_ * #,##0.0_ ;_ * \-#,##0.0_ ;_ * &quot;-&quot;_ ;_ @_ "/>
    <numFmt numFmtId="196" formatCode="#,##0;&quot;△&quot;\ #,##0;\-"/>
    <numFmt numFmtId="197" formatCode="0.0\ ;&quot;△&quot;\ 0.0\ ;\-\ "/>
    <numFmt numFmtId="198" formatCode="0.0_ ;[Red]\-0.0\ "/>
    <numFmt numFmtId="199" formatCode="0.0_);[Red]\(0.0\)"/>
    <numFmt numFmtId="200" formatCode="#,##0.000000000000000000_ "/>
    <numFmt numFmtId="201" formatCode="#,##0_ ;[Red]\-#,##0\ ;\-\ "/>
    <numFmt numFmtId="203" formatCode="0.0"/>
    <numFmt numFmtId="204" formatCode="0.0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7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indexed="10"/>
      <name val="BIZ UDP明朝 Medium"/>
      <family val="1"/>
      <charset val="128"/>
    </font>
    <font>
      <sz val="8"/>
      <name val="BIZ UDP明朝 Medium"/>
      <family val="1"/>
      <charset val="128"/>
    </font>
    <font>
      <sz val="8.5"/>
      <name val="BIZ UDP明朝 Medium"/>
      <family val="1"/>
      <charset val="128"/>
    </font>
    <font>
      <sz val="12"/>
      <name val="BIZ UDP明朝 Medium"/>
      <family val="1"/>
      <charset val="128"/>
    </font>
    <font>
      <sz val="7.5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7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1" applyFont="1" applyAlignment="1" applyProtection="1"/>
    <xf numFmtId="0" fontId="8" fillId="0" borderId="0" xfId="1" quotePrefix="1" applyFont="1" applyAlignment="1" applyProtection="1"/>
    <xf numFmtId="0" fontId="9" fillId="0" borderId="0" xfId="0" applyFont="1"/>
    <xf numFmtId="0" fontId="7" fillId="0" borderId="0" xfId="0" applyFont="1" applyAlignment="1">
      <alignment horizontal="left" indent="1"/>
    </xf>
    <xf numFmtId="0" fontId="10" fillId="3" borderId="0" xfId="1" applyFont="1" applyFill="1" applyAlignment="1" applyProtection="1"/>
    <xf numFmtId="0" fontId="7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Continuous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1" xfId="0" applyFont="1" applyFill="1" applyBorder="1"/>
    <xf numFmtId="0" fontId="13" fillId="3" borderId="4" xfId="0" applyFont="1" applyFill="1" applyBorder="1"/>
    <xf numFmtId="0" fontId="13" fillId="3" borderId="5" xfId="0" applyFont="1" applyFill="1" applyBorder="1" applyAlignment="1">
      <alignment horizontal="distributed" vertical="center" justifyLastLine="1"/>
    </xf>
    <xf numFmtId="0" fontId="13" fillId="3" borderId="6" xfId="0" applyFont="1" applyFill="1" applyBorder="1" applyAlignment="1">
      <alignment horizontal="distributed" vertical="center" justifyLastLine="1"/>
    </xf>
    <xf numFmtId="0" fontId="13" fillId="3" borderId="0" xfId="0" applyFont="1" applyFill="1"/>
    <xf numFmtId="0" fontId="13" fillId="3" borderId="7" xfId="0" applyFont="1" applyFill="1" applyBorder="1" applyAlignment="1">
      <alignment horizontal="distributed" vertical="center" justifyLastLine="1"/>
    </xf>
    <xf numFmtId="178" fontId="13" fillId="3" borderId="0" xfId="2" applyNumberFormat="1" applyFont="1" applyFill="1" applyAlignment="1">
      <alignment vertical="center"/>
    </xf>
    <xf numFmtId="178" fontId="13" fillId="3" borderId="0" xfId="0" applyNumberFormat="1" applyFont="1" applyFill="1"/>
    <xf numFmtId="0" fontId="13" fillId="3" borderId="8" xfId="0" applyFont="1" applyFill="1" applyBorder="1" applyAlignment="1">
      <alignment horizontal="distributed" vertical="center" justifyLastLine="1"/>
    </xf>
    <xf numFmtId="0" fontId="13" fillId="3" borderId="8" xfId="0" applyFont="1" applyFill="1" applyBorder="1" applyAlignment="1">
      <alignment horizontal="distributed" vertical="center"/>
    </xf>
    <xf numFmtId="178" fontId="13" fillId="3" borderId="0" xfId="2" applyNumberFormat="1" applyFont="1" applyFill="1" applyAlignment="1">
      <alignment horizontal="right" vertical="center"/>
    </xf>
    <xf numFmtId="0" fontId="14" fillId="3" borderId="8" xfId="0" applyFont="1" applyFill="1" applyBorder="1" applyAlignment="1">
      <alignment horizontal="distributed" vertical="center"/>
    </xf>
    <xf numFmtId="0" fontId="13" fillId="3" borderId="9" xfId="0" applyFont="1" applyFill="1" applyBorder="1" applyAlignment="1">
      <alignment horizontal="distributed" vertical="center"/>
    </xf>
    <xf numFmtId="178" fontId="13" fillId="3" borderId="12" xfId="2" applyNumberFormat="1" applyFont="1" applyFill="1" applyBorder="1" applyAlignment="1">
      <alignment vertical="center"/>
    </xf>
    <xf numFmtId="178" fontId="13" fillId="3" borderId="13" xfId="2" applyNumberFormat="1" applyFont="1" applyFill="1" applyBorder="1" applyAlignment="1">
      <alignment vertical="center"/>
    </xf>
    <xf numFmtId="178" fontId="13" fillId="3" borderId="13" xfId="2" applyNumberFormat="1" applyFont="1" applyFill="1" applyBorder="1" applyAlignment="1">
      <alignment horizontal="right" vertical="center"/>
    </xf>
    <xf numFmtId="0" fontId="13" fillId="3" borderId="15" xfId="0" applyFont="1" applyFill="1" applyBorder="1"/>
    <xf numFmtId="0" fontId="12" fillId="3" borderId="0" xfId="0" applyFont="1" applyFill="1" applyAlignment="1">
      <alignment horizontal="center"/>
    </xf>
    <xf numFmtId="178" fontId="13" fillId="3" borderId="0" xfId="2" applyNumberFormat="1" applyFont="1" applyFill="1" applyBorder="1" applyAlignment="1">
      <alignment vertical="center"/>
    </xf>
    <xf numFmtId="178" fontId="7" fillId="3" borderId="0" xfId="0" applyNumberFormat="1" applyFont="1" applyFill="1"/>
    <xf numFmtId="49" fontId="12" fillId="3" borderId="0" xfId="0" applyNumberFormat="1" applyFont="1" applyFill="1" applyAlignment="1">
      <alignment horizontal="centerContinuous"/>
    </xf>
    <xf numFmtId="0" fontId="13" fillId="3" borderId="6" xfId="0" applyFont="1" applyFill="1" applyBorder="1" applyAlignment="1">
      <alignment horizontal="distributed" vertical="center" wrapText="1" justifyLastLine="1"/>
    </xf>
    <xf numFmtId="193" fontId="13" fillId="3" borderId="0" xfId="2" applyNumberFormat="1" applyFont="1" applyFill="1" applyBorder="1" applyAlignment="1">
      <alignment vertical="center"/>
    </xf>
    <xf numFmtId="193" fontId="13" fillId="3" borderId="0" xfId="2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distributed" vertical="center"/>
    </xf>
    <xf numFmtId="0" fontId="15" fillId="3" borderId="8" xfId="0" applyFont="1" applyFill="1" applyBorder="1" applyAlignment="1">
      <alignment horizontal="distributed" vertical="center"/>
    </xf>
    <xf numFmtId="0" fontId="13" fillId="3" borderId="0" xfId="0" applyFont="1" applyFill="1" applyAlignment="1">
      <alignment horizontal="distributed" vertical="center"/>
    </xf>
    <xf numFmtId="193" fontId="13" fillId="3" borderId="13" xfId="2" applyNumberFormat="1" applyFont="1" applyFill="1" applyBorder="1" applyAlignment="1">
      <alignment vertical="center"/>
    </xf>
    <xf numFmtId="193" fontId="13" fillId="3" borderId="13" xfId="2" applyNumberFormat="1" applyFont="1" applyFill="1" applyBorder="1" applyAlignment="1">
      <alignment horizontal="right" vertical="center"/>
    </xf>
    <xf numFmtId="38" fontId="13" fillId="3" borderId="0" xfId="2" applyFont="1" applyFill="1" applyBorder="1" applyAlignment="1">
      <alignment vertical="center"/>
    </xf>
    <xf numFmtId="38" fontId="13" fillId="3" borderId="0" xfId="2" applyFont="1" applyFill="1" applyBorder="1" applyAlignment="1">
      <alignment horizontal="right" vertical="center"/>
    </xf>
    <xf numFmtId="180" fontId="13" fillId="3" borderId="0" xfId="2" applyNumberFormat="1" applyFont="1" applyFill="1" applyBorder="1" applyAlignment="1">
      <alignment vertical="center"/>
    </xf>
    <xf numFmtId="180" fontId="13" fillId="3" borderId="0" xfId="2" applyNumberFormat="1" applyFont="1" applyFill="1" applyAlignment="1">
      <alignment vertical="center"/>
    </xf>
    <xf numFmtId="180" fontId="13" fillId="3" borderId="0" xfId="2" applyNumberFormat="1" applyFont="1" applyFill="1"/>
    <xf numFmtId="180" fontId="13" fillId="3" borderId="0" xfId="2" applyNumberFormat="1" applyFont="1" applyFill="1" applyAlignment="1">
      <alignment horizontal="right" vertical="center"/>
    </xf>
    <xf numFmtId="180" fontId="13" fillId="3" borderId="13" xfId="2" applyNumberFormat="1" applyFont="1" applyFill="1" applyBorder="1" applyAlignment="1">
      <alignment vertical="center"/>
    </xf>
    <xf numFmtId="38" fontId="7" fillId="3" borderId="0" xfId="0" applyNumberFormat="1" applyFont="1" applyFill="1"/>
    <xf numFmtId="198" fontId="7" fillId="3" borderId="0" xfId="0" applyNumberFormat="1" applyFont="1" applyFill="1"/>
    <xf numFmtId="198" fontId="16" fillId="3" borderId="0" xfId="0" applyNumberFormat="1" applyFont="1" applyFill="1"/>
    <xf numFmtId="38" fontId="7" fillId="3" borderId="0" xfId="0" applyNumberFormat="1" applyFont="1" applyFill="1" applyAlignment="1">
      <alignment horizontal="center"/>
    </xf>
    <xf numFmtId="198" fontId="7" fillId="3" borderId="0" xfId="0" applyNumberFormat="1" applyFont="1" applyFill="1" applyAlignment="1">
      <alignment horizontal="right"/>
    </xf>
    <xf numFmtId="38" fontId="13" fillId="3" borderId="3" xfId="0" applyNumberFormat="1" applyFont="1" applyFill="1" applyBorder="1" applyAlignment="1">
      <alignment horizontal="distributed" vertical="center" justifyLastLine="1"/>
    </xf>
    <xf numFmtId="198" fontId="13" fillId="3" borderId="3" xfId="0" applyNumberFormat="1" applyFont="1" applyFill="1" applyBorder="1" applyAlignment="1">
      <alignment horizontal="center" vertical="center" justifyLastLine="1"/>
    </xf>
    <xf numFmtId="198" fontId="13" fillId="3" borderId="16" xfId="0" applyNumberFormat="1" applyFont="1" applyFill="1" applyBorder="1" applyAlignment="1">
      <alignment horizontal="center" vertical="center" justifyLastLine="1"/>
    </xf>
    <xf numFmtId="0" fontId="13" fillId="3" borderId="7" xfId="0" applyFont="1" applyFill="1" applyBorder="1" applyAlignment="1">
      <alignment horizontal="distributed"/>
    </xf>
    <xf numFmtId="0" fontId="13" fillId="3" borderId="7" xfId="0" applyFont="1" applyFill="1" applyBorder="1" applyAlignment="1">
      <alignment horizontal="center"/>
    </xf>
    <xf numFmtId="38" fontId="13" fillId="3" borderId="20" xfId="2" applyFont="1" applyFill="1" applyBorder="1" applyAlignment="1"/>
    <xf numFmtId="38" fontId="13" fillId="3" borderId="0" xfId="2" applyFont="1" applyFill="1" applyBorder="1" applyAlignment="1"/>
    <xf numFmtId="38" fontId="13" fillId="3" borderId="0" xfId="2" applyFont="1" applyFill="1" applyBorder="1" applyAlignment="1">
      <alignment horizontal="right"/>
    </xf>
    <xf numFmtId="198" fontId="13" fillId="3" borderId="15" xfId="2" applyNumberFormat="1" applyFont="1" applyFill="1" applyBorder="1" applyAlignment="1"/>
    <xf numFmtId="191" fontId="13" fillId="3" borderId="0" xfId="2" applyNumberFormat="1" applyFont="1" applyFill="1" applyBorder="1"/>
    <xf numFmtId="0" fontId="13" fillId="3" borderId="8" xfId="0" applyFont="1" applyFill="1" applyBorder="1" applyAlignment="1">
      <alignment horizontal="distributed" justifyLastLine="1"/>
    </xf>
    <xf numFmtId="0" fontId="13" fillId="3" borderId="8" xfId="0" applyFont="1" applyFill="1" applyBorder="1" applyAlignment="1">
      <alignment horizontal="center"/>
    </xf>
    <xf numFmtId="38" fontId="13" fillId="3" borderId="11" xfId="2" applyFont="1" applyFill="1" applyBorder="1" applyAlignment="1"/>
    <xf numFmtId="198" fontId="13" fillId="3" borderId="0" xfId="2" applyNumberFormat="1" applyFont="1" applyFill="1" applyBorder="1" applyAlignment="1"/>
    <xf numFmtId="0" fontId="13" fillId="3" borderId="22" xfId="0" applyFont="1" applyFill="1" applyBorder="1" applyAlignment="1">
      <alignment horizontal="distributed" justifyLastLine="1"/>
    </xf>
    <xf numFmtId="0" fontId="13" fillId="3" borderId="22" xfId="0" applyFont="1" applyFill="1" applyBorder="1" applyAlignment="1">
      <alignment horizontal="center"/>
    </xf>
    <xf numFmtId="38" fontId="13" fillId="3" borderId="25" xfId="2" applyFont="1" applyFill="1" applyBorder="1" applyAlignment="1"/>
    <xf numFmtId="38" fontId="13" fillId="3" borderId="24" xfId="2" applyFont="1" applyFill="1" applyBorder="1" applyAlignment="1"/>
    <xf numFmtId="38" fontId="13" fillId="3" borderId="24" xfId="2" applyFont="1" applyFill="1" applyBorder="1" applyAlignment="1">
      <alignment horizontal="right"/>
    </xf>
    <xf numFmtId="198" fontId="13" fillId="3" borderId="24" xfId="2" applyNumberFormat="1" applyFont="1" applyFill="1" applyBorder="1" applyAlignment="1"/>
    <xf numFmtId="0" fontId="13" fillId="3" borderId="23" xfId="0" applyFont="1" applyFill="1" applyBorder="1" applyAlignment="1">
      <alignment horizontal="distributed"/>
    </xf>
    <xf numFmtId="0" fontId="13" fillId="3" borderId="23" xfId="0" applyFont="1" applyFill="1" applyBorder="1" applyAlignment="1">
      <alignment horizontal="center"/>
    </xf>
    <xf numFmtId="38" fontId="13" fillId="3" borderId="28" xfId="2" applyFont="1" applyFill="1" applyBorder="1" applyAlignment="1"/>
    <xf numFmtId="0" fontId="13" fillId="3" borderId="23" xfId="0" applyFont="1" applyFill="1" applyBorder="1" applyAlignment="1">
      <alignment horizontal="left" indent="2" justifyLastLine="1"/>
    </xf>
    <xf numFmtId="196" fontId="13" fillId="3" borderId="0" xfId="2" applyNumberFormat="1" applyFont="1" applyFill="1" applyBorder="1" applyAlignment="1">
      <alignment horizontal="right"/>
    </xf>
    <xf numFmtId="198" fontId="13" fillId="3" borderId="29" xfId="2" applyNumberFormat="1" applyFont="1" applyFill="1" applyBorder="1" applyAlignment="1"/>
    <xf numFmtId="0" fontId="13" fillId="3" borderId="8" xfId="0" applyFont="1" applyFill="1" applyBorder="1" applyAlignment="1">
      <alignment horizontal="left" indent="2" justifyLastLine="1"/>
    </xf>
    <xf numFmtId="0" fontId="13" fillId="3" borderId="22" xfId="0" applyFont="1" applyFill="1" applyBorder="1" applyAlignment="1">
      <alignment horizontal="left" indent="2" justifyLastLine="1"/>
    </xf>
    <xf numFmtId="196" fontId="13" fillId="3" borderId="24" xfId="2" applyNumberFormat="1" applyFont="1" applyFill="1" applyBorder="1" applyAlignment="1">
      <alignment horizontal="right"/>
    </xf>
    <xf numFmtId="196" fontId="13" fillId="3" borderId="0" xfId="2" applyNumberFormat="1" applyFont="1" applyFill="1" applyBorder="1" applyAlignment="1"/>
    <xf numFmtId="196" fontId="13" fillId="3" borderId="11" xfId="2" applyNumberFormat="1" applyFont="1" applyFill="1" applyBorder="1" applyAlignment="1"/>
    <xf numFmtId="198" fontId="13" fillId="3" borderId="0" xfId="2" applyNumberFormat="1" applyFont="1" applyFill="1" applyBorder="1" applyAlignment="1">
      <alignment horizontal="right"/>
    </xf>
    <xf numFmtId="196" fontId="13" fillId="3" borderId="24" xfId="2" applyNumberFormat="1" applyFont="1" applyFill="1" applyBorder="1" applyAlignment="1"/>
    <xf numFmtId="38" fontId="13" fillId="3" borderId="29" xfId="2" applyFont="1" applyFill="1" applyBorder="1" applyAlignment="1"/>
    <xf numFmtId="0" fontId="13" fillId="3" borderId="8" xfId="0" applyFont="1" applyFill="1" applyBorder="1" applyAlignment="1">
      <alignment horizontal="distributed"/>
    </xf>
    <xf numFmtId="0" fontId="13" fillId="3" borderId="22" xfId="0" applyFont="1" applyFill="1" applyBorder="1" applyAlignment="1">
      <alignment horizontal="distributed"/>
    </xf>
    <xf numFmtId="0" fontId="14" fillId="3" borderId="23" xfId="0" applyFont="1" applyFill="1" applyBorder="1" applyAlignment="1">
      <alignment horizontal="distributed"/>
    </xf>
    <xf numFmtId="201" fontId="13" fillId="3" borderId="0" xfId="0" applyNumberFormat="1" applyFont="1" applyFill="1"/>
    <xf numFmtId="196" fontId="13" fillId="3" borderId="25" xfId="2" applyNumberFormat="1" applyFont="1" applyFill="1" applyBorder="1" applyAlignment="1"/>
    <xf numFmtId="198" fontId="13" fillId="3" borderId="24" xfId="2" applyNumberFormat="1" applyFont="1" applyFill="1" applyBorder="1" applyAlignment="1">
      <alignment horizontal="right"/>
    </xf>
    <xf numFmtId="0" fontId="13" fillId="3" borderId="9" xfId="0" applyFont="1" applyFill="1" applyBorder="1" applyAlignment="1">
      <alignment horizontal="distributed"/>
    </xf>
    <xf numFmtId="0" fontId="13" fillId="3" borderId="9" xfId="0" applyFont="1" applyFill="1" applyBorder="1" applyAlignment="1">
      <alignment horizontal="center"/>
    </xf>
    <xf numFmtId="38" fontId="13" fillId="3" borderId="12" xfId="2" applyFont="1" applyFill="1" applyBorder="1" applyAlignment="1"/>
    <xf numFmtId="38" fontId="13" fillId="3" borderId="13" xfId="2" applyFont="1" applyFill="1" applyBorder="1" applyAlignment="1"/>
    <xf numFmtId="198" fontId="13" fillId="3" borderId="13" xfId="2" applyNumberFormat="1" applyFont="1" applyFill="1" applyBorder="1" applyAlignment="1"/>
    <xf numFmtId="38" fontId="13" fillId="3" borderId="15" xfId="0" applyNumberFormat="1" applyFont="1" applyFill="1" applyBorder="1"/>
    <xf numFmtId="38" fontId="13" fillId="3" borderId="0" xfId="0" applyNumberFormat="1" applyFont="1" applyFill="1"/>
    <xf numFmtId="198" fontId="13" fillId="3" borderId="0" xfId="0" applyNumberFormat="1" applyFont="1" applyFill="1"/>
    <xf numFmtId="0" fontId="16" fillId="3" borderId="0" xfId="0" applyFont="1" applyFill="1"/>
    <xf numFmtId="0" fontId="12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14" fillId="3" borderId="3" xfId="0" applyFont="1" applyFill="1" applyBorder="1" applyAlignment="1">
      <alignment horizontal="distributed" vertical="center" justifyLastLine="1"/>
    </xf>
    <xf numFmtId="0" fontId="13" fillId="3" borderId="2" xfId="0" applyFont="1" applyFill="1" applyBorder="1" applyAlignment="1">
      <alignment horizontal="distributed" vertical="center" justifyLastLine="1"/>
    </xf>
    <xf numFmtId="3" fontId="13" fillId="3" borderId="11" xfId="0" applyNumberFormat="1" applyFont="1" applyFill="1" applyBorder="1" applyAlignment="1">
      <alignment horizontal="right" vertical="center" justifyLastLine="1"/>
    </xf>
    <xf numFmtId="3" fontId="13" fillId="3" borderId="0" xfId="0" applyNumberFormat="1" applyFont="1" applyFill="1" applyAlignment="1">
      <alignment horizontal="right" vertical="center" justifyLastLine="1"/>
    </xf>
    <xf numFmtId="203" fontId="14" fillId="3" borderId="0" xfId="0" applyNumberFormat="1" applyFont="1" applyFill="1" applyAlignment="1">
      <alignment horizontal="right" vertical="center" justifyLastLine="1"/>
    </xf>
    <xf numFmtId="203" fontId="13" fillId="3" borderId="0" xfId="0" applyNumberFormat="1" applyFont="1" applyFill="1" applyAlignment="1">
      <alignment horizontal="right" vertical="center" justifyLastLine="1"/>
    </xf>
    <xf numFmtId="3" fontId="13" fillId="3" borderId="0" xfId="0" applyNumberFormat="1" applyFont="1" applyFill="1"/>
    <xf numFmtId="0" fontId="14" fillId="3" borderId="0" xfId="0" applyFont="1" applyFill="1" applyAlignment="1">
      <alignment horizontal="right" vertical="center" justifyLastLine="1"/>
    </xf>
    <xf numFmtId="196" fontId="13" fillId="3" borderId="0" xfId="2" applyNumberFormat="1" applyFont="1" applyFill="1" applyAlignment="1"/>
    <xf numFmtId="197" fontId="13" fillId="3" borderId="0" xfId="2" applyNumberFormat="1" applyFont="1" applyFill="1" applyAlignment="1"/>
    <xf numFmtId="194" fontId="13" fillId="3" borderId="0" xfId="2" applyNumberFormat="1" applyFont="1" applyFill="1" applyAlignment="1"/>
    <xf numFmtId="194" fontId="13" fillId="3" borderId="0" xfId="0" applyNumberFormat="1" applyFont="1" applyFill="1"/>
    <xf numFmtId="204" fontId="13" fillId="3" borderId="0" xfId="0" applyNumberFormat="1" applyFont="1" applyFill="1"/>
    <xf numFmtId="0" fontId="13" fillId="3" borderId="0" xfId="0" applyFont="1" applyFill="1" applyAlignment="1">
      <alignment horizontal="distributed" justifyLastLine="1"/>
    </xf>
    <xf numFmtId="197" fontId="13" fillId="3" borderId="0" xfId="2" applyNumberFormat="1" applyFont="1" applyFill="1" applyBorder="1" applyAlignment="1"/>
    <xf numFmtId="0" fontId="13" fillId="3" borderId="13" xfId="0" applyFont="1" applyFill="1" applyBorder="1"/>
    <xf numFmtId="196" fontId="13" fillId="3" borderId="12" xfId="2" applyNumberFormat="1" applyFont="1" applyFill="1" applyBorder="1" applyAlignment="1"/>
    <xf numFmtId="196" fontId="13" fillId="3" borderId="13" xfId="2" applyNumberFormat="1" applyFont="1" applyFill="1" applyBorder="1" applyAlignment="1"/>
    <xf numFmtId="197" fontId="13" fillId="3" borderId="13" xfId="2" applyNumberFormat="1" applyFont="1" applyFill="1" applyBorder="1" applyAlignment="1"/>
    <xf numFmtId="0" fontId="13" fillId="0" borderId="0" xfId="0" applyFont="1"/>
    <xf numFmtId="0" fontId="13" fillId="0" borderId="3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8" fillId="3" borderId="0" xfId="1" applyFont="1" applyFill="1" applyAlignment="1" applyProtection="1"/>
    <xf numFmtId="0" fontId="17" fillId="3" borderId="0" xfId="0" applyFont="1" applyFill="1"/>
    <xf numFmtId="0" fontId="7" fillId="3" borderId="0" xfId="0" applyFont="1" applyFill="1" applyAlignment="1">
      <alignment horizontal="center"/>
    </xf>
    <xf numFmtId="0" fontId="13" fillId="3" borderId="3" xfId="0" applyFont="1" applyFill="1" applyBorder="1" applyAlignment="1">
      <alignment horizontal="distributed" vertical="center" justifyLastLine="1"/>
    </xf>
    <xf numFmtId="41" fontId="13" fillId="3" borderId="0" xfId="0" applyNumberFormat="1" applyFont="1" applyFill="1" applyAlignment="1">
      <alignment horizontal="right" vertical="center" justifyLastLine="1"/>
    </xf>
    <xf numFmtId="195" fontId="13" fillId="3" borderId="0" xfId="0" applyNumberFormat="1" applyFont="1" applyFill="1" applyAlignment="1">
      <alignment horizontal="right" vertical="center" justifyLastLine="1"/>
    </xf>
    <xf numFmtId="199" fontId="13" fillId="3" borderId="0" xfId="0" applyNumberFormat="1" applyFont="1" applyFill="1" applyAlignment="1">
      <alignment horizontal="right" vertical="center" justifyLastLine="1"/>
    </xf>
    <xf numFmtId="41" fontId="13" fillId="3" borderId="0" xfId="2" applyNumberFormat="1" applyFont="1" applyFill="1" applyAlignment="1">
      <alignment vertical="center"/>
    </xf>
    <xf numFmtId="195" fontId="13" fillId="3" borderId="0" xfId="2" applyNumberFormat="1" applyFont="1" applyFill="1" applyAlignment="1">
      <alignment horizontal="right" vertical="center"/>
    </xf>
    <xf numFmtId="176" fontId="13" fillId="3" borderId="0" xfId="2" applyNumberFormat="1" applyFont="1" applyFill="1" applyAlignment="1">
      <alignment vertical="center"/>
    </xf>
    <xf numFmtId="199" fontId="13" fillId="3" borderId="0" xfId="2" applyNumberFormat="1" applyFont="1" applyFill="1" applyAlignment="1">
      <alignment vertical="center"/>
    </xf>
    <xf numFmtId="2" fontId="13" fillId="3" borderId="0" xfId="0" applyNumberFormat="1" applyFont="1" applyFill="1"/>
    <xf numFmtId="41" fontId="13" fillId="3" borderId="0" xfId="2" applyNumberFormat="1" applyFont="1" applyFill="1" applyAlignment="1">
      <alignment horizontal="right" vertical="center"/>
    </xf>
    <xf numFmtId="0" fontId="13" fillId="3" borderId="9" xfId="0" applyFont="1" applyFill="1" applyBorder="1" applyAlignment="1">
      <alignment horizontal="distributed" vertical="center" justifyLastLine="1"/>
    </xf>
    <xf numFmtId="41" fontId="13" fillId="3" borderId="12" xfId="2" applyNumberFormat="1" applyFont="1" applyFill="1" applyBorder="1" applyAlignment="1">
      <alignment vertical="center"/>
    </xf>
    <xf numFmtId="41" fontId="13" fillId="3" borderId="13" xfId="2" applyNumberFormat="1" applyFont="1" applyFill="1" applyBorder="1" applyAlignment="1">
      <alignment vertical="center"/>
    </xf>
    <xf numFmtId="176" fontId="13" fillId="3" borderId="13" xfId="2" applyNumberFormat="1" applyFont="1" applyFill="1" applyBorder="1" applyAlignment="1">
      <alignment vertical="center"/>
    </xf>
    <xf numFmtId="41" fontId="7" fillId="3" borderId="0" xfId="0" applyNumberFormat="1" applyFont="1" applyFill="1"/>
    <xf numFmtId="0" fontId="7" fillId="3" borderId="0" xfId="0" applyFont="1" applyFill="1" applyAlignment="1">
      <alignment vertical="center"/>
    </xf>
    <xf numFmtId="0" fontId="7" fillId="3" borderId="0" xfId="6" applyFont="1" applyFill="1"/>
    <xf numFmtId="0" fontId="12" fillId="3" borderId="0" xfId="6" applyFont="1" applyFill="1" applyAlignment="1">
      <alignment horizontal="centerContinuous"/>
    </xf>
    <xf numFmtId="0" fontId="13" fillId="3" borderId="0" xfId="6" applyFont="1" applyFill="1" applyAlignment="1">
      <alignment horizontal="center"/>
    </xf>
    <xf numFmtId="0" fontId="13" fillId="3" borderId="0" xfId="6" applyFont="1" applyFill="1" applyAlignment="1">
      <alignment horizontal="right"/>
    </xf>
    <xf numFmtId="0" fontId="13" fillId="3" borderId="0" xfId="6" applyFont="1" applyFill="1"/>
    <xf numFmtId="0" fontId="7" fillId="3" borderId="1" xfId="6" applyFont="1" applyFill="1" applyBorder="1"/>
    <xf numFmtId="0" fontId="13" fillId="3" borderId="8" xfId="6" applyFont="1" applyFill="1" applyBorder="1" applyAlignment="1">
      <alignment horizontal="center" vertical="center" justifyLastLine="1"/>
    </xf>
    <xf numFmtId="0" fontId="13" fillId="3" borderId="6" xfId="6" applyFont="1" applyFill="1" applyBorder="1" applyAlignment="1">
      <alignment horizontal="centerContinuous" vertical="center"/>
    </xf>
    <xf numFmtId="0" fontId="13" fillId="3" borderId="4" xfId="6" applyFont="1" applyFill="1" applyBorder="1" applyAlignment="1">
      <alignment horizontal="centerContinuous" vertical="center"/>
    </xf>
    <xf numFmtId="0" fontId="13" fillId="3" borderId="17" xfId="6" applyFont="1" applyFill="1" applyBorder="1" applyAlignment="1">
      <alignment horizontal="centerContinuous" vertical="center"/>
    </xf>
    <xf numFmtId="0" fontId="13" fillId="3" borderId="12" xfId="6" applyFont="1" applyFill="1" applyBorder="1" applyAlignment="1">
      <alignment horizontal="centerContinuous" vertical="center"/>
    </xf>
    <xf numFmtId="0" fontId="13" fillId="3" borderId="9" xfId="6" applyFont="1" applyFill="1" applyBorder="1" applyAlignment="1">
      <alignment horizontal="center" vertical="center" justifyLastLine="1"/>
    </xf>
    <xf numFmtId="0" fontId="13" fillId="3" borderId="3" xfId="6" applyFont="1" applyFill="1" applyBorder="1" applyAlignment="1">
      <alignment horizontal="distributed" vertical="center" justifyLastLine="1"/>
    </xf>
    <xf numFmtId="0" fontId="13" fillId="3" borderId="2" xfId="6" applyFont="1" applyFill="1" applyBorder="1" applyAlignment="1">
      <alignment horizontal="distributed" vertical="center" justifyLastLine="1"/>
    </xf>
    <xf numFmtId="0" fontId="13" fillId="3" borderId="7" xfId="6" applyFont="1" applyFill="1" applyBorder="1" applyAlignment="1">
      <alignment horizontal="distributed" vertical="center"/>
    </xf>
    <xf numFmtId="41" fontId="13" fillId="3" borderId="18" xfId="3" applyNumberFormat="1" applyFont="1" applyFill="1" applyBorder="1" applyAlignment="1">
      <alignment vertical="center"/>
    </xf>
    <xf numFmtId="41" fontId="13" fillId="3" borderId="20" xfId="3" applyNumberFormat="1" applyFont="1" applyFill="1" applyBorder="1" applyAlignment="1">
      <alignment vertical="center"/>
    </xf>
    <xf numFmtId="38" fontId="13" fillId="3" borderId="0" xfId="6" applyNumberFormat="1" applyFont="1" applyFill="1"/>
    <xf numFmtId="0" fontId="13" fillId="3" borderId="8" xfId="6" applyFont="1" applyFill="1" applyBorder="1" applyAlignment="1">
      <alignment horizontal="distributed" vertical="center"/>
    </xf>
    <xf numFmtId="41" fontId="13" fillId="3" borderId="19" xfId="3" applyNumberFormat="1" applyFont="1" applyFill="1" applyBorder="1" applyAlignment="1">
      <alignment vertical="center"/>
    </xf>
    <xf numFmtId="41" fontId="13" fillId="3" borderId="11" xfId="3" applyNumberFormat="1" applyFont="1" applyFill="1" applyBorder="1" applyAlignment="1">
      <alignment vertical="center"/>
    </xf>
    <xf numFmtId="41" fontId="13" fillId="3" borderId="19" xfId="3" applyNumberFormat="1" applyFont="1" applyFill="1" applyBorder="1" applyAlignment="1">
      <alignment horizontal="right" vertical="center"/>
    </xf>
    <xf numFmtId="41" fontId="13" fillId="3" borderId="11" xfId="3" applyNumberFormat="1" applyFont="1" applyFill="1" applyBorder="1" applyAlignment="1">
      <alignment horizontal="right" vertical="center"/>
    </xf>
    <xf numFmtId="0" fontId="18" fillId="3" borderId="8" xfId="6" applyFont="1" applyFill="1" applyBorder="1" applyAlignment="1">
      <alignment horizontal="distributed" vertical="center" wrapText="1"/>
    </xf>
    <xf numFmtId="0" fontId="13" fillId="3" borderId="9" xfId="6" applyFont="1" applyFill="1" applyBorder="1" applyAlignment="1">
      <alignment horizontal="distributed" vertical="center"/>
    </xf>
    <xf numFmtId="41" fontId="13" fillId="3" borderId="17" xfId="3" applyNumberFormat="1" applyFont="1" applyFill="1" applyBorder="1" applyAlignment="1">
      <alignment horizontal="right" vertical="center"/>
    </xf>
    <xf numFmtId="41" fontId="13" fillId="3" borderId="12" xfId="3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0" fillId="0" borderId="0" xfId="1" applyFont="1" applyFill="1" applyAlignment="1" applyProtection="1"/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3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justifyLastLine="1"/>
    </xf>
    <xf numFmtId="0" fontId="13" fillId="0" borderId="0" xfId="0" applyFont="1" applyAlignment="1">
      <alignment horizontal="distributed" vertical="center" justifyLastLine="1"/>
    </xf>
    <xf numFmtId="0" fontId="13" fillId="0" borderId="0" xfId="0" applyFont="1" applyAlignment="1">
      <alignment horizontal="distributed" vertical="center"/>
    </xf>
    <xf numFmtId="177" fontId="13" fillId="0" borderId="0" xfId="2" applyNumberFormat="1" applyFont="1" applyFill="1" applyBorder="1" applyAlignment="1">
      <alignment vertical="center"/>
    </xf>
    <xf numFmtId="177" fontId="13" fillId="2" borderId="0" xfId="2" applyNumberFormat="1" applyFont="1" applyFill="1" applyBorder="1" applyAlignment="1">
      <alignment vertical="center"/>
    </xf>
    <xf numFmtId="38" fontId="13" fillId="3" borderId="11" xfId="2" applyFont="1" applyFill="1" applyBorder="1" applyAlignment="1">
      <alignment horizontal="right" vertical="center"/>
    </xf>
    <xf numFmtId="38" fontId="13" fillId="3" borderId="12" xfId="2" applyFont="1" applyFill="1" applyBorder="1" applyAlignment="1">
      <alignment horizontal="right" vertical="center"/>
    </xf>
    <xf numFmtId="38" fontId="13" fillId="3" borderId="13" xfId="2" applyFont="1" applyFill="1" applyBorder="1" applyAlignment="1">
      <alignment horizontal="right" vertical="center"/>
    </xf>
    <xf numFmtId="38" fontId="13" fillId="3" borderId="20" xfId="2" applyFont="1" applyFill="1" applyBorder="1" applyAlignment="1">
      <alignment horizontal="right" vertical="center"/>
    </xf>
    <xf numFmtId="38" fontId="13" fillId="3" borderId="15" xfId="2" applyFont="1" applyFill="1" applyBorder="1" applyAlignment="1">
      <alignment horizontal="right" vertical="center"/>
    </xf>
    <xf numFmtId="0" fontId="13" fillId="3" borderId="0" xfId="0" applyFont="1" applyFill="1" applyAlignment="1">
      <alignment horizontal="distributed"/>
    </xf>
    <xf numFmtId="0" fontId="13" fillId="3" borderId="0" xfId="0" applyFont="1" applyFill="1" applyAlignment="1">
      <alignment horizontal="right"/>
    </xf>
    <xf numFmtId="0" fontId="13" fillId="3" borderId="1" xfId="0" applyFont="1" applyFill="1" applyBorder="1"/>
    <xf numFmtId="0" fontId="19" fillId="3" borderId="21" xfId="0" applyFont="1" applyFill="1" applyBorder="1" applyAlignment="1">
      <alignment vertical="center"/>
    </xf>
    <xf numFmtId="0" fontId="13" fillId="3" borderId="30" xfId="0" applyFont="1" applyFill="1" applyBorder="1" applyAlignment="1">
      <alignment horizontal="centerContinuous" vertical="center"/>
    </xf>
    <xf numFmtId="0" fontId="13" fillId="3" borderId="27" xfId="0" applyFont="1" applyFill="1" applyBorder="1" applyAlignment="1">
      <alignment horizontal="centerContinuous" vertical="center"/>
    </xf>
    <xf numFmtId="0" fontId="13" fillId="3" borderId="17" xfId="0" applyFont="1" applyFill="1" applyBorder="1" applyAlignment="1">
      <alignment horizontal="centerContinuous" vertical="center"/>
    </xf>
    <xf numFmtId="0" fontId="13" fillId="3" borderId="21" xfId="0" applyFont="1" applyFill="1" applyBorder="1" applyAlignment="1">
      <alignment horizontal="centerContinuous" vertical="center"/>
    </xf>
    <xf numFmtId="0" fontId="19" fillId="3" borderId="0" xfId="0" applyFont="1" applyFill="1" applyAlignment="1">
      <alignment vertical="center"/>
    </xf>
    <xf numFmtId="0" fontId="19" fillId="3" borderId="13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 justifyLastLine="1"/>
    </xf>
    <xf numFmtId="0" fontId="13" fillId="3" borderId="9" xfId="0" applyFont="1" applyFill="1" applyBorder="1" applyAlignment="1">
      <alignment vertical="center" justifyLastLine="1"/>
    </xf>
    <xf numFmtId="0" fontId="13" fillId="3" borderId="12" xfId="0" applyFont="1" applyFill="1" applyBorder="1" applyAlignment="1">
      <alignment vertical="center" justifyLastLine="1"/>
    </xf>
    <xf numFmtId="0" fontId="13" fillId="3" borderId="7" xfId="0" applyFont="1" applyFill="1" applyBorder="1" applyAlignment="1">
      <alignment horizontal="distributed" indent="1"/>
    </xf>
    <xf numFmtId="178" fontId="13" fillId="3" borderId="0" xfId="2" applyNumberFormat="1" applyFont="1" applyFill="1" applyAlignment="1">
      <alignment horizontal="right"/>
    </xf>
    <xf numFmtId="38" fontId="13" fillId="3" borderId="0" xfId="2" applyFont="1" applyFill="1"/>
    <xf numFmtId="178" fontId="13" fillId="3" borderId="0" xfId="2" applyNumberFormat="1" applyFont="1" applyFill="1"/>
    <xf numFmtId="0" fontId="19" fillId="3" borderId="0" xfId="0" applyFont="1" applyFill="1"/>
    <xf numFmtId="0" fontId="13" fillId="3" borderId="8" xfId="0" applyFont="1" applyFill="1" applyBorder="1" applyAlignment="1">
      <alignment horizontal="distributed" indent="1"/>
    </xf>
    <xf numFmtId="0" fontId="13" fillId="3" borderId="0" xfId="0" applyFont="1" applyFill="1" applyAlignment="1">
      <alignment horizontal="distributed" shrinkToFit="1"/>
    </xf>
    <xf numFmtId="0" fontId="13" fillId="3" borderId="0" xfId="0" applyFont="1" applyFill="1" applyAlignment="1">
      <alignment horizontal="distributed" wrapText="1" shrinkToFit="1"/>
    </xf>
    <xf numFmtId="178" fontId="13" fillId="3" borderId="0" xfId="2" applyNumberFormat="1" applyFont="1" applyFill="1" applyBorder="1" applyAlignment="1">
      <alignment horizontal="right"/>
    </xf>
    <xf numFmtId="38" fontId="13" fillId="3" borderId="0" xfId="2" applyFont="1" applyFill="1" applyBorder="1"/>
    <xf numFmtId="178" fontId="13" fillId="3" borderId="0" xfId="2" applyNumberFormat="1" applyFont="1" applyFill="1" applyBorder="1"/>
    <xf numFmtId="178" fontId="13" fillId="3" borderId="11" xfId="2" applyNumberFormat="1" applyFont="1" applyFill="1" applyBorder="1" applyAlignment="1">
      <alignment horizontal="right"/>
    </xf>
    <xf numFmtId="0" fontId="13" fillId="3" borderId="13" xfId="0" applyFont="1" applyFill="1" applyBorder="1" applyAlignment="1">
      <alignment horizontal="distributed"/>
    </xf>
    <xf numFmtId="0" fontId="13" fillId="3" borderId="13" xfId="0" applyFont="1" applyFill="1" applyBorder="1" applyAlignment="1">
      <alignment horizontal="distributed" indent="1"/>
    </xf>
    <xf numFmtId="178" fontId="13" fillId="3" borderId="12" xfId="2" applyNumberFormat="1" applyFont="1" applyFill="1" applyBorder="1" applyAlignment="1">
      <alignment horizontal="right"/>
    </xf>
    <xf numFmtId="38" fontId="13" fillId="3" borderId="13" xfId="2" applyFont="1" applyFill="1" applyBorder="1"/>
    <xf numFmtId="178" fontId="13" fillId="3" borderId="13" xfId="2" applyNumberFormat="1" applyFont="1" applyFill="1" applyBorder="1"/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distributed" indent="1"/>
    </xf>
    <xf numFmtId="0" fontId="7" fillId="3" borderId="0" xfId="8" applyFont="1" applyFill="1"/>
    <xf numFmtId="0" fontId="12" fillId="3" borderId="0" xfId="8" applyFont="1" applyFill="1" applyAlignment="1">
      <alignment horizontal="centerContinuous"/>
    </xf>
    <xf numFmtId="0" fontId="12" fillId="3" borderId="0" xfId="8" applyFont="1" applyFill="1" applyAlignment="1">
      <alignment horizontal="center"/>
    </xf>
    <xf numFmtId="0" fontId="20" fillId="3" borderId="0" xfId="8" applyFont="1" applyFill="1"/>
    <xf numFmtId="0" fontId="7" fillId="3" borderId="0" xfId="7" applyFont="1" applyFill="1" applyAlignment="1">
      <alignment horizontal="centerContinuous"/>
    </xf>
    <xf numFmtId="0" fontId="7" fillId="3" borderId="0" xfId="8" applyFont="1" applyFill="1" applyAlignment="1">
      <alignment horizontal="right"/>
    </xf>
    <xf numFmtId="0" fontId="20" fillId="3" borderId="14" xfId="8" applyFont="1" applyFill="1" applyBorder="1" applyAlignment="1">
      <alignment horizontal="distributed" vertical="center" justifyLastLine="1"/>
    </xf>
    <xf numFmtId="0" fontId="20" fillId="3" borderId="5" xfId="8" applyFont="1" applyFill="1" applyBorder="1" applyAlignment="1">
      <alignment horizontal="distributed" vertical="center" justifyLastLine="1"/>
    </xf>
    <xf numFmtId="0" fontId="20" fillId="3" borderId="4" xfId="8" applyFont="1" applyFill="1" applyBorder="1" applyAlignment="1">
      <alignment horizontal="distributed" vertical="center" justifyLastLine="1"/>
    </xf>
    <xf numFmtId="0" fontId="20" fillId="3" borderId="4" xfId="8" applyFont="1" applyFill="1" applyBorder="1" applyAlignment="1">
      <alignment horizontal="distributed" vertical="center" wrapText="1" justifyLastLine="1"/>
    </xf>
    <xf numFmtId="0" fontId="20" fillId="3" borderId="5" xfId="8" applyFont="1" applyFill="1" applyBorder="1" applyAlignment="1">
      <alignment horizontal="distributed" vertical="center" wrapText="1" justifyLastLine="1"/>
    </xf>
    <xf numFmtId="0" fontId="20" fillId="3" borderId="6" xfId="8" applyFont="1" applyFill="1" applyBorder="1" applyAlignment="1">
      <alignment horizontal="distributed" vertical="center" wrapText="1" justifyLastLine="1"/>
    </xf>
    <xf numFmtId="0" fontId="20" fillId="3" borderId="0" xfId="8" applyFont="1" applyFill="1" applyAlignment="1">
      <alignment horizontal="distributed" vertical="center" justifyLastLine="1"/>
    </xf>
    <xf numFmtId="0" fontId="20" fillId="3" borderId="0" xfId="8" applyFont="1" applyFill="1" applyAlignment="1">
      <alignment horizontal="distributed" vertical="center"/>
    </xf>
    <xf numFmtId="41" fontId="20" fillId="3" borderId="11" xfId="4" applyNumberFormat="1" applyFont="1" applyFill="1" applyBorder="1" applyAlignment="1">
      <alignment vertical="center"/>
    </xf>
    <xf numFmtId="41" fontId="20" fillId="3" borderId="0" xfId="4" applyNumberFormat="1" applyFont="1" applyFill="1" applyBorder="1" applyAlignment="1">
      <alignment vertical="center"/>
    </xf>
    <xf numFmtId="41" fontId="20" fillId="3" borderId="0" xfId="4" applyNumberFormat="1" applyFont="1" applyFill="1" applyBorder="1" applyAlignment="1">
      <alignment horizontal="right" vertical="center"/>
    </xf>
    <xf numFmtId="41" fontId="20" fillId="3" borderId="0" xfId="8" applyNumberFormat="1" applyFont="1" applyFill="1" applyAlignment="1">
      <alignment vertical="center"/>
    </xf>
    <xf numFmtId="38" fontId="20" fillId="3" borderId="0" xfId="8" applyNumberFormat="1" applyFont="1" applyFill="1"/>
    <xf numFmtId="0" fontId="20" fillId="3" borderId="8" xfId="8" applyFont="1" applyFill="1" applyBorder="1" applyAlignment="1">
      <alignment horizontal="distributed" vertical="center" justifyLastLine="1"/>
    </xf>
    <xf numFmtId="191" fontId="20" fillId="3" borderId="0" xfId="4" applyNumberFormat="1" applyFont="1" applyFill="1" applyBorder="1" applyAlignment="1">
      <alignment vertical="center"/>
    </xf>
    <xf numFmtId="0" fontId="20" fillId="3" borderId="8" xfId="8" applyFont="1" applyFill="1" applyBorder="1" applyAlignment="1">
      <alignment horizontal="distributed" vertical="center"/>
    </xf>
    <xf numFmtId="0" fontId="20" fillId="3" borderId="8" xfId="7" applyFont="1" applyFill="1" applyBorder="1" applyAlignment="1">
      <alignment horizontal="distributed" vertical="center" justifyLastLine="1"/>
    </xf>
    <xf numFmtId="0" fontId="20" fillId="3" borderId="9" xfId="7" applyFont="1" applyFill="1" applyBorder="1" applyAlignment="1">
      <alignment horizontal="distributed" vertical="center" justifyLastLine="1"/>
    </xf>
    <xf numFmtId="41" fontId="20" fillId="3" borderId="12" xfId="4" applyNumberFormat="1" applyFont="1" applyFill="1" applyBorder="1" applyAlignment="1">
      <alignment vertical="center"/>
    </xf>
    <xf numFmtId="41" fontId="20" fillId="3" borderId="13" xfId="4" applyNumberFormat="1" applyFont="1" applyFill="1" applyBorder="1" applyAlignment="1">
      <alignment vertical="center"/>
    </xf>
    <xf numFmtId="41" fontId="20" fillId="3" borderId="13" xfId="4" applyNumberFormat="1" applyFont="1" applyFill="1" applyBorder="1" applyAlignment="1">
      <alignment horizontal="right" vertical="center"/>
    </xf>
    <xf numFmtId="0" fontId="13" fillId="3" borderId="0" xfId="5" applyFont="1" applyFill="1">
      <alignment vertical="center"/>
    </xf>
    <xf numFmtId="38" fontId="7" fillId="3" borderId="0" xfId="8" applyNumberFormat="1" applyFont="1" applyFill="1"/>
    <xf numFmtId="0" fontId="7" fillId="3" borderId="0" xfId="7" applyFont="1" applyFill="1"/>
    <xf numFmtId="0" fontId="12" fillId="3" borderId="0" xfId="7" applyFont="1" applyFill="1" applyAlignment="1">
      <alignment horizontal="centerContinuous"/>
    </xf>
    <xf numFmtId="0" fontId="12" fillId="3" borderId="0" xfId="7" applyFont="1" applyFill="1" applyAlignment="1">
      <alignment horizontal="center"/>
    </xf>
    <xf numFmtId="0" fontId="20" fillId="3" borderId="0" xfId="7" applyFont="1" applyFill="1"/>
    <xf numFmtId="0" fontId="7" fillId="3" borderId="0" xfId="7" applyFont="1" applyFill="1" applyAlignment="1">
      <alignment horizontal="right"/>
    </xf>
    <xf numFmtId="0" fontId="7" fillId="3" borderId="0" xfId="7" applyFont="1" applyFill="1" applyAlignment="1">
      <alignment horizontal="left"/>
    </xf>
    <xf numFmtId="0" fontId="13" fillId="3" borderId="14" xfId="7" applyFont="1" applyFill="1" applyBorder="1" applyAlignment="1">
      <alignment horizontal="distributed" vertical="center"/>
    </xf>
    <xf numFmtId="0" fontId="13" fillId="3" borderId="5" xfId="7" applyFont="1" applyFill="1" applyBorder="1" applyAlignment="1">
      <alignment horizontal="distributed" vertical="center"/>
    </xf>
    <xf numFmtId="0" fontId="13" fillId="3" borderId="4" xfId="7" applyFont="1" applyFill="1" applyBorder="1" applyAlignment="1">
      <alignment horizontal="distributed" vertical="center" justifyLastLine="1"/>
    </xf>
    <xf numFmtId="0" fontId="13" fillId="3" borderId="4" xfId="7" applyFont="1" applyFill="1" applyBorder="1" applyAlignment="1">
      <alignment horizontal="distributed" vertical="center" wrapText="1" justifyLastLine="1"/>
    </xf>
    <xf numFmtId="0" fontId="14" fillId="3" borderId="4" xfId="7" applyFont="1" applyFill="1" applyBorder="1" applyAlignment="1">
      <alignment horizontal="distributed" vertical="center" wrapText="1" justifyLastLine="1"/>
    </xf>
    <xf numFmtId="0" fontId="14" fillId="3" borderId="5" xfId="7" applyFont="1" applyFill="1" applyBorder="1" applyAlignment="1">
      <alignment horizontal="distributed" vertical="center" wrapText="1" justifyLastLine="1"/>
    </xf>
    <xf numFmtId="0" fontId="13" fillId="3" borderId="6" xfId="7" applyFont="1" applyFill="1" applyBorder="1" applyAlignment="1">
      <alignment horizontal="distributed" vertical="center" wrapText="1" justifyLastLine="1"/>
    </xf>
    <xf numFmtId="0" fontId="14" fillId="3" borderId="5" xfId="7" applyFont="1" applyFill="1" applyBorder="1" applyAlignment="1">
      <alignment horizontal="distributed" vertical="center" justifyLastLine="1"/>
    </xf>
    <xf numFmtId="0" fontId="13" fillId="3" borderId="5" xfId="7" applyFont="1" applyFill="1" applyBorder="1" applyAlignment="1">
      <alignment horizontal="distributed" vertical="center" justifyLastLine="1"/>
    </xf>
    <xf numFmtId="0" fontId="13" fillId="3" borderId="6" xfId="7" applyFont="1" applyFill="1" applyBorder="1" applyAlignment="1">
      <alignment horizontal="distributed" vertical="center" justifyLastLine="1"/>
    </xf>
    <xf numFmtId="0" fontId="13" fillId="3" borderId="0" xfId="7" applyFont="1" applyFill="1" applyAlignment="1">
      <alignment horizontal="distributed" vertical="center"/>
    </xf>
    <xf numFmtId="0" fontId="13" fillId="3" borderId="8" xfId="7" applyFont="1" applyFill="1" applyBorder="1" applyAlignment="1">
      <alignment horizontal="center" vertical="center"/>
    </xf>
    <xf numFmtId="191" fontId="13" fillId="3" borderId="0" xfId="4" applyNumberFormat="1" applyFont="1" applyFill="1" applyBorder="1" applyAlignment="1">
      <alignment vertical="center"/>
    </xf>
    <xf numFmtId="191" fontId="13" fillId="3" borderId="0" xfId="4" applyNumberFormat="1" applyFont="1" applyFill="1" applyBorder="1" applyAlignment="1">
      <alignment horizontal="right" vertical="center"/>
    </xf>
    <xf numFmtId="0" fontId="13" fillId="3" borderId="8" xfId="7" applyFont="1" applyFill="1" applyBorder="1" applyAlignment="1">
      <alignment horizontal="distributed" vertical="center" justifyLastLine="1"/>
    </xf>
    <xf numFmtId="0" fontId="13" fillId="3" borderId="8" xfId="7" applyFont="1" applyFill="1" applyBorder="1" applyAlignment="1">
      <alignment horizontal="distributed" vertical="center"/>
    </xf>
    <xf numFmtId="0" fontId="13" fillId="3" borderId="0" xfId="7" applyFont="1" applyFill="1" applyBorder="1" applyAlignment="1">
      <alignment horizontal="distributed" vertical="center"/>
    </xf>
    <xf numFmtId="191" fontId="7" fillId="3" borderId="0" xfId="7" applyNumberFormat="1" applyFont="1" applyFill="1"/>
    <xf numFmtId="0" fontId="13" fillId="3" borderId="9" xfId="7" applyFont="1" applyFill="1" applyBorder="1" applyAlignment="1">
      <alignment horizontal="distributed" vertical="center" justifyLastLine="1"/>
    </xf>
    <xf numFmtId="191" fontId="13" fillId="3" borderId="13" xfId="4" applyNumberFormat="1" applyFont="1" applyFill="1" applyBorder="1" applyAlignment="1">
      <alignment vertical="center"/>
    </xf>
    <xf numFmtId="191" fontId="13" fillId="3" borderId="13" xfId="4" applyNumberFormat="1" applyFont="1" applyFill="1" applyBorder="1" applyAlignment="1">
      <alignment horizontal="right" vertical="center"/>
    </xf>
    <xf numFmtId="0" fontId="13" fillId="3" borderId="0" xfId="7" applyFont="1" applyFill="1"/>
    <xf numFmtId="38" fontId="7" fillId="3" borderId="0" xfId="7" applyNumberFormat="1" applyFont="1" applyFill="1"/>
    <xf numFmtId="0" fontId="20" fillId="3" borderId="0" xfId="0" applyFont="1" applyFill="1"/>
    <xf numFmtId="0" fontId="7" fillId="3" borderId="21" xfId="0" applyFont="1" applyFill="1" applyBorder="1" applyAlignment="1">
      <alignment vertical="center" justifyLastLine="1"/>
    </xf>
    <xf numFmtId="0" fontId="7" fillId="3" borderId="27" xfId="0" applyFont="1" applyFill="1" applyBorder="1" applyAlignment="1">
      <alignment vertical="center" justifyLastLine="1"/>
    </xf>
    <xf numFmtId="0" fontId="7" fillId="3" borderId="7" xfId="0" applyFont="1" applyFill="1" applyBorder="1" applyAlignment="1">
      <alignment horizontal="center" vertical="center" wrapText="1" justifyLastLine="1"/>
    </xf>
    <xf numFmtId="0" fontId="7" fillId="3" borderId="2" xfId="0" applyFont="1" applyFill="1" applyBorder="1" applyAlignment="1">
      <alignment horizontal="centerContinuous" vertical="center"/>
    </xf>
    <xf numFmtId="0" fontId="7" fillId="3" borderId="10" xfId="0" applyFont="1" applyFill="1" applyBorder="1" applyAlignment="1">
      <alignment horizontal="centerContinuous" vertical="center"/>
    </xf>
    <xf numFmtId="0" fontId="7" fillId="3" borderId="18" xfId="0" applyFont="1" applyFill="1" applyBorder="1" applyAlignment="1">
      <alignment horizontal="center" vertical="center" wrapText="1" justifyLastLine="1"/>
    </xf>
    <xf numFmtId="0" fontId="7" fillId="3" borderId="13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horizontal="center" vertical="center" justifyLastLine="1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17" xfId="0" applyFont="1" applyFill="1" applyBorder="1" applyAlignment="1">
      <alignment horizontal="center" vertical="center" justifyLastLine="1"/>
    </xf>
    <xf numFmtId="0" fontId="7" fillId="3" borderId="7" xfId="0" applyFont="1" applyFill="1" applyBorder="1" applyAlignment="1">
      <alignment vertical="distributed"/>
    </xf>
    <xf numFmtId="0" fontId="7" fillId="3" borderId="18" xfId="0" applyFont="1" applyFill="1" applyBorder="1" applyAlignment="1">
      <alignment horizontal="center" vertical="center" justifyLastLine="1"/>
    </xf>
    <xf numFmtId="190" fontId="7" fillId="3" borderId="11" xfId="0" applyNumberFormat="1" applyFont="1" applyFill="1" applyBorder="1" applyAlignment="1">
      <alignment horizontal="center" vertical="center"/>
    </xf>
    <xf numFmtId="182" fontId="7" fillId="3" borderId="15" xfId="0" applyNumberFormat="1" applyFont="1" applyFill="1" applyBorder="1" applyAlignment="1">
      <alignment horizontal="center" vertical="center"/>
    </xf>
    <xf numFmtId="190" fontId="7" fillId="3" borderId="15" xfId="0" applyNumberFormat="1" applyFont="1" applyFill="1" applyBorder="1" applyAlignment="1">
      <alignment horizontal="center" vertical="center"/>
    </xf>
    <xf numFmtId="189" fontId="7" fillId="3" borderId="0" xfId="0" applyNumberFormat="1" applyFont="1" applyFill="1" applyAlignment="1">
      <alignment horizontal="center" vertical="center"/>
    </xf>
    <xf numFmtId="0" fontId="7" fillId="3" borderId="8" xfId="0" applyFont="1" applyFill="1" applyBorder="1" applyAlignment="1">
      <alignment vertical="distributed"/>
    </xf>
    <xf numFmtId="188" fontId="7" fillId="3" borderId="11" xfId="0" applyNumberFormat="1" applyFont="1" applyFill="1" applyBorder="1" applyAlignment="1">
      <alignment horizontal="center" vertical="center"/>
    </xf>
    <xf numFmtId="182" fontId="7" fillId="3" borderId="0" xfId="0" applyNumberFormat="1" applyFont="1" applyFill="1" applyAlignment="1">
      <alignment horizontal="center" vertical="center"/>
    </xf>
    <xf numFmtId="188" fontId="7" fillId="3" borderId="0" xfId="0" applyNumberFormat="1" applyFont="1" applyFill="1" applyAlignment="1">
      <alignment horizontal="center" vertical="center"/>
    </xf>
    <xf numFmtId="187" fontId="7" fillId="3" borderId="0" xfId="0" applyNumberFormat="1" applyFont="1" applyFill="1" applyAlignment="1">
      <alignment horizontal="center" vertical="center"/>
    </xf>
    <xf numFmtId="0" fontId="7" fillId="3" borderId="2" xfId="0" applyFont="1" applyFill="1" applyBorder="1" applyAlignment="1">
      <alignment horizontal="distributed" vertical="center" justifyLastLine="1"/>
    </xf>
    <xf numFmtId="182" fontId="7" fillId="3" borderId="11" xfId="0" applyNumberFormat="1" applyFont="1" applyFill="1" applyBorder="1" applyAlignment="1">
      <alignment horizontal="center" vertical="center"/>
    </xf>
    <xf numFmtId="186" fontId="7" fillId="3" borderId="11" xfId="0" applyNumberFormat="1" applyFont="1" applyFill="1" applyBorder="1" applyAlignment="1">
      <alignment horizontal="center" vertical="center"/>
    </xf>
    <xf numFmtId="186" fontId="7" fillId="3" borderId="0" xfId="0" applyNumberFormat="1" applyFont="1" applyFill="1" applyAlignment="1">
      <alignment horizontal="center" vertical="center"/>
    </xf>
    <xf numFmtId="185" fontId="7" fillId="3" borderId="0" xfId="0" applyNumberFormat="1" applyFont="1" applyFill="1" applyAlignment="1">
      <alignment horizontal="center" vertical="center"/>
    </xf>
    <xf numFmtId="0" fontId="7" fillId="3" borderId="9" xfId="0" applyFont="1" applyFill="1" applyBorder="1" applyAlignment="1">
      <alignment vertical="distributed"/>
    </xf>
    <xf numFmtId="184" fontId="7" fillId="3" borderId="11" xfId="0" applyNumberFormat="1" applyFont="1" applyFill="1" applyBorder="1" applyAlignment="1">
      <alignment horizontal="center" vertical="center"/>
    </xf>
    <xf numFmtId="183" fontId="7" fillId="3" borderId="0" xfId="0" applyNumberFormat="1" applyFont="1" applyFill="1" applyAlignment="1">
      <alignment horizontal="center" vertical="center"/>
    </xf>
    <xf numFmtId="0" fontId="7" fillId="3" borderId="15" xfId="0" applyFont="1" applyFill="1" applyBorder="1" applyAlignment="1">
      <alignment vertical="distributed"/>
    </xf>
    <xf numFmtId="189" fontId="7" fillId="3" borderId="11" xfId="0" applyNumberFormat="1" applyFont="1" applyFill="1" applyBorder="1" applyAlignment="1">
      <alignment horizontal="center" vertical="center"/>
    </xf>
    <xf numFmtId="0" fontId="7" fillId="3" borderId="13" xfId="0" applyFont="1" applyFill="1" applyBorder="1"/>
    <xf numFmtId="0" fontId="7" fillId="3" borderId="17" xfId="0" applyFont="1" applyFill="1" applyBorder="1" applyAlignment="1">
      <alignment vertical="center" justifyLastLine="1"/>
    </xf>
    <xf numFmtId="189" fontId="7" fillId="3" borderId="12" xfId="0" applyNumberFormat="1" applyFont="1" applyFill="1" applyBorder="1" applyAlignment="1">
      <alignment horizontal="center" vertical="center"/>
    </xf>
    <xf numFmtId="182" fontId="7" fillId="3" borderId="13" xfId="0" applyNumberFormat="1" applyFont="1" applyFill="1" applyBorder="1" applyAlignment="1">
      <alignment horizontal="center" vertical="center"/>
    </xf>
    <xf numFmtId="189" fontId="7" fillId="3" borderId="13" xfId="0" applyNumberFormat="1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0" fontId="7" fillId="3" borderId="26" xfId="0" applyFont="1" applyFill="1" applyBorder="1" applyAlignment="1">
      <alignment horizontal="center" vertical="center" wrapText="1" justifyLastLine="1"/>
    </xf>
    <xf numFmtId="0" fontId="7" fillId="3" borderId="19" xfId="0" applyFont="1" applyFill="1" applyBorder="1" applyAlignment="1">
      <alignment horizontal="distributed" vertical="center" justifyLastLine="1"/>
    </xf>
    <xf numFmtId="181" fontId="7" fillId="3" borderId="11" xfId="2" applyNumberFormat="1" applyFont="1" applyFill="1" applyBorder="1" applyAlignment="1">
      <alignment horizontal="right" vertical="center"/>
    </xf>
    <xf numFmtId="181" fontId="7" fillId="3" borderId="0" xfId="0" applyNumberFormat="1" applyFont="1" applyFill="1" applyAlignment="1">
      <alignment horizontal="right" vertical="center"/>
    </xf>
    <xf numFmtId="181" fontId="7" fillId="3" borderId="0" xfId="2" applyNumberFormat="1" applyFont="1" applyFill="1" applyBorder="1" applyAlignment="1">
      <alignment horizontal="right" vertical="center"/>
    </xf>
    <xf numFmtId="0" fontId="7" fillId="3" borderId="8" xfId="0" applyFont="1" applyFill="1" applyBorder="1" applyAlignment="1">
      <alignment vertical="distributed" textRotation="255" justifyLastLine="1"/>
    </xf>
    <xf numFmtId="0" fontId="7" fillId="3" borderId="17" xfId="0" applyFont="1" applyFill="1" applyBorder="1" applyAlignment="1">
      <alignment horizontal="distributed" vertical="center" justifyLastLine="1"/>
    </xf>
    <xf numFmtId="0" fontId="7" fillId="3" borderId="18" xfId="0" applyFont="1" applyFill="1" applyBorder="1" applyAlignment="1">
      <alignment horizontal="distributed" vertical="center" justifyLastLine="1"/>
    </xf>
    <xf numFmtId="0" fontId="7" fillId="3" borderId="9" xfId="0" applyFont="1" applyFill="1" applyBorder="1" applyAlignment="1">
      <alignment vertical="distributed" textRotation="255" justifyLastLine="1"/>
    </xf>
    <xf numFmtId="181" fontId="7" fillId="3" borderId="12" xfId="0" applyNumberFormat="1" applyFont="1" applyFill="1" applyBorder="1" applyAlignment="1">
      <alignment horizontal="right" vertical="center"/>
    </xf>
    <xf numFmtId="181" fontId="7" fillId="3" borderId="13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vertical="distributed" justifyLastLine="1"/>
    </xf>
    <xf numFmtId="41" fontId="7" fillId="3" borderId="11" xfId="0" applyNumberFormat="1" applyFont="1" applyFill="1" applyBorder="1" applyAlignment="1">
      <alignment horizontal="right" vertical="center"/>
    </xf>
    <xf numFmtId="41" fontId="7" fillId="3" borderId="15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Alignment="1">
      <alignment horizontal="right" vertical="center"/>
    </xf>
    <xf numFmtId="0" fontId="7" fillId="3" borderId="8" xfId="0" applyFont="1" applyFill="1" applyBorder="1" applyAlignment="1">
      <alignment vertical="distributed" justifyLastLine="1"/>
    </xf>
    <xf numFmtId="0" fontId="7" fillId="3" borderId="19" xfId="0" applyFont="1" applyFill="1" applyBorder="1" applyAlignment="1">
      <alignment horizontal="center" vertical="center" shrinkToFit="1"/>
    </xf>
    <xf numFmtId="41" fontId="7" fillId="3" borderId="0" xfId="0" applyNumberFormat="1" applyFont="1" applyFill="1" applyAlignment="1">
      <alignment vertical="center"/>
    </xf>
    <xf numFmtId="0" fontId="7" fillId="3" borderId="9" xfId="0" applyFont="1" applyFill="1" applyBorder="1" applyAlignment="1">
      <alignment vertical="distributed" justifyLastLine="1"/>
    </xf>
    <xf numFmtId="0" fontId="7" fillId="3" borderId="16" xfId="0" applyFont="1" applyFill="1" applyBorder="1" applyAlignment="1">
      <alignment horizontal="centerContinuous" vertical="center"/>
    </xf>
    <xf numFmtId="41" fontId="7" fillId="3" borderId="12" xfId="0" applyNumberFormat="1" applyFont="1" applyFill="1" applyBorder="1" applyAlignment="1">
      <alignment vertical="center"/>
    </xf>
    <xf numFmtId="41" fontId="7" fillId="3" borderId="13" xfId="0" applyNumberFormat="1" applyFont="1" applyFill="1" applyBorder="1" applyAlignment="1">
      <alignment vertical="center"/>
    </xf>
    <xf numFmtId="0" fontId="7" fillId="3" borderId="0" xfId="0" applyFont="1" applyFill="1" applyAlignment="1">
      <alignment horizontal="centerContinuous" vertical="center"/>
    </xf>
    <xf numFmtId="0" fontId="7" fillId="3" borderId="8" xfId="0" applyFont="1" applyFill="1" applyBorder="1" applyAlignment="1">
      <alignment horizontal="centerContinuous" vertical="center"/>
    </xf>
    <xf numFmtId="41" fontId="7" fillId="3" borderId="20" xfId="2" applyNumberFormat="1" applyFont="1" applyFill="1" applyBorder="1" applyAlignment="1">
      <alignment vertical="center"/>
    </xf>
    <xf numFmtId="41" fontId="7" fillId="3" borderId="15" xfId="2" applyNumberFormat="1" applyFont="1" applyFill="1" applyBorder="1" applyAlignment="1">
      <alignment vertical="center"/>
    </xf>
    <xf numFmtId="41" fontId="7" fillId="3" borderId="15" xfId="2" applyNumberFormat="1" applyFont="1" applyFill="1" applyBorder="1" applyAlignment="1">
      <alignment horizontal="right" vertical="center"/>
    </xf>
    <xf numFmtId="41" fontId="7" fillId="3" borderId="11" xfId="2" applyNumberFormat="1" applyFont="1" applyFill="1" applyBorder="1" applyAlignment="1">
      <alignment horizontal="right" vertical="center"/>
    </xf>
    <xf numFmtId="41" fontId="7" fillId="3" borderId="0" xfId="2" applyNumberFormat="1" applyFont="1" applyFill="1" applyBorder="1" applyAlignment="1">
      <alignment horizontal="right" vertical="center"/>
    </xf>
    <xf numFmtId="41" fontId="7" fillId="3" borderId="12" xfId="2" applyNumberFormat="1" applyFont="1" applyFill="1" applyBorder="1" applyAlignment="1">
      <alignment vertical="center"/>
    </xf>
    <xf numFmtId="41" fontId="7" fillId="3" borderId="13" xfId="2" applyNumberFormat="1" applyFont="1" applyFill="1" applyBorder="1" applyAlignment="1">
      <alignment horizontal="right" vertical="center"/>
    </xf>
    <xf numFmtId="41" fontId="7" fillId="3" borderId="13" xfId="2" applyNumberFormat="1" applyFont="1" applyFill="1" applyBorder="1" applyAlignment="1">
      <alignment vertical="center"/>
    </xf>
    <xf numFmtId="0" fontId="20" fillId="3" borderId="1" xfId="0" applyFont="1" applyFill="1" applyBorder="1"/>
    <xf numFmtId="0" fontId="18" fillId="3" borderId="21" xfId="0" applyFont="1" applyFill="1" applyBorder="1" applyAlignment="1">
      <alignment vertical="center" justifyLastLine="1"/>
    </xf>
    <xf numFmtId="0" fontId="18" fillId="3" borderId="27" xfId="0" applyFont="1" applyFill="1" applyBorder="1" applyAlignment="1">
      <alignment vertical="center" justifyLastLine="1"/>
    </xf>
    <xf numFmtId="0" fontId="18" fillId="3" borderId="14" xfId="0" applyFont="1" applyFill="1" applyBorder="1" applyAlignment="1">
      <alignment horizontal="centerContinuous" vertical="center"/>
    </xf>
    <xf numFmtId="0" fontId="18" fillId="3" borderId="4" xfId="0" applyFont="1" applyFill="1" applyBorder="1" applyAlignment="1">
      <alignment horizontal="center" vertical="center" justifyLastLine="1"/>
    </xf>
    <xf numFmtId="0" fontId="18" fillId="3" borderId="30" xfId="0" applyFont="1" applyFill="1" applyBorder="1" applyAlignment="1">
      <alignment vertical="center" justifyLastLine="1"/>
    </xf>
    <xf numFmtId="0" fontId="18" fillId="3" borderId="0" xfId="0" applyFont="1" applyFill="1"/>
    <xf numFmtId="0" fontId="18" fillId="3" borderId="0" xfId="0" applyFont="1" applyFill="1" applyAlignment="1">
      <alignment horizontal="centerContinuous" vertical="center"/>
    </xf>
    <xf numFmtId="0" fontId="18" fillId="3" borderId="8" xfId="0" applyFont="1" applyFill="1" applyBorder="1" applyAlignment="1">
      <alignment horizontal="centerContinuous" vertical="center"/>
    </xf>
    <xf numFmtId="0" fontId="18" fillId="3" borderId="7" xfId="0" applyFont="1" applyFill="1" applyBorder="1" applyAlignment="1">
      <alignment horizontal="center" vertical="center" wrapText="1" justifyLastLine="1"/>
    </xf>
    <xf numFmtId="0" fontId="18" fillId="3" borderId="2" xfId="0" applyFont="1" applyFill="1" applyBorder="1" applyAlignment="1">
      <alignment horizontal="centerContinuous" vertical="center"/>
    </xf>
    <xf numFmtId="0" fontId="18" fillId="3" borderId="10" xfId="0" applyFont="1" applyFill="1" applyBorder="1" applyAlignment="1">
      <alignment horizontal="centerContinuous" vertical="center"/>
    </xf>
    <xf numFmtId="0" fontId="18" fillId="3" borderId="18" xfId="0" applyFont="1" applyFill="1" applyBorder="1" applyAlignment="1">
      <alignment horizontal="center" vertical="center" wrapText="1" justifyLastLine="1"/>
    </xf>
    <xf numFmtId="0" fontId="18" fillId="3" borderId="11" xfId="0" applyFont="1" applyFill="1" applyBorder="1" applyAlignment="1">
      <alignment horizontal="center" vertical="center" justifyLastLine="1"/>
    </xf>
    <xf numFmtId="0" fontId="18" fillId="3" borderId="13" xfId="0" applyFont="1" applyFill="1" applyBorder="1" applyAlignment="1">
      <alignment vertical="center" justifyLastLine="1"/>
    </xf>
    <xf numFmtId="0" fontId="18" fillId="3" borderId="9" xfId="0" applyFont="1" applyFill="1" applyBorder="1" applyAlignment="1">
      <alignment vertical="center" justifyLastLine="1"/>
    </xf>
    <xf numFmtId="0" fontId="18" fillId="3" borderId="9" xfId="0" applyFont="1" applyFill="1" applyBorder="1" applyAlignment="1">
      <alignment horizontal="center" vertical="center" justifyLastLine="1"/>
    </xf>
    <xf numFmtId="0" fontId="18" fillId="3" borderId="3" xfId="0" applyFont="1" applyFill="1" applyBorder="1" applyAlignment="1">
      <alignment horizontal="distributed" vertical="center" justifyLastLine="1"/>
    </xf>
    <xf numFmtId="0" fontId="18" fillId="3" borderId="17" xfId="0" applyFont="1" applyFill="1" applyBorder="1" applyAlignment="1">
      <alignment horizontal="center" vertical="center" justifyLastLine="1"/>
    </xf>
    <xf numFmtId="0" fontId="18" fillId="3" borderId="12" xfId="0" applyFont="1" applyFill="1" applyBorder="1" applyAlignment="1">
      <alignment vertical="center" justifyLastLine="1"/>
    </xf>
    <xf numFmtId="0" fontId="18" fillId="3" borderId="15" xfId="0" applyFont="1" applyFill="1" applyBorder="1" applyAlignment="1">
      <alignment horizontal="center" vertical="distributed" wrapText="1"/>
    </xf>
    <xf numFmtId="0" fontId="18" fillId="3" borderId="18" xfId="0" applyFont="1" applyFill="1" applyBorder="1" applyAlignment="1">
      <alignment horizontal="center" vertical="center" justifyLastLine="1"/>
    </xf>
    <xf numFmtId="192" fontId="18" fillId="3" borderId="0" xfId="2" applyNumberFormat="1" applyFont="1" applyFill="1" applyAlignment="1">
      <alignment vertical="center"/>
    </xf>
    <xf numFmtId="192" fontId="18" fillId="3" borderId="0" xfId="2" applyNumberFormat="1" applyFont="1" applyFill="1" applyAlignment="1">
      <alignment horizontal="right" vertical="center"/>
    </xf>
    <xf numFmtId="179" fontId="21" fillId="3" borderId="11" xfId="2" applyNumberFormat="1" applyFont="1" applyFill="1" applyBorder="1" applyAlignment="1">
      <alignment horizontal="left" vertical="center" wrapText="1"/>
    </xf>
    <xf numFmtId="0" fontId="18" fillId="3" borderId="0" xfId="0" applyFont="1" applyFill="1" applyAlignment="1">
      <alignment vertical="distributed" textRotation="255" justifyLastLine="1"/>
    </xf>
    <xf numFmtId="0" fontId="18" fillId="3" borderId="19" xfId="0" applyFont="1" applyFill="1" applyBorder="1" applyAlignment="1">
      <alignment vertical="center" justifyLastLine="1"/>
    </xf>
    <xf numFmtId="179" fontId="21" fillId="3" borderId="11" xfId="2" applyNumberFormat="1" applyFont="1" applyFill="1" applyBorder="1" applyAlignment="1">
      <alignment horizontal="left" vertical="center"/>
    </xf>
    <xf numFmtId="0" fontId="18" fillId="3" borderId="19" xfId="0" applyFont="1" applyFill="1" applyBorder="1" applyAlignment="1">
      <alignment horizontal="distributed" vertical="center" justifyLastLine="1"/>
    </xf>
    <xf numFmtId="0" fontId="18" fillId="3" borderId="3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distributed"/>
    </xf>
    <xf numFmtId="0" fontId="18" fillId="3" borderId="19" xfId="0" applyFont="1" applyFill="1" applyBorder="1" applyAlignment="1">
      <alignment vertical="center" wrapText="1" justifyLastLine="1"/>
    </xf>
    <xf numFmtId="4" fontId="18" fillId="3" borderId="0" xfId="2" applyNumberFormat="1" applyFont="1" applyFill="1" applyAlignment="1">
      <alignment vertical="center"/>
    </xf>
    <xf numFmtId="192" fontId="18" fillId="3" borderId="13" xfId="2" applyNumberFormat="1" applyFont="1" applyFill="1" applyBorder="1" applyAlignment="1">
      <alignment horizontal="right" vertical="center"/>
    </xf>
    <xf numFmtId="179" fontId="18" fillId="3" borderId="11" xfId="2" applyNumberFormat="1" applyFont="1" applyFill="1" applyBorder="1" applyAlignment="1">
      <alignment horizontal="left" vertical="center"/>
    </xf>
    <xf numFmtId="0" fontId="18" fillId="3" borderId="16" xfId="0" applyFont="1" applyFill="1" applyBorder="1" applyAlignment="1">
      <alignment horizontal="centerContinuous" vertical="center"/>
    </xf>
    <xf numFmtId="192" fontId="18" fillId="3" borderId="16" xfId="2" applyNumberFormat="1" applyFont="1" applyFill="1" applyBorder="1" applyAlignment="1">
      <alignment vertical="center"/>
    </xf>
    <xf numFmtId="192" fontId="18" fillId="3" borderId="16" xfId="2" applyNumberFormat="1" applyFont="1" applyFill="1" applyBorder="1" applyAlignment="1">
      <alignment horizontal="right" vertical="center"/>
    </xf>
    <xf numFmtId="179" fontId="18" fillId="3" borderId="2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/>
    <xf numFmtId="0" fontId="7" fillId="3" borderId="0" xfId="0" applyFont="1" applyFill="1" applyAlignment="1">
      <alignment horizontal="centerContinuous"/>
    </xf>
    <xf numFmtId="0" fontId="14" fillId="3" borderId="21" xfId="0" applyFont="1" applyFill="1" applyBorder="1" applyAlignment="1">
      <alignment vertical="center" justifyLastLine="1"/>
    </xf>
    <xf numFmtId="0" fontId="14" fillId="3" borderId="27" xfId="0" applyFont="1" applyFill="1" applyBorder="1" applyAlignment="1">
      <alignment vertical="center" justifyLastLine="1"/>
    </xf>
    <xf numFmtId="0" fontId="14" fillId="3" borderId="30" xfId="0" applyFont="1" applyFill="1" applyBorder="1" applyAlignment="1">
      <alignment horizontal="centerContinuous" vertical="center"/>
    </xf>
    <xf numFmtId="0" fontId="14" fillId="3" borderId="21" xfId="0" applyFont="1" applyFill="1" applyBorder="1" applyAlignment="1">
      <alignment horizontal="centerContinuous" vertical="center"/>
    </xf>
    <xf numFmtId="0" fontId="14" fillId="3" borderId="27" xfId="0" applyFont="1" applyFill="1" applyBorder="1" applyAlignment="1">
      <alignment horizontal="centerContinuous" vertical="center"/>
    </xf>
    <xf numFmtId="0" fontId="14" fillId="3" borderId="6" xfId="0" applyFont="1" applyFill="1" applyBorder="1" applyAlignment="1">
      <alignment horizontal="centerContinuous" vertical="center"/>
    </xf>
    <xf numFmtId="0" fontId="14" fillId="3" borderId="14" xfId="0" applyFont="1" applyFill="1" applyBorder="1" applyAlignment="1">
      <alignment horizontal="centerContinuous" vertical="center"/>
    </xf>
    <xf numFmtId="0" fontId="14" fillId="3" borderId="14" xfId="0" applyFont="1" applyFill="1" applyBorder="1" applyAlignment="1">
      <alignment vertical="center" justifyLastLine="1"/>
    </xf>
    <xf numFmtId="0" fontId="14" fillId="3" borderId="0" xfId="0" applyFont="1" applyFill="1" applyAlignment="1">
      <alignment vertical="center" justifyLastLine="1"/>
    </xf>
    <xf numFmtId="0" fontId="14" fillId="3" borderId="8" xfId="0" applyFont="1" applyFill="1" applyBorder="1" applyAlignment="1">
      <alignment vertical="center" justifyLastLine="1"/>
    </xf>
    <xf numFmtId="0" fontId="14" fillId="3" borderId="12" xfId="0" applyFont="1" applyFill="1" applyBorder="1" applyAlignment="1">
      <alignment horizontal="centerContinuous" vertical="center"/>
    </xf>
    <xf numFmtId="0" fontId="14" fillId="3" borderId="13" xfId="0" applyFont="1" applyFill="1" applyBorder="1" applyAlignment="1">
      <alignment horizontal="centerContinuous" vertical="center"/>
    </xf>
    <xf numFmtId="0" fontId="14" fillId="3" borderId="9" xfId="0" applyFont="1" applyFill="1" applyBorder="1" applyAlignment="1">
      <alignment horizontal="centerContinuous" vertical="center"/>
    </xf>
    <xf numFmtId="0" fontId="14" fillId="3" borderId="2" xfId="0" applyFont="1" applyFill="1" applyBorder="1" applyAlignment="1">
      <alignment horizontal="centerContinuous" vertical="center"/>
    </xf>
    <xf numFmtId="0" fontId="14" fillId="3" borderId="16" xfId="0" applyFont="1" applyFill="1" applyBorder="1" applyAlignment="1">
      <alignment horizontal="centerContinuous" vertical="center"/>
    </xf>
    <xf numFmtId="0" fontId="14" fillId="3" borderId="10" xfId="0" applyFont="1" applyFill="1" applyBorder="1" applyAlignment="1">
      <alignment vertical="center" justifyLastLine="1"/>
    </xf>
    <xf numFmtId="0" fontId="14" fillId="3" borderId="10" xfId="0" applyFont="1" applyFill="1" applyBorder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4" fillId="3" borderId="8" xfId="0" applyFont="1" applyFill="1" applyBorder="1" applyAlignment="1">
      <alignment horizontal="centerContinuous" vertical="center"/>
    </xf>
    <xf numFmtId="0" fontId="14" fillId="3" borderId="18" xfId="0" applyFont="1" applyFill="1" applyBorder="1" applyAlignment="1">
      <alignment horizontal="center" vertical="center" wrapText="1" justifyLastLine="1"/>
    </xf>
    <xf numFmtId="0" fontId="14" fillId="3" borderId="13" xfId="0" applyFont="1" applyFill="1" applyBorder="1" applyAlignment="1">
      <alignment vertical="center" justifyLastLine="1"/>
    </xf>
    <xf numFmtId="0" fontId="14" fillId="3" borderId="9" xfId="0" applyFont="1" applyFill="1" applyBorder="1" applyAlignment="1">
      <alignment vertical="center" justifyLastLine="1"/>
    </xf>
    <xf numFmtId="0" fontId="14" fillId="3" borderId="17" xfId="0" applyFont="1" applyFill="1" applyBorder="1" applyAlignment="1">
      <alignment horizontal="center" vertical="center" justifyLastLine="1"/>
    </xf>
    <xf numFmtId="0" fontId="14" fillId="3" borderId="7" xfId="0" applyFont="1" applyFill="1" applyBorder="1" applyAlignment="1">
      <alignment vertical="distributed"/>
    </xf>
    <xf numFmtId="192" fontId="14" fillId="3" borderId="0" xfId="2" applyNumberFormat="1" applyFont="1" applyFill="1" applyBorder="1" applyAlignment="1">
      <alignment vertical="center"/>
    </xf>
    <xf numFmtId="192" fontId="14" fillId="3" borderId="0" xfId="2" applyNumberFormat="1" applyFont="1" applyFill="1" applyBorder="1" applyAlignment="1">
      <alignment horizontal="right" vertical="center"/>
    </xf>
    <xf numFmtId="192" fontId="14" fillId="3" borderId="7" xfId="2" applyNumberFormat="1" applyFont="1" applyFill="1" applyBorder="1" applyAlignment="1">
      <alignment vertical="center"/>
    </xf>
    <xf numFmtId="192" fontId="14" fillId="3" borderId="0" xfId="2" applyNumberFormat="1" applyFont="1" applyFill="1" applyAlignment="1">
      <alignment vertical="center"/>
    </xf>
    <xf numFmtId="192" fontId="14" fillId="3" borderId="0" xfId="2" applyNumberFormat="1" applyFont="1" applyFill="1" applyAlignment="1">
      <alignment horizontal="right" vertical="center"/>
    </xf>
    <xf numFmtId="0" fontId="14" fillId="3" borderId="8" xfId="0" applyFont="1" applyFill="1" applyBorder="1" applyAlignment="1">
      <alignment vertical="distributed" textRotation="255" justifyLastLine="1"/>
    </xf>
    <xf numFmtId="0" fontId="14" fillId="3" borderId="20" xfId="0" applyFont="1" applyFill="1" applyBorder="1" applyAlignment="1">
      <alignment horizontal="left" vertical="center" wrapText="1" justifyLastLine="1"/>
    </xf>
    <xf numFmtId="0" fontId="14" fillId="3" borderId="3" xfId="0" applyFont="1" applyFill="1" applyBorder="1" applyAlignment="1">
      <alignment horizontal="distributed" vertical="center" wrapText="1" justifyLastLine="1"/>
    </xf>
    <xf numFmtId="192" fontId="14" fillId="3" borderId="8" xfId="2" applyNumberFormat="1" applyFont="1" applyFill="1" applyBorder="1" applyAlignment="1">
      <alignment vertical="center"/>
    </xf>
    <xf numFmtId="0" fontId="14" fillId="3" borderId="17" xfId="0" applyFont="1" applyFill="1" applyBorder="1" applyAlignment="1">
      <alignment vertical="distributed" textRotation="255" justifyLastLine="1"/>
    </xf>
    <xf numFmtId="0" fontId="14" fillId="3" borderId="3" xfId="0" applyFont="1" applyFill="1" applyBorder="1" applyAlignment="1">
      <alignment horizontal="center" vertical="center" shrinkToFit="1"/>
    </xf>
    <xf numFmtId="40" fontId="14" fillId="3" borderId="0" xfId="2" applyNumberFormat="1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vertical="distributed" textRotation="255" justifyLastLine="1"/>
    </xf>
    <xf numFmtId="0" fontId="14" fillId="3" borderId="9" xfId="0" applyFont="1" applyFill="1" applyBorder="1" applyAlignment="1">
      <alignment vertical="distributed" textRotation="255" justifyLastLine="1"/>
    </xf>
    <xf numFmtId="192" fontId="14" fillId="3" borderId="11" xfId="2" applyNumberFormat="1" applyFont="1" applyFill="1" applyBorder="1" applyAlignment="1">
      <alignment vertical="center"/>
    </xf>
    <xf numFmtId="0" fontId="14" fillId="3" borderId="0" xfId="0" applyFont="1" applyFill="1" applyAlignment="1">
      <alignment vertical="distributed" textRotation="255" justifyLastLine="1"/>
    </xf>
    <xf numFmtId="0" fontId="14" fillId="3" borderId="9" xfId="0" applyFont="1" applyFill="1" applyBorder="1" applyAlignment="1">
      <alignment horizontal="distributed" vertical="center" justifyLastLine="1"/>
    </xf>
    <xf numFmtId="0" fontId="14" fillId="3" borderId="10" xfId="0" applyFont="1" applyFill="1" applyBorder="1" applyAlignment="1">
      <alignment horizontal="distributed" vertical="center" justifyLastLine="1"/>
    </xf>
    <xf numFmtId="192" fontId="14" fillId="3" borderId="12" xfId="2" applyNumberFormat="1" applyFont="1" applyFill="1" applyBorder="1" applyAlignment="1">
      <alignment vertical="center"/>
    </xf>
    <xf numFmtId="192" fontId="14" fillId="3" borderId="13" xfId="2" applyNumberFormat="1" applyFont="1" applyFill="1" applyBorder="1" applyAlignment="1">
      <alignment vertical="center"/>
    </xf>
    <xf numFmtId="192" fontId="14" fillId="3" borderId="9" xfId="2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15" xfId="0" applyFont="1" applyFill="1" applyBorder="1"/>
    <xf numFmtId="200" fontId="7" fillId="3" borderId="0" xfId="0" applyNumberFormat="1" applyFont="1" applyFill="1"/>
    <xf numFmtId="198" fontId="13" fillId="3" borderId="6" xfId="0" applyNumberFormat="1" applyFont="1" applyFill="1" applyBorder="1" applyAlignment="1">
      <alignment horizontal="center" vertical="center" justifyLastLine="1"/>
    </xf>
    <xf numFmtId="198" fontId="13" fillId="3" borderId="14" xfId="0" applyNumberFormat="1" applyFont="1" applyFill="1" applyBorder="1" applyAlignment="1">
      <alignment horizontal="center" vertical="center" justifyLastLine="1"/>
    </xf>
    <xf numFmtId="0" fontId="13" fillId="3" borderId="21" xfId="0" applyFont="1" applyFill="1" applyBorder="1" applyAlignment="1">
      <alignment horizontal="distributed" vertical="center" justifyLastLine="1"/>
    </xf>
    <xf numFmtId="0" fontId="13" fillId="3" borderId="27" xfId="0" applyFont="1" applyFill="1" applyBorder="1" applyAlignment="1">
      <alignment horizontal="distributed" vertical="center" justifyLastLine="1"/>
    </xf>
    <xf numFmtId="0" fontId="13" fillId="3" borderId="13" xfId="0" applyFont="1" applyFill="1" applyBorder="1" applyAlignment="1">
      <alignment horizontal="distributed" vertical="center" justifyLastLine="1"/>
    </xf>
    <xf numFmtId="0" fontId="13" fillId="3" borderId="9" xfId="0" applyFont="1" applyFill="1" applyBorder="1" applyAlignment="1">
      <alignment horizontal="distributed" vertical="center" justifyLastLine="1"/>
    </xf>
    <xf numFmtId="38" fontId="13" fillId="3" borderId="26" xfId="0" applyNumberFormat="1" applyFont="1" applyFill="1" applyBorder="1" applyAlignment="1">
      <alignment horizontal="distributed" vertical="center" justifyLastLine="1"/>
    </xf>
    <xf numFmtId="38" fontId="13" fillId="3" borderId="17" xfId="0" applyNumberFormat="1" applyFont="1" applyFill="1" applyBorder="1" applyAlignment="1">
      <alignment horizontal="distributed" vertical="center" justifyLastLine="1"/>
    </xf>
    <xf numFmtId="38" fontId="13" fillId="3" borderId="6" xfId="0" applyNumberFormat="1" applyFont="1" applyFill="1" applyBorder="1" applyAlignment="1">
      <alignment horizontal="distributed" justifyLastLine="1"/>
    </xf>
    <xf numFmtId="38" fontId="13" fillId="3" borderId="4" xfId="0" applyNumberFormat="1" applyFont="1" applyFill="1" applyBorder="1" applyAlignment="1">
      <alignment horizontal="distributed" justifyLastLine="1"/>
    </xf>
    <xf numFmtId="0" fontId="13" fillId="3" borderId="0" xfId="0" applyFont="1" applyFill="1" applyAlignment="1">
      <alignment horizontal="distributed" vertical="center" justifyLastLine="1"/>
    </xf>
    <xf numFmtId="0" fontId="13" fillId="3" borderId="8" xfId="0" applyFont="1" applyFill="1" applyBorder="1" applyAlignment="1">
      <alignment horizontal="distributed" vertical="center" justifyLastLine="1"/>
    </xf>
    <xf numFmtId="0" fontId="12" fillId="3" borderId="0" xfId="0" applyFont="1" applyFill="1" applyAlignment="1">
      <alignment horizontal="center"/>
    </xf>
    <xf numFmtId="0" fontId="13" fillId="3" borderId="26" xfId="0" applyFont="1" applyFill="1" applyBorder="1" applyAlignment="1">
      <alignment horizontal="center" vertical="center" justifyLastLine="1"/>
    </xf>
    <xf numFmtId="0" fontId="13" fillId="3" borderId="17" xfId="0" applyFont="1" applyFill="1" applyBorder="1" applyAlignment="1">
      <alignment horizontal="center" vertical="center" justifyLastLine="1"/>
    </xf>
    <xf numFmtId="0" fontId="13" fillId="3" borderId="17" xfId="0" applyFont="1" applyFill="1" applyBorder="1" applyAlignment="1">
      <alignment horizontal="distributed" vertical="center" justifyLastLine="1"/>
    </xf>
    <xf numFmtId="0" fontId="13" fillId="3" borderId="3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distributed" vertical="center" justifyLastLine="1"/>
    </xf>
    <xf numFmtId="0" fontId="7" fillId="3" borderId="0" xfId="0" applyFont="1" applyFill="1" applyAlignment="1">
      <alignment horizontal="center"/>
    </xf>
    <xf numFmtId="0" fontId="13" fillId="3" borderId="0" xfId="0" applyFont="1" applyFill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17" xfId="0" applyFont="1" applyBorder="1" applyAlignment="1">
      <alignment horizontal="distributed" vertical="center" justifyLastLine="1"/>
    </xf>
    <xf numFmtId="0" fontId="13" fillId="0" borderId="32" xfId="0" applyFont="1" applyBorder="1" applyAlignment="1">
      <alignment horizontal="distributed" vertical="center" justifyLastLine="1"/>
    </xf>
    <xf numFmtId="0" fontId="13" fillId="3" borderId="15" xfId="0" applyFont="1" applyFill="1" applyBorder="1" applyAlignment="1">
      <alignment horizontal="distributed" vertical="center"/>
    </xf>
    <xf numFmtId="0" fontId="13" fillId="3" borderId="13" xfId="0" applyFont="1" applyFill="1" applyBorder="1" applyAlignment="1">
      <alignment horizontal="distributed" vertical="center"/>
    </xf>
    <xf numFmtId="0" fontId="13" fillId="3" borderId="8" xfId="0" applyFont="1" applyFill="1" applyBorder="1" applyAlignment="1">
      <alignment horizontal="distributed" vertical="center"/>
    </xf>
    <xf numFmtId="0" fontId="13" fillId="3" borderId="0" xfId="0" applyFont="1" applyFill="1" applyBorder="1" applyAlignment="1">
      <alignment horizontal="distributed" vertical="center"/>
    </xf>
  </cellXfs>
  <cellStyles count="9">
    <cellStyle name="ハイパーリンク" xfId="1" builtinId="8"/>
    <cellStyle name="桁区切り" xfId="2" builtinId="6"/>
    <cellStyle name="桁区切り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5000000}"/>
    <cellStyle name="標準 7" xfId="6" xr:uid="{00000000-0005-0000-0000-000006000000}"/>
    <cellStyle name="標準_12　市町村別決算(1)歳入" xfId="7" xr:uid="{00000000-0005-0000-0000-000007000000}"/>
    <cellStyle name="標準_12　市町村別決算(2)歳出" xfId="8" xr:uid="{00000000-0005-0000-0000-000008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8"/>
  <sheetViews>
    <sheetView showGridLines="0" tabSelected="1" zoomScaleNormal="100" workbookViewId="0">
      <selection activeCell="B32" sqref="B32"/>
    </sheetView>
  </sheetViews>
  <sheetFormatPr defaultRowHeight="13.5" x14ac:dyDescent="0.15"/>
  <cols>
    <col min="1" max="1" width="4.75" style="2" customWidth="1"/>
    <col min="2" max="2" width="9.25" style="2" bestFit="1" customWidth="1"/>
    <col min="3" max="3" width="31.875" style="2" customWidth="1"/>
    <col min="4" max="16384" width="9" style="2"/>
  </cols>
  <sheetData>
    <row r="1" spans="1:4" ht="18.75" x14ac:dyDescent="0.2">
      <c r="A1" s="1" t="s">
        <v>394</v>
      </c>
    </row>
    <row r="2" spans="1:4" ht="18.75" x14ac:dyDescent="0.2">
      <c r="B2" s="1" t="s">
        <v>0</v>
      </c>
    </row>
    <row r="4" spans="1:4" x14ac:dyDescent="0.15">
      <c r="B4" s="3" t="s">
        <v>1</v>
      </c>
      <c r="C4" s="2" t="s">
        <v>2</v>
      </c>
    </row>
    <row r="5" spans="1:4" x14ac:dyDescent="0.15">
      <c r="B5" s="3" t="s">
        <v>3</v>
      </c>
      <c r="C5" s="2" t="s">
        <v>4</v>
      </c>
    </row>
    <row r="6" spans="1:4" x14ac:dyDescent="0.15">
      <c r="B6" s="3" t="s">
        <v>5</v>
      </c>
      <c r="C6" s="2" t="s">
        <v>6</v>
      </c>
    </row>
    <row r="7" spans="1:4" x14ac:dyDescent="0.15">
      <c r="B7" s="3" t="s">
        <v>7</v>
      </c>
      <c r="C7" s="2" t="s">
        <v>8</v>
      </c>
    </row>
    <row r="8" spans="1:4" x14ac:dyDescent="0.15">
      <c r="B8" s="3" t="s">
        <v>9</v>
      </c>
      <c r="C8" s="2" t="s">
        <v>10</v>
      </c>
    </row>
    <row r="9" spans="1:4" x14ac:dyDescent="0.15">
      <c r="B9" s="3" t="s">
        <v>11</v>
      </c>
      <c r="C9" s="2" t="s">
        <v>12</v>
      </c>
    </row>
    <row r="10" spans="1:4" x14ac:dyDescent="0.15">
      <c r="B10" s="3" t="s">
        <v>13</v>
      </c>
      <c r="C10" s="2" t="s">
        <v>14</v>
      </c>
    </row>
    <row r="11" spans="1:4" x14ac:dyDescent="0.15">
      <c r="B11" s="3" t="s">
        <v>15</v>
      </c>
      <c r="C11" s="2" t="s">
        <v>16</v>
      </c>
    </row>
    <row r="12" spans="1:4" x14ac:dyDescent="0.15">
      <c r="B12" s="4" t="s">
        <v>17</v>
      </c>
      <c r="C12" s="2" t="s">
        <v>18</v>
      </c>
    </row>
    <row r="13" spans="1:4" x14ac:dyDescent="0.15">
      <c r="B13" s="4" t="s">
        <v>19</v>
      </c>
      <c r="C13" s="2" t="s">
        <v>20</v>
      </c>
      <c r="D13" s="5"/>
    </row>
    <row r="14" spans="1:4" x14ac:dyDescent="0.15">
      <c r="B14" s="4" t="s">
        <v>21</v>
      </c>
      <c r="C14" s="2" t="s">
        <v>22</v>
      </c>
    </row>
    <row r="15" spans="1:4" x14ac:dyDescent="0.15">
      <c r="B15" s="4" t="s">
        <v>23</v>
      </c>
      <c r="C15" s="6" t="s">
        <v>24</v>
      </c>
    </row>
    <row r="16" spans="1:4" x14ac:dyDescent="0.15">
      <c r="B16" s="4" t="s">
        <v>25</v>
      </c>
      <c r="C16" s="6" t="s">
        <v>26</v>
      </c>
    </row>
    <row r="17" spans="2:3" x14ac:dyDescent="0.15">
      <c r="B17" s="4" t="s">
        <v>27</v>
      </c>
      <c r="C17" s="2" t="s">
        <v>28</v>
      </c>
    </row>
    <row r="18" spans="2:3" x14ac:dyDescent="0.15">
      <c r="B18" s="4" t="s">
        <v>29</v>
      </c>
      <c r="C18" s="2" t="s">
        <v>30</v>
      </c>
    </row>
  </sheetData>
  <phoneticPr fontId="3"/>
  <hyperlinks>
    <hyperlink ref="B14" location="'16-11(1)'!A1" display="16-11(1)" xr:uid="{00000000-0004-0000-0000-000000000000}"/>
    <hyperlink ref="B15" location="'16-11(2)'!A1" display="16-11(2)" xr:uid="{00000000-0004-0000-0000-000001000000}"/>
    <hyperlink ref="B16" location="'16-11(3)-(6)'!A1" display="16-11(3)-(6)" xr:uid="{00000000-0004-0000-0000-000002000000}"/>
    <hyperlink ref="B17" location="'16-12(1)'!A1" display="16-12(1)" xr:uid="{00000000-0004-0000-0000-000003000000}"/>
    <hyperlink ref="B18" location="'16-12(2)'!A1" display="16-12(2)" xr:uid="{00000000-0004-0000-0000-000004000000}"/>
    <hyperlink ref="B4" location="'16-1'!A1" display="16-1" xr:uid="{00000000-0004-0000-0000-000005000000}"/>
    <hyperlink ref="B5" location="'16-2'!A1" display="16-2" xr:uid="{00000000-0004-0000-0000-000006000000}"/>
    <hyperlink ref="B6" location="'16-3'!A1" display="16-3" xr:uid="{00000000-0004-0000-0000-000007000000}"/>
    <hyperlink ref="B7" location="'16-4'!A1" display="16-4" xr:uid="{00000000-0004-0000-0000-000008000000}"/>
    <hyperlink ref="B8" location="'16-5'!A1" display="16-5" xr:uid="{00000000-0004-0000-0000-000009000000}"/>
    <hyperlink ref="B9" location="'16-6'!A1" display="16-6" xr:uid="{00000000-0004-0000-0000-00000A000000}"/>
    <hyperlink ref="B10" location="'16-7'!A1" display="16-7" xr:uid="{00000000-0004-0000-0000-00000B000000}"/>
    <hyperlink ref="B11" location="'16-8'!A1" display="16-8" xr:uid="{00000000-0004-0000-0000-00000C000000}"/>
    <hyperlink ref="B12" location="'16-9'!A1" display="16-9" xr:uid="{00000000-0004-0000-0000-00000D000000}"/>
    <hyperlink ref="B13" location="'16-10 '!A1" display="16-10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43"/>
  <sheetViews>
    <sheetView showGridLines="0" view="pageBreakPreview" zoomScaleNormal="115" zoomScaleSheetLayoutView="100" workbookViewId="0">
      <selection activeCell="D30" sqref="D30"/>
    </sheetView>
  </sheetViews>
  <sheetFormatPr defaultColWidth="9" defaultRowHeight="13.5" x14ac:dyDescent="0.15"/>
  <cols>
    <col min="1" max="1" width="18.875" style="2" customWidth="1"/>
    <col min="2" max="2" width="19.375" style="2" customWidth="1"/>
    <col min="3" max="4" width="17" style="2" customWidth="1"/>
    <col min="5" max="5" width="20" style="2" customWidth="1"/>
    <col min="6" max="6" width="17.625" style="2" customWidth="1"/>
    <col min="7" max="16384" width="9" style="2"/>
  </cols>
  <sheetData>
    <row r="1" spans="1:6" x14ac:dyDescent="0.15">
      <c r="A1" s="175" t="s">
        <v>31</v>
      </c>
    </row>
    <row r="2" spans="1:6" x14ac:dyDescent="0.15">
      <c r="A2" s="176" t="s">
        <v>0</v>
      </c>
      <c r="B2" s="176"/>
      <c r="C2" s="176"/>
      <c r="D2" s="176"/>
      <c r="E2" s="176"/>
    </row>
    <row r="3" spans="1:6" ht="16.5" x14ac:dyDescent="0.15">
      <c r="A3" s="177" t="s">
        <v>182</v>
      </c>
      <c r="B3" s="177"/>
      <c r="C3" s="177"/>
      <c r="D3" s="177"/>
      <c r="E3" s="177"/>
    </row>
    <row r="4" spans="1:6" x14ac:dyDescent="0.15">
      <c r="A4" s="176"/>
      <c r="B4" s="176"/>
      <c r="C4" s="176"/>
      <c r="D4" s="176"/>
      <c r="E4" s="178" t="s">
        <v>95</v>
      </c>
    </row>
    <row r="5" spans="1:6" ht="6" customHeight="1" thickBot="1" x14ac:dyDescent="0.2">
      <c r="A5" s="179"/>
      <c r="B5" s="179"/>
      <c r="C5" s="179"/>
      <c r="D5" s="179"/>
      <c r="E5" s="180"/>
      <c r="F5" s="181"/>
    </row>
    <row r="6" spans="1:6" s="125" customFormat="1" ht="14.25" customHeight="1" thickTop="1" x14ac:dyDescent="0.15">
      <c r="A6" s="465"/>
      <c r="B6" s="466"/>
      <c r="C6" s="468" t="s">
        <v>183</v>
      </c>
      <c r="D6" s="470" t="s">
        <v>184</v>
      </c>
      <c r="E6" s="470"/>
      <c r="F6" s="471" t="s">
        <v>185</v>
      </c>
    </row>
    <row r="7" spans="1:6" s="125" customFormat="1" ht="14.25" customHeight="1" x14ac:dyDescent="0.15">
      <c r="A7" s="467"/>
      <c r="B7" s="467"/>
      <c r="C7" s="469"/>
      <c r="D7" s="127" t="s">
        <v>186</v>
      </c>
      <c r="E7" s="126" t="s">
        <v>187</v>
      </c>
      <c r="F7" s="469"/>
    </row>
    <row r="8" spans="1:6" s="17" customFormat="1" ht="13.5" customHeight="1" x14ac:dyDescent="0.15">
      <c r="A8" s="472" t="s">
        <v>188</v>
      </c>
      <c r="B8" s="472"/>
      <c r="C8" s="191">
        <v>942991179</v>
      </c>
      <c r="D8" s="192">
        <f>SUM(D9,D16,D17,D19,D21,D20)</f>
        <v>69596900</v>
      </c>
      <c r="E8" s="192">
        <f>SUM(E9,E16,E17,E19,E21,E20)</f>
        <v>67910162</v>
      </c>
      <c r="F8" s="43">
        <f>C8+D8-E8</f>
        <v>944677917</v>
      </c>
    </row>
    <row r="9" spans="1:6" s="17" customFormat="1" ht="13.5" customHeight="1" x14ac:dyDescent="0.15">
      <c r="A9" s="464" t="s">
        <v>189</v>
      </c>
      <c r="B9" s="464"/>
      <c r="C9" s="188">
        <v>889280543</v>
      </c>
      <c r="D9" s="43">
        <f>SUM(D10:D15)</f>
        <v>64126000</v>
      </c>
      <c r="E9" s="43">
        <f>SUM(E10:E15)</f>
        <v>63057332</v>
      </c>
      <c r="F9" s="43">
        <f>C9+D9-E9</f>
        <v>890349211</v>
      </c>
    </row>
    <row r="10" spans="1:6" s="17" customFormat="1" ht="13.5" customHeight="1" x14ac:dyDescent="0.15">
      <c r="A10" s="174"/>
      <c r="B10" s="39" t="s">
        <v>190</v>
      </c>
      <c r="C10" s="188">
        <v>401001734</v>
      </c>
      <c r="D10" s="43">
        <v>48951000</v>
      </c>
      <c r="E10" s="43">
        <v>26447626</v>
      </c>
      <c r="F10" s="43">
        <f t="shared" ref="F10:F22" si="0">C10+D10-E10</f>
        <v>423505108</v>
      </c>
    </row>
    <row r="11" spans="1:6" s="17" customFormat="1" ht="13.5" customHeight="1" x14ac:dyDescent="0.15">
      <c r="A11" s="174"/>
      <c r="B11" s="39" t="s">
        <v>191</v>
      </c>
      <c r="C11" s="188">
        <v>4872415</v>
      </c>
      <c r="D11" s="43">
        <v>2596000</v>
      </c>
      <c r="E11" s="43">
        <v>918838</v>
      </c>
      <c r="F11" s="43">
        <f t="shared" si="0"/>
        <v>6549577</v>
      </c>
    </row>
    <row r="12" spans="1:6" s="17" customFormat="1" ht="13.5" customHeight="1" x14ac:dyDescent="0.15">
      <c r="A12" s="174"/>
      <c r="B12" s="39" t="s">
        <v>192</v>
      </c>
      <c r="C12" s="188">
        <v>33862151</v>
      </c>
      <c r="D12" s="43"/>
      <c r="E12" s="43">
        <v>3073427</v>
      </c>
      <c r="F12" s="43">
        <f t="shared" si="0"/>
        <v>30788724</v>
      </c>
    </row>
    <row r="13" spans="1:6" s="17" customFormat="1" ht="13.5" customHeight="1" x14ac:dyDescent="0.15">
      <c r="A13" s="174"/>
      <c r="B13" s="39" t="s">
        <v>193</v>
      </c>
      <c r="C13" s="188">
        <v>118816797</v>
      </c>
      <c r="D13" s="43">
        <v>9416000</v>
      </c>
      <c r="E13" s="43">
        <v>9317974</v>
      </c>
      <c r="F13" s="43">
        <f t="shared" si="0"/>
        <v>118914823</v>
      </c>
    </row>
    <row r="14" spans="1:6" s="17" customFormat="1" ht="13.5" customHeight="1" x14ac:dyDescent="0.15">
      <c r="A14" s="174"/>
      <c r="B14" s="39" t="s">
        <v>194</v>
      </c>
      <c r="C14" s="188">
        <v>0</v>
      </c>
      <c r="D14" s="43"/>
      <c r="E14" s="43"/>
      <c r="F14" s="43">
        <f t="shared" si="0"/>
        <v>0</v>
      </c>
    </row>
    <row r="15" spans="1:6" s="17" customFormat="1" ht="13.5" customHeight="1" x14ac:dyDescent="0.15">
      <c r="A15" s="174"/>
      <c r="B15" s="39" t="s">
        <v>195</v>
      </c>
      <c r="C15" s="188">
        <v>330727446</v>
      </c>
      <c r="D15" s="43">
        <v>3163000</v>
      </c>
      <c r="E15" s="43">
        <v>23299467</v>
      </c>
      <c r="F15" s="43">
        <f t="shared" si="0"/>
        <v>310590979</v>
      </c>
    </row>
    <row r="16" spans="1:6" s="17" customFormat="1" ht="13.5" customHeight="1" x14ac:dyDescent="0.15">
      <c r="A16" s="464" t="s">
        <v>196</v>
      </c>
      <c r="B16" s="464"/>
      <c r="C16" s="188">
        <v>22345602</v>
      </c>
      <c r="D16" s="43">
        <v>1901000</v>
      </c>
      <c r="E16" s="43">
        <v>1756716</v>
      </c>
      <c r="F16" s="43">
        <f>C16+D16-E16</f>
        <v>22489886</v>
      </c>
    </row>
    <row r="17" spans="1:6" s="17" customFormat="1" ht="13.5" customHeight="1" x14ac:dyDescent="0.15">
      <c r="A17" s="464" t="s">
        <v>197</v>
      </c>
      <c r="B17" s="464"/>
      <c r="C17" s="188">
        <v>22444853</v>
      </c>
      <c r="D17" s="43">
        <v>3569900</v>
      </c>
      <c r="E17" s="43">
        <v>2576024</v>
      </c>
      <c r="F17" s="43">
        <f>C17+D17-E17</f>
        <v>23438729</v>
      </c>
    </row>
    <row r="18" spans="1:6" s="17" customFormat="1" ht="13.5" customHeight="1" x14ac:dyDescent="0.15">
      <c r="A18" s="474" t="s">
        <v>198</v>
      </c>
      <c r="B18" s="464"/>
      <c r="C18" s="188">
        <v>0</v>
      </c>
      <c r="D18" s="43"/>
      <c r="E18" s="43"/>
      <c r="F18" s="43">
        <f t="shared" si="0"/>
        <v>0</v>
      </c>
    </row>
    <row r="19" spans="1:6" s="17" customFormat="1" ht="13.5" customHeight="1" x14ac:dyDescent="0.15">
      <c r="A19" s="474" t="s">
        <v>199</v>
      </c>
      <c r="B19" s="464"/>
      <c r="C19" s="188">
        <v>0</v>
      </c>
      <c r="D19" s="43"/>
      <c r="E19" s="43"/>
      <c r="F19" s="43">
        <f t="shared" si="0"/>
        <v>0</v>
      </c>
    </row>
    <row r="20" spans="1:6" s="17" customFormat="1" ht="13.5" customHeight="1" x14ac:dyDescent="0.15">
      <c r="A20" s="464" t="s">
        <v>200</v>
      </c>
      <c r="B20" s="464"/>
      <c r="C20" s="188">
        <v>5922751</v>
      </c>
      <c r="D20" s="43"/>
      <c r="E20" s="43">
        <v>520090</v>
      </c>
      <c r="F20" s="43">
        <f t="shared" si="0"/>
        <v>5402661</v>
      </c>
    </row>
    <row r="21" spans="1:6" s="17" customFormat="1" ht="13.5" customHeight="1" x14ac:dyDescent="0.15">
      <c r="A21" s="464" t="s">
        <v>201</v>
      </c>
      <c r="B21" s="475"/>
      <c r="C21" s="188">
        <v>0</v>
      </c>
      <c r="D21" s="43"/>
      <c r="E21" s="43"/>
      <c r="F21" s="43">
        <f t="shared" si="0"/>
        <v>0</v>
      </c>
    </row>
    <row r="22" spans="1:6" s="17" customFormat="1" ht="12" customHeight="1" x14ac:dyDescent="0.15">
      <c r="A22" s="473" t="s">
        <v>202</v>
      </c>
      <c r="B22" s="473"/>
      <c r="C22" s="189">
        <v>2997430</v>
      </c>
      <c r="D22" s="190">
        <v>161000</v>
      </c>
      <c r="E22" s="190">
        <v>297174</v>
      </c>
      <c r="F22" s="190">
        <f t="shared" si="0"/>
        <v>2861256</v>
      </c>
    </row>
    <row r="23" spans="1:6" s="125" customFormat="1" ht="12" x14ac:dyDescent="0.15">
      <c r="A23" s="182" t="s">
        <v>203</v>
      </c>
      <c r="B23" s="182"/>
      <c r="C23" s="182"/>
      <c r="D23" s="182"/>
      <c r="E23" s="182"/>
    </row>
    <row r="27" spans="1:6" x14ac:dyDescent="0.15">
      <c r="A27" s="182"/>
      <c r="B27" s="183"/>
      <c r="C27" s="183"/>
      <c r="D27" s="183"/>
      <c r="E27" s="183"/>
    </row>
    <row r="28" spans="1:6" x14ac:dyDescent="0.15">
      <c r="A28" s="182"/>
      <c r="B28" s="183"/>
      <c r="C28" s="184"/>
      <c r="D28" s="184"/>
      <c r="E28" s="183"/>
    </row>
    <row r="29" spans="1:6" x14ac:dyDescent="0.15">
      <c r="A29" s="185"/>
      <c r="B29" s="186"/>
      <c r="C29" s="187"/>
      <c r="D29" s="187"/>
      <c r="E29" s="187"/>
    </row>
    <row r="30" spans="1:6" x14ac:dyDescent="0.15">
      <c r="A30" s="185"/>
      <c r="B30" s="186"/>
      <c r="C30" s="187"/>
      <c r="D30" s="187"/>
      <c r="E30" s="187"/>
    </row>
    <row r="31" spans="1:6" x14ac:dyDescent="0.15">
      <c r="A31" s="182"/>
      <c r="B31" s="186"/>
      <c r="C31" s="187"/>
      <c r="D31" s="187"/>
      <c r="E31" s="187"/>
    </row>
    <row r="32" spans="1:6" x14ac:dyDescent="0.15">
      <c r="A32" s="182"/>
      <c r="B32" s="186"/>
      <c r="C32" s="187"/>
      <c r="D32" s="187"/>
      <c r="E32" s="187"/>
    </row>
    <row r="33" spans="1:5" x14ac:dyDescent="0.15">
      <c r="A33" s="182"/>
      <c r="B33" s="186"/>
      <c r="C33" s="187"/>
      <c r="D33" s="187"/>
      <c r="E33" s="187"/>
    </row>
    <row r="34" spans="1:5" x14ac:dyDescent="0.15">
      <c r="A34" s="182"/>
      <c r="B34" s="186"/>
      <c r="C34" s="187"/>
      <c r="D34" s="187"/>
      <c r="E34" s="187"/>
    </row>
    <row r="35" spans="1:5" x14ac:dyDescent="0.15">
      <c r="A35" s="182"/>
      <c r="B35" s="186"/>
      <c r="C35" s="187"/>
      <c r="D35" s="187"/>
      <c r="E35" s="187"/>
    </row>
    <row r="36" spans="1:5" x14ac:dyDescent="0.15">
      <c r="A36" s="182"/>
      <c r="B36" s="186"/>
      <c r="C36" s="187"/>
      <c r="D36" s="187"/>
      <c r="E36" s="187"/>
    </row>
    <row r="37" spans="1:5" x14ac:dyDescent="0.15">
      <c r="A37" s="185"/>
      <c r="B37" s="186"/>
      <c r="C37" s="187"/>
      <c r="D37" s="187"/>
      <c r="E37" s="187"/>
    </row>
    <row r="38" spans="1:5" x14ac:dyDescent="0.15">
      <c r="A38" s="185"/>
      <c r="B38" s="186"/>
      <c r="C38" s="187"/>
      <c r="D38" s="187"/>
      <c r="E38" s="187"/>
    </row>
    <row r="39" spans="1:5" x14ac:dyDescent="0.15">
      <c r="A39" s="185"/>
      <c r="B39" s="186"/>
      <c r="C39" s="187"/>
      <c r="D39" s="187"/>
      <c r="E39" s="187"/>
    </row>
    <row r="40" spans="1:5" x14ac:dyDescent="0.15">
      <c r="A40" s="185"/>
      <c r="B40" s="186"/>
      <c r="C40" s="187"/>
      <c r="D40" s="187"/>
      <c r="E40" s="187"/>
    </row>
    <row r="41" spans="1:5" x14ac:dyDescent="0.15">
      <c r="A41" s="185"/>
      <c r="B41" s="186"/>
      <c r="C41" s="187"/>
      <c r="D41" s="187"/>
      <c r="E41" s="187"/>
    </row>
    <row r="42" spans="1:5" x14ac:dyDescent="0.15">
      <c r="A42" s="185"/>
      <c r="B42" s="186"/>
      <c r="C42" s="187"/>
      <c r="D42" s="187"/>
      <c r="E42" s="187"/>
    </row>
    <row r="43" spans="1:5" x14ac:dyDescent="0.15">
      <c r="A43" s="125"/>
      <c r="B43" s="125"/>
      <c r="C43" s="125"/>
      <c r="D43" s="125"/>
      <c r="E43" s="125"/>
    </row>
  </sheetData>
  <mergeCells count="13">
    <mergeCell ref="A22:B22"/>
    <mergeCell ref="A16:B16"/>
    <mergeCell ref="A17:B17"/>
    <mergeCell ref="A18:B18"/>
    <mergeCell ref="A19:B19"/>
    <mergeCell ref="A20:B20"/>
    <mergeCell ref="A21:B21"/>
    <mergeCell ref="A9:B9"/>
    <mergeCell ref="A6:B7"/>
    <mergeCell ref="C6:C7"/>
    <mergeCell ref="D6:E6"/>
    <mergeCell ref="F6:F7"/>
    <mergeCell ref="A8:B8"/>
  </mergeCells>
  <phoneticPr fontId="3"/>
  <hyperlinks>
    <hyperlink ref="A1" location="'16税・財政目次'!A1" display="16　税・財政目次へ＜＜" xr:uid="{00000000-0004-0000-0900-000000000000}"/>
  </hyperlinks>
  <pageMargins left="0.59055118110236227" right="0.59055118110236227" top="0.59055118110236227" bottom="0.39370078740157483" header="0.51181102362204722" footer="0.51181102362204722"/>
  <pageSetup paperSize="9" scale="83" orientation="portrait" blackAndWhite="1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1"/>
  <sheetViews>
    <sheetView showGridLines="0" view="pageBreakPreview" zoomScaleNormal="100" zoomScaleSheetLayoutView="100" workbookViewId="0">
      <pane ySplit="6" topLeftCell="A7" activePane="bottomLeft" state="frozen"/>
      <selection activeCell="F33" sqref="F33"/>
      <selection pane="bottomLeft" activeCell="D29" sqref="D29"/>
    </sheetView>
  </sheetViews>
  <sheetFormatPr defaultColWidth="9" defaultRowHeight="13.5" x14ac:dyDescent="0.15"/>
  <cols>
    <col min="1" max="1" width="35.75" style="8" customWidth="1"/>
    <col min="2" max="2" width="12.875" style="8" customWidth="1"/>
    <col min="3" max="3" width="15.375" style="17" customWidth="1"/>
    <col min="4" max="4" width="2.375" style="17" customWidth="1"/>
    <col min="5" max="5" width="15.375" style="17" customWidth="1"/>
    <col min="6" max="6" width="18.25" style="17" customWidth="1"/>
    <col min="7" max="7" width="16.875" style="17" customWidth="1"/>
    <col min="8" max="8" width="2.625" style="17" customWidth="1"/>
    <col min="9" max="16384" width="9" style="8"/>
  </cols>
  <sheetData>
    <row r="1" spans="1:8" x14ac:dyDescent="0.15">
      <c r="A1" s="7" t="s">
        <v>204</v>
      </c>
    </row>
    <row r="2" spans="1:8" x14ac:dyDescent="0.15">
      <c r="A2" s="8" t="s">
        <v>205</v>
      </c>
      <c r="G2" s="194" t="s">
        <v>34</v>
      </c>
    </row>
    <row r="3" spans="1:8" ht="16.5" x14ac:dyDescent="0.15">
      <c r="A3" s="10" t="s">
        <v>206</v>
      </c>
      <c r="B3" s="10"/>
      <c r="C3" s="10"/>
      <c r="D3" s="10"/>
      <c r="E3" s="10"/>
      <c r="F3" s="10"/>
      <c r="G3" s="10"/>
      <c r="H3" s="10"/>
    </row>
    <row r="4" spans="1:8" ht="6.75" customHeight="1" thickBot="1" x14ac:dyDescent="0.2">
      <c r="B4" s="13"/>
      <c r="C4" s="195"/>
      <c r="D4" s="195"/>
      <c r="E4" s="195"/>
      <c r="F4" s="195"/>
    </row>
    <row r="5" spans="1:8" s="201" customFormat="1" ht="15.75" customHeight="1" thickTop="1" x14ac:dyDescent="0.15">
      <c r="A5" s="196"/>
      <c r="B5" s="196"/>
      <c r="C5" s="197" t="s">
        <v>207</v>
      </c>
      <c r="D5" s="198"/>
      <c r="E5" s="199" t="s">
        <v>401</v>
      </c>
      <c r="F5" s="199"/>
      <c r="G5" s="197" t="s">
        <v>400</v>
      </c>
      <c r="H5" s="200"/>
    </row>
    <row r="6" spans="1:8" s="201" customFormat="1" ht="15.75" customHeight="1" x14ac:dyDescent="0.15">
      <c r="A6" s="202"/>
      <c r="B6" s="203"/>
      <c r="C6" s="204"/>
      <c r="D6" s="205"/>
      <c r="E6" s="131" t="s">
        <v>208</v>
      </c>
      <c r="F6" s="131" t="s">
        <v>209</v>
      </c>
      <c r="G6" s="206"/>
      <c r="H6" s="204"/>
    </row>
    <row r="7" spans="1:8" s="211" customFormat="1" ht="14.25" customHeight="1" x14ac:dyDescent="0.15">
      <c r="A7" s="193" t="s">
        <v>210</v>
      </c>
      <c r="B7" s="207" t="s">
        <v>211</v>
      </c>
      <c r="C7" s="208">
        <v>8526622730</v>
      </c>
      <c r="D7" s="209"/>
      <c r="E7" s="210">
        <v>160670</v>
      </c>
      <c r="F7" s="208">
        <v>0</v>
      </c>
      <c r="G7" s="210">
        <v>8526783400</v>
      </c>
      <c r="H7" s="17"/>
    </row>
    <row r="8" spans="1:8" s="211" customFormat="1" ht="14.25" customHeight="1" x14ac:dyDescent="0.15">
      <c r="A8" s="193" t="s">
        <v>212</v>
      </c>
      <c r="B8" s="212" t="s">
        <v>211</v>
      </c>
      <c r="C8" s="208">
        <v>3393319000</v>
      </c>
      <c r="D8" s="209"/>
      <c r="E8" s="210">
        <v>536083000</v>
      </c>
      <c r="F8" s="210">
        <v>1089100000</v>
      </c>
      <c r="G8" s="210">
        <v>2840302000</v>
      </c>
      <c r="H8" s="17"/>
    </row>
    <row r="9" spans="1:8" s="211" customFormat="1" ht="14.25" customHeight="1" x14ac:dyDescent="0.15">
      <c r="A9" s="193"/>
      <c r="B9" s="212" t="s">
        <v>213</v>
      </c>
      <c r="C9" s="208">
        <v>3418316000</v>
      </c>
      <c r="D9" s="209"/>
      <c r="E9" s="210">
        <v>1089100000</v>
      </c>
      <c r="F9" s="210">
        <v>536083000</v>
      </c>
      <c r="G9" s="210">
        <v>3971333000</v>
      </c>
      <c r="H9" s="17"/>
    </row>
    <row r="10" spans="1:8" s="211" customFormat="1" ht="14.25" customHeight="1" x14ac:dyDescent="0.15">
      <c r="A10" s="193" t="s">
        <v>214</v>
      </c>
      <c r="B10" s="212" t="s">
        <v>211</v>
      </c>
      <c r="C10" s="208">
        <v>529096284</v>
      </c>
      <c r="D10" s="209"/>
      <c r="E10" s="210">
        <v>6617754</v>
      </c>
      <c r="F10" s="208">
        <v>6163000</v>
      </c>
      <c r="G10" s="210">
        <v>529551038</v>
      </c>
      <c r="H10" s="17"/>
    </row>
    <row r="11" spans="1:8" s="211" customFormat="1" ht="14.25" customHeight="1" x14ac:dyDescent="0.15">
      <c r="A11" s="193" t="s">
        <v>215</v>
      </c>
      <c r="B11" s="212" t="s">
        <v>211</v>
      </c>
      <c r="C11" s="208">
        <v>993565860</v>
      </c>
      <c r="D11" s="209"/>
      <c r="E11" s="210">
        <v>182640255</v>
      </c>
      <c r="F11" s="210">
        <v>39486718</v>
      </c>
      <c r="G11" s="210">
        <v>1136719397</v>
      </c>
      <c r="H11" s="17"/>
    </row>
    <row r="12" spans="1:8" s="211" customFormat="1" ht="14.25" customHeight="1" x14ac:dyDescent="0.15">
      <c r="A12" s="193"/>
      <c r="B12" s="212" t="s">
        <v>213</v>
      </c>
      <c r="C12" s="208">
        <v>747911820</v>
      </c>
      <c r="D12" s="209"/>
      <c r="E12" s="210">
        <v>16440000</v>
      </c>
      <c r="F12" s="210">
        <v>159180375</v>
      </c>
      <c r="G12" s="210">
        <v>605171445</v>
      </c>
      <c r="H12" s="17"/>
    </row>
    <row r="13" spans="1:8" s="211" customFormat="1" ht="14.25" customHeight="1" x14ac:dyDescent="0.15">
      <c r="A13" s="193" t="s">
        <v>216</v>
      </c>
      <c r="B13" s="212" t="s">
        <v>217</v>
      </c>
      <c r="C13" s="208">
        <v>290000000</v>
      </c>
      <c r="D13" s="209"/>
      <c r="E13" s="208">
        <v>0</v>
      </c>
      <c r="F13" s="208">
        <v>0</v>
      </c>
      <c r="G13" s="210">
        <v>290000000</v>
      </c>
      <c r="H13" s="17"/>
    </row>
    <row r="14" spans="1:8" s="211" customFormat="1" ht="14.25" customHeight="1" x14ac:dyDescent="0.15">
      <c r="A14" s="193"/>
      <c r="B14" s="212" t="s">
        <v>211</v>
      </c>
      <c r="C14" s="208">
        <v>58751778</v>
      </c>
      <c r="D14" s="209"/>
      <c r="E14" s="208">
        <v>481617</v>
      </c>
      <c r="F14" s="208">
        <v>430000</v>
      </c>
      <c r="G14" s="210">
        <v>58803395</v>
      </c>
      <c r="H14" s="17"/>
    </row>
    <row r="15" spans="1:8" s="211" customFormat="1" ht="14.25" customHeight="1" x14ac:dyDescent="0.15">
      <c r="A15" s="193" t="s">
        <v>218</v>
      </c>
      <c r="B15" s="212" t="s">
        <v>211</v>
      </c>
      <c r="C15" s="208">
        <v>85424772</v>
      </c>
      <c r="D15" s="209"/>
      <c r="E15" s="210">
        <v>3005181</v>
      </c>
      <c r="F15" s="210">
        <v>1361000</v>
      </c>
      <c r="G15" s="210">
        <v>87068953</v>
      </c>
      <c r="H15" s="17"/>
    </row>
    <row r="16" spans="1:8" s="211" customFormat="1" ht="14.25" customHeight="1" x14ac:dyDescent="0.15">
      <c r="A16" s="193" t="s">
        <v>219</v>
      </c>
      <c r="B16" s="212" t="s">
        <v>217</v>
      </c>
      <c r="C16" s="208">
        <v>0</v>
      </c>
      <c r="D16" s="209"/>
      <c r="E16" s="208">
        <v>0</v>
      </c>
      <c r="F16" s="208">
        <v>0</v>
      </c>
      <c r="G16" s="210">
        <v>0</v>
      </c>
      <c r="H16" s="17"/>
    </row>
    <row r="17" spans="1:8" s="211" customFormat="1" ht="14.25" customHeight="1" x14ac:dyDescent="0.15">
      <c r="A17" s="193"/>
      <c r="B17" s="212" t="s">
        <v>211</v>
      </c>
      <c r="C17" s="208">
        <v>106978651</v>
      </c>
      <c r="D17" s="209"/>
      <c r="E17" s="210">
        <v>2627</v>
      </c>
      <c r="F17" s="210">
        <v>1393993</v>
      </c>
      <c r="G17" s="210">
        <v>105587285</v>
      </c>
      <c r="H17" s="17"/>
    </row>
    <row r="18" spans="1:8" s="211" customFormat="1" ht="14.25" customHeight="1" x14ac:dyDescent="0.15">
      <c r="A18" s="193" t="s">
        <v>220</v>
      </c>
      <c r="B18" s="212" t="s">
        <v>217</v>
      </c>
      <c r="C18" s="208">
        <v>400000000</v>
      </c>
      <c r="D18" s="209"/>
      <c r="E18" s="208">
        <v>0</v>
      </c>
      <c r="F18" s="208">
        <v>0</v>
      </c>
      <c r="G18" s="210">
        <v>400000000</v>
      </c>
      <c r="H18" s="17"/>
    </row>
    <row r="19" spans="1:8" s="211" customFormat="1" ht="14.25" customHeight="1" x14ac:dyDescent="0.15">
      <c r="A19" s="193"/>
      <c r="B19" s="212" t="s">
        <v>211</v>
      </c>
      <c r="C19" s="208">
        <v>109217660</v>
      </c>
      <c r="D19" s="209"/>
      <c r="E19" s="210">
        <v>580559</v>
      </c>
      <c r="F19" s="210">
        <v>3112599</v>
      </c>
      <c r="G19" s="210">
        <v>106685620</v>
      </c>
      <c r="H19" s="17"/>
    </row>
    <row r="20" spans="1:8" s="211" customFormat="1" ht="14.25" customHeight="1" x14ac:dyDescent="0.15">
      <c r="A20" s="193" t="s">
        <v>221</v>
      </c>
      <c r="B20" s="212" t="s">
        <v>211</v>
      </c>
      <c r="C20" s="208">
        <v>525381469</v>
      </c>
      <c r="D20" s="209"/>
      <c r="E20" s="210">
        <v>147405650</v>
      </c>
      <c r="F20" s="210">
        <v>147398000</v>
      </c>
      <c r="G20" s="210">
        <v>525389119</v>
      </c>
      <c r="H20" s="17"/>
    </row>
    <row r="21" spans="1:8" s="211" customFormat="1" ht="14.25" customHeight="1" x14ac:dyDescent="0.15">
      <c r="A21" s="193" t="s">
        <v>222</v>
      </c>
      <c r="B21" s="212" t="s">
        <v>211</v>
      </c>
      <c r="C21" s="208">
        <v>3033991703</v>
      </c>
      <c r="D21" s="209"/>
      <c r="E21" s="210">
        <v>1870913634</v>
      </c>
      <c r="F21" s="210">
        <v>1385750128</v>
      </c>
      <c r="G21" s="210">
        <v>3519155209</v>
      </c>
      <c r="H21" s="17"/>
    </row>
    <row r="22" spans="1:8" s="211" customFormat="1" ht="14.25" customHeight="1" x14ac:dyDescent="0.15">
      <c r="A22" s="193" t="s">
        <v>223</v>
      </c>
      <c r="B22" s="212" t="s">
        <v>217</v>
      </c>
      <c r="C22" s="208">
        <v>10000000</v>
      </c>
      <c r="D22" s="209"/>
      <c r="E22" s="208">
        <v>0</v>
      </c>
      <c r="F22" s="208">
        <v>0</v>
      </c>
      <c r="G22" s="210">
        <v>10000000</v>
      </c>
      <c r="H22" s="17"/>
    </row>
    <row r="23" spans="1:8" s="211" customFormat="1" ht="14.25" customHeight="1" x14ac:dyDescent="0.15">
      <c r="A23" s="193"/>
      <c r="B23" s="212" t="s">
        <v>211</v>
      </c>
      <c r="C23" s="208">
        <v>740995864</v>
      </c>
      <c r="D23" s="209"/>
      <c r="E23" s="210">
        <v>75818</v>
      </c>
      <c r="F23" s="210">
        <v>27897605</v>
      </c>
      <c r="G23" s="210">
        <v>713174077</v>
      </c>
      <c r="H23" s="17"/>
    </row>
    <row r="24" spans="1:8" s="211" customFormat="1" ht="14.25" customHeight="1" x14ac:dyDescent="0.15">
      <c r="A24" s="193" t="s">
        <v>224</v>
      </c>
      <c r="B24" s="212" t="s">
        <v>217</v>
      </c>
      <c r="C24" s="208">
        <v>50000000000</v>
      </c>
      <c r="D24" s="209"/>
      <c r="E24" s="208">
        <v>6000000000</v>
      </c>
      <c r="F24" s="208">
        <v>0</v>
      </c>
      <c r="G24" s="210">
        <v>56000000000</v>
      </c>
      <c r="H24" s="17"/>
    </row>
    <row r="25" spans="1:8" s="211" customFormat="1" ht="14.25" customHeight="1" x14ac:dyDescent="0.15">
      <c r="A25" s="193"/>
      <c r="B25" s="212" t="s">
        <v>211</v>
      </c>
      <c r="C25" s="208">
        <v>18931568627</v>
      </c>
      <c r="D25" s="209"/>
      <c r="E25" s="210">
        <v>21749833295</v>
      </c>
      <c r="F25" s="208">
        <v>19634000000</v>
      </c>
      <c r="G25" s="210">
        <v>21047401922</v>
      </c>
      <c r="H25" s="17"/>
    </row>
    <row r="26" spans="1:8" s="211" customFormat="1" ht="14.25" customHeight="1" x14ac:dyDescent="0.15">
      <c r="A26" s="213" t="s">
        <v>225</v>
      </c>
      <c r="B26" s="212" t="s">
        <v>211</v>
      </c>
      <c r="C26" s="208">
        <v>500000000</v>
      </c>
      <c r="D26" s="209"/>
      <c r="E26" s="208">
        <v>0</v>
      </c>
      <c r="F26" s="208">
        <v>0</v>
      </c>
      <c r="G26" s="210">
        <v>500000000</v>
      </c>
      <c r="H26" s="17"/>
    </row>
    <row r="27" spans="1:8" s="211" customFormat="1" ht="14.25" customHeight="1" x14ac:dyDescent="0.15">
      <c r="A27" s="193" t="s">
        <v>226</v>
      </c>
      <c r="B27" s="212" t="s">
        <v>211</v>
      </c>
      <c r="C27" s="208">
        <v>7847779230</v>
      </c>
      <c r="D27" s="209"/>
      <c r="E27" s="210">
        <v>1843726316</v>
      </c>
      <c r="F27" s="208">
        <v>98891031</v>
      </c>
      <c r="G27" s="210">
        <v>9592614515</v>
      </c>
      <c r="H27" s="17"/>
    </row>
    <row r="28" spans="1:8" s="211" customFormat="1" ht="14.25" customHeight="1" x14ac:dyDescent="0.15">
      <c r="A28" s="193" t="s">
        <v>227</v>
      </c>
      <c r="B28" s="212" t="s">
        <v>211</v>
      </c>
      <c r="C28" s="208">
        <v>311626212</v>
      </c>
      <c r="D28" s="209"/>
      <c r="E28" s="210">
        <v>26371</v>
      </c>
      <c r="F28" s="210">
        <v>27034463</v>
      </c>
      <c r="G28" s="210">
        <v>284618120</v>
      </c>
      <c r="H28" s="17"/>
    </row>
    <row r="29" spans="1:8" s="211" customFormat="1" ht="14.25" customHeight="1" x14ac:dyDescent="0.15">
      <c r="A29" s="193" t="s">
        <v>228</v>
      </c>
      <c r="B29" s="212" t="s">
        <v>211</v>
      </c>
      <c r="C29" s="208">
        <v>404971414</v>
      </c>
      <c r="D29" s="209"/>
      <c r="E29" s="210">
        <v>39766</v>
      </c>
      <c r="F29" s="210">
        <v>1803786</v>
      </c>
      <c r="G29" s="210">
        <v>403207394</v>
      </c>
      <c r="H29" s="17"/>
    </row>
    <row r="30" spans="1:8" s="211" customFormat="1" ht="14.25" customHeight="1" x14ac:dyDescent="0.15">
      <c r="A30" s="214" t="s">
        <v>229</v>
      </c>
      <c r="B30" s="212" t="s">
        <v>211</v>
      </c>
      <c r="C30" s="208">
        <v>1073571678</v>
      </c>
      <c r="D30" s="209"/>
      <c r="E30" s="210">
        <v>588546</v>
      </c>
      <c r="F30" s="210">
        <v>31339729</v>
      </c>
      <c r="G30" s="210">
        <v>1042820495</v>
      </c>
      <c r="H30" s="17"/>
    </row>
    <row r="31" spans="1:8" s="211" customFormat="1" ht="14.25" customHeight="1" x14ac:dyDescent="0.15">
      <c r="A31" s="193" t="s">
        <v>230</v>
      </c>
      <c r="B31" s="212" t="s">
        <v>211</v>
      </c>
      <c r="C31" s="208">
        <v>49274912</v>
      </c>
      <c r="D31" s="209"/>
      <c r="E31" s="210">
        <v>756</v>
      </c>
      <c r="F31" s="208">
        <v>17086383</v>
      </c>
      <c r="G31" s="210">
        <v>32189285</v>
      </c>
      <c r="H31" s="17"/>
    </row>
    <row r="32" spans="1:8" s="211" customFormat="1" ht="14.25" customHeight="1" x14ac:dyDescent="0.15">
      <c r="A32" s="193" t="s">
        <v>231</v>
      </c>
      <c r="B32" s="212" t="s">
        <v>211</v>
      </c>
      <c r="C32" s="208">
        <v>16385123</v>
      </c>
      <c r="D32" s="209"/>
      <c r="E32" s="210">
        <v>616</v>
      </c>
      <c r="F32" s="208">
        <v>2539000</v>
      </c>
      <c r="G32" s="210">
        <v>13846739</v>
      </c>
      <c r="H32" s="17"/>
    </row>
    <row r="33" spans="1:9" s="211" customFormat="1" ht="14.25" customHeight="1" x14ac:dyDescent="0.15">
      <c r="A33" s="193" t="s">
        <v>232</v>
      </c>
      <c r="B33" s="212" t="s">
        <v>211</v>
      </c>
      <c r="C33" s="208">
        <v>631341758</v>
      </c>
      <c r="D33" s="209"/>
      <c r="E33" s="210">
        <v>4468145</v>
      </c>
      <c r="F33" s="210">
        <v>38230850</v>
      </c>
      <c r="G33" s="210">
        <v>597579053</v>
      </c>
      <c r="H33" s="17"/>
    </row>
    <row r="34" spans="1:9" s="211" customFormat="1" ht="14.25" customHeight="1" x14ac:dyDescent="0.15">
      <c r="A34" s="193" t="s">
        <v>233</v>
      </c>
      <c r="B34" s="212" t="s">
        <v>211</v>
      </c>
      <c r="C34" s="208">
        <v>1302806910</v>
      </c>
      <c r="D34" s="209"/>
      <c r="E34" s="210">
        <v>48579</v>
      </c>
      <c r="F34" s="208">
        <v>0</v>
      </c>
      <c r="G34" s="210">
        <v>1302855489</v>
      </c>
      <c r="H34" s="17"/>
    </row>
    <row r="35" spans="1:9" s="211" customFormat="1" ht="14.25" customHeight="1" x14ac:dyDescent="0.15">
      <c r="A35" s="193" t="s">
        <v>234</v>
      </c>
      <c r="B35" s="212" t="s">
        <v>211</v>
      </c>
      <c r="C35" s="215">
        <v>91238600</v>
      </c>
      <c r="D35" s="216"/>
      <c r="E35" s="217">
        <v>66592413</v>
      </c>
      <c r="F35" s="217">
        <v>53581040</v>
      </c>
      <c r="G35" s="210">
        <v>104249973</v>
      </c>
      <c r="H35" s="17"/>
    </row>
    <row r="36" spans="1:9" s="211" customFormat="1" ht="14.25" customHeight="1" x14ac:dyDescent="0.15">
      <c r="A36" s="193" t="s">
        <v>235</v>
      </c>
      <c r="B36" s="212" t="s">
        <v>211</v>
      </c>
      <c r="C36" s="215">
        <v>4200013962</v>
      </c>
      <c r="D36" s="216"/>
      <c r="E36" s="217">
        <v>1533819857</v>
      </c>
      <c r="F36" s="215">
        <v>1992803995</v>
      </c>
      <c r="G36" s="217">
        <v>3741029824</v>
      </c>
      <c r="H36" s="17"/>
    </row>
    <row r="37" spans="1:9" s="211" customFormat="1" ht="14.25" customHeight="1" x14ac:dyDescent="0.15">
      <c r="A37" s="193" t="s">
        <v>236</v>
      </c>
      <c r="B37" s="212" t="s">
        <v>211</v>
      </c>
      <c r="C37" s="215">
        <v>1990230646</v>
      </c>
      <c r="D37" s="216"/>
      <c r="E37" s="217">
        <v>18861</v>
      </c>
      <c r="F37" s="217">
        <v>0</v>
      </c>
      <c r="G37" s="217">
        <v>1990249507</v>
      </c>
      <c r="H37" s="17"/>
    </row>
    <row r="38" spans="1:9" s="211" customFormat="1" ht="14.25" customHeight="1" x14ac:dyDescent="0.15">
      <c r="A38" s="193" t="s">
        <v>237</v>
      </c>
      <c r="B38" s="212" t="s">
        <v>211</v>
      </c>
      <c r="C38" s="215">
        <v>428604948</v>
      </c>
      <c r="D38" s="216"/>
      <c r="E38" s="217">
        <v>191962245</v>
      </c>
      <c r="F38" s="217">
        <v>135627527</v>
      </c>
      <c r="G38" s="217">
        <v>484939666</v>
      </c>
      <c r="H38" s="17"/>
    </row>
    <row r="39" spans="1:9" s="211" customFormat="1" ht="14.25" customHeight="1" x14ac:dyDescent="0.15">
      <c r="A39" s="193" t="s">
        <v>239</v>
      </c>
      <c r="B39" s="212" t="s">
        <v>238</v>
      </c>
      <c r="C39" s="215">
        <v>125375240</v>
      </c>
      <c r="D39" s="216"/>
      <c r="E39" s="217">
        <v>10213</v>
      </c>
      <c r="F39" s="217">
        <v>16773337</v>
      </c>
      <c r="G39" s="217">
        <v>108612116</v>
      </c>
      <c r="H39" s="17"/>
    </row>
    <row r="40" spans="1:9" s="211" customFormat="1" ht="14.25" customHeight="1" x14ac:dyDescent="0.15">
      <c r="A40" s="193" t="s">
        <v>240</v>
      </c>
      <c r="B40" s="212" t="s">
        <v>238</v>
      </c>
      <c r="C40" s="215">
        <v>3542853756</v>
      </c>
      <c r="D40" s="216"/>
      <c r="E40" s="217">
        <v>57292</v>
      </c>
      <c r="F40" s="217">
        <v>0</v>
      </c>
      <c r="G40" s="217">
        <v>3542911048</v>
      </c>
      <c r="H40" s="17"/>
    </row>
    <row r="41" spans="1:9" s="211" customFormat="1" ht="14.25" customHeight="1" x14ac:dyDescent="0.15">
      <c r="A41" s="193"/>
      <c r="B41" s="212" t="s">
        <v>213</v>
      </c>
      <c r="C41" s="208">
        <v>870021820</v>
      </c>
      <c r="D41" s="216"/>
      <c r="E41" s="217">
        <v>0</v>
      </c>
      <c r="F41" s="217">
        <v>0</v>
      </c>
      <c r="G41" s="217">
        <v>870021820</v>
      </c>
      <c r="H41" s="17"/>
    </row>
    <row r="42" spans="1:9" s="211" customFormat="1" ht="14.25" customHeight="1" x14ac:dyDescent="0.15">
      <c r="A42" s="193" t="s">
        <v>241</v>
      </c>
      <c r="B42" s="212" t="s">
        <v>238</v>
      </c>
      <c r="C42" s="215">
        <v>22552442</v>
      </c>
      <c r="D42" s="216"/>
      <c r="E42" s="217">
        <v>155740395</v>
      </c>
      <c r="F42" s="217">
        <v>7045572</v>
      </c>
      <c r="G42" s="217">
        <v>171247265</v>
      </c>
      <c r="H42" s="17"/>
    </row>
    <row r="43" spans="1:9" s="211" customFormat="1" ht="14.25" customHeight="1" x14ac:dyDescent="0.15">
      <c r="A43" s="193" t="s">
        <v>242</v>
      </c>
      <c r="B43" s="212" t="s">
        <v>238</v>
      </c>
      <c r="C43" s="218">
        <v>1296018563</v>
      </c>
      <c r="D43" s="216"/>
      <c r="E43" s="217">
        <v>2653285570</v>
      </c>
      <c r="F43" s="217">
        <v>0</v>
      </c>
      <c r="G43" s="217">
        <v>3949304133</v>
      </c>
      <c r="H43" s="17"/>
    </row>
    <row r="44" spans="1:9" s="211" customFormat="1" ht="14.25" customHeight="1" x14ac:dyDescent="0.15">
      <c r="A44" s="219" t="s">
        <v>243</v>
      </c>
      <c r="B44" s="220" t="s">
        <v>238</v>
      </c>
      <c r="C44" s="221">
        <v>207936129</v>
      </c>
      <c r="D44" s="222"/>
      <c r="E44" s="223">
        <v>7136</v>
      </c>
      <c r="F44" s="223">
        <v>207943265</v>
      </c>
      <c r="G44" s="223">
        <v>0</v>
      </c>
      <c r="H44" s="121"/>
    </row>
    <row r="45" spans="1:9" s="211" customFormat="1" ht="14.25" customHeight="1" x14ac:dyDescent="0.15">
      <c r="A45" s="224"/>
      <c r="B45" s="225"/>
      <c r="C45" s="215"/>
      <c r="D45" s="216"/>
      <c r="E45" s="217"/>
      <c r="F45" s="217"/>
      <c r="G45" s="217"/>
      <c r="H45" s="17"/>
    </row>
    <row r="46" spans="1:9" s="211" customFormat="1" ht="14.25" customHeight="1" x14ac:dyDescent="0.15">
      <c r="A46" s="17" t="s">
        <v>399</v>
      </c>
      <c r="B46" s="17"/>
      <c r="C46" s="17"/>
      <c r="D46" s="17"/>
      <c r="E46" s="17"/>
      <c r="F46" s="17"/>
      <c r="G46" s="17"/>
      <c r="H46" s="17"/>
    </row>
    <row r="47" spans="1:9" s="211" customFormat="1" ht="14.25" customHeight="1" x14ac:dyDescent="0.15">
      <c r="A47" s="8"/>
      <c r="B47" s="8"/>
      <c r="C47" s="17"/>
      <c r="D47" s="17"/>
      <c r="E47" s="17"/>
      <c r="F47" s="17"/>
      <c r="G47" s="17"/>
      <c r="H47" s="17"/>
      <c r="I47" s="8"/>
    </row>
    <row r="48" spans="1:9" s="211" customFormat="1" ht="14.25" customHeight="1" x14ac:dyDescent="0.15">
      <c r="A48" s="8"/>
      <c r="B48" s="8"/>
      <c r="C48" s="17"/>
      <c r="D48" s="17"/>
      <c r="E48" s="17"/>
      <c r="F48" s="17"/>
      <c r="G48" s="17"/>
      <c r="H48" s="17"/>
      <c r="I48" s="8"/>
    </row>
    <row r="49" spans="1:9" s="211" customFormat="1" ht="14.25" customHeight="1" x14ac:dyDescent="0.15">
      <c r="A49" s="8"/>
      <c r="B49" s="8"/>
      <c r="C49" s="17"/>
      <c r="D49" s="17"/>
      <c r="E49" s="17"/>
      <c r="F49" s="17"/>
      <c r="G49" s="17"/>
      <c r="H49" s="17"/>
      <c r="I49" s="8"/>
    </row>
    <row r="50" spans="1:9" s="211" customFormat="1" ht="14.25" customHeight="1" x14ac:dyDescent="0.15">
      <c r="A50" s="8"/>
      <c r="B50" s="8"/>
      <c r="C50" s="17"/>
      <c r="D50" s="17"/>
      <c r="E50" s="17"/>
      <c r="F50" s="17"/>
      <c r="G50" s="17"/>
      <c r="H50" s="17"/>
      <c r="I50" s="8"/>
    </row>
    <row r="51" spans="1:9" s="211" customFormat="1" ht="18" customHeight="1" x14ac:dyDescent="0.15">
      <c r="A51" s="8"/>
      <c r="B51" s="8"/>
      <c r="C51" s="17"/>
      <c r="D51" s="17"/>
      <c r="E51" s="17"/>
      <c r="F51" s="17"/>
      <c r="G51" s="17"/>
      <c r="H51" s="17"/>
      <c r="I51" s="8"/>
    </row>
  </sheetData>
  <phoneticPr fontId="3"/>
  <hyperlinks>
    <hyperlink ref="A1" location="'16税・財政目次'!A1" display="16　税・財政目次へ＜＜" xr:uid="{00000000-0004-0000-0A00-000000000000}"/>
  </hyperlinks>
  <pageMargins left="0.59055118110236227" right="0.59055118110236227" top="0.59055118110236227" bottom="0.39370078740157483" header="0.51181102362204722" footer="0.51181102362204722"/>
  <pageSetup paperSize="9" scale="76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S31"/>
  <sheetViews>
    <sheetView showGridLines="0" view="pageBreakPreview" zoomScaleNormal="100" zoomScaleSheetLayoutView="100" workbookViewId="0">
      <pane xSplit="3" ySplit="10" topLeftCell="K11" activePane="bottomRight" state="frozen"/>
      <selection activeCell="F32" sqref="F32"/>
      <selection pane="topRight" activeCell="F32" sqref="F32"/>
      <selection pane="bottomLeft" activeCell="F32" sqref="F32"/>
      <selection pane="bottomRight" activeCell="N14" sqref="N14"/>
    </sheetView>
  </sheetViews>
  <sheetFormatPr defaultColWidth="9" defaultRowHeight="13.5" x14ac:dyDescent="0.15"/>
  <cols>
    <col min="1" max="1" width="7.25" style="8" customWidth="1"/>
    <col min="2" max="2" width="8.375" style="8" customWidth="1"/>
    <col min="3" max="3" width="10.75" style="8" customWidth="1"/>
    <col min="4" max="4" width="12.375" style="8" customWidth="1"/>
    <col min="5" max="5" width="9.375" style="8" bestFit="1" customWidth="1"/>
    <col min="6" max="6" width="10" style="8" customWidth="1"/>
    <col min="7" max="7" width="13" style="8" customWidth="1"/>
    <col min="8" max="10" width="10.625" style="8" customWidth="1"/>
    <col min="11" max="11" width="10.875" style="8" customWidth="1"/>
    <col min="12" max="12" width="11.5" style="8" customWidth="1"/>
    <col min="13" max="13" width="10.375" style="8" bestFit="1" customWidth="1"/>
    <col min="14" max="14" width="9.125" style="8" bestFit="1" customWidth="1"/>
    <col min="15" max="15" width="11.75" style="8" customWidth="1"/>
    <col min="16" max="16" width="11.125" style="8" customWidth="1"/>
    <col min="17" max="18" width="9.375" style="8" customWidth="1"/>
    <col min="19" max="19" width="12.25" style="8" customWidth="1"/>
    <col min="20" max="16384" width="9" style="8"/>
  </cols>
  <sheetData>
    <row r="1" spans="1:19" x14ac:dyDescent="0.15">
      <c r="A1" s="7" t="s">
        <v>31</v>
      </c>
    </row>
    <row r="2" spans="1:19" x14ac:dyDescent="0.15">
      <c r="A2" s="8" t="s">
        <v>0</v>
      </c>
    </row>
    <row r="3" spans="1:19" ht="16.5" x14ac:dyDescent="0.15">
      <c r="A3" s="10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03"/>
      <c r="L3" s="103"/>
      <c r="M3" s="103"/>
      <c r="N3" s="103"/>
      <c r="O3" s="103"/>
      <c r="P3" s="103"/>
      <c r="Q3" s="103"/>
      <c r="R3" s="103"/>
      <c r="S3" s="103"/>
    </row>
    <row r="4" spans="1:19" x14ac:dyDescent="0.15">
      <c r="A4" s="396" t="s">
        <v>395</v>
      </c>
      <c r="B4" s="396"/>
      <c r="C4" s="396"/>
      <c r="D4" s="396"/>
      <c r="E4" s="396"/>
      <c r="F4" s="396"/>
      <c r="G4" s="396"/>
      <c r="H4" s="396"/>
      <c r="I4" s="396"/>
      <c r="J4" s="396"/>
      <c r="K4" s="130"/>
      <c r="L4" s="130"/>
      <c r="M4" s="130"/>
      <c r="N4" s="130"/>
      <c r="O4" s="130"/>
      <c r="P4" s="130"/>
      <c r="Q4" s="130"/>
      <c r="R4" s="130"/>
      <c r="S4" s="130"/>
    </row>
    <row r="5" spans="1:19" ht="14.25" x14ac:dyDescent="0.15">
      <c r="A5" s="284" t="s">
        <v>245</v>
      </c>
      <c r="S5" s="12" t="s">
        <v>246</v>
      </c>
    </row>
    <row r="6" spans="1:19" ht="6" customHeight="1" thickBot="1" x14ac:dyDescent="0.2">
      <c r="A6" s="284"/>
      <c r="S6" s="12"/>
    </row>
    <row r="7" spans="1:19" s="395" customFormat="1" ht="15" customHeight="1" thickTop="1" x14ac:dyDescent="0.15">
      <c r="A7" s="397"/>
      <c r="B7" s="397"/>
      <c r="C7" s="398"/>
      <c r="D7" s="399" t="s">
        <v>247</v>
      </c>
      <c r="E7" s="400"/>
      <c r="F7" s="400"/>
      <c r="G7" s="401"/>
      <c r="H7" s="402" t="s">
        <v>248</v>
      </c>
      <c r="I7" s="403"/>
      <c r="J7" s="403"/>
      <c r="K7" s="403" t="s">
        <v>248</v>
      </c>
      <c r="L7" s="403"/>
      <c r="M7" s="403"/>
      <c r="N7" s="403"/>
      <c r="O7" s="403"/>
      <c r="P7" s="403"/>
      <c r="Q7" s="404"/>
      <c r="R7" s="404"/>
      <c r="S7" s="404"/>
    </row>
    <row r="8" spans="1:19" s="395" customFormat="1" ht="15" customHeight="1" x14ac:dyDescent="0.15">
      <c r="A8" s="405"/>
      <c r="B8" s="405"/>
      <c r="C8" s="406"/>
      <c r="D8" s="407"/>
      <c r="E8" s="408"/>
      <c r="F8" s="408"/>
      <c r="G8" s="409"/>
      <c r="H8" s="410" t="s">
        <v>249</v>
      </c>
      <c r="I8" s="411"/>
      <c r="J8" s="411"/>
      <c r="K8" s="412"/>
      <c r="L8" s="410" t="s">
        <v>250</v>
      </c>
      <c r="M8" s="411"/>
      <c r="N8" s="411"/>
      <c r="O8" s="413"/>
      <c r="P8" s="410" t="s">
        <v>251</v>
      </c>
      <c r="Q8" s="411"/>
      <c r="R8" s="411"/>
      <c r="S8" s="411"/>
    </row>
    <row r="9" spans="1:19" s="395" customFormat="1" ht="15" customHeight="1" x14ac:dyDescent="0.15">
      <c r="A9" s="414" t="s">
        <v>252</v>
      </c>
      <c r="B9" s="414"/>
      <c r="C9" s="415"/>
      <c r="D9" s="416" t="s">
        <v>253</v>
      </c>
      <c r="E9" s="410" t="s">
        <v>254</v>
      </c>
      <c r="F9" s="413"/>
      <c r="G9" s="416" t="s">
        <v>255</v>
      </c>
      <c r="H9" s="416" t="s">
        <v>253</v>
      </c>
      <c r="I9" s="410" t="s">
        <v>254</v>
      </c>
      <c r="J9" s="413"/>
      <c r="K9" s="416" t="s">
        <v>255</v>
      </c>
      <c r="L9" s="416" t="s">
        <v>253</v>
      </c>
      <c r="M9" s="410" t="s">
        <v>254</v>
      </c>
      <c r="N9" s="413"/>
      <c r="O9" s="416" t="s">
        <v>255</v>
      </c>
      <c r="P9" s="416" t="s">
        <v>253</v>
      </c>
      <c r="Q9" s="410" t="s">
        <v>254</v>
      </c>
      <c r="R9" s="413"/>
      <c r="S9" s="416" t="s">
        <v>255</v>
      </c>
    </row>
    <row r="10" spans="1:19" s="395" customFormat="1" ht="15" customHeight="1" x14ac:dyDescent="0.15">
      <c r="A10" s="417"/>
      <c r="B10" s="417"/>
      <c r="C10" s="418"/>
      <c r="D10" s="419" t="s">
        <v>256</v>
      </c>
      <c r="E10" s="106" t="s">
        <v>208</v>
      </c>
      <c r="F10" s="106" t="s">
        <v>209</v>
      </c>
      <c r="G10" s="419" t="s">
        <v>256</v>
      </c>
      <c r="H10" s="419" t="s">
        <v>256</v>
      </c>
      <c r="I10" s="106" t="s">
        <v>208</v>
      </c>
      <c r="J10" s="106" t="s">
        <v>209</v>
      </c>
      <c r="K10" s="419" t="s">
        <v>256</v>
      </c>
      <c r="L10" s="419" t="s">
        <v>256</v>
      </c>
      <c r="M10" s="106" t="s">
        <v>208</v>
      </c>
      <c r="N10" s="106" t="s">
        <v>209</v>
      </c>
      <c r="O10" s="419" t="s">
        <v>256</v>
      </c>
      <c r="P10" s="419" t="s">
        <v>256</v>
      </c>
      <c r="Q10" s="106" t="s">
        <v>208</v>
      </c>
      <c r="R10" s="106" t="s">
        <v>209</v>
      </c>
      <c r="S10" s="419" t="s">
        <v>256</v>
      </c>
    </row>
    <row r="11" spans="1:19" s="395" customFormat="1" ht="36" customHeight="1" x14ac:dyDescent="0.15">
      <c r="A11" s="420" t="s">
        <v>257</v>
      </c>
      <c r="B11" s="410" t="s">
        <v>258</v>
      </c>
      <c r="C11" s="413"/>
      <c r="D11" s="421">
        <v>76591.83</v>
      </c>
      <c r="E11" s="422">
        <v>0</v>
      </c>
      <c r="F11" s="422">
        <v>0</v>
      </c>
      <c r="G11" s="423">
        <v>76591.83</v>
      </c>
      <c r="H11" s="422">
        <v>0</v>
      </c>
      <c r="I11" s="422">
        <v>0</v>
      </c>
      <c r="J11" s="422">
        <v>0</v>
      </c>
      <c r="K11" s="421">
        <v>0</v>
      </c>
      <c r="L11" s="424">
        <v>51312.090000000004</v>
      </c>
      <c r="M11" s="425">
        <v>0</v>
      </c>
      <c r="N11" s="425">
        <v>0</v>
      </c>
      <c r="O11" s="421">
        <v>51312.090000000004</v>
      </c>
      <c r="P11" s="424">
        <v>51312.090000000004</v>
      </c>
      <c r="Q11" s="425">
        <v>0</v>
      </c>
      <c r="R11" s="425">
        <v>0</v>
      </c>
      <c r="S11" s="421">
        <v>51312.090000000004</v>
      </c>
    </row>
    <row r="12" spans="1:19" s="395" customFormat="1" ht="48.75" customHeight="1" x14ac:dyDescent="0.15">
      <c r="A12" s="426"/>
      <c r="B12" s="427" t="s">
        <v>259</v>
      </c>
      <c r="C12" s="428" t="s">
        <v>260</v>
      </c>
      <c r="D12" s="421">
        <v>235021.57</v>
      </c>
      <c r="E12" s="422">
        <v>5573.67</v>
      </c>
      <c r="F12" s="422">
        <v>0</v>
      </c>
      <c r="G12" s="429">
        <v>240595.24000000002</v>
      </c>
      <c r="H12" s="421">
        <v>9517.36</v>
      </c>
      <c r="I12" s="421">
        <v>93.52</v>
      </c>
      <c r="J12" s="421">
        <v>96.05</v>
      </c>
      <c r="K12" s="421">
        <v>9517.36</v>
      </c>
      <c r="L12" s="424">
        <v>90682.139999999985</v>
      </c>
      <c r="M12" s="424">
        <v>138.46</v>
      </c>
      <c r="N12" s="425">
        <v>118.3</v>
      </c>
      <c r="O12" s="421">
        <v>90702.299999999988</v>
      </c>
      <c r="P12" s="424">
        <v>100199.49999999999</v>
      </c>
      <c r="Q12" s="425">
        <v>231.98000000000002</v>
      </c>
      <c r="R12" s="425">
        <v>214.35</v>
      </c>
      <c r="S12" s="421">
        <v>100217.12999999998</v>
      </c>
    </row>
    <row r="13" spans="1:19" s="395" customFormat="1" ht="48.75" customHeight="1" x14ac:dyDescent="0.15">
      <c r="A13" s="426"/>
      <c r="B13" s="430"/>
      <c r="C13" s="431" t="s">
        <v>261</v>
      </c>
      <c r="D13" s="421">
        <v>4114090.3</v>
      </c>
      <c r="E13" s="432">
        <v>7203.28</v>
      </c>
      <c r="F13" s="421">
        <v>2022.54</v>
      </c>
      <c r="G13" s="429">
        <v>4119271.0399999996</v>
      </c>
      <c r="H13" s="421">
        <v>3835.76</v>
      </c>
      <c r="I13" s="422">
        <v>0</v>
      </c>
      <c r="J13" s="422">
        <v>24.3</v>
      </c>
      <c r="K13" s="421">
        <v>3811.46</v>
      </c>
      <c r="L13" s="424">
        <v>202975.48</v>
      </c>
      <c r="M13" s="424">
        <v>35</v>
      </c>
      <c r="N13" s="424">
        <v>1301.1400000000001</v>
      </c>
      <c r="O13" s="421">
        <v>201709.34</v>
      </c>
      <c r="P13" s="424">
        <v>206811.24000000002</v>
      </c>
      <c r="Q13" s="425">
        <v>35</v>
      </c>
      <c r="R13" s="425">
        <v>1325.44</v>
      </c>
      <c r="S13" s="421">
        <v>205520.80000000002</v>
      </c>
    </row>
    <row r="14" spans="1:19" s="395" customFormat="1" ht="36" customHeight="1" x14ac:dyDescent="0.15">
      <c r="A14" s="426"/>
      <c r="B14" s="427" t="s">
        <v>262</v>
      </c>
      <c r="C14" s="106" t="s">
        <v>263</v>
      </c>
      <c r="D14" s="421">
        <v>1577305.1600000001</v>
      </c>
      <c r="E14" s="422">
        <v>0</v>
      </c>
      <c r="F14" s="422">
        <v>0</v>
      </c>
      <c r="G14" s="429">
        <v>1577305.1600000001</v>
      </c>
      <c r="H14" s="421">
        <v>9138.09</v>
      </c>
      <c r="I14" s="422">
        <v>0</v>
      </c>
      <c r="J14" s="422">
        <v>0</v>
      </c>
      <c r="K14" s="421">
        <v>9138.09</v>
      </c>
      <c r="L14" s="424">
        <v>533021.84000000008</v>
      </c>
      <c r="M14" s="424">
        <v>873.55</v>
      </c>
      <c r="N14" s="424">
        <v>236.47</v>
      </c>
      <c r="O14" s="421">
        <v>533658.92000000016</v>
      </c>
      <c r="P14" s="424">
        <v>542159.93000000005</v>
      </c>
      <c r="Q14" s="425">
        <v>873.55</v>
      </c>
      <c r="R14" s="425">
        <v>236.47</v>
      </c>
      <c r="S14" s="421">
        <v>542797.01000000013</v>
      </c>
    </row>
    <row r="15" spans="1:19" s="395" customFormat="1" ht="36" customHeight="1" x14ac:dyDescent="0.15">
      <c r="A15" s="426"/>
      <c r="B15" s="433"/>
      <c r="C15" s="106" t="s">
        <v>264</v>
      </c>
      <c r="D15" s="421">
        <v>182050.27</v>
      </c>
      <c r="E15" s="422">
        <v>0</v>
      </c>
      <c r="F15" s="422">
        <v>0</v>
      </c>
      <c r="G15" s="429">
        <v>182050.27</v>
      </c>
      <c r="H15" s="421">
        <v>201.78</v>
      </c>
      <c r="I15" s="422">
        <v>0</v>
      </c>
      <c r="J15" s="421">
        <v>201.78</v>
      </c>
      <c r="K15" s="421">
        <v>0</v>
      </c>
      <c r="L15" s="424">
        <v>139093.69</v>
      </c>
      <c r="M15" s="425">
        <v>0</v>
      </c>
      <c r="N15" s="425">
        <v>806.16</v>
      </c>
      <c r="O15" s="421">
        <v>138287.53</v>
      </c>
      <c r="P15" s="424">
        <v>139295.47</v>
      </c>
      <c r="Q15" s="425">
        <v>0</v>
      </c>
      <c r="R15" s="425">
        <v>1007.9399999999999</v>
      </c>
      <c r="S15" s="421">
        <v>138287.53</v>
      </c>
    </row>
    <row r="16" spans="1:19" s="395" customFormat="1" ht="36" customHeight="1" x14ac:dyDescent="0.15">
      <c r="A16" s="426"/>
      <c r="B16" s="433"/>
      <c r="C16" s="106" t="s">
        <v>265</v>
      </c>
      <c r="D16" s="421">
        <v>2488368.7600000002</v>
      </c>
      <c r="E16" s="422">
        <v>2600.46</v>
      </c>
      <c r="F16" s="422">
        <v>0</v>
      </c>
      <c r="G16" s="429">
        <v>2490969.2200000002</v>
      </c>
      <c r="H16" s="421">
        <v>5818.59</v>
      </c>
      <c r="I16" s="421">
        <v>0</v>
      </c>
      <c r="J16" s="422">
        <v>0</v>
      </c>
      <c r="K16" s="421">
        <v>5818.59</v>
      </c>
      <c r="L16" s="424">
        <v>53485</v>
      </c>
      <c r="M16" s="424">
        <v>23.71</v>
      </c>
      <c r="N16" s="425">
        <v>85.31</v>
      </c>
      <c r="O16" s="421">
        <v>53423.4</v>
      </c>
      <c r="P16" s="424">
        <v>59303.59</v>
      </c>
      <c r="Q16" s="425">
        <v>23.71</v>
      </c>
      <c r="R16" s="425">
        <v>85.31</v>
      </c>
      <c r="S16" s="421">
        <v>59241.99</v>
      </c>
    </row>
    <row r="17" spans="1:19" s="395" customFormat="1" ht="36" customHeight="1" x14ac:dyDescent="0.15">
      <c r="A17" s="426"/>
      <c r="B17" s="430"/>
      <c r="C17" s="431" t="s">
        <v>261</v>
      </c>
      <c r="D17" s="421">
        <v>1589484.79</v>
      </c>
      <c r="E17" s="422">
        <v>20109.68</v>
      </c>
      <c r="F17" s="422">
        <v>5957.29</v>
      </c>
      <c r="G17" s="429">
        <v>1603637.18</v>
      </c>
      <c r="H17" s="421">
        <v>2007.51</v>
      </c>
      <c r="I17" s="421">
        <v>0</v>
      </c>
      <c r="J17" s="422">
        <v>0</v>
      </c>
      <c r="K17" s="421">
        <v>2007.51</v>
      </c>
      <c r="L17" s="424">
        <v>297438.02</v>
      </c>
      <c r="M17" s="424">
        <v>3533.75</v>
      </c>
      <c r="N17" s="424">
        <v>0</v>
      </c>
      <c r="O17" s="421">
        <v>300971.77</v>
      </c>
      <c r="P17" s="424">
        <v>299445.53000000003</v>
      </c>
      <c r="Q17" s="425">
        <v>3533.75</v>
      </c>
      <c r="R17" s="425">
        <v>0</v>
      </c>
      <c r="S17" s="421">
        <v>302979.28000000003</v>
      </c>
    </row>
    <row r="18" spans="1:19" s="395" customFormat="1" ht="36" customHeight="1" x14ac:dyDescent="0.15">
      <c r="A18" s="426"/>
      <c r="B18" s="410" t="s">
        <v>266</v>
      </c>
      <c r="C18" s="413"/>
      <c r="D18" s="421">
        <v>1480.5300000000007</v>
      </c>
      <c r="E18" s="422">
        <v>0</v>
      </c>
      <c r="F18" s="422">
        <v>0</v>
      </c>
      <c r="G18" s="429">
        <v>1480.5300000000007</v>
      </c>
      <c r="H18" s="421">
        <v>0</v>
      </c>
      <c r="I18" s="421">
        <v>0</v>
      </c>
      <c r="J18" s="422">
        <v>0</v>
      </c>
      <c r="K18" s="421">
        <v>0</v>
      </c>
      <c r="L18" s="424">
        <v>0</v>
      </c>
      <c r="M18" s="425">
        <v>0</v>
      </c>
      <c r="N18" s="425">
        <v>0</v>
      </c>
      <c r="O18" s="421">
        <v>0</v>
      </c>
      <c r="P18" s="424">
        <v>0</v>
      </c>
      <c r="Q18" s="425">
        <v>0</v>
      </c>
      <c r="R18" s="425">
        <v>0</v>
      </c>
      <c r="S18" s="421">
        <v>0</v>
      </c>
    </row>
    <row r="19" spans="1:19" s="395" customFormat="1" ht="36" customHeight="1" x14ac:dyDescent="0.15">
      <c r="A19" s="426"/>
      <c r="B19" s="410" t="s">
        <v>267</v>
      </c>
      <c r="C19" s="413"/>
      <c r="D19" s="421">
        <v>8290828.0199999996</v>
      </c>
      <c r="E19" s="422">
        <v>0.5</v>
      </c>
      <c r="F19" s="422">
        <v>447.28</v>
      </c>
      <c r="G19" s="429">
        <v>8290381.2399999993</v>
      </c>
      <c r="H19" s="422">
        <v>0</v>
      </c>
      <c r="I19" s="421">
        <v>0</v>
      </c>
      <c r="J19" s="422">
        <v>0</v>
      </c>
      <c r="K19" s="425">
        <v>0</v>
      </c>
      <c r="L19" s="425">
        <v>0</v>
      </c>
      <c r="M19" s="425">
        <v>0</v>
      </c>
      <c r="N19" s="425">
        <v>0</v>
      </c>
      <c r="O19" s="425">
        <v>0</v>
      </c>
      <c r="P19" s="424">
        <v>0</v>
      </c>
      <c r="Q19" s="425">
        <v>0</v>
      </c>
      <c r="R19" s="425">
        <v>0</v>
      </c>
      <c r="S19" s="425">
        <v>0</v>
      </c>
    </row>
    <row r="20" spans="1:19" s="395" customFormat="1" ht="36" customHeight="1" x14ac:dyDescent="0.15">
      <c r="A20" s="434"/>
      <c r="B20" s="410" t="s">
        <v>268</v>
      </c>
      <c r="C20" s="413"/>
      <c r="D20" s="421">
        <v>18555221.230000004</v>
      </c>
      <c r="E20" s="422">
        <v>35487.589999999997</v>
      </c>
      <c r="F20" s="422">
        <v>8427.11</v>
      </c>
      <c r="G20" s="429">
        <v>18582281.710000005</v>
      </c>
      <c r="H20" s="435">
        <v>30519.089999999997</v>
      </c>
      <c r="I20" s="422">
        <v>93.52</v>
      </c>
      <c r="J20" s="422">
        <v>322.13</v>
      </c>
      <c r="K20" s="421">
        <v>30290.479999999996</v>
      </c>
      <c r="L20" s="424">
        <v>1368008.2599999998</v>
      </c>
      <c r="M20" s="422">
        <v>4604.47</v>
      </c>
      <c r="N20" s="422">
        <v>2547.38</v>
      </c>
      <c r="O20" s="421">
        <v>1370065.3499999999</v>
      </c>
      <c r="P20" s="424">
        <v>1398527.3499999999</v>
      </c>
      <c r="Q20" s="425">
        <v>4697.9900000000007</v>
      </c>
      <c r="R20" s="425">
        <v>2869.51</v>
      </c>
      <c r="S20" s="421">
        <v>1400355.8299999998</v>
      </c>
    </row>
    <row r="21" spans="1:19" s="395" customFormat="1" ht="36" customHeight="1" x14ac:dyDescent="0.15">
      <c r="A21" s="420" t="s">
        <v>269</v>
      </c>
      <c r="B21" s="410" t="s">
        <v>266</v>
      </c>
      <c r="C21" s="413"/>
      <c r="D21" s="421">
        <v>86856.14</v>
      </c>
      <c r="E21" s="422">
        <v>0</v>
      </c>
      <c r="F21" s="421">
        <v>6.41</v>
      </c>
      <c r="G21" s="429">
        <v>86849.73</v>
      </c>
      <c r="H21" s="421">
        <v>1767.52</v>
      </c>
      <c r="I21" s="421">
        <v>0</v>
      </c>
      <c r="J21" s="422">
        <v>166.79</v>
      </c>
      <c r="K21" s="421">
        <v>1600.73</v>
      </c>
      <c r="L21" s="424">
        <v>70914.990000000005</v>
      </c>
      <c r="M21" s="424">
        <v>0</v>
      </c>
      <c r="N21" s="424">
        <v>2697.24</v>
      </c>
      <c r="O21" s="421">
        <v>68217.75</v>
      </c>
      <c r="P21" s="424">
        <v>72682.510000000009</v>
      </c>
      <c r="Q21" s="425">
        <v>0</v>
      </c>
      <c r="R21" s="425">
        <v>2864.0299999999997</v>
      </c>
      <c r="S21" s="421">
        <v>69818.48000000001</v>
      </c>
    </row>
    <row r="22" spans="1:19" s="395" customFormat="1" ht="36" customHeight="1" x14ac:dyDescent="0.15">
      <c r="A22" s="436"/>
      <c r="B22" s="410" t="s">
        <v>270</v>
      </c>
      <c r="C22" s="413"/>
      <c r="D22" s="421">
        <v>487683.57999999996</v>
      </c>
      <c r="E22" s="422">
        <v>0</v>
      </c>
      <c r="F22" s="421">
        <v>0</v>
      </c>
      <c r="G22" s="429">
        <v>487683.57999999996</v>
      </c>
      <c r="H22" s="421">
        <v>75.33</v>
      </c>
      <c r="I22" s="421">
        <v>0</v>
      </c>
      <c r="J22" s="422">
        <v>0</v>
      </c>
      <c r="K22" s="421">
        <v>75.33</v>
      </c>
      <c r="L22" s="424">
        <v>7672.98</v>
      </c>
      <c r="M22" s="425">
        <v>0</v>
      </c>
      <c r="N22" s="425">
        <v>0</v>
      </c>
      <c r="O22" s="421">
        <v>7672.98</v>
      </c>
      <c r="P22" s="424">
        <v>7748.3099999999995</v>
      </c>
      <c r="Q22" s="425">
        <v>0</v>
      </c>
      <c r="R22" s="425">
        <v>0</v>
      </c>
      <c r="S22" s="421">
        <v>7748.3099999999995</v>
      </c>
    </row>
    <row r="23" spans="1:19" s="395" customFormat="1" ht="36" customHeight="1" x14ac:dyDescent="0.15">
      <c r="A23" s="436"/>
      <c r="B23" s="416" t="s">
        <v>271</v>
      </c>
      <c r="C23" s="437" t="s">
        <v>272</v>
      </c>
      <c r="D23" s="421">
        <v>2357.619999999999</v>
      </c>
      <c r="E23" s="422">
        <v>1462.05</v>
      </c>
      <c r="F23" s="422">
        <v>570.72</v>
      </c>
      <c r="G23" s="429">
        <v>3248.9499999999989</v>
      </c>
      <c r="H23" s="422">
        <v>0</v>
      </c>
      <c r="I23" s="422">
        <v>0</v>
      </c>
      <c r="J23" s="422">
        <v>0</v>
      </c>
      <c r="K23" s="425">
        <v>0</v>
      </c>
      <c r="L23" s="425">
        <v>0</v>
      </c>
      <c r="M23" s="425">
        <v>0</v>
      </c>
      <c r="N23" s="425">
        <v>0</v>
      </c>
      <c r="O23" s="425">
        <v>0</v>
      </c>
      <c r="P23" s="424">
        <v>0</v>
      </c>
      <c r="Q23" s="425">
        <v>0</v>
      </c>
      <c r="R23" s="425">
        <v>0</v>
      </c>
      <c r="S23" s="425">
        <v>0</v>
      </c>
    </row>
    <row r="24" spans="1:19" s="395" customFormat="1" ht="36" customHeight="1" x14ac:dyDescent="0.15">
      <c r="A24" s="436"/>
      <c r="B24" s="433"/>
      <c r="C24" s="438" t="s">
        <v>273</v>
      </c>
      <c r="D24" s="421">
        <v>27543.67</v>
      </c>
      <c r="E24" s="422">
        <v>0</v>
      </c>
      <c r="F24" s="422">
        <v>0</v>
      </c>
      <c r="G24" s="429">
        <v>27543.67</v>
      </c>
      <c r="H24" s="422">
        <v>0</v>
      </c>
      <c r="I24" s="422">
        <v>0</v>
      </c>
      <c r="J24" s="422">
        <v>0</v>
      </c>
      <c r="K24" s="425">
        <v>0</v>
      </c>
      <c r="L24" s="425">
        <v>0</v>
      </c>
      <c r="M24" s="425">
        <v>0</v>
      </c>
      <c r="N24" s="425">
        <v>0</v>
      </c>
      <c r="O24" s="425">
        <v>0</v>
      </c>
      <c r="P24" s="424">
        <v>0</v>
      </c>
      <c r="Q24" s="425">
        <v>0</v>
      </c>
      <c r="R24" s="425">
        <v>0</v>
      </c>
      <c r="S24" s="425">
        <v>0</v>
      </c>
    </row>
    <row r="25" spans="1:19" s="395" customFormat="1" ht="36" customHeight="1" x14ac:dyDescent="0.15">
      <c r="A25" s="436"/>
      <c r="B25" s="430"/>
      <c r="C25" s="438" t="s">
        <v>274</v>
      </c>
      <c r="D25" s="421">
        <v>148437.55000000005</v>
      </c>
      <c r="E25" s="422">
        <v>7170.26</v>
      </c>
      <c r="F25" s="421">
        <v>74727.72</v>
      </c>
      <c r="G25" s="429">
        <v>80880.090000000055</v>
      </c>
      <c r="H25" s="422">
        <v>0</v>
      </c>
      <c r="I25" s="421">
        <v>0</v>
      </c>
      <c r="J25" s="422">
        <v>0</v>
      </c>
      <c r="K25" s="425">
        <v>0</v>
      </c>
      <c r="L25" s="425">
        <v>2447.7299999999996</v>
      </c>
      <c r="M25" s="425">
        <v>0</v>
      </c>
      <c r="N25" s="425">
        <v>0</v>
      </c>
      <c r="O25" s="425">
        <v>2447.7299999999996</v>
      </c>
      <c r="P25" s="424">
        <v>2447.7299999999996</v>
      </c>
      <c r="Q25" s="425">
        <v>0</v>
      </c>
      <c r="R25" s="425">
        <v>0</v>
      </c>
      <c r="S25" s="425">
        <v>2447.7299999999996</v>
      </c>
    </row>
    <row r="26" spans="1:19" s="395" customFormat="1" ht="36" customHeight="1" x14ac:dyDescent="0.15">
      <c r="A26" s="436"/>
      <c r="B26" s="410" t="s">
        <v>275</v>
      </c>
      <c r="C26" s="413"/>
      <c r="D26" s="421">
        <v>21177.58</v>
      </c>
      <c r="E26" s="422">
        <v>0</v>
      </c>
      <c r="F26" s="422">
        <v>0</v>
      </c>
      <c r="G26" s="429">
        <v>21177.58</v>
      </c>
      <c r="H26" s="422">
        <v>0</v>
      </c>
      <c r="I26" s="422">
        <v>0</v>
      </c>
      <c r="J26" s="422">
        <v>0</v>
      </c>
      <c r="K26" s="425">
        <v>0</v>
      </c>
      <c r="L26" s="424">
        <v>0</v>
      </c>
      <c r="M26" s="424">
        <v>0</v>
      </c>
      <c r="N26" s="424">
        <v>0</v>
      </c>
      <c r="O26" s="425">
        <v>0</v>
      </c>
      <c r="P26" s="424">
        <v>0</v>
      </c>
      <c r="Q26" s="425">
        <v>0</v>
      </c>
      <c r="R26" s="425">
        <v>0</v>
      </c>
      <c r="S26" s="425">
        <v>0</v>
      </c>
    </row>
    <row r="27" spans="1:19" s="395" customFormat="1" ht="36" customHeight="1" x14ac:dyDescent="0.15">
      <c r="A27" s="436"/>
      <c r="B27" s="410" t="s">
        <v>268</v>
      </c>
      <c r="C27" s="413"/>
      <c r="D27" s="421">
        <v>774056.14000000013</v>
      </c>
      <c r="E27" s="421">
        <v>8632.31</v>
      </c>
      <c r="F27" s="421">
        <v>75304.850000000006</v>
      </c>
      <c r="G27" s="429">
        <v>707383.60000000021</v>
      </c>
      <c r="H27" s="435">
        <v>1842.85</v>
      </c>
      <c r="I27" s="421">
        <v>0</v>
      </c>
      <c r="J27" s="421">
        <v>166.79</v>
      </c>
      <c r="K27" s="421">
        <v>1676.06</v>
      </c>
      <c r="L27" s="424">
        <v>81035.700000000012</v>
      </c>
      <c r="M27" s="421">
        <v>0</v>
      </c>
      <c r="N27" s="421">
        <v>2697.24</v>
      </c>
      <c r="O27" s="421">
        <v>78338.460000000006</v>
      </c>
      <c r="P27" s="424">
        <v>82878.550000000017</v>
      </c>
      <c r="Q27" s="421">
        <v>0</v>
      </c>
      <c r="R27" s="421">
        <v>2864.0299999999997</v>
      </c>
      <c r="S27" s="421">
        <v>80014.520000000019</v>
      </c>
    </row>
    <row r="28" spans="1:19" s="395" customFormat="1" ht="36" customHeight="1" x14ac:dyDescent="0.15">
      <c r="A28" s="411" t="s">
        <v>276</v>
      </c>
      <c r="B28" s="411"/>
      <c r="C28" s="413"/>
      <c r="D28" s="439">
        <v>19329277.370000001</v>
      </c>
      <c r="E28" s="440">
        <v>44119.899999999994</v>
      </c>
      <c r="F28" s="440">
        <v>83731.960000000006</v>
      </c>
      <c r="G28" s="441">
        <v>19289665.309999999</v>
      </c>
      <c r="H28" s="440">
        <v>32361.939999999995</v>
      </c>
      <c r="I28" s="440">
        <v>93.52</v>
      </c>
      <c r="J28" s="440">
        <v>488.91999999999996</v>
      </c>
      <c r="K28" s="421">
        <v>31966.539999999997</v>
      </c>
      <c r="L28" s="440">
        <v>1449043.96</v>
      </c>
      <c r="M28" s="440">
        <v>4604.47</v>
      </c>
      <c r="N28" s="440">
        <v>5244.62</v>
      </c>
      <c r="O28" s="440">
        <v>1448403.8099999998</v>
      </c>
      <c r="P28" s="440">
        <v>1481405.9</v>
      </c>
      <c r="Q28" s="440">
        <v>4697.9900000000007</v>
      </c>
      <c r="R28" s="440">
        <v>5733.54</v>
      </c>
      <c r="S28" s="421">
        <v>1480370.3499999999</v>
      </c>
    </row>
    <row r="29" spans="1:19" s="395" customFormat="1" ht="18" customHeight="1" x14ac:dyDescent="0.15">
      <c r="A29" s="442" t="s">
        <v>396</v>
      </c>
      <c r="K29" s="443"/>
      <c r="O29" s="443"/>
      <c r="S29" s="443"/>
    </row>
    <row r="31" spans="1:19" x14ac:dyDescent="0.15">
      <c r="D31" s="444"/>
    </row>
  </sheetData>
  <phoneticPr fontId="3"/>
  <hyperlinks>
    <hyperlink ref="A1" location="'16税・財政目次'!A1" display="16　税・財政目次へ＜＜" xr:uid="{00000000-0004-0000-0B00-000000000000}"/>
  </hyperlinks>
  <pageMargins left="0.39370078740157483" right="0.19685039370078741" top="0.19685039370078741" bottom="0.19685039370078741" header="0" footer="0"/>
  <pageSetup paperSize="9" scale="95" fitToWidth="2" orientation="portrait" blackAndWhite="1" r:id="rId1"/>
  <headerFooter alignWithMargins="0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/>
  <dimension ref="A1:R29"/>
  <sheetViews>
    <sheetView showGridLines="0" view="pageBreakPreview" zoomScale="110" zoomScaleNormal="100" zoomScaleSheetLayoutView="110" workbookViewId="0">
      <pane xSplit="2" ySplit="8" topLeftCell="C9" activePane="bottomRight" state="frozen"/>
      <selection activeCell="F32" sqref="F32"/>
      <selection pane="topRight" activeCell="F32" sqref="F32"/>
      <selection pane="bottomLeft" activeCell="F32" sqref="F32"/>
      <selection pane="bottomRight" activeCell="H20" sqref="H20"/>
    </sheetView>
  </sheetViews>
  <sheetFormatPr defaultColWidth="9" defaultRowHeight="14.25" x14ac:dyDescent="0.15"/>
  <cols>
    <col min="1" max="1" width="5.75" style="284" customWidth="1"/>
    <col min="2" max="2" width="5.875" style="284" customWidth="1"/>
    <col min="3" max="3" width="12.875" style="8" customWidth="1"/>
    <col min="4" max="4" width="11.75" style="8" customWidth="1"/>
    <col min="5" max="5" width="10" style="8" customWidth="1"/>
    <col min="6" max="6" width="13.125" style="8" customWidth="1"/>
    <col min="7" max="7" width="12.125" style="8" customWidth="1"/>
    <col min="8" max="8" width="10.125" style="8" customWidth="1"/>
    <col min="9" max="9" width="8.125" style="8" customWidth="1"/>
    <col min="10" max="10" width="11" style="8" customWidth="1"/>
    <col min="11" max="11" width="20.625" style="8" customWidth="1"/>
    <col min="12" max="16384" width="9" style="8"/>
  </cols>
  <sheetData>
    <row r="1" spans="1:18" x14ac:dyDescent="0.15">
      <c r="A1" s="7" t="s">
        <v>31</v>
      </c>
    </row>
    <row r="2" spans="1:18" x14ac:dyDescent="0.15">
      <c r="A2" s="284" t="s">
        <v>0</v>
      </c>
    </row>
    <row r="3" spans="1:18" ht="16.5" x14ac:dyDescent="0.15">
      <c r="A3" s="10" t="s">
        <v>244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3"/>
      <c r="M3" s="103"/>
      <c r="N3" s="103"/>
      <c r="O3" s="103"/>
      <c r="P3" s="103"/>
      <c r="Q3" s="103"/>
      <c r="R3" s="103"/>
    </row>
    <row r="4" spans="1:18" x14ac:dyDescent="0.15">
      <c r="A4" s="284" t="s">
        <v>277</v>
      </c>
      <c r="K4" s="12"/>
    </row>
    <row r="5" spans="1:18" ht="5.25" customHeight="1" thickBot="1" x14ac:dyDescent="0.2">
      <c r="A5" s="355"/>
      <c r="B5" s="355"/>
      <c r="K5" s="12"/>
    </row>
    <row r="6" spans="1:18" s="361" customFormat="1" ht="18" customHeight="1" thickTop="1" x14ac:dyDescent="0.15">
      <c r="A6" s="356"/>
      <c r="B6" s="357"/>
      <c r="C6" s="358" t="s">
        <v>278</v>
      </c>
      <c r="D6" s="358"/>
      <c r="E6" s="358"/>
      <c r="F6" s="359" t="s">
        <v>279</v>
      </c>
      <c r="G6" s="358" t="s">
        <v>280</v>
      </c>
      <c r="H6" s="358"/>
      <c r="I6" s="358"/>
      <c r="J6" s="359" t="s">
        <v>281</v>
      </c>
      <c r="K6" s="360"/>
    </row>
    <row r="7" spans="1:18" s="361" customFormat="1" ht="14.25" customHeight="1" x14ac:dyDescent="0.15">
      <c r="A7" s="362" t="s">
        <v>252</v>
      </c>
      <c r="B7" s="363"/>
      <c r="C7" s="364" t="s">
        <v>253</v>
      </c>
      <c r="D7" s="365" t="s">
        <v>254</v>
      </c>
      <c r="E7" s="366"/>
      <c r="F7" s="367" t="s">
        <v>255</v>
      </c>
      <c r="G7" s="367" t="s">
        <v>253</v>
      </c>
      <c r="H7" s="365" t="s">
        <v>254</v>
      </c>
      <c r="I7" s="366"/>
      <c r="J7" s="367" t="s">
        <v>255</v>
      </c>
      <c r="K7" s="368" t="s">
        <v>282</v>
      </c>
    </row>
    <row r="8" spans="1:18" s="361" customFormat="1" ht="14.25" customHeight="1" x14ac:dyDescent="0.15">
      <c r="A8" s="369"/>
      <c r="B8" s="370"/>
      <c r="C8" s="371" t="s">
        <v>256</v>
      </c>
      <c r="D8" s="372" t="s">
        <v>208</v>
      </c>
      <c r="E8" s="372" t="s">
        <v>209</v>
      </c>
      <c r="F8" s="373" t="s">
        <v>256</v>
      </c>
      <c r="G8" s="373" t="s">
        <v>256</v>
      </c>
      <c r="H8" s="372" t="s">
        <v>208</v>
      </c>
      <c r="I8" s="372" t="s">
        <v>209</v>
      </c>
      <c r="J8" s="373" t="s">
        <v>256</v>
      </c>
      <c r="K8" s="374"/>
    </row>
    <row r="9" spans="1:18" s="361" customFormat="1" ht="22.5" customHeight="1" x14ac:dyDescent="0.15">
      <c r="A9" s="375" t="s">
        <v>283</v>
      </c>
      <c r="B9" s="376" t="s">
        <v>284</v>
      </c>
      <c r="C9" s="377">
        <v>2647223</v>
      </c>
      <c r="D9" s="378">
        <v>0</v>
      </c>
      <c r="E9" s="378">
        <v>0</v>
      </c>
      <c r="F9" s="377">
        <v>2647223</v>
      </c>
      <c r="G9" s="377">
        <v>51070.17</v>
      </c>
      <c r="H9" s="378">
        <v>648.65</v>
      </c>
      <c r="I9" s="378">
        <v>0</v>
      </c>
      <c r="J9" s="377">
        <v>51718.82</v>
      </c>
      <c r="K9" s="379" t="s">
        <v>285</v>
      </c>
    </row>
    <row r="10" spans="1:18" s="361" customFormat="1" ht="22.5" customHeight="1" x14ac:dyDescent="0.15">
      <c r="A10" s="380"/>
      <c r="B10" s="381"/>
      <c r="C10" s="377">
        <v>3537565.6</v>
      </c>
      <c r="D10" s="378">
        <v>0</v>
      </c>
      <c r="E10" s="378">
        <v>0</v>
      </c>
      <c r="F10" s="377">
        <v>3537565.6</v>
      </c>
      <c r="G10" s="377">
        <v>20787.5</v>
      </c>
      <c r="H10" s="378">
        <v>0</v>
      </c>
      <c r="I10" s="378">
        <v>0</v>
      </c>
      <c r="J10" s="377">
        <v>20787.5</v>
      </c>
      <c r="K10" s="382" t="s">
        <v>286</v>
      </c>
    </row>
    <row r="11" spans="1:18" s="361" customFormat="1" ht="22.5" customHeight="1" x14ac:dyDescent="0.15">
      <c r="A11" s="380"/>
      <c r="B11" s="381"/>
      <c r="C11" s="377">
        <v>691013</v>
      </c>
      <c r="D11" s="378">
        <v>0</v>
      </c>
      <c r="E11" s="378">
        <v>0</v>
      </c>
      <c r="F11" s="377">
        <v>691013</v>
      </c>
      <c r="G11" s="377">
        <v>16962.95</v>
      </c>
      <c r="H11" s="378">
        <v>206.46</v>
      </c>
      <c r="I11" s="378">
        <v>0</v>
      </c>
      <c r="J11" s="377">
        <v>17169.41</v>
      </c>
      <c r="K11" s="382" t="s">
        <v>287</v>
      </c>
    </row>
    <row r="12" spans="1:18" s="361" customFormat="1" ht="22.5" customHeight="1" x14ac:dyDescent="0.15">
      <c r="A12" s="380"/>
      <c r="B12" s="381"/>
      <c r="C12" s="377">
        <v>5003</v>
      </c>
      <c r="D12" s="378">
        <v>0.5</v>
      </c>
      <c r="E12" s="378">
        <v>447.28</v>
      </c>
      <c r="F12" s="377">
        <v>4556.22</v>
      </c>
      <c r="G12" s="377">
        <v>22.069999999999997</v>
      </c>
      <c r="H12" s="378">
        <v>0.2</v>
      </c>
      <c r="I12" s="378">
        <v>0</v>
      </c>
      <c r="J12" s="377">
        <v>22.269999999999996</v>
      </c>
      <c r="K12" s="382" t="s">
        <v>288</v>
      </c>
    </row>
    <row r="13" spans="1:18" s="361" customFormat="1" ht="22.5" customHeight="1" x14ac:dyDescent="0.15">
      <c r="A13" s="380"/>
      <c r="B13" s="381"/>
      <c r="C13" s="377">
        <v>1205440</v>
      </c>
      <c r="D13" s="378">
        <v>0</v>
      </c>
      <c r="E13" s="378">
        <v>0</v>
      </c>
      <c r="F13" s="377">
        <v>1205440</v>
      </c>
      <c r="G13" s="377">
        <v>28613.37</v>
      </c>
      <c r="H13" s="377">
        <v>212.45</v>
      </c>
      <c r="I13" s="378">
        <v>0</v>
      </c>
      <c r="J13" s="377">
        <v>28825.82</v>
      </c>
      <c r="K13" s="382" t="s">
        <v>289</v>
      </c>
    </row>
    <row r="14" spans="1:18" s="361" customFormat="1" ht="22.5" customHeight="1" x14ac:dyDescent="0.15">
      <c r="A14" s="380"/>
      <c r="B14" s="381"/>
      <c r="C14" s="377">
        <v>61003</v>
      </c>
      <c r="D14" s="378">
        <v>0</v>
      </c>
      <c r="E14" s="378">
        <v>0</v>
      </c>
      <c r="F14" s="377">
        <v>61003</v>
      </c>
      <c r="G14" s="377">
        <v>140.04</v>
      </c>
      <c r="H14" s="378">
        <v>0</v>
      </c>
      <c r="I14" s="378">
        <v>0</v>
      </c>
      <c r="J14" s="377">
        <v>140.04</v>
      </c>
      <c r="K14" s="382" t="s">
        <v>290</v>
      </c>
    </row>
    <row r="15" spans="1:18" s="361" customFormat="1" ht="22.5" customHeight="1" x14ac:dyDescent="0.15">
      <c r="A15" s="380"/>
      <c r="B15" s="381"/>
      <c r="C15" s="377">
        <v>127969.42</v>
      </c>
      <c r="D15" s="378">
        <v>0</v>
      </c>
      <c r="E15" s="378">
        <v>0</v>
      </c>
      <c r="F15" s="377">
        <v>127969.42</v>
      </c>
      <c r="G15" s="377">
        <v>165</v>
      </c>
      <c r="H15" s="378">
        <v>0</v>
      </c>
      <c r="I15" s="378">
        <v>0</v>
      </c>
      <c r="J15" s="377">
        <v>165</v>
      </c>
      <c r="K15" s="382" t="s">
        <v>291</v>
      </c>
    </row>
    <row r="16" spans="1:18" s="361" customFormat="1" ht="22.5" customHeight="1" x14ac:dyDescent="0.15">
      <c r="A16" s="380"/>
      <c r="B16" s="383"/>
      <c r="C16" s="377">
        <v>15611</v>
      </c>
      <c r="D16" s="378">
        <v>0</v>
      </c>
      <c r="E16" s="378">
        <v>0</v>
      </c>
      <c r="F16" s="377">
        <v>15611</v>
      </c>
      <c r="G16" s="377">
        <v>183.76</v>
      </c>
      <c r="H16" s="378">
        <v>0</v>
      </c>
      <c r="I16" s="378">
        <v>0</v>
      </c>
      <c r="J16" s="377">
        <v>183.76</v>
      </c>
      <c r="K16" s="382" t="s">
        <v>292</v>
      </c>
    </row>
    <row r="17" spans="1:11" s="361" customFormat="1" ht="22.5" customHeight="1" x14ac:dyDescent="0.15">
      <c r="A17" s="380"/>
      <c r="B17" s="384" t="s">
        <v>268</v>
      </c>
      <c r="C17" s="377">
        <v>8290828.0199999996</v>
      </c>
      <c r="D17" s="378">
        <v>0.5</v>
      </c>
      <c r="E17" s="378">
        <v>447.28</v>
      </c>
      <c r="F17" s="378">
        <v>8290381.2399999993</v>
      </c>
      <c r="G17" s="378">
        <v>117944.85999999999</v>
      </c>
      <c r="H17" s="378">
        <v>1067.76</v>
      </c>
      <c r="I17" s="378">
        <v>0</v>
      </c>
      <c r="J17" s="378">
        <v>119012.62</v>
      </c>
      <c r="K17" s="382"/>
    </row>
    <row r="18" spans="1:11" s="361" customFormat="1" ht="22.5" customHeight="1" x14ac:dyDescent="0.15">
      <c r="A18" s="385"/>
      <c r="B18" s="367" t="s">
        <v>293</v>
      </c>
      <c r="C18" s="377">
        <v>30047813.800000001</v>
      </c>
      <c r="D18" s="378">
        <v>0</v>
      </c>
      <c r="E18" s="378">
        <v>0</v>
      </c>
      <c r="F18" s="377">
        <v>30047813.800000001</v>
      </c>
      <c r="G18" s="377">
        <v>830622.69000000006</v>
      </c>
      <c r="H18" s="378">
        <v>24300.09</v>
      </c>
      <c r="I18" s="378">
        <v>0</v>
      </c>
      <c r="J18" s="377">
        <v>854922.78</v>
      </c>
      <c r="K18" s="382" t="s">
        <v>294</v>
      </c>
    </row>
    <row r="19" spans="1:11" s="361" customFormat="1" ht="22.5" customHeight="1" x14ac:dyDescent="0.15">
      <c r="A19" s="385"/>
      <c r="B19" s="386"/>
      <c r="C19" s="387">
        <v>13054199.029999999</v>
      </c>
      <c r="D19" s="378">
        <v>0</v>
      </c>
      <c r="E19" s="378">
        <v>0</v>
      </c>
      <c r="F19" s="377">
        <v>13054199.029999999</v>
      </c>
      <c r="G19" s="377">
        <v>344323.56</v>
      </c>
      <c r="H19" s="378">
        <v>10687.52</v>
      </c>
      <c r="I19" s="378">
        <v>0</v>
      </c>
      <c r="J19" s="377">
        <v>355011.08</v>
      </c>
      <c r="K19" s="382" t="s">
        <v>295</v>
      </c>
    </row>
    <row r="20" spans="1:11" s="361" customFormat="1" ht="22.5" customHeight="1" x14ac:dyDescent="0.15">
      <c r="A20" s="385"/>
      <c r="B20" s="381"/>
      <c r="C20" s="377">
        <v>9855607.3100000005</v>
      </c>
      <c r="D20" s="378">
        <v>0</v>
      </c>
      <c r="E20" s="378">
        <v>8292.56</v>
      </c>
      <c r="F20" s="377">
        <v>9847314.75</v>
      </c>
      <c r="G20" s="377">
        <v>281876.82</v>
      </c>
      <c r="H20" s="377">
        <v>5962</v>
      </c>
      <c r="I20" s="378">
        <v>0</v>
      </c>
      <c r="J20" s="377">
        <v>287838.82</v>
      </c>
      <c r="K20" s="382" t="s">
        <v>287</v>
      </c>
    </row>
    <row r="21" spans="1:11" s="361" customFormat="1" ht="22.5" customHeight="1" x14ac:dyDescent="0.15">
      <c r="A21" s="385"/>
      <c r="B21" s="381"/>
      <c r="C21" s="377">
        <v>11796530.540000001</v>
      </c>
      <c r="D21" s="378">
        <v>0</v>
      </c>
      <c r="E21" s="378">
        <v>1295.9000000000001</v>
      </c>
      <c r="F21" s="377">
        <v>11795234.640000001</v>
      </c>
      <c r="G21" s="377">
        <v>312316.00000000006</v>
      </c>
      <c r="H21" s="378">
        <v>7634.34</v>
      </c>
      <c r="I21" s="378">
        <v>0</v>
      </c>
      <c r="J21" s="377">
        <v>319950.34000000008</v>
      </c>
      <c r="K21" s="382" t="s">
        <v>288</v>
      </c>
    </row>
    <row r="22" spans="1:11" s="361" customFormat="1" ht="22.5" customHeight="1" x14ac:dyDescent="0.15">
      <c r="A22" s="385"/>
      <c r="B22" s="381"/>
      <c r="C22" s="377">
        <v>56015895.450000003</v>
      </c>
      <c r="D22" s="378">
        <v>0</v>
      </c>
      <c r="E22" s="378">
        <v>583</v>
      </c>
      <c r="F22" s="377">
        <v>56015312.450000003</v>
      </c>
      <c r="G22" s="377">
        <v>1660558.9799999997</v>
      </c>
      <c r="H22" s="377">
        <v>41874.69</v>
      </c>
      <c r="I22" s="378">
        <v>0</v>
      </c>
      <c r="J22" s="377">
        <v>1702433.6699999997</v>
      </c>
      <c r="K22" s="382" t="s">
        <v>296</v>
      </c>
    </row>
    <row r="23" spans="1:11" s="361" customFormat="1" ht="22.5" customHeight="1" x14ac:dyDescent="0.15">
      <c r="A23" s="385"/>
      <c r="B23" s="381"/>
      <c r="C23" s="377">
        <v>45660220.939999998</v>
      </c>
      <c r="D23" s="378">
        <v>300455.61</v>
      </c>
      <c r="E23" s="378">
        <v>0</v>
      </c>
      <c r="F23" s="377">
        <v>45960676.549999997</v>
      </c>
      <c r="G23" s="377">
        <v>1243061.8000000003</v>
      </c>
      <c r="H23" s="377">
        <v>44340.54</v>
      </c>
      <c r="I23" s="378">
        <v>0</v>
      </c>
      <c r="J23" s="377">
        <v>1287402.3400000003</v>
      </c>
      <c r="K23" s="382" t="s">
        <v>289</v>
      </c>
    </row>
    <row r="24" spans="1:11" s="361" customFormat="1" ht="22.5" customHeight="1" x14ac:dyDescent="0.15">
      <c r="A24" s="385"/>
      <c r="B24" s="381"/>
      <c r="C24" s="377">
        <v>574592.63</v>
      </c>
      <c r="D24" s="378">
        <v>0</v>
      </c>
      <c r="E24" s="378">
        <v>0</v>
      </c>
      <c r="F24" s="377">
        <v>574592.63</v>
      </c>
      <c r="G24" s="377">
        <v>8348</v>
      </c>
      <c r="H24" s="378">
        <v>0</v>
      </c>
      <c r="I24" s="378">
        <v>0</v>
      </c>
      <c r="J24" s="377">
        <v>8348</v>
      </c>
      <c r="K24" s="382" t="s">
        <v>297</v>
      </c>
    </row>
    <row r="25" spans="1:11" s="361" customFormat="1" ht="22.5" customHeight="1" x14ac:dyDescent="0.15">
      <c r="A25" s="385"/>
      <c r="B25" s="381"/>
      <c r="C25" s="377">
        <v>11500.84</v>
      </c>
      <c r="D25" s="378">
        <v>0</v>
      </c>
      <c r="E25" s="378">
        <v>0</v>
      </c>
      <c r="F25" s="377">
        <v>11500.84</v>
      </c>
      <c r="G25" s="377">
        <v>302.75</v>
      </c>
      <c r="H25" s="378">
        <v>0</v>
      </c>
      <c r="I25" s="378">
        <v>0</v>
      </c>
      <c r="J25" s="377">
        <v>302.75</v>
      </c>
      <c r="K25" s="382" t="s">
        <v>298</v>
      </c>
    </row>
    <row r="26" spans="1:11" s="361" customFormat="1" ht="22.5" customHeight="1" x14ac:dyDescent="0.15">
      <c r="A26" s="385"/>
      <c r="B26" s="384" t="s">
        <v>268</v>
      </c>
      <c r="C26" s="377">
        <v>167016360.53999999</v>
      </c>
      <c r="D26" s="378">
        <v>300455.61</v>
      </c>
      <c r="E26" s="378">
        <v>10171.459999999999</v>
      </c>
      <c r="F26" s="388">
        <v>167306644.69</v>
      </c>
      <c r="G26" s="377">
        <v>4681410.5999999996</v>
      </c>
      <c r="H26" s="388">
        <v>134799.18</v>
      </c>
      <c r="I26" s="378">
        <v>0</v>
      </c>
      <c r="J26" s="388">
        <v>4816209.78</v>
      </c>
      <c r="K26" s="389"/>
    </row>
    <row r="27" spans="1:11" s="394" customFormat="1" ht="22.5" customHeight="1" x14ac:dyDescent="0.15">
      <c r="A27" s="390" t="s">
        <v>276</v>
      </c>
      <c r="B27" s="366"/>
      <c r="C27" s="391">
        <v>175307188.56</v>
      </c>
      <c r="D27" s="392">
        <v>300456.11</v>
      </c>
      <c r="E27" s="392">
        <v>10618.74</v>
      </c>
      <c r="F27" s="391">
        <v>175597025.93000001</v>
      </c>
      <c r="G27" s="391">
        <v>4799355.46</v>
      </c>
      <c r="H27" s="388">
        <v>135866.94</v>
      </c>
      <c r="I27" s="392">
        <v>0</v>
      </c>
      <c r="J27" s="391">
        <v>4935222.4000000004</v>
      </c>
      <c r="K27" s="393"/>
    </row>
    <row r="28" spans="1:11" s="361" customFormat="1" ht="17.25" customHeight="1" x14ac:dyDescent="0.15">
      <c r="A28" s="224"/>
    </row>
    <row r="29" spans="1:11" x14ac:dyDescent="0.15">
      <c r="A29" s="395" t="s">
        <v>397</v>
      </c>
    </row>
  </sheetData>
  <phoneticPr fontId="3"/>
  <hyperlinks>
    <hyperlink ref="A1" location="'16税・財政目次'!A1" display="16　税・財政目次へ＜＜" xr:uid="{00000000-0004-0000-0C00-000000000000}"/>
  </hyperlinks>
  <pageMargins left="0.98425196850393704" right="0.19685039370078741" top="0.59055118110236227" bottom="0.39370078740157483" header="0" footer="0"/>
  <pageSetup paperSize="9" scale="94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2"/>
  <dimension ref="A1:L60"/>
  <sheetViews>
    <sheetView showGridLines="0" view="pageBreakPreview" zoomScale="115" zoomScaleNormal="100" zoomScaleSheetLayoutView="115" workbookViewId="0">
      <selection activeCell="F32" sqref="F32"/>
    </sheetView>
  </sheetViews>
  <sheetFormatPr defaultColWidth="9" defaultRowHeight="13.5" x14ac:dyDescent="0.15"/>
  <cols>
    <col min="1" max="1" width="9.25" style="8" customWidth="1"/>
    <col min="2" max="2" width="10.25" style="8" bestFit="1" customWidth="1"/>
    <col min="3" max="6" width="18.125" style="8" customWidth="1"/>
    <col min="7" max="7" width="1.125" style="8" customWidth="1"/>
    <col min="8" max="16384" width="9" style="8"/>
  </cols>
  <sheetData>
    <row r="1" spans="1:12" x14ac:dyDescent="0.15">
      <c r="A1" s="7" t="s">
        <v>31</v>
      </c>
    </row>
    <row r="2" spans="1:12" x14ac:dyDescent="0.15">
      <c r="A2" s="8" t="s">
        <v>0</v>
      </c>
    </row>
    <row r="3" spans="1:12" ht="16.5" x14ac:dyDescent="0.15">
      <c r="A3" s="10" t="s">
        <v>244</v>
      </c>
      <c r="B3" s="10"/>
      <c r="C3" s="10"/>
      <c r="D3" s="10"/>
      <c r="E3" s="10"/>
      <c r="F3" s="10"/>
      <c r="G3" s="103"/>
      <c r="H3" s="103"/>
      <c r="I3" s="103"/>
      <c r="J3" s="103"/>
      <c r="K3" s="103"/>
      <c r="L3" s="103"/>
    </row>
    <row r="4" spans="1:12" ht="14.25" x14ac:dyDescent="0.15">
      <c r="A4" s="284" t="s">
        <v>299</v>
      </c>
      <c r="F4" s="12"/>
    </row>
    <row r="5" spans="1:12" ht="6" customHeight="1" thickBot="1" x14ac:dyDescent="0.2">
      <c r="A5" s="284"/>
      <c r="C5" s="13"/>
      <c r="D5" s="13"/>
      <c r="E5" s="13"/>
      <c r="F5" s="105"/>
    </row>
    <row r="6" spans="1:12" ht="15.75" customHeight="1" thickTop="1" x14ac:dyDescent="0.15">
      <c r="A6" s="285"/>
      <c r="B6" s="286"/>
      <c r="C6" s="287" t="s">
        <v>253</v>
      </c>
      <c r="D6" s="288" t="s">
        <v>254</v>
      </c>
      <c r="E6" s="289"/>
      <c r="F6" s="290" t="s">
        <v>255</v>
      </c>
    </row>
    <row r="7" spans="1:12" ht="15.75" customHeight="1" x14ac:dyDescent="0.15">
      <c r="A7" s="291" t="s">
        <v>252</v>
      </c>
      <c r="B7" s="292"/>
      <c r="C7" s="293" t="s">
        <v>256</v>
      </c>
      <c r="D7" s="294" t="s">
        <v>208</v>
      </c>
      <c r="E7" s="294" t="s">
        <v>209</v>
      </c>
      <c r="F7" s="295" t="s">
        <v>256</v>
      </c>
    </row>
    <row r="8" spans="1:12" ht="20.25" customHeight="1" x14ac:dyDescent="0.15">
      <c r="A8" s="296" t="s">
        <v>257</v>
      </c>
      <c r="B8" s="297" t="s">
        <v>300</v>
      </c>
      <c r="C8" s="298">
        <v>2</v>
      </c>
      <c r="D8" s="299">
        <v>0</v>
      </c>
      <c r="E8" s="300">
        <v>0</v>
      </c>
      <c r="F8" s="301">
        <f>C8+D8-E8</f>
        <v>2</v>
      </c>
    </row>
    <row r="9" spans="1:12" ht="20.25" customHeight="1" x14ac:dyDescent="0.15">
      <c r="A9" s="302"/>
      <c r="B9" s="295"/>
      <c r="C9" s="303">
        <v>228</v>
      </c>
      <c r="D9" s="304">
        <v>0</v>
      </c>
      <c r="E9" s="305">
        <v>0</v>
      </c>
      <c r="F9" s="306">
        <f>C9+D9-E9</f>
        <v>228</v>
      </c>
    </row>
    <row r="10" spans="1:12" ht="20.25" customHeight="1" x14ac:dyDescent="0.15">
      <c r="A10" s="302"/>
      <c r="B10" s="307" t="s">
        <v>301</v>
      </c>
      <c r="C10" s="308">
        <v>0</v>
      </c>
      <c r="D10" s="304">
        <v>0</v>
      </c>
      <c r="E10" s="304">
        <v>0</v>
      </c>
      <c r="F10" s="304">
        <f>C10+D10-E10</f>
        <v>0</v>
      </c>
    </row>
    <row r="11" spans="1:12" ht="20.25" customHeight="1" x14ac:dyDescent="0.15">
      <c r="A11" s="302"/>
      <c r="B11" s="307" t="s">
        <v>302</v>
      </c>
      <c r="C11" s="309">
        <v>77</v>
      </c>
      <c r="D11" s="310">
        <v>0</v>
      </c>
      <c r="E11" s="310">
        <v>0</v>
      </c>
      <c r="F11" s="311">
        <f>C11+D11-E11</f>
        <v>77</v>
      </c>
    </row>
    <row r="12" spans="1:12" ht="20.25" customHeight="1" x14ac:dyDescent="0.15">
      <c r="A12" s="302"/>
      <c r="B12" s="307" t="s">
        <v>303</v>
      </c>
      <c r="C12" s="308">
        <v>0</v>
      </c>
      <c r="D12" s="304">
        <v>0</v>
      </c>
      <c r="E12" s="304">
        <v>0</v>
      </c>
      <c r="F12" s="304">
        <f>C12+D12-E12</f>
        <v>0</v>
      </c>
    </row>
    <row r="13" spans="1:12" ht="20.25" customHeight="1" x14ac:dyDescent="0.15">
      <c r="A13" s="312"/>
      <c r="B13" s="307" t="s">
        <v>304</v>
      </c>
      <c r="C13" s="313">
        <v>1</v>
      </c>
      <c r="D13" s="304">
        <v>0</v>
      </c>
      <c r="E13" s="304">
        <v>0</v>
      </c>
      <c r="F13" s="314" t="s">
        <v>305</v>
      </c>
    </row>
    <row r="14" spans="1:12" ht="37.5" customHeight="1" x14ac:dyDescent="0.15">
      <c r="A14" s="315" t="s">
        <v>306</v>
      </c>
      <c r="B14" s="297" t="s">
        <v>307</v>
      </c>
      <c r="C14" s="316" t="s">
        <v>308</v>
      </c>
      <c r="D14" s="304">
        <v>0</v>
      </c>
      <c r="E14" s="304">
        <v>0</v>
      </c>
      <c r="F14" s="301" t="s">
        <v>309</v>
      </c>
    </row>
    <row r="15" spans="1:12" ht="33.75" customHeight="1" x14ac:dyDescent="0.15">
      <c r="A15" s="317"/>
      <c r="B15" s="318"/>
      <c r="C15" s="319"/>
      <c r="D15" s="320"/>
      <c r="E15" s="320"/>
      <c r="F15" s="321"/>
    </row>
    <row r="16" spans="1:12" x14ac:dyDescent="0.15">
      <c r="A16" s="322" t="s">
        <v>398</v>
      </c>
      <c r="B16" s="17"/>
      <c r="C16" s="17"/>
      <c r="D16" s="17"/>
      <c r="E16" s="17"/>
      <c r="F16" s="17"/>
    </row>
    <row r="19" spans="1:6" ht="14.25" x14ac:dyDescent="0.15">
      <c r="A19" s="284" t="s">
        <v>310</v>
      </c>
      <c r="F19" s="12" t="s">
        <v>246</v>
      </c>
    </row>
    <row r="20" spans="1:6" ht="6" customHeight="1" thickBot="1" x14ac:dyDescent="0.2">
      <c r="A20" s="284"/>
      <c r="D20" s="13"/>
      <c r="E20" s="13"/>
      <c r="F20" s="105"/>
    </row>
    <row r="21" spans="1:6" ht="15.75" customHeight="1" thickTop="1" x14ac:dyDescent="0.15">
      <c r="A21" s="285"/>
      <c r="B21" s="286"/>
      <c r="C21" s="323" t="s">
        <v>253</v>
      </c>
      <c r="D21" s="288" t="s">
        <v>254</v>
      </c>
      <c r="E21" s="289"/>
      <c r="F21" s="290" t="s">
        <v>255</v>
      </c>
    </row>
    <row r="22" spans="1:6" ht="15.75" customHeight="1" x14ac:dyDescent="0.15">
      <c r="A22" s="291" t="s">
        <v>252</v>
      </c>
      <c r="B22" s="292"/>
      <c r="C22" s="293" t="s">
        <v>256</v>
      </c>
      <c r="D22" s="294" t="s">
        <v>208</v>
      </c>
      <c r="E22" s="294" t="s">
        <v>209</v>
      </c>
      <c r="F22" s="295" t="s">
        <v>256</v>
      </c>
    </row>
    <row r="23" spans="1:6" ht="20.25" customHeight="1" x14ac:dyDescent="0.15">
      <c r="A23" s="296" t="s">
        <v>257</v>
      </c>
      <c r="B23" s="324" t="s">
        <v>311</v>
      </c>
      <c r="C23" s="325">
        <v>167016360.53999999</v>
      </c>
      <c r="D23" s="326">
        <v>300455.61</v>
      </c>
      <c r="E23" s="326">
        <v>10171.26</v>
      </c>
      <c r="F23" s="327">
        <f t="shared" ref="F23:F30" si="0">C23+D23-E23</f>
        <v>167306644.89000002</v>
      </c>
    </row>
    <row r="24" spans="1:6" ht="20.25" customHeight="1" x14ac:dyDescent="0.15">
      <c r="A24" s="328"/>
      <c r="B24" s="324" t="s">
        <v>312</v>
      </c>
      <c r="C24" s="326">
        <v>0</v>
      </c>
      <c r="D24" s="326">
        <v>0</v>
      </c>
      <c r="E24" s="326">
        <v>0</v>
      </c>
      <c r="F24" s="326">
        <f t="shared" si="0"/>
        <v>0</v>
      </c>
    </row>
    <row r="25" spans="1:6" ht="20.25" customHeight="1" x14ac:dyDescent="0.15">
      <c r="A25" s="328"/>
      <c r="B25" s="324" t="s">
        <v>313</v>
      </c>
      <c r="C25" s="326">
        <v>0</v>
      </c>
      <c r="D25" s="326">
        <v>0</v>
      </c>
      <c r="E25" s="326">
        <v>0</v>
      </c>
      <c r="F25" s="326">
        <f t="shared" si="0"/>
        <v>0</v>
      </c>
    </row>
    <row r="26" spans="1:6" ht="20.25" customHeight="1" x14ac:dyDescent="0.15">
      <c r="A26" s="328"/>
      <c r="B26" s="329" t="s">
        <v>274</v>
      </c>
      <c r="C26" s="326">
        <v>0</v>
      </c>
      <c r="D26" s="326">
        <v>0</v>
      </c>
      <c r="E26" s="326">
        <v>0</v>
      </c>
      <c r="F26" s="326">
        <f t="shared" si="0"/>
        <v>0</v>
      </c>
    </row>
    <row r="27" spans="1:6" ht="20.25" customHeight="1" x14ac:dyDescent="0.15">
      <c r="A27" s="315" t="s">
        <v>269</v>
      </c>
      <c r="B27" s="330" t="s">
        <v>311</v>
      </c>
      <c r="C27" s="326">
        <v>0</v>
      </c>
      <c r="D27" s="326">
        <v>0</v>
      </c>
      <c r="E27" s="326">
        <v>0</v>
      </c>
      <c r="F27" s="326">
        <f t="shared" si="0"/>
        <v>0</v>
      </c>
    </row>
    <row r="28" spans="1:6" ht="20.25" customHeight="1" x14ac:dyDescent="0.15">
      <c r="A28" s="328"/>
      <c r="B28" s="324" t="s">
        <v>312</v>
      </c>
      <c r="C28" s="326">
        <v>0</v>
      </c>
      <c r="D28" s="326">
        <v>0</v>
      </c>
      <c r="E28" s="326">
        <v>0</v>
      </c>
      <c r="F28" s="326">
        <f t="shared" si="0"/>
        <v>0</v>
      </c>
    </row>
    <row r="29" spans="1:6" ht="20.25" customHeight="1" x14ac:dyDescent="0.15">
      <c r="A29" s="328"/>
      <c r="B29" s="324" t="s">
        <v>313</v>
      </c>
      <c r="C29" s="326">
        <v>0</v>
      </c>
      <c r="D29" s="326">
        <v>0</v>
      </c>
      <c r="E29" s="326">
        <v>0</v>
      </c>
      <c r="F29" s="326">
        <f t="shared" si="0"/>
        <v>0</v>
      </c>
    </row>
    <row r="30" spans="1:6" ht="20.25" customHeight="1" x14ac:dyDescent="0.15">
      <c r="A30" s="331"/>
      <c r="B30" s="329" t="s">
        <v>274</v>
      </c>
      <c r="C30" s="332">
        <v>0</v>
      </c>
      <c r="D30" s="333">
        <v>0</v>
      </c>
      <c r="E30" s="333">
        <v>0</v>
      </c>
      <c r="F30" s="333">
        <f t="shared" si="0"/>
        <v>0</v>
      </c>
    </row>
    <row r="31" spans="1:6" x14ac:dyDescent="0.15">
      <c r="A31" s="322" t="s">
        <v>398</v>
      </c>
    </row>
    <row r="34" spans="1:6" ht="14.25" x14ac:dyDescent="0.15">
      <c r="A34" s="284" t="s">
        <v>314</v>
      </c>
      <c r="F34" s="12" t="s">
        <v>315</v>
      </c>
    </row>
    <row r="35" spans="1:6" ht="6" customHeight="1" thickBot="1" x14ac:dyDescent="0.2">
      <c r="A35" s="284"/>
      <c r="D35" s="13"/>
      <c r="E35" s="13"/>
      <c r="F35" s="105"/>
    </row>
    <row r="36" spans="1:6" ht="15.75" customHeight="1" thickTop="1" x14ac:dyDescent="0.15">
      <c r="A36" s="285"/>
      <c r="B36" s="286"/>
      <c r="C36" s="323" t="s">
        <v>253</v>
      </c>
      <c r="D36" s="288" t="s">
        <v>254</v>
      </c>
      <c r="E36" s="289"/>
      <c r="F36" s="290" t="s">
        <v>255</v>
      </c>
    </row>
    <row r="37" spans="1:6" ht="15.75" customHeight="1" x14ac:dyDescent="0.15">
      <c r="A37" s="291" t="s">
        <v>252</v>
      </c>
      <c r="B37" s="292"/>
      <c r="C37" s="293" t="s">
        <v>256</v>
      </c>
      <c r="D37" s="294" t="s">
        <v>208</v>
      </c>
      <c r="E37" s="294" t="s">
        <v>209</v>
      </c>
      <c r="F37" s="295" t="s">
        <v>256</v>
      </c>
    </row>
    <row r="38" spans="1:6" ht="20.25" customHeight="1" x14ac:dyDescent="0.15">
      <c r="A38" s="334" t="s">
        <v>257</v>
      </c>
      <c r="B38" s="330" t="s">
        <v>316</v>
      </c>
      <c r="C38" s="335">
        <v>0</v>
      </c>
      <c r="D38" s="336"/>
      <c r="E38" s="336"/>
      <c r="F38" s="337">
        <f t="shared" ref="F38:F45" si="1">C38+D38-E38</f>
        <v>0</v>
      </c>
    </row>
    <row r="39" spans="1:6" ht="20.25" customHeight="1" x14ac:dyDescent="0.15">
      <c r="A39" s="338"/>
      <c r="B39" s="339" t="s">
        <v>317</v>
      </c>
      <c r="C39" s="335">
        <v>0</v>
      </c>
      <c r="D39" s="337"/>
      <c r="E39" s="337"/>
      <c r="F39" s="337">
        <f t="shared" si="1"/>
        <v>0</v>
      </c>
    </row>
    <row r="40" spans="1:6" ht="20.25" customHeight="1" x14ac:dyDescent="0.15">
      <c r="A40" s="338"/>
      <c r="B40" s="324" t="s">
        <v>318</v>
      </c>
      <c r="C40" s="335">
        <v>0</v>
      </c>
      <c r="D40" s="337"/>
      <c r="E40" s="337"/>
      <c r="F40" s="337">
        <f t="shared" si="1"/>
        <v>0</v>
      </c>
    </row>
    <row r="41" spans="1:6" ht="20.25" customHeight="1" x14ac:dyDescent="0.15">
      <c r="A41" s="338"/>
      <c r="B41" s="329" t="s">
        <v>274</v>
      </c>
      <c r="C41" s="335">
        <v>0</v>
      </c>
      <c r="D41" s="337"/>
      <c r="E41" s="337"/>
      <c r="F41" s="337">
        <f t="shared" si="1"/>
        <v>0</v>
      </c>
    </row>
    <row r="42" spans="1:6" ht="20.25" customHeight="1" x14ac:dyDescent="0.15">
      <c r="A42" s="334" t="s">
        <v>269</v>
      </c>
      <c r="B42" s="330" t="s">
        <v>316</v>
      </c>
      <c r="C42" s="340">
        <v>191</v>
      </c>
      <c r="D42" s="340">
        <v>11</v>
      </c>
      <c r="E42" s="340">
        <v>9</v>
      </c>
      <c r="F42" s="340">
        <f>C42+D42-E42</f>
        <v>193</v>
      </c>
    </row>
    <row r="43" spans="1:6" ht="20.25" customHeight="1" x14ac:dyDescent="0.15">
      <c r="A43" s="338"/>
      <c r="B43" s="339" t="s">
        <v>317</v>
      </c>
      <c r="C43" s="340">
        <v>2</v>
      </c>
      <c r="D43" s="337">
        <v>0</v>
      </c>
      <c r="E43" s="337">
        <v>0</v>
      </c>
      <c r="F43" s="340">
        <f t="shared" si="1"/>
        <v>2</v>
      </c>
    </row>
    <row r="44" spans="1:6" ht="20.25" customHeight="1" x14ac:dyDescent="0.15">
      <c r="A44" s="338"/>
      <c r="B44" s="324" t="s">
        <v>318</v>
      </c>
      <c r="C44" s="340">
        <v>9</v>
      </c>
      <c r="D44" s="340">
        <v>1</v>
      </c>
      <c r="E44" s="337">
        <v>0</v>
      </c>
      <c r="F44" s="340">
        <f t="shared" si="1"/>
        <v>10</v>
      </c>
    </row>
    <row r="45" spans="1:6" ht="20.25" customHeight="1" x14ac:dyDescent="0.15">
      <c r="A45" s="341"/>
      <c r="B45" s="329" t="s">
        <v>274</v>
      </c>
      <c r="C45" s="340">
        <v>26</v>
      </c>
      <c r="D45" s="337">
        <v>20</v>
      </c>
      <c r="E45" s="337">
        <v>3</v>
      </c>
      <c r="F45" s="340">
        <f t="shared" si="1"/>
        <v>43</v>
      </c>
    </row>
    <row r="46" spans="1:6" ht="20.25" customHeight="1" x14ac:dyDescent="0.15">
      <c r="A46" s="342" t="s">
        <v>268</v>
      </c>
      <c r="B46" s="289"/>
      <c r="C46" s="343">
        <v>228</v>
      </c>
      <c r="D46" s="344">
        <f>SUM(D38:D45)</f>
        <v>32</v>
      </c>
      <c r="E46" s="344">
        <f>SUM(E38:E45)</f>
        <v>12</v>
      </c>
      <c r="F46" s="344">
        <f>SUM(F38:F45)</f>
        <v>248</v>
      </c>
    </row>
    <row r="47" spans="1:6" x14ac:dyDescent="0.15">
      <c r="A47" s="322" t="s">
        <v>398</v>
      </c>
      <c r="B47" s="322"/>
      <c r="C47" s="322"/>
      <c r="D47" s="322"/>
      <c r="E47" s="322"/>
      <c r="F47" s="17"/>
    </row>
    <row r="50" spans="1:6" ht="14.25" x14ac:dyDescent="0.15">
      <c r="A50" s="284" t="s">
        <v>319</v>
      </c>
      <c r="F50" s="12" t="s">
        <v>320</v>
      </c>
    </row>
    <row r="51" spans="1:6" ht="6" customHeight="1" thickBot="1" x14ac:dyDescent="0.2">
      <c r="B51" s="284"/>
      <c r="D51" s="13"/>
      <c r="E51" s="13"/>
      <c r="F51" s="105"/>
    </row>
    <row r="52" spans="1:6" ht="15.75" customHeight="1" thickTop="1" x14ac:dyDescent="0.15">
      <c r="A52" s="285"/>
      <c r="B52" s="286"/>
      <c r="C52" s="323" t="s">
        <v>253</v>
      </c>
      <c r="D52" s="288" t="s">
        <v>254</v>
      </c>
      <c r="E52" s="289"/>
      <c r="F52" s="290" t="s">
        <v>255</v>
      </c>
    </row>
    <row r="53" spans="1:6" ht="15.75" customHeight="1" x14ac:dyDescent="0.15">
      <c r="A53" s="291" t="s">
        <v>252</v>
      </c>
      <c r="B53" s="292"/>
      <c r="C53" s="293" t="s">
        <v>256</v>
      </c>
      <c r="D53" s="294" t="s">
        <v>208</v>
      </c>
      <c r="E53" s="294" t="s">
        <v>209</v>
      </c>
      <c r="F53" s="295" t="s">
        <v>256</v>
      </c>
    </row>
    <row r="54" spans="1:6" ht="20.25" customHeight="1" x14ac:dyDescent="0.15">
      <c r="A54" s="345" t="s">
        <v>321</v>
      </c>
      <c r="B54" s="346"/>
      <c r="C54" s="347">
        <v>1173085</v>
      </c>
      <c r="D54" s="348">
        <v>0</v>
      </c>
      <c r="E54" s="349">
        <v>4700</v>
      </c>
      <c r="F54" s="348">
        <f>C54+D54-E54</f>
        <v>1168385</v>
      </c>
    </row>
    <row r="55" spans="1:6" ht="20.25" customHeight="1" x14ac:dyDescent="0.15">
      <c r="A55" s="345" t="s">
        <v>322</v>
      </c>
      <c r="B55" s="346"/>
      <c r="C55" s="350">
        <v>0</v>
      </c>
      <c r="D55" s="351">
        <v>0</v>
      </c>
      <c r="E55" s="351">
        <v>0</v>
      </c>
      <c r="F55" s="351">
        <f>C55+D55-E55</f>
        <v>0</v>
      </c>
    </row>
    <row r="56" spans="1:6" ht="20.25" customHeight="1" x14ac:dyDescent="0.15">
      <c r="A56" s="345" t="s">
        <v>323</v>
      </c>
      <c r="B56" s="346"/>
      <c r="C56" s="350">
        <v>0</v>
      </c>
      <c r="D56" s="351">
        <v>0</v>
      </c>
      <c r="E56" s="351">
        <v>0</v>
      </c>
      <c r="F56" s="351">
        <f>C56+D56-E56</f>
        <v>0</v>
      </c>
    </row>
    <row r="57" spans="1:6" ht="20.25" customHeight="1" x14ac:dyDescent="0.15">
      <c r="A57" s="345" t="s">
        <v>324</v>
      </c>
      <c r="B57" s="346"/>
      <c r="C57" s="350">
        <v>0</v>
      </c>
      <c r="D57" s="351">
        <v>0</v>
      </c>
      <c r="E57" s="351">
        <v>0</v>
      </c>
      <c r="F57" s="351">
        <f>C57+D57-E57</f>
        <v>0</v>
      </c>
    </row>
    <row r="58" spans="1:6" ht="20.25" customHeight="1" x14ac:dyDescent="0.15">
      <c r="A58" s="345" t="s">
        <v>325</v>
      </c>
      <c r="B58" s="346"/>
      <c r="C58" s="350">
        <v>0</v>
      </c>
      <c r="D58" s="351">
        <v>0</v>
      </c>
      <c r="E58" s="351">
        <v>0</v>
      </c>
      <c r="F58" s="351">
        <f>C58+D58-E58</f>
        <v>0</v>
      </c>
    </row>
    <row r="59" spans="1:6" ht="20.25" customHeight="1" x14ac:dyDescent="0.15">
      <c r="A59" s="291" t="s">
        <v>268</v>
      </c>
      <c r="B59" s="292"/>
      <c r="C59" s="352">
        <v>1173085</v>
      </c>
      <c r="D59" s="353">
        <v>0</v>
      </c>
      <c r="E59" s="353">
        <v>0</v>
      </c>
      <c r="F59" s="354">
        <f>SUM(F54:F58)</f>
        <v>1168385</v>
      </c>
    </row>
    <row r="60" spans="1:6" x14ac:dyDescent="0.15">
      <c r="A60" s="322" t="s">
        <v>398</v>
      </c>
      <c r="B60" s="322"/>
      <c r="C60" s="322"/>
      <c r="D60" s="322"/>
      <c r="E60" s="322"/>
      <c r="F60" s="17"/>
    </row>
  </sheetData>
  <phoneticPr fontId="3"/>
  <hyperlinks>
    <hyperlink ref="A1" location="'16税・財政目次'!A1" display="16　税・財政目次へ＜＜" xr:uid="{00000000-0004-0000-0D00-000000000000}"/>
  </hyperlinks>
  <pageMargins left="0.59055118110236227" right="0.59055118110236227" top="0.39370078740157483" bottom="0.19685039370078741" header="0" footer="0"/>
  <pageSetup paperSize="9" orientation="portrait" blackAndWhite="1" r:id="rId1"/>
  <headerFooter alignWithMargins="0"/>
  <rowBreaks count="1" manualBreakCount="1">
    <brk id="17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32"/>
  <sheetViews>
    <sheetView showGridLines="0" view="pageBreakPreview" topLeftCell="A15" zoomScale="90" zoomScaleNormal="85" zoomScaleSheetLayoutView="90" workbookViewId="0">
      <selection activeCell="D9" sqref="D9"/>
    </sheetView>
  </sheetViews>
  <sheetFormatPr defaultColWidth="9" defaultRowHeight="13.5" x14ac:dyDescent="0.15"/>
  <cols>
    <col min="1" max="1" width="9.75" style="255" customWidth="1"/>
    <col min="2" max="2" width="13.125" style="255" customWidth="1"/>
    <col min="3" max="3" width="11.75" style="255" customWidth="1"/>
    <col min="4" max="4" width="11" style="255" bestFit="1" customWidth="1"/>
    <col min="5" max="7" width="8.625" style="255" customWidth="1"/>
    <col min="8" max="8" width="10.75" style="255" customWidth="1"/>
    <col min="9" max="9" width="9.375" style="255" customWidth="1"/>
    <col min="10" max="10" width="8.125" style="255" customWidth="1"/>
    <col min="11" max="11" width="10.75" style="255" customWidth="1"/>
    <col min="12" max="12" width="10.5" style="255" bestFit="1" customWidth="1"/>
    <col min="13" max="13" width="10.625" style="255" bestFit="1" customWidth="1"/>
    <col min="14" max="14" width="10.75" style="255" customWidth="1"/>
    <col min="15" max="15" width="11.375" style="255" customWidth="1"/>
    <col min="16" max="16" width="10.75" style="255" bestFit="1" customWidth="1"/>
    <col min="17" max="19" width="10.625" style="255" customWidth="1"/>
    <col min="20" max="21" width="11.375" style="255" customWidth="1"/>
    <col min="22" max="24" width="10.625" style="255" customWidth="1"/>
    <col min="25" max="27" width="11.375" style="255" customWidth="1"/>
    <col min="28" max="28" width="13.125" style="255" bestFit="1" customWidth="1"/>
    <col min="29" max="16384" width="9" style="255"/>
  </cols>
  <sheetData>
    <row r="1" spans="1:28" ht="18" customHeight="1" x14ac:dyDescent="0.15">
      <c r="A1" s="255" t="s">
        <v>0</v>
      </c>
    </row>
    <row r="2" spans="1:28" ht="18" customHeight="1" x14ac:dyDescent="0.15">
      <c r="A2" s="256" t="s">
        <v>326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</row>
    <row r="3" spans="1:28" ht="18" customHeight="1" x14ac:dyDescent="0.15">
      <c r="A3" s="258" t="s">
        <v>327</v>
      </c>
      <c r="B3" s="258"/>
      <c r="G3" s="255" t="s">
        <v>328</v>
      </c>
      <c r="AA3" s="259"/>
    </row>
    <row r="4" spans="1:28" ht="8.25" customHeight="1" x14ac:dyDescent="0.15">
      <c r="A4" s="258"/>
      <c r="B4" s="258"/>
      <c r="O4" s="260"/>
      <c r="P4" s="260"/>
      <c r="AA4" s="259"/>
    </row>
    <row r="5" spans="1:28" s="271" customFormat="1" ht="57.75" customHeight="1" x14ac:dyDescent="0.15">
      <c r="A5" s="261"/>
      <c r="B5" s="262" t="s">
        <v>392</v>
      </c>
      <c r="C5" s="263" t="s">
        <v>329</v>
      </c>
      <c r="D5" s="263" t="s">
        <v>330</v>
      </c>
      <c r="E5" s="264" t="s">
        <v>331</v>
      </c>
      <c r="F5" s="264" t="s">
        <v>332</v>
      </c>
      <c r="G5" s="265" t="s">
        <v>333</v>
      </c>
      <c r="H5" s="264" t="s">
        <v>334</v>
      </c>
      <c r="I5" s="265" t="s">
        <v>335</v>
      </c>
      <c r="J5" s="265" t="s">
        <v>336</v>
      </c>
      <c r="K5" s="266" t="s">
        <v>337</v>
      </c>
      <c r="L5" s="266" t="s">
        <v>338</v>
      </c>
      <c r="M5" s="266" t="s">
        <v>339</v>
      </c>
      <c r="N5" s="267" t="s">
        <v>340</v>
      </c>
      <c r="O5" s="268" t="s">
        <v>45</v>
      </c>
      <c r="P5" s="266" t="s">
        <v>341</v>
      </c>
      <c r="Q5" s="266" t="s">
        <v>342</v>
      </c>
      <c r="R5" s="269" t="s">
        <v>343</v>
      </c>
      <c r="S5" s="269" t="s">
        <v>344</v>
      </c>
      <c r="T5" s="269" t="s">
        <v>49</v>
      </c>
      <c r="U5" s="269" t="s">
        <v>345</v>
      </c>
      <c r="V5" s="269" t="s">
        <v>346</v>
      </c>
      <c r="W5" s="269" t="s">
        <v>347</v>
      </c>
      <c r="X5" s="269" t="s">
        <v>348</v>
      </c>
      <c r="Y5" s="269" t="s">
        <v>349</v>
      </c>
      <c r="Z5" s="269" t="s">
        <v>350</v>
      </c>
      <c r="AA5" s="270" t="s">
        <v>351</v>
      </c>
    </row>
    <row r="6" spans="1:28" ht="40.5" customHeight="1" x14ac:dyDescent="0.15">
      <c r="A6" s="272" t="s">
        <v>40</v>
      </c>
      <c r="B6" s="273">
        <v>516411976</v>
      </c>
      <c r="C6" s="273">
        <v>126900573</v>
      </c>
      <c r="D6" s="273">
        <v>3457222</v>
      </c>
      <c r="E6" s="273">
        <v>114488</v>
      </c>
      <c r="F6" s="273">
        <v>486398</v>
      </c>
      <c r="G6" s="273">
        <v>567990</v>
      </c>
      <c r="H6" s="273">
        <v>17182699</v>
      </c>
      <c r="I6" s="273">
        <v>150689</v>
      </c>
      <c r="J6" s="274">
        <v>0</v>
      </c>
      <c r="K6" s="273">
        <v>0</v>
      </c>
      <c r="L6" s="273">
        <v>288913</v>
      </c>
      <c r="M6" s="273">
        <v>1316013</v>
      </c>
      <c r="N6" s="273">
        <v>792292</v>
      </c>
      <c r="O6" s="273">
        <v>71480523</v>
      </c>
      <c r="P6" s="273">
        <v>92457</v>
      </c>
      <c r="Q6" s="273">
        <v>2342010</v>
      </c>
      <c r="R6" s="273">
        <v>3369621</v>
      </c>
      <c r="S6" s="273">
        <v>967528</v>
      </c>
      <c r="T6" s="273">
        <v>153363307</v>
      </c>
      <c r="U6" s="273">
        <v>36743440</v>
      </c>
      <c r="V6" s="273">
        <v>10632206</v>
      </c>
      <c r="W6" s="273">
        <v>7007004</v>
      </c>
      <c r="X6" s="273">
        <v>11742764</v>
      </c>
      <c r="Y6" s="273">
        <v>14528966</v>
      </c>
      <c r="Z6" s="273">
        <v>14330282</v>
      </c>
      <c r="AA6" s="273">
        <v>38554591</v>
      </c>
    </row>
    <row r="7" spans="1:28" ht="40.5" customHeight="1" x14ac:dyDescent="0.15">
      <c r="A7" s="275">
        <v>3</v>
      </c>
      <c r="B7" s="273">
        <v>459640864</v>
      </c>
      <c r="C7" s="273">
        <v>129602703</v>
      </c>
      <c r="D7" s="273">
        <v>3446822</v>
      </c>
      <c r="E7" s="273">
        <v>95778</v>
      </c>
      <c r="F7" s="273">
        <v>603510</v>
      </c>
      <c r="G7" s="273">
        <v>701639</v>
      </c>
      <c r="H7" s="273">
        <v>18672369</v>
      </c>
      <c r="I7" s="273">
        <v>171137</v>
      </c>
      <c r="J7" s="274">
        <v>0</v>
      </c>
      <c r="K7" s="273">
        <v>0</v>
      </c>
      <c r="L7" s="273">
        <v>294491</v>
      </c>
      <c r="M7" s="273">
        <v>2451832</v>
      </c>
      <c r="N7" s="273">
        <v>2906944</v>
      </c>
      <c r="O7" s="273">
        <v>78033809</v>
      </c>
      <c r="P7" s="273">
        <v>86596</v>
      </c>
      <c r="Q7" s="273">
        <v>2876790</v>
      </c>
      <c r="R7" s="273">
        <v>3479435</v>
      </c>
      <c r="S7" s="273">
        <v>984253</v>
      </c>
      <c r="T7" s="273">
        <v>89985966</v>
      </c>
      <c r="U7" s="273">
        <v>37018326</v>
      </c>
      <c r="V7" s="273">
        <v>1105401</v>
      </c>
      <c r="W7" s="273">
        <v>12622769</v>
      </c>
      <c r="X7" s="273">
        <v>10550721</v>
      </c>
      <c r="Y7" s="273">
        <v>17567434</v>
      </c>
      <c r="Z7" s="273">
        <v>15291573</v>
      </c>
      <c r="AA7" s="273">
        <v>31090566</v>
      </c>
    </row>
    <row r="8" spans="1:28" ht="40.5" customHeight="1" x14ac:dyDescent="0.15">
      <c r="A8" s="272">
        <v>4</v>
      </c>
      <c r="B8" s="273">
        <v>457777880</v>
      </c>
      <c r="C8" s="273">
        <f>SUM(C10:C26)</f>
        <v>133139225</v>
      </c>
      <c r="D8" s="273">
        <f t="shared" ref="D8:K8" si="0">SUM(D10:D26)</f>
        <v>3493279</v>
      </c>
      <c r="E8" s="273">
        <f t="shared" si="0"/>
        <v>47724</v>
      </c>
      <c r="F8" s="273">
        <f t="shared" si="0"/>
        <v>771446</v>
      </c>
      <c r="G8" s="273">
        <f t="shared" si="0"/>
        <v>679061</v>
      </c>
      <c r="H8" s="273">
        <f t="shared" si="0"/>
        <v>19353510</v>
      </c>
      <c r="I8" s="273">
        <f t="shared" si="0"/>
        <v>168983</v>
      </c>
      <c r="J8" s="273">
        <f t="shared" si="0"/>
        <v>0</v>
      </c>
      <c r="K8" s="273">
        <f t="shared" si="0"/>
        <v>3380</v>
      </c>
      <c r="L8" s="273">
        <v>347889</v>
      </c>
      <c r="M8" s="273">
        <v>2602887</v>
      </c>
      <c r="N8" s="273">
        <f t="shared" ref="N8:AA8" si="1">SUM(N10:N26)</f>
        <v>801018</v>
      </c>
      <c r="O8" s="273">
        <f t="shared" si="1"/>
        <v>79361799</v>
      </c>
      <c r="P8" s="273">
        <f t="shared" si="1"/>
        <v>77347</v>
      </c>
      <c r="Q8" s="273">
        <f t="shared" si="1"/>
        <v>2325571</v>
      </c>
      <c r="R8" s="273">
        <f t="shared" si="1"/>
        <v>3556852</v>
      </c>
      <c r="S8" s="273">
        <f t="shared" si="1"/>
        <v>982975</v>
      </c>
      <c r="T8" s="273">
        <f t="shared" si="1"/>
        <v>78471863</v>
      </c>
      <c r="U8" s="273">
        <f t="shared" si="1"/>
        <v>39312588</v>
      </c>
      <c r="V8" s="273">
        <f t="shared" si="1"/>
        <v>1603242</v>
      </c>
      <c r="W8" s="273">
        <f t="shared" si="1"/>
        <v>15240409</v>
      </c>
      <c r="X8" s="273">
        <f t="shared" si="1"/>
        <v>14387503</v>
      </c>
      <c r="Y8" s="273">
        <f t="shared" si="1"/>
        <v>20836059</v>
      </c>
      <c r="Z8" s="273">
        <f t="shared" si="1"/>
        <v>14812964</v>
      </c>
      <c r="AA8" s="273">
        <f t="shared" si="1"/>
        <v>25400306</v>
      </c>
    </row>
    <row r="9" spans="1:28" ht="40.5" customHeight="1" x14ac:dyDescent="0.15">
      <c r="A9" s="276"/>
      <c r="B9" s="277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</row>
    <row r="10" spans="1:28" ht="40.5" customHeight="1" x14ac:dyDescent="0.15">
      <c r="A10" s="275" t="s">
        <v>352</v>
      </c>
      <c r="B10" s="273">
        <v>126286682</v>
      </c>
      <c r="C10" s="273">
        <v>45058422</v>
      </c>
      <c r="D10" s="273">
        <v>913540</v>
      </c>
      <c r="E10" s="273">
        <v>18159</v>
      </c>
      <c r="F10" s="273">
        <v>293993</v>
      </c>
      <c r="G10" s="273">
        <v>260205</v>
      </c>
      <c r="H10" s="273">
        <v>6859900</v>
      </c>
      <c r="I10" s="273">
        <v>31010</v>
      </c>
      <c r="J10" s="274">
        <v>0</v>
      </c>
      <c r="K10" s="273">
        <v>952</v>
      </c>
      <c r="L10" s="273">
        <v>97997</v>
      </c>
      <c r="M10" s="273">
        <v>991922</v>
      </c>
      <c r="N10" s="273">
        <v>277440</v>
      </c>
      <c r="O10" s="273">
        <v>13213456</v>
      </c>
      <c r="P10" s="273">
        <v>32128</v>
      </c>
      <c r="Q10" s="273">
        <v>176087</v>
      </c>
      <c r="R10" s="273">
        <v>883488</v>
      </c>
      <c r="S10" s="273">
        <v>355762</v>
      </c>
      <c r="T10" s="273">
        <v>27361454</v>
      </c>
      <c r="U10" s="273">
        <v>10896167</v>
      </c>
      <c r="V10" s="273">
        <v>119114</v>
      </c>
      <c r="W10" s="273">
        <v>409243</v>
      </c>
      <c r="X10" s="273">
        <v>1043311</v>
      </c>
      <c r="Y10" s="273">
        <v>4094497</v>
      </c>
      <c r="Z10" s="273">
        <v>3393954</v>
      </c>
      <c r="AA10" s="273">
        <v>9504481</v>
      </c>
      <c r="AB10" s="278"/>
    </row>
    <row r="11" spans="1:28" ht="40.5" customHeight="1" x14ac:dyDescent="0.15">
      <c r="A11" s="275" t="s">
        <v>353</v>
      </c>
      <c r="B11" s="273">
        <v>45637230</v>
      </c>
      <c r="C11" s="273">
        <v>13245995</v>
      </c>
      <c r="D11" s="273">
        <v>233728</v>
      </c>
      <c r="E11" s="273">
        <v>4230</v>
      </c>
      <c r="F11" s="273">
        <v>68298</v>
      </c>
      <c r="G11" s="273">
        <v>59970</v>
      </c>
      <c r="H11" s="273">
        <v>1641587</v>
      </c>
      <c r="I11" s="273">
        <v>13303</v>
      </c>
      <c r="J11" s="274">
        <v>0</v>
      </c>
      <c r="K11" s="273">
        <v>209</v>
      </c>
      <c r="L11" s="273">
        <v>21474</v>
      </c>
      <c r="M11" s="273">
        <v>213810</v>
      </c>
      <c r="N11" s="273">
        <v>74483</v>
      </c>
      <c r="O11" s="273">
        <v>2244187</v>
      </c>
      <c r="P11" s="273">
        <v>6942</v>
      </c>
      <c r="Q11" s="273">
        <v>453458</v>
      </c>
      <c r="R11" s="273">
        <v>440308</v>
      </c>
      <c r="S11" s="273">
        <v>75060</v>
      </c>
      <c r="T11" s="273">
        <v>6931391</v>
      </c>
      <c r="U11" s="273">
        <v>3107118</v>
      </c>
      <c r="V11" s="273">
        <v>154426</v>
      </c>
      <c r="W11" s="273">
        <v>8755886</v>
      </c>
      <c r="X11" s="273">
        <v>1788640</v>
      </c>
      <c r="Y11" s="273">
        <v>2625928</v>
      </c>
      <c r="Z11" s="273">
        <v>1162299</v>
      </c>
      <c r="AA11" s="273">
        <v>2314500</v>
      </c>
    </row>
    <row r="12" spans="1:28" ht="40.5" customHeight="1" x14ac:dyDescent="0.15">
      <c r="A12" s="275" t="s">
        <v>354</v>
      </c>
      <c r="B12" s="273">
        <v>18607044</v>
      </c>
      <c r="C12" s="273">
        <v>3764879</v>
      </c>
      <c r="D12" s="273">
        <v>167179</v>
      </c>
      <c r="E12" s="273">
        <v>1576</v>
      </c>
      <c r="F12" s="273">
        <v>25459</v>
      </c>
      <c r="G12" s="273">
        <v>22358</v>
      </c>
      <c r="H12" s="273">
        <v>726002</v>
      </c>
      <c r="I12" s="274">
        <v>0</v>
      </c>
      <c r="J12" s="274">
        <v>0</v>
      </c>
      <c r="K12" s="273">
        <v>151</v>
      </c>
      <c r="L12" s="273">
        <v>15547</v>
      </c>
      <c r="M12" s="273">
        <v>76153</v>
      </c>
      <c r="N12" s="273">
        <v>26422</v>
      </c>
      <c r="O12" s="273">
        <v>5781247</v>
      </c>
      <c r="P12" s="273">
        <v>2325</v>
      </c>
      <c r="Q12" s="273">
        <v>197247</v>
      </c>
      <c r="R12" s="273">
        <v>159281</v>
      </c>
      <c r="S12" s="273">
        <v>67476</v>
      </c>
      <c r="T12" s="273">
        <v>2980674</v>
      </c>
      <c r="U12" s="273">
        <v>1597630</v>
      </c>
      <c r="V12" s="273">
        <v>27794</v>
      </c>
      <c r="W12" s="273">
        <v>285914</v>
      </c>
      <c r="X12" s="273">
        <v>367749</v>
      </c>
      <c r="Y12" s="273">
        <v>881676</v>
      </c>
      <c r="Z12" s="273">
        <v>524872</v>
      </c>
      <c r="AA12" s="273">
        <v>907433</v>
      </c>
    </row>
    <row r="13" spans="1:28" ht="40.5" customHeight="1" x14ac:dyDescent="0.15">
      <c r="A13" s="275" t="s">
        <v>355</v>
      </c>
      <c r="B13" s="273">
        <v>19718334</v>
      </c>
      <c r="C13" s="273">
        <v>3911822</v>
      </c>
      <c r="D13" s="273">
        <v>235628</v>
      </c>
      <c r="E13" s="273">
        <v>1624</v>
      </c>
      <c r="F13" s="273">
        <v>26205</v>
      </c>
      <c r="G13" s="273">
        <v>22953</v>
      </c>
      <c r="H13" s="273">
        <v>773892</v>
      </c>
      <c r="I13" s="274">
        <v>0</v>
      </c>
      <c r="J13" s="274">
        <v>0</v>
      </c>
      <c r="K13" s="273">
        <v>195</v>
      </c>
      <c r="L13" s="273">
        <v>20039</v>
      </c>
      <c r="M13" s="273">
        <v>76790</v>
      </c>
      <c r="N13" s="273">
        <v>20944</v>
      </c>
      <c r="O13" s="273">
        <v>6828663</v>
      </c>
      <c r="P13" s="273">
        <v>2841</v>
      </c>
      <c r="Q13" s="273">
        <v>19176</v>
      </c>
      <c r="R13" s="273">
        <v>166421</v>
      </c>
      <c r="S13" s="273">
        <v>23799</v>
      </c>
      <c r="T13" s="273">
        <v>2954731</v>
      </c>
      <c r="U13" s="273">
        <v>1789911</v>
      </c>
      <c r="V13" s="273">
        <v>57981</v>
      </c>
      <c r="W13" s="273">
        <v>123808</v>
      </c>
      <c r="X13" s="273">
        <v>655480</v>
      </c>
      <c r="Y13" s="273">
        <v>959711</v>
      </c>
      <c r="Z13" s="273">
        <v>338320</v>
      </c>
      <c r="AA13" s="273">
        <v>707400</v>
      </c>
    </row>
    <row r="14" spans="1:28" ht="40.5" customHeight="1" x14ac:dyDescent="0.15">
      <c r="A14" s="275" t="s">
        <v>356</v>
      </c>
      <c r="B14" s="273">
        <v>14587592</v>
      </c>
      <c r="C14" s="273">
        <v>2917806</v>
      </c>
      <c r="D14" s="273">
        <v>157575</v>
      </c>
      <c r="E14" s="273">
        <v>1141</v>
      </c>
      <c r="F14" s="273">
        <v>18374</v>
      </c>
      <c r="G14" s="273">
        <v>16003</v>
      </c>
      <c r="H14" s="273">
        <v>533950</v>
      </c>
      <c r="I14" s="274">
        <v>0</v>
      </c>
      <c r="J14" s="274">
        <v>0</v>
      </c>
      <c r="K14" s="273">
        <v>157</v>
      </c>
      <c r="L14" s="273">
        <v>16132</v>
      </c>
      <c r="M14" s="273">
        <v>52209</v>
      </c>
      <c r="N14" s="273">
        <v>15146</v>
      </c>
      <c r="O14" s="273">
        <v>4896249</v>
      </c>
      <c r="P14" s="273">
        <v>2232</v>
      </c>
      <c r="Q14" s="273">
        <v>12952</v>
      </c>
      <c r="R14" s="273">
        <v>114130</v>
      </c>
      <c r="S14" s="273">
        <v>14441</v>
      </c>
      <c r="T14" s="273">
        <v>2428673</v>
      </c>
      <c r="U14" s="273">
        <v>1220979</v>
      </c>
      <c r="V14" s="273">
        <v>111863</v>
      </c>
      <c r="W14" s="273">
        <v>105718</v>
      </c>
      <c r="X14" s="273">
        <v>271822</v>
      </c>
      <c r="Y14" s="273">
        <v>465188</v>
      </c>
      <c r="Z14" s="273">
        <v>373052</v>
      </c>
      <c r="AA14" s="273">
        <v>841800</v>
      </c>
    </row>
    <row r="15" spans="1:28" ht="40.5" customHeight="1" x14ac:dyDescent="0.15">
      <c r="A15" s="275" t="s">
        <v>357</v>
      </c>
      <c r="B15" s="273">
        <v>30240501</v>
      </c>
      <c r="C15" s="273">
        <v>9736539</v>
      </c>
      <c r="D15" s="273">
        <v>256481</v>
      </c>
      <c r="E15" s="273">
        <v>4179</v>
      </c>
      <c r="F15" s="273">
        <v>67492</v>
      </c>
      <c r="G15" s="273">
        <v>59297</v>
      </c>
      <c r="H15" s="273">
        <v>1672352</v>
      </c>
      <c r="I15" s="273">
        <v>303</v>
      </c>
      <c r="J15" s="274">
        <v>0</v>
      </c>
      <c r="K15" s="273">
        <v>285</v>
      </c>
      <c r="L15" s="273">
        <v>29335</v>
      </c>
      <c r="M15" s="273">
        <v>186441</v>
      </c>
      <c r="N15" s="273">
        <v>96435</v>
      </c>
      <c r="O15" s="273">
        <v>5622785</v>
      </c>
      <c r="P15" s="273">
        <v>7317</v>
      </c>
      <c r="Q15" s="273">
        <v>141925</v>
      </c>
      <c r="R15" s="273">
        <v>233915</v>
      </c>
      <c r="S15" s="273">
        <v>33053</v>
      </c>
      <c r="T15" s="273">
        <v>5165137</v>
      </c>
      <c r="U15" s="273">
        <v>2717949</v>
      </c>
      <c r="V15" s="273">
        <v>73675</v>
      </c>
      <c r="W15" s="273">
        <v>867883</v>
      </c>
      <c r="X15" s="273">
        <v>479990</v>
      </c>
      <c r="Y15" s="273">
        <v>1197768</v>
      </c>
      <c r="Z15" s="273">
        <v>399265</v>
      </c>
      <c r="AA15" s="273">
        <v>1190700</v>
      </c>
    </row>
    <row r="16" spans="1:28" ht="40.5" customHeight="1" x14ac:dyDescent="0.15">
      <c r="A16" s="275" t="s">
        <v>358</v>
      </c>
      <c r="B16" s="273">
        <v>19798410</v>
      </c>
      <c r="C16" s="273">
        <v>4489667</v>
      </c>
      <c r="D16" s="273">
        <v>134985</v>
      </c>
      <c r="E16" s="273">
        <v>1583</v>
      </c>
      <c r="F16" s="273">
        <v>25685</v>
      </c>
      <c r="G16" s="273">
        <v>22792</v>
      </c>
      <c r="H16" s="273">
        <v>689649</v>
      </c>
      <c r="I16" s="273">
        <v>67821</v>
      </c>
      <c r="J16" s="274">
        <v>0</v>
      </c>
      <c r="K16" s="273">
        <v>130</v>
      </c>
      <c r="L16" s="273">
        <v>13340</v>
      </c>
      <c r="M16" s="273">
        <v>108682</v>
      </c>
      <c r="N16" s="273">
        <v>25425</v>
      </c>
      <c r="O16" s="273">
        <v>3884166</v>
      </c>
      <c r="P16" s="273">
        <v>2467</v>
      </c>
      <c r="Q16" s="273">
        <v>211698</v>
      </c>
      <c r="R16" s="273">
        <v>111381</v>
      </c>
      <c r="S16" s="273">
        <v>78472</v>
      </c>
      <c r="T16" s="273">
        <v>3405095</v>
      </c>
      <c r="U16" s="273">
        <v>1613226</v>
      </c>
      <c r="V16" s="273">
        <v>43367</v>
      </c>
      <c r="W16" s="273">
        <v>490782</v>
      </c>
      <c r="X16" s="273">
        <v>946879</v>
      </c>
      <c r="Y16" s="273">
        <v>1242487</v>
      </c>
      <c r="Z16" s="273">
        <v>669022</v>
      </c>
      <c r="AA16" s="273">
        <v>1519609</v>
      </c>
    </row>
    <row r="17" spans="1:27" ht="40.5" customHeight="1" x14ac:dyDescent="0.15">
      <c r="A17" s="275" t="s">
        <v>359</v>
      </c>
      <c r="B17" s="273">
        <v>41301483</v>
      </c>
      <c r="C17" s="273">
        <v>14222988</v>
      </c>
      <c r="D17" s="273">
        <v>322487</v>
      </c>
      <c r="E17" s="273">
        <v>4876</v>
      </c>
      <c r="F17" s="273">
        <v>78739</v>
      </c>
      <c r="G17" s="273">
        <v>69136</v>
      </c>
      <c r="H17" s="273">
        <v>2047521</v>
      </c>
      <c r="I17" s="274">
        <v>16603</v>
      </c>
      <c r="J17" s="274">
        <v>0</v>
      </c>
      <c r="K17" s="273">
        <v>339</v>
      </c>
      <c r="L17" s="273">
        <v>34921</v>
      </c>
      <c r="M17" s="273">
        <v>396738</v>
      </c>
      <c r="N17" s="273">
        <v>88491</v>
      </c>
      <c r="O17" s="273">
        <v>5989390</v>
      </c>
      <c r="P17" s="273">
        <v>5953</v>
      </c>
      <c r="Q17" s="273">
        <v>146474</v>
      </c>
      <c r="R17" s="273">
        <v>380362</v>
      </c>
      <c r="S17" s="273">
        <v>43426</v>
      </c>
      <c r="T17" s="273">
        <v>6770491</v>
      </c>
      <c r="U17" s="273">
        <v>3053198</v>
      </c>
      <c r="V17" s="273">
        <v>128297</v>
      </c>
      <c r="W17" s="273">
        <v>990019</v>
      </c>
      <c r="X17" s="273">
        <v>2012881</v>
      </c>
      <c r="Y17" s="273">
        <v>1165292</v>
      </c>
      <c r="Z17" s="273">
        <v>592778</v>
      </c>
      <c r="AA17" s="273">
        <v>2740083</v>
      </c>
    </row>
    <row r="18" spans="1:27" ht="40.5" customHeight="1" x14ac:dyDescent="0.15">
      <c r="A18" s="275" t="s">
        <v>360</v>
      </c>
      <c r="B18" s="273">
        <v>48020469</v>
      </c>
      <c r="C18" s="273">
        <v>12828249</v>
      </c>
      <c r="D18" s="273">
        <v>338377</v>
      </c>
      <c r="E18" s="273">
        <v>5256</v>
      </c>
      <c r="F18" s="273">
        <v>84739</v>
      </c>
      <c r="G18" s="273">
        <v>74081</v>
      </c>
      <c r="H18" s="273">
        <v>2133871</v>
      </c>
      <c r="I18" s="274">
        <v>23759</v>
      </c>
      <c r="J18" s="274">
        <v>0</v>
      </c>
      <c r="K18" s="273">
        <v>343</v>
      </c>
      <c r="L18" s="273">
        <v>35327</v>
      </c>
      <c r="M18" s="273">
        <v>236008</v>
      </c>
      <c r="N18" s="273">
        <v>103192</v>
      </c>
      <c r="O18" s="273">
        <v>9062911</v>
      </c>
      <c r="P18" s="273">
        <v>8016</v>
      </c>
      <c r="Q18" s="273">
        <v>358367</v>
      </c>
      <c r="R18" s="273">
        <v>260694</v>
      </c>
      <c r="S18" s="273">
        <v>213282</v>
      </c>
      <c r="T18" s="273">
        <v>6808090</v>
      </c>
      <c r="U18" s="273">
        <v>3406928</v>
      </c>
      <c r="V18" s="273">
        <v>159084</v>
      </c>
      <c r="W18" s="273">
        <v>1510626</v>
      </c>
      <c r="X18" s="273">
        <v>2761915</v>
      </c>
      <c r="Y18" s="273">
        <v>1958942</v>
      </c>
      <c r="Z18" s="273">
        <v>3474747</v>
      </c>
      <c r="AA18" s="273">
        <v>2173665</v>
      </c>
    </row>
    <row r="19" spans="1:27" ht="40.5" customHeight="1" x14ac:dyDescent="0.15">
      <c r="A19" s="275" t="s">
        <v>361</v>
      </c>
      <c r="B19" s="273">
        <v>11566876</v>
      </c>
      <c r="C19" s="273">
        <v>2117080</v>
      </c>
      <c r="D19" s="273">
        <v>84388</v>
      </c>
      <c r="E19" s="273">
        <v>1050</v>
      </c>
      <c r="F19" s="273">
        <v>16962</v>
      </c>
      <c r="G19" s="273">
        <v>14866</v>
      </c>
      <c r="H19" s="273">
        <v>467635</v>
      </c>
      <c r="I19" s="274">
        <v>0</v>
      </c>
      <c r="J19" s="274">
        <v>0</v>
      </c>
      <c r="K19" s="273">
        <v>80</v>
      </c>
      <c r="L19" s="273">
        <v>8258</v>
      </c>
      <c r="M19" s="273">
        <v>44163</v>
      </c>
      <c r="N19" s="273">
        <v>17496</v>
      </c>
      <c r="O19" s="273">
        <v>4201976</v>
      </c>
      <c r="P19" s="273">
        <v>1339</v>
      </c>
      <c r="Q19" s="273">
        <v>13558</v>
      </c>
      <c r="R19" s="273">
        <v>222691</v>
      </c>
      <c r="S19" s="273">
        <v>15544</v>
      </c>
      <c r="T19" s="273">
        <v>1303647</v>
      </c>
      <c r="U19" s="273">
        <v>612286</v>
      </c>
      <c r="V19" s="273">
        <v>20397</v>
      </c>
      <c r="W19" s="273">
        <v>159651</v>
      </c>
      <c r="X19" s="273">
        <v>1098834</v>
      </c>
      <c r="Y19" s="273">
        <v>498305</v>
      </c>
      <c r="Z19" s="273">
        <v>150370</v>
      </c>
      <c r="AA19" s="273">
        <v>496300</v>
      </c>
    </row>
    <row r="20" spans="1:27" ht="40.5" customHeight="1" x14ac:dyDescent="0.15">
      <c r="A20" s="275" t="s">
        <v>362</v>
      </c>
      <c r="B20" s="273">
        <v>5075174</v>
      </c>
      <c r="C20" s="273">
        <v>258182</v>
      </c>
      <c r="D20" s="273">
        <v>58056</v>
      </c>
      <c r="E20" s="273">
        <v>110</v>
      </c>
      <c r="F20" s="273">
        <v>1799</v>
      </c>
      <c r="G20" s="273">
        <v>1577</v>
      </c>
      <c r="H20" s="273">
        <v>58614</v>
      </c>
      <c r="I20" s="274">
        <v>0</v>
      </c>
      <c r="J20" s="274">
        <v>0</v>
      </c>
      <c r="K20" s="273">
        <v>26</v>
      </c>
      <c r="L20" s="273">
        <v>2651</v>
      </c>
      <c r="M20" s="273">
        <v>5652</v>
      </c>
      <c r="N20" s="273">
        <v>400</v>
      </c>
      <c r="O20" s="273">
        <v>2208035</v>
      </c>
      <c r="P20" s="274">
        <v>0</v>
      </c>
      <c r="Q20" s="273">
        <v>8697</v>
      </c>
      <c r="R20" s="273">
        <v>49263</v>
      </c>
      <c r="S20" s="273">
        <v>1954</v>
      </c>
      <c r="T20" s="273">
        <v>274575</v>
      </c>
      <c r="U20" s="273">
        <v>312001</v>
      </c>
      <c r="V20" s="273">
        <v>14313</v>
      </c>
      <c r="W20" s="274">
        <v>5960</v>
      </c>
      <c r="X20" s="273">
        <v>62212</v>
      </c>
      <c r="Y20" s="273">
        <v>659651</v>
      </c>
      <c r="Z20" s="273">
        <v>125946</v>
      </c>
      <c r="AA20" s="273">
        <v>965500</v>
      </c>
    </row>
    <row r="21" spans="1:27" ht="40.5" customHeight="1" x14ac:dyDescent="0.15">
      <c r="A21" s="275" t="s">
        <v>363</v>
      </c>
      <c r="B21" s="273">
        <v>10765569</v>
      </c>
      <c r="C21" s="273">
        <v>1297454</v>
      </c>
      <c r="D21" s="273">
        <v>110557</v>
      </c>
      <c r="E21" s="273">
        <v>528</v>
      </c>
      <c r="F21" s="273">
        <v>8503</v>
      </c>
      <c r="G21" s="273">
        <v>7384</v>
      </c>
      <c r="H21" s="273">
        <v>227956</v>
      </c>
      <c r="I21" s="274">
        <v>0</v>
      </c>
      <c r="J21" s="274">
        <v>0</v>
      </c>
      <c r="K21" s="273">
        <v>83</v>
      </c>
      <c r="L21" s="273">
        <v>8504</v>
      </c>
      <c r="M21" s="273">
        <v>18093</v>
      </c>
      <c r="N21" s="273">
        <v>5008</v>
      </c>
      <c r="O21" s="273">
        <v>4587529</v>
      </c>
      <c r="P21" s="273">
        <v>1070</v>
      </c>
      <c r="Q21" s="273">
        <v>35198</v>
      </c>
      <c r="R21" s="273">
        <v>59396</v>
      </c>
      <c r="S21" s="273">
        <v>6824</v>
      </c>
      <c r="T21" s="273">
        <v>1132170</v>
      </c>
      <c r="U21" s="273">
        <v>1050530</v>
      </c>
      <c r="V21" s="273">
        <v>353680</v>
      </c>
      <c r="W21" s="274">
        <v>111612</v>
      </c>
      <c r="X21" s="273">
        <v>77218</v>
      </c>
      <c r="Y21" s="273">
        <v>465551</v>
      </c>
      <c r="Z21" s="273">
        <v>483941</v>
      </c>
      <c r="AA21" s="273">
        <v>716780</v>
      </c>
    </row>
    <row r="22" spans="1:27" ht="40.5" customHeight="1" x14ac:dyDescent="0.15">
      <c r="A22" s="275" t="s">
        <v>364</v>
      </c>
      <c r="B22" s="273">
        <v>14904313</v>
      </c>
      <c r="C22" s="273">
        <v>2351559</v>
      </c>
      <c r="D22" s="273">
        <v>134847</v>
      </c>
      <c r="E22" s="273">
        <v>1105</v>
      </c>
      <c r="F22" s="273">
        <v>17826</v>
      </c>
      <c r="G22" s="273">
        <v>15559</v>
      </c>
      <c r="H22" s="273">
        <v>478078</v>
      </c>
      <c r="I22" s="274">
        <v>0</v>
      </c>
      <c r="J22" s="274">
        <v>0</v>
      </c>
      <c r="K22" s="273">
        <v>123</v>
      </c>
      <c r="L22" s="273">
        <v>12692</v>
      </c>
      <c r="M22" s="273">
        <v>49643</v>
      </c>
      <c r="N22" s="273">
        <v>14877</v>
      </c>
      <c r="O22" s="273">
        <v>5590842</v>
      </c>
      <c r="P22" s="273">
        <v>1292</v>
      </c>
      <c r="Q22" s="273">
        <v>34564</v>
      </c>
      <c r="R22" s="273">
        <v>110132</v>
      </c>
      <c r="S22" s="273">
        <v>11998</v>
      </c>
      <c r="T22" s="273">
        <v>1854411</v>
      </c>
      <c r="U22" s="273">
        <v>1051654</v>
      </c>
      <c r="V22" s="273">
        <v>73847</v>
      </c>
      <c r="W22" s="274">
        <v>880339</v>
      </c>
      <c r="X22" s="273">
        <v>880179</v>
      </c>
      <c r="Y22" s="273">
        <v>713631</v>
      </c>
      <c r="Z22" s="273">
        <v>227715</v>
      </c>
      <c r="AA22" s="273">
        <v>397400</v>
      </c>
    </row>
    <row r="23" spans="1:27" ht="40.5" customHeight="1" x14ac:dyDescent="0.15">
      <c r="A23" s="275" t="s">
        <v>365</v>
      </c>
      <c r="B23" s="273">
        <v>13183640</v>
      </c>
      <c r="C23" s="273">
        <v>4810943</v>
      </c>
      <c r="D23" s="273">
        <v>63045</v>
      </c>
      <c r="E23" s="273">
        <v>532</v>
      </c>
      <c r="F23" s="273">
        <v>8604</v>
      </c>
      <c r="G23" s="273">
        <v>7517</v>
      </c>
      <c r="H23" s="273">
        <v>234831</v>
      </c>
      <c r="I23" s="274">
        <v>0</v>
      </c>
      <c r="J23" s="274">
        <v>0</v>
      </c>
      <c r="K23" s="273">
        <v>59</v>
      </c>
      <c r="L23" s="273">
        <v>6074</v>
      </c>
      <c r="M23" s="273">
        <v>35419</v>
      </c>
      <c r="N23" s="273">
        <v>8597</v>
      </c>
      <c r="O23" s="273">
        <v>110358</v>
      </c>
      <c r="P23" s="273">
        <v>975</v>
      </c>
      <c r="Q23" s="273">
        <v>55817</v>
      </c>
      <c r="R23" s="273">
        <v>178006</v>
      </c>
      <c r="S23" s="273">
        <v>5847</v>
      </c>
      <c r="T23" s="273">
        <v>2193953</v>
      </c>
      <c r="U23" s="273">
        <v>1530114</v>
      </c>
      <c r="V23" s="273">
        <v>20408</v>
      </c>
      <c r="W23" s="274">
        <v>139124</v>
      </c>
      <c r="X23" s="274">
        <v>719308</v>
      </c>
      <c r="Y23" s="273">
        <v>1254081</v>
      </c>
      <c r="Z23" s="273">
        <v>1664028</v>
      </c>
      <c r="AA23" s="273">
        <v>136000</v>
      </c>
    </row>
    <row r="24" spans="1:27" ht="40.5" customHeight="1" x14ac:dyDescent="0.15">
      <c r="A24" s="275" t="s">
        <v>366</v>
      </c>
      <c r="B24" s="273">
        <v>14232698</v>
      </c>
      <c r="C24" s="273">
        <v>6335654</v>
      </c>
      <c r="D24" s="273">
        <v>57828</v>
      </c>
      <c r="E24" s="273">
        <v>614</v>
      </c>
      <c r="F24" s="273">
        <v>9971</v>
      </c>
      <c r="G24" s="273">
        <v>8804</v>
      </c>
      <c r="H24" s="273">
        <v>257359</v>
      </c>
      <c r="I24" s="274">
        <v>35</v>
      </c>
      <c r="J24" s="274">
        <v>0</v>
      </c>
      <c r="K24" s="273">
        <v>54</v>
      </c>
      <c r="L24" s="273">
        <v>5584</v>
      </c>
      <c r="M24" s="273">
        <v>40995</v>
      </c>
      <c r="N24" s="273">
        <v>9297</v>
      </c>
      <c r="O24" s="273">
        <v>18331</v>
      </c>
      <c r="P24" s="273">
        <v>539</v>
      </c>
      <c r="Q24" s="273">
        <v>374477</v>
      </c>
      <c r="R24" s="273">
        <v>47478</v>
      </c>
      <c r="S24" s="273">
        <v>14425</v>
      </c>
      <c r="T24" s="273">
        <v>3059842</v>
      </c>
      <c r="U24" s="273">
        <v>1891718</v>
      </c>
      <c r="V24" s="273">
        <v>60817</v>
      </c>
      <c r="W24" s="274">
        <v>50213</v>
      </c>
      <c r="X24" s="273">
        <v>321533</v>
      </c>
      <c r="Y24" s="273">
        <v>915420</v>
      </c>
      <c r="Z24" s="273">
        <v>645010</v>
      </c>
      <c r="AA24" s="273">
        <v>106700</v>
      </c>
    </row>
    <row r="25" spans="1:27" ht="40.5" customHeight="1" x14ac:dyDescent="0.15">
      <c r="A25" s="275" t="s">
        <v>367</v>
      </c>
      <c r="B25" s="273">
        <v>11346344</v>
      </c>
      <c r="C25" s="273">
        <v>3896113</v>
      </c>
      <c r="D25" s="273">
        <v>91527</v>
      </c>
      <c r="E25" s="273">
        <v>447</v>
      </c>
      <c r="F25" s="273">
        <v>7243</v>
      </c>
      <c r="G25" s="273">
        <v>6383</v>
      </c>
      <c r="H25" s="273">
        <v>206573</v>
      </c>
      <c r="I25" s="274">
        <v>0</v>
      </c>
      <c r="J25" s="274">
        <v>0</v>
      </c>
      <c r="K25" s="273">
        <v>65</v>
      </c>
      <c r="L25" s="273">
        <v>6701</v>
      </c>
      <c r="M25" s="273">
        <v>32100</v>
      </c>
      <c r="N25" s="273">
        <v>6653</v>
      </c>
      <c r="O25" s="273">
        <v>482741</v>
      </c>
      <c r="P25" s="273">
        <v>861</v>
      </c>
      <c r="Q25" s="273">
        <v>26520</v>
      </c>
      <c r="R25" s="273">
        <v>30418</v>
      </c>
      <c r="S25" s="273">
        <v>13123</v>
      </c>
      <c r="T25" s="273">
        <v>2733114</v>
      </c>
      <c r="U25" s="273">
        <v>2165577</v>
      </c>
      <c r="V25" s="273">
        <v>59651</v>
      </c>
      <c r="W25" s="274">
        <v>14222</v>
      </c>
      <c r="X25" s="273">
        <v>520239</v>
      </c>
      <c r="Y25" s="273">
        <v>754076</v>
      </c>
      <c r="Z25" s="273">
        <v>291997</v>
      </c>
      <c r="AA25" s="273">
        <v>0</v>
      </c>
    </row>
    <row r="26" spans="1:27" ht="40.5" customHeight="1" x14ac:dyDescent="0.15">
      <c r="A26" s="279" t="s">
        <v>368</v>
      </c>
      <c r="B26" s="280">
        <v>12505521</v>
      </c>
      <c r="C26" s="280">
        <v>1895873</v>
      </c>
      <c r="D26" s="280">
        <v>133051</v>
      </c>
      <c r="E26" s="280">
        <v>714</v>
      </c>
      <c r="F26" s="280">
        <v>11554</v>
      </c>
      <c r="G26" s="280">
        <v>10176</v>
      </c>
      <c r="H26" s="280">
        <v>343740</v>
      </c>
      <c r="I26" s="281">
        <v>16149</v>
      </c>
      <c r="J26" s="281">
        <v>0</v>
      </c>
      <c r="K26" s="280">
        <v>129</v>
      </c>
      <c r="L26" s="280">
        <v>13313</v>
      </c>
      <c r="M26" s="280">
        <v>38069</v>
      </c>
      <c r="N26" s="280">
        <v>10712</v>
      </c>
      <c r="O26" s="280">
        <v>4638933</v>
      </c>
      <c r="P26" s="280">
        <v>1050</v>
      </c>
      <c r="Q26" s="280">
        <v>59356</v>
      </c>
      <c r="R26" s="280">
        <v>109488</v>
      </c>
      <c r="S26" s="280">
        <v>8489</v>
      </c>
      <c r="T26" s="280">
        <v>1114415</v>
      </c>
      <c r="U26" s="280">
        <v>1295602</v>
      </c>
      <c r="V26" s="280">
        <v>124528</v>
      </c>
      <c r="W26" s="280">
        <v>339409</v>
      </c>
      <c r="X26" s="280">
        <v>379313</v>
      </c>
      <c r="Y26" s="280">
        <v>983855</v>
      </c>
      <c r="Z26" s="280">
        <v>295648</v>
      </c>
      <c r="AA26" s="280">
        <v>681955</v>
      </c>
    </row>
    <row r="27" spans="1:27" s="282" customFormat="1" ht="16.5" customHeight="1" x14ac:dyDescent="0.15">
      <c r="A27" s="282" t="s">
        <v>369</v>
      </c>
    </row>
    <row r="28" spans="1:27" s="282" customFormat="1" ht="16.5" customHeight="1" x14ac:dyDescent="0.15">
      <c r="A28" s="282" t="s">
        <v>370</v>
      </c>
    </row>
    <row r="29" spans="1:27" s="282" customFormat="1" ht="16.5" customHeight="1" x14ac:dyDescent="0.15">
      <c r="A29" s="282" t="s">
        <v>371</v>
      </c>
    </row>
    <row r="30" spans="1:27" s="282" customFormat="1" ht="27" customHeight="1" x14ac:dyDescent="0.15">
      <c r="A30" s="253" t="s">
        <v>372</v>
      </c>
      <c r="B30" s="253"/>
    </row>
    <row r="32" spans="1:27" x14ac:dyDescent="0.15">
      <c r="A32" s="259"/>
      <c r="B32" s="259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</row>
  </sheetData>
  <phoneticPr fontId="3"/>
  <pageMargins left="0.59055118110236227" right="0.19685039370078741" top="0.39370078740157483" bottom="0" header="0" footer="0"/>
  <pageSetup paperSize="9" scale="68" orientation="portrait" blackAndWhite="1" r:id="rId1"/>
  <headerFooter alignWithMargins="0"/>
  <colBreaks count="1" manualBreakCount="1">
    <brk id="11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0"/>
  <sheetViews>
    <sheetView showGridLines="0" view="pageBreakPreview" zoomScale="80" zoomScaleNormal="85" zoomScaleSheetLayoutView="80" workbookViewId="0">
      <pane xSplit="1" ySplit="8" topLeftCell="B16" activePane="bottomRight" state="frozen"/>
      <selection activeCell="C40" sqref="C40"/>
      <selection pane="topRight" activeCell="C40" sqref="C40"/>
      <selection pane="bottomLeft" activeCell="C40" sqref="C40"/>
      <selection pane="bottomRight" activeCell="B10" sqref="B10"/>
    </sheetView>
  </sheetViews>
  <sheetFormatPr defaultColWidth="9" defaultRowHeight="13.5" x14ac:dyDescent="0.15"/>
  <cols>
    <col min="1" max="1" width="15.875" style="226" customWidth="1"/>
    <col min="2" max="16" width="17.375" style="226" customWidth="1"/>
    <col min="17" max="17" width="9" style="226"/>
    <col min="18" max="18" width="13.25" style="226" bestFit="1" customWidth="1"/>
    <col min="19" max="16384" width="9" style="226"/>
  </cols>
  <sheetData>
    <row r="1" spans="1:18" ht="15" customHeight="1" x14ac:dyDescent="0.15">
      <c r="A1" s="226" t="s">
        <v>0</v>
      </c>
    </row>
    <row r="2" spans="1:18" ht="15" customHeight="1" x14ac:dyDescent="0.15">
      <c r="A2" s="227" t="s">
        <v>373</v>
      </c>
      <c r="B2" s="227"/>
      <c r="C2" s="227"/>
      <c r="D2" s="227"/>
      <c r="E2" s="227"/>
      <c r="F2" s="227"/>
      <c r="G2" s="227"/>
      <c r="H2" s="227"/>
      <c r="I2" s="228"/>
      <c r="J2" s="228"/>
      <c r="K2" s="228"/>
      <c r="L2" s="228"/>
      <c r="M2" s="228"/>
      <c r="N2" s="228"/>
      <c r="O2" s="228"/>
      <c r="P2" s="228"/>
    </row>
    <row r="3" spans="1:18" ht="15" customHeight="1" x14ac:dyDescent="0.15">
      <c r="A3" s="229" t="s">
        <v>374</v>
      </c>
      <c r="D3" s="230" t="s">
        <v>94</v>
      </c>
      <c r="E3" s="230"/>
      <c r="P3" s="231" t="s">
        <v>95</v>
      </c>
    </row>
    <row r="4" spans="1:18" ht="9" customHeight="1" thickBot="1" x14ac:dyDescent="0.2">
      <c r="A4" s="229"/>
      <c r="P4" s="231"/>
    </row>
    <row r="5" spans="1:18" s="238" customFormat="1" ht="41.25" customHeight="1" thickTop="1" x14ac:dyDescent="0.15">
      <c r="A5" s="232"/>
      <c r="B5" s="233" t="s">
        <v>375</v>
      </c>
      <c r="C5" s="234" t="s">
        <v>376</v>
      </c>
      <c r="D5" s="234" t="s">
        <v>377</v>
      </c>
      <c r="E5" s="235" t="s">
        <v>378</v>
      </c>
      <c r="F5" s="235" t="s">
        <v>379</v>
      </c>
      <c r="G5" s="235" t="s">
        <v>380</v>
      </c>
      <c r="H5" s="236" t="s">
        <v>381</v>
      </c>
      <c r="I5" s="236" t="s">
        <v>382</v>
      </c>
      <c r="J5" s="236" t="s">
        <v>383</v>
      </c>
      <c r="K5" s="233" t="s">
        <v>384</v>
      </c>
      <c r="L5" s="236" t="s">
        <v>385</v>
      </c>
      <c r="M5" s="236" t="s">
        <v>70</v>
      </c>
      <c r="N5" s="233" t="s">
        <v>386</v>
      </c>
      <c r="O5" s="233" t="s">
        <v>387</v>
      </c>
      <c r="P5" s="237" t="s">
        <v>388</v>
      </c>
    </row>
    <row r="6" spans="1:18" s="229" customFormat="1" ht="40.5" customHeight="1" x14ac:dyDescent="0.15">
      <c r="A6" s="239" t="s">
        <v>40</v>
      </c>
      <c r="B6" s="240">
        <v>498618139</v>
      </c>
      <c r="C6" s="241">
        <v>3016505</v>
      </c>
      <c r="D6" s="241">
        <v>145446304</v>
      </c>
      <c r="E6" s="241">
        <v>126199027</v>
      </c>
      <c r="F6" s="241">
        <v>27278361</v>
      </c>
      <c r="G6" s="241">
        <v>1564642</v>
      </c>
      <c r="H6" s="241">
        <v>20361223</v>
      </c>
      <c r="I6" s="241">
        <v>19600696</v>
      </c>
      <c r="J6" s="241">
        <v>54359522</v>
      </c>
      <c r="K6" s="241">
        <v>14217258</v>
      </c>
      <c r="L6" s="241">
        <v>45491896</v>
      </c>
      <c r="M6" s="241">
        <v>357448</v>
      </c>
      <c r="N6" s="241">
        <v>40722987</v>
      </c>
      <c r="O6" s="241">
        <v>2270</v>
      </c>
      <c r="P6" s="242">
        <v>0</v>
      </c>
      <c r="Q6" s="243"/>
      <c r="R6" s="244"/>
    </row>
    <row r="7" spans="1:18" s="229" customFormat="1" ht="40.5" customHeight="1" x14ac:dyDescent="0.15">
      <c r="A7" s="238" t="s">
        <v>389</v>
      </c>
      <c r="B7" s="240">
        <v>438591805</v>
      </c>
      <c r="C7" s="241">
        <v>3021544</v>
      </c>
      <c r="D7" s="241">
        <v>75773677</v>
      </c>
      <c r="E7" s="241">
        <v>143046384</v>
      </c>
      <c r="F7" s="241">
        <v>32787864</v>
      </c>
      <c r="G7" s="241">
        <v>1661081</v>
      </c>
      <c r="H7" s="241">
        <v>20388117</v>
      </c>
      <c r="I7" s="241">
        <v>19192798</v>
      </c>
      <c r="J7" s="241">
        <v>49986306</v>
      </c>
      <c r="K7" s="241">
        <v>14017395</v>
      </c>
      <c r="L7" s="241">
        <v>40258373</v>
      </c>
      <c r="M7" s="241">
        <v>793263</v>
      </c>
      <c r="N7" s="241">
        <v>37663027</v>
      </c>
      <c r="O7" s="241">
        <v>1976</v>
      </c>
      <c r="P7" s="242">
        <v>0</v>
      </c>
      <c r="Q7" s="243"/>
      <c r="R7" s="244"/>
    </row>
    <row r="8" spans="1:18" s="229" customFormat="1" ht="40.5" customHeight="1" x14ac:dyDescent="0.15">
      <c r="A8" s="245" t="s">
        <v>94</v>
      </c>
      <c r="B8" s="246">
        <f>SUM(B10:B26)</f>
        <v>439326328</v>
      </c>
      <c r="C8" s="246">
        <f t="shared" ref="C8:P8" si="0">SUM(C10:C26)</f>
        <v>3011616</v>
      </c>
      <c r="D8" s="246">
        <f t="shared" si="0"/>
        <v>72707058</v>
      </c>
      <c r="E8" s="246">
        <f t="shared" si="0"/>
        <v>134885603</v>
      </c>
      <c r="F8" s="246">
        <f t="shared" si="0"/>
        <v>34841807</v>
      </c>
      <c r="G8" s="246">
        <f t="shared" si="0"/>
        <v>1315530</v>
      </c>
      <c r="H8" s="246">
        <f t="shared" si="0"/>
        <v>20487239</v>
      </c>
      <c r="I8" s="246">
        <f t="shared" si="0"/>
        <v>20226178</v>
      </c>
      <c r="J8" s="246">
        <f t="shared" si="0"/>
        <v>55412409</v>
      </c>
      <c r="K8" s="246">
        <f t="shared" si="0"/>
        <v>13253489</v>
      </c>
      <c r="L8" s="246">
        <f t="shared" si="0"/>
        <v>40935260</v>
      </c>
      <c r="M8" s="246">
        <f t="shared" si="0"/>
        <v>2254941</v>
      </c>
      <c r="N8" s="246">
        <f t="shared" si="0"/>
        <v>39992831</v>
      </c>
      <c r="O8" s="246">
        <f t="shared" si="0"/>
        <v>2367</v>
      </c>
      <c r="P8" s="246">
        <f t="shared" si="0"/>
        <v>0</v>
      </c>
      <c r="R8" s="244"/>
    </row>
    <row r="9" spans="1:18" s="229" customFormat="1" ht="40.5" customHeight="1" x14ac:dyDescent="0.15">
      <c r="A9" s="247"/>
      <c r="B9" s="240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2"/>
    </row>
    <row r="10" spans="1:18" s="229" customFormat="1" ht="40.5" customHeight="1" x14ac:dyDescent="0.15">
      <c r="A10" s="248" t="s">
        <v>352</v>
      </c>
      <c r="B10" s="240">
        <f>SUM(C10:P10)</f>
        <v>123932287</v>
      </c>
      <c r="C10" s="241">
        <v>661060</v>
      </c>
      <c r="D10" s="241">
        <v>8959903</v>
      </c>
      <c r="E10" s="241">
        <v>47353840</v>
      </c>
      <c r="F10" s="241">
        <v>9588398</v>
      </c>
      <c r="G10" s="241">
        <v>279608</v>
      </c>
      <c r="H10" s="241">
        <v>3622475</v>
      </c>
      <c r="I10" s="241">
        <v>2792550</v>
      </c>
      <c r="J10" s="241">
        <v>20513246</v>
      </c>
      <c r="K10" s="241">
        <v>3311588</v>
      </c>
      <c r="L10" s="241">
        <v>11420113</v>
      </c>
      <c r="M10" s="242">
        <v>488012</v>
      </c>
      <c r="N10" s="242">
        <v>14941494</v>
      </c>
      <c r="O10" s="242">
        <v>0</v>
      </c>
      <c r="P10" s="242">
        <v>0</v>
      </c>
    </row>
    <row r="11" spans="1:18" s="229" customFormat="1" ht="40.5" customHeight="1" x14ac:dyDescent="0.15">
      <c r="A11" s="248" t="s">
        <v>353</v>
      </c>
      <c r="B11" s="240">
        <f t="shared" ref="B11:B26" si="1">SUM(C11:P11)</f>
        <v>43249863</v>
      </c>
      <c r="C11" s="241">
        <v>271077</v>
      </c>
      <c r="D11" s="241">
        <v>13317023</v>
      </c>
      <c r="E11" s="241">
        <v>11029871</v>
      </c>
      <c r="F11" s="241">
        <v>3863985</v>
      </c>
      <c r="G11" s="241">
        <v>117984</v>
      </c>
      <c r="H11" s="242">
        <v>712546</v>
      </c>
      <c r="I11" s="241">
        <v>2619079</v>
      </c>
      <c r="J11" s="241">
        <v>4042848</v>
      </c>
      <c r="K11" s="241">
        <v>995271</v>
      </c>
      <c r="L11" s="241">
        <v>3855417</v>
      </c>
      <c r="M11" s="242">
        <v>145169</v>
      </c>
      <c r="N11" s="242">
        <v>2279593</v>
      </c>
      <c r="O11" s="242">
        <v>0</v>
      </c>
      <c r="P11" s="242">
        <v>0</v>
      </c>
    </row>
    <row r="12" spans="1:18" s="229" customFormat="1" ht="40.5" customHeight="1" x14ac:dyDescent="0.15">
      <c r="A12" s="248" t="s">
        <v>354</v>
      </c>
      <c r="B12" s="240">
        <f t="shared" si="1"/>
        <v>17892522</v>
      </c>
      <c r="C12" s="241">
        <v>172586</v>
      </c>
      <c r="D12" s="241">
        <v>2643636</v>
      </c>
      <c r="E12" s="241">
        <v>5760723</v>
      </c>
      <c r="F12" s="241">
        <v>2081852</v>
      </c>
      <c r="G12" s="242">
        <v>190282</v>
      </c>
      <c r="H12" s="242">
        <v>858692</v>
      </c>
      <c r="I12" s="241">
        <v>787968</v>
      </c>
      <c r="J12" s="241">
        <v>1803185</v>
      </c>
      <c r="K12" s="241">
        <v>551142</v>
      </c>
      <c r="L12" s="241">
        <v>1300234</v>
      </c>
      <c r="M12" s="242">
        <v>22664</v>
      </c>
      <c r="N12" s="242">
        <v>1719558</v>
      </c>
      <c r="O12" s="242">
        <v>0</v>
      </c>
      <c r="P12" s="242">
        <v>0</v>
      </c>
    </row>
    <row r="13" spans="1:18" s="229" customFormat="1" ht="40.5" customHeight="1" x14ac:dyDescent="0.15">
      <c r="A13" s="248" t="s">
        <v>355</v>
      </c>
      <c r="B13" s="240">
        <f t="shared" si="1"/>
        <v>18906953</v>
      </c>
      <c r="C13" s="241">
        <v>176149</v>
      </c>
      <c r="D13" s="241">
        <v>2901295</v>
      </c>
      <c r="E13" s="241">
        <v>5573329</v>
      </c>
      <c r="F13" s="241">
        <v>1638033</v>
      </c>
      <c r="G13" s="242">
        <v>120892</v>
      </c>
      <c r="H13" s="242">
        <v>1409567</v>
      </c>
      <c r="I13" s="241">
        <v>1068910</v>
      </c>
      <c r="J13" s="241">
        <v>1918100</v>
      </c>
      <c r="K13" s="241">
        <v>683358</v>
      </c>
      <c r="L13" s="241">
        <v>2022653</v>
      </c>
      <c r="M13" s="242">
        <v>14674</v>
      </c>
      <c r="N13" s="242">
        <v>1379993</v>
      </c>
      <c r="O13" s="242">
        <v>0</v>
      </c>
      <c r="P13" s="242">
        <v>0</v>
      </c>
    </row>
    <row r="14" spans="1:18" s="229" customFormat="1" ht="40.5" customHeight="1" x14ac:dyDescent="0.15">
      <c r="A14" s="248" t="s">
        <v>356</v>
      </c>
      <c r="B14" s="240">
        <f t="shared" si="1"/>
        <v>13935339</v>
      </c>
      <c r="C14" s="241">
        <v>153248</v>
      </c>
      <c r="D14" s="241">
        <v>2795238</v>
      </c>
      <c r="E14" s="241">
        <v>4003912</v>
      </c>
      <c r="F14" s="241">
        <v>859294</v>
      </c>
      <c r="G14" s="242">
        <v>104861</v>
      </c>
      <c r="H14" s="242">
        <v>727283</v>
      </c>
      <c r="I14" s="241">
        <v>597701</v>
      </c>
      <c r="J14" s="241">
        <v>1405575</v>
      </c>
      <c r="K14" s="241">
        <v>354975</v>
      </c>
      <c r="L14" s="241">
        <v>1134027</v>
      </c>
      <c r="M14" s="242">
        <v>546305</v>
      </c>
      <c r="N14" s="242">
        <v>1252920</v>
      </c>
      <c r="O14" s="242">
        <v>0</v>
      </c>
      <c r="P14" s="242">
        <v>0</v>
      </c>
    </row>
    <row r="15" spans="1:18" s="229" customFormat="1" ht="40.5" customHeight="1" x14ac:dyDescent="0.15">
      <c r="A15" s="248" t="s">
        <v>390</v>
      </c>
      <c r="B15" s="240">
        <f t="shared" si="1"/>
        <v>28738209</v>
      </c>
      <c r="C15" s="241">
        <v>223371</v>
      </c>
      <c r="D15" s="241">
        <v>4057382</v>
      </c>
      <c r="E15" s="241">
        <v>11012824</v>
      </c>
      <c r="F15" s="241">
        <v>2414857</v>
      </c>
      <c r="G15" s="241">
        <v>73063</v>
      </c>
      <c r="H15" s="242">
        <v>1167531</v>
      </c>
      <c r="I15" s="241">
        <v>730047</v>
      </c>
      <c r="J15" s="241">
        <v>3082960</v>
      </c>
      <c r="K15" s="241">
        <v>854407</v>
      </c>
      <c r="L15" s="241">
        <v>2618746</v>
      </c>
      <c r="M15" s="242">
        <v>0</v>
      </c>
      <c r="N15" s="242">
        <v>2503021</v>
      </c>
      <c r="O15" s="242">
        <v>0</v>
      </c>
      <c r="P15" s="242">
        <v>0</v>
      </c>
    </row>
    <row r="16" spans="1:18" s="229" customFormat="1" ht="40.5" customHeight="1" x14ac:dyDescent="0.15">
      <c r="A16" s="248" t="s">
        <v>358</v>
      </c>
      <c r="B16" s="240">
        <f t="shared" si="1"/>
        <v>18806266</v>
      </c>
      <c r="C16" s="241">
        <v>153208</v>
      </c>
      <c r="D16" s="241">
        <v>3325585</v>
      </c>
      <c r="E16" s="241">
        <v>4735528</v>
      </c>
      <c r="F16" s="241">
        <v>1016360</v>
      </c>
      <c r="G16" s="241">
        <v>22044</v>
      </c>
      <c r="H16" s="242">
        <v>934227</v>
      </c>
      <c r="I16" s="241">
        <v>968652</v>
      </c>
      <c r="J16" s="241">
        <v>4140810</v>
      </c>
      <c r="K16" s="241">
        <v>548212</v>
      </c>
      <c r="L16" s="241">
        <v>1433184</v>
      </c>
      <c r="M16" s="242">
        <v>1965</v>
      </c>
      <c r="N16" s="242">
        <v>1526491</v>
      </c>
      <c r="O16" s="242">
        <v>0</v>
      </c>
      <c r="P16" s="242">
        <v>0</v>
      </c>
    </row>
    <row r="17" spans="1:16" s="229" customFormat="1" ht="40.5" customHeight="1" x14ac:dyDescent="0.15">
      <c r="A17" s="248" t="s">
        <v>359</v>
      </c>
      <c r="B17" s="240">
        <f t="shared" si="1"/>
        <v>40077527</v>
      </c>
      <c r="C17" s="241">
        <v>241002</v>
      </c>
      <c r="D17" s="241">
        <v>5570750</v>
      </c>
      <c r="E17" s="241">
        <v>13127650</v>
      </c>
      <c r="F17" s="241">
        <v>2772959</v>
      </c>
      <c r="G17" s="241">
        <v>120121</v>
      </c>
      <c r="H17" s="242">
        <v>1242968</v>
      </c>
      <c r="I17" s="241">
        <v>2294162</v>
      </c>
      <c r="J17" s="241">
        <v>5250515</v>
      </c>
      <c r="K17" s="241">
        <v>1344160</v>
      </c>
      <c r="L17" s="241">
        <v>3687794</v>
      </c>
      <c r="M17" s="242">
        <v>34728</v>
      </c>
      <c r="N17" s="242">
        <v>4390718</v>
      </c>
      <c r="O17" s="242">
        <v>0</v>
      </c>
      <c r="P17" s="242">
        <v>0</v>
      </c>
    </row>
    <row r="18" spans="1:16" s="229" customFormat="1" ht="40.5" customHeight="1" x14ac:dyDescent="0.15">
      <c r="A18" s="248" t="s">
        <v>360</v>
      </c>
      <c r="B18" s="240">
        <f t="shared" si="1"/>
        <v>46256167</v>
      </c>
      <c r="C18" s="241">
        <v>260383</v>
      </c>
      <c r="D18" s="241">
        <v>7946153</v>
      </c>
      <c r="E18" s="241">
        <v>15164717</v>
      </c>
      <c r="F18" s="241">
        <v>3457902</v>
      </c>
      <c r="G18" s="242">
        <v>55865</v>
      </c>
      <c r="H18" s="242">
        <v>2317781</v>
      </c>
      <c r="I18" s="241">
        <v>2014400</v>
      </c>
      <c r="J18" s="241">
        <v>3503640</v>
      </c>
      <c r="K18" s="241">
        <v>1550903</v>
      </c>
      <c r="L18" s="241">
        <v>5802227</v>
      </c>
      <c r="M18" s="242">
        <v>3608</v>
      </c>
      <c r="N18" s="242">
        <v>4178588</v>
      </c>
      <c r="O18" s="242">
        <v>0</v>
      </c>
      <c r="P18" s="242">
        <v>0</v>
      </c>
    </row>
    <row r="19" spans="1:16" s="229" customFormat="1" ht="40.5" customHeight="1" x14ac:dyDescent="0.15">
      <c r="A19" s="248" t="s">
        <v>361</v>
      </c>
      <c r="B19" s="240">
        <f t="shared" si="1"/>
        <v>11215795</v>
      </c>
      <c r="C19" s="241">
        <v>96106</v>
      </c>
      <c r="D19" s="241">
        <v>2845209</v>
      </c>
      <c r="E19" s="241">
        <v>3155820</v>
      </c>
      <c r="F19" s="241">
        <v>749342</v>
      </c>
      <c r="G19" s="242">
        <v>24100</v>
      </c>
      <c r="H19" s="242">
        <v>587637</v>
      </c>
      <c r="I19" s="241">
        <v>287624</v>
      </c>
      <c r="J19" s="241">
        <v>1116583</v>
      </c>
      <c r="K19" s="241">
        <v>375976</v>
      </c>
      <c r="L19" s="241">
        <v>1046636</v>
      </c>
      <c r="M19" s="242">
        <v>4257</v>
      </c>
      <c r="N19" s="242">
        <v>926505</v>
      </c>
      <c r="O19" s="242">
        <v>0</v>
      </c>
      <c r="P19" s="242">
        <v>0</v>
      </c>
    </row>
    <row r="20" spans="1:16" s="229" customFormat="1" ht="40.5" customHeight="1" x14ac:dyDescent="0.15">
      <c r="A20" s="248" t="s">
        <v>362</v>
      </c>
      <c r="B20" s="240">
        <f t="shared" si="1"/>
        <v>4355713</v>
      </c>
      <c r="C20" s="241">
        <v>50108</v>
      </c>
      <c r="D20" s="241">
        <v>655177</v>
      </c>
      <c r="E20" s="241">
        <v>448702</v>
      </c>
      <c r="F20" s="241">
        <v>187151</v>
      </c>
      <c r="G20" s="242">
        <v>2050</v>
      </c>
      <c r="H20" s="242">
        <v>620019</v>
      </c>
      <c r="I20" s="241">
        <v>908573</v>
      </c>
      <c r="J20" s="241">
        <v>433402</v>
      </c>
      <c r="K20" s="241">
        <v>99374</v>
      </c>
      <c r="L20" s="241">
        <v>466601</v>
      </c>
      <c r="M20" s="242">
        <v>8115</v>
      </c>
      <c r="N20" s="242">
        <v>476441</v>
      </c>
      <c r="O20" s="242">
        <v>0</v>
      </c>
      <c r="P20" s="242">
        <v>0</v>
      </c>
    </row>
    <row r="21" spans="1:16" s="229" customFormat="1" ht="40.5" customHeight="1" x14ac:dyDescent="0.15">
      <c r="A21" s="248" t="s">
        <v>363</v>
      </c>
      <c r="B21" s="240">
        <f t="shared" si="1"/>
        <v>10068527</v>
      </c>
      <c r="C21" s="241">
        <v>77982</v>
      </c>
      <c r="D21" s="241">
        <v>1845749</v>
      </c>
      <c r="E21" s="241">
        <v>1894535</v>
      </c>
      <c r="F21" s="241">
        <v>891222</v>
      </c>
      <c r="G21" s="242">
        <v>15000</v>
      </c>
      <c r="H21" s="242">
        <v>951193</v>
      </c>
      <c r="I21" s="241">
        <v>736512</v>
      </c>
      <c r="J21" s="241">
        <v>908935</v>
      </c>
      <c r="K21" s="241">
        <v>345629</v>
      </c>
      <c r="L21" s="241">
        <v>937585</v>
      </c>
      <c r="M21" s="242">
        <v>812325</v>
      </c>
      <c r="N21" s="242">
        <v>651860</v>
      </c>
      <c r="O21" s="242">
        <v>0</v>
      </c>
      <c r="P21" s="242">
        <v>0</v>
      </c>
    </row>
    <row r="22" spans="1:16" s="229" customFormat="1" ht="40.5" customHeight="1" x14ac:dyDescent="0.15">
      <c r="A22" s="248" t="s">
        <v>364</v>
      </c>
      <c r="B22" s="240">
        <f t="shared" si="1"/>
        <v>14255949</v>
      </c>
      <c r="C22" s="241">
        <v>99148</v>
      </c>
      <c r="D22" s="241">
        <v>2942720</v>
      </c>
      <c r="E22" s="241">
        <v>3774909</v>
      </c>
      <c r="F22" s="241">
        <v>1163072</v>
      </c>
      <c r="G22" s="242">
        <v>41162</v>
      </c>
      <c r="H22" s="242">
        <v>754223</v>
      </c>
      <c r="I22" s="241">
        <v>882654</v>
      </c>
      <c r="J22" s="241">
        <v>1307045</v>
      </c>
      <c r="K22" s="241">
        <v>496804</v>
      </c>
      <c r="L22" s="241">
        <v>1316618</v>
      </c>
      <c r="M22" s="242">
        <v>65440</v>
      </c>
      <c r="N22" s="242">
        <v>1412154</v>
      </c>
      <c r="O22" s="242">
        <v>0</v>
      </c>
      <c r="P22" s="242">
        <v>0</v>
      </c>
    </row>
    <row r="23" spans="1:16" s="229" customFormat="1" ht="40.5" customHeight="1" x14ac:dyDescent="0.15">
      <c r="A23" s="248" t="s">
        <v>365</v>
      </c>
      <c r="B23" s="240">
        <f t="shared" si="1"/>
        <v>12343611</v>
      </c>
      <c r="C23" s="241">
        <v>96228</v>
      </c>
      <c r="D23" s="241">
        <v>3632605</v>
      </c>
      <c r="E23" s="241">
        <v>1714706</v>
      </c>
      <c r="F23" s="241">
        <v>1035431</v>
      </c>
      <c r="G23" s="242">
        <v>33334</v>
      </c>
      <c r="H23" s="242">
        <v>702157</v>
      </c>
      <c r="I23" s="241">
        <v>1027222</v>
      </c>
      <c r="J23" s="241">
        <v>1792342</v>
      </c>
      <c r="K23" s="241">
        <v>616299</v>
      </c>
      <c r="L23" s="241">
        <v>1124927</v>
      </c>
      <c r="M23" s="242">
        <v>0</v>
      </c>
      <c r="N23" s="242">
        <v>568360</v>
      </c>
      <c r="O23" s="242">
        <v>0</v>
      </c>
      <c r="P23" s="242">
        <v>0</v>
      </c>
    </row>
    <row r="24" spans="1:16" s="229" customFormat="1" ht="40.5" customHeight="1" x14ac:dyDescent="0.15">
      <c r="A24" s="248" t="s">
        <v>366</v>
      </c>
      <c r="B24" s="240">
        <f t="shared" si="1"/>
        <v>12958573</v>
      </c>
      <c r="C24" s="241">
        <v>95769</v>
      </c>
      <c r="D24" s="241">
        <v>3811902</v>
      </c>
      <c r="E24" s="241">
        <v>1875923</v>
      </c>
      <c r="F24" s="241">
        <v>916527</v>
      </c>
      <c r="G24" s="242">
        <v>47216</v>
      </c>
      <c r="H24" s="242">
        <v>1781023</v>
      </c>
      <c r="I24" s="241">
        <v>633410</v>
      </c>
      <c r="J24" s="241">
        <v>2244584</v>
      </c>
      <c r="K24" s="241">
        <v>335787</v>
      </c>
      <c r="L24" s="241">
        <v>893659</v>
      </c>
      <c r="M24" s="242">
        <v>0</v>
      </c>
      <c r="N24" s="242">
        <v>320406</v>
      </c>
      <c r="O24" s="242">
        <v>2367</v>
      </c>
      <c r="P24" s="242">
        <v>0</v>
      </c>
    </row>
    <row r="25" spans="1:16" s="229" customFormat="1" ht="40.5" customHeight="1" x14ac:dyDescent="0.15">
      <c r="A25" s="248" t="s">
        <v>367</v>
      </c>
      <c r="B25" s="240">
        <f t="shared" si="1"/>
        <v>10857215</v>
      </c>
      <c r="C25" s="241">
        <v>99604</v>
      </c>
      <c r="D25" s="241">
        <v>2693952</v>
      </c>
      <c r="E25" s="241">
        <v>1838188</v>
      </c>
      <c r="F25" s="241">
        <v>798718</v>
      </c>
      <c r="G25" s="242">
        <v>48109</v>
      </c>
      <c r="H25" s="242">
        <v>1271737</v>
      </c>
      <c r="I25" s="241">
        <v>1406414</v>
      </c>
      <c r="J25" s="241">
        <v>961185</v>
      </c>
      <c r="K25" s="241">
        <v>397115</v>
      </c>
      <c r="L25" s="241">
        <v>1043341</v>
      </c>
      <c r="M25" s="242">
        <v>107679</v>
      </c>
      <c r="N25" s="242">
        <v>191173</v>
      </c>
      <c r="O25" s="242">
        <v>0</v>
      </c>
      <c r="P25" s="242">
        <v>0</v>
      </c>
    </row>
    <row r="26" spans="1:16" s="229" customFormat="1" ht="40.5" customHeight="1" x14ac:dyDescent="0.15">
      <c r="A26" s="249" t="s">
        <v>368</v>
      </c>
      <c r="B26" s="250">
        <f t="shared" si="1"/>
        <v>11475812</v>
      </c>
      <c r="C26" s="251">
        <v>84587</v>
      </c>
      <c r="D26" s="251">
        <v>2762779</v>
      </c>
      <c r="E26" s="251">
        <v>2420426</v>
      </c>
      <c r="F26" s="251">
        <v>1406704</v>
      </c>
      <c r="G26" s="252">
        <v>19839</v>
      </c>
      <c r="H26" s="252">
        <v>826180</v>
      </c>
      <c r="I26" s="251">
        <v>470300</v>
      </c>
      <c r="J26" s="251">
        <v>987454</v>
      </c>
      <c r="K26" s="251">
        <v>392489</v>
      </c>
      <c r="L26" s="251">
        <v>831498</v>
      </c>
      <c r="M26" s="252">
        <v>0</v>
      </c>
      <c r="N26" s="252">
        <v>1273556</v>
      </c>
      <c r="O26" s="252">
        <v>0</v>
      </c>
      <c r="P26" s="252">
        <v>0</v>
      </c>
    </row>
    <row r="27" spans="1:16" s="229" customFormat="1" ht="23.25" customHeight="1" x14ac:dyDescent="0.15">
      <c r="A27" s="253" t="s">
        <v>391</v>
      </c>
    </row>
    <row r="29" spans="1:16" x14ac:dyDescent="0.15">
      <c r="A29" s="231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</row>
    <row r="30" spans="1:16" x14ac:dyDescent="0.15"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</row>
  </sheetData>
  <phoneticPr fontId="3"/>
  <pageMargins left="0.59055118110236227" right="0" top="0.59055118110236227" bottom="0" header="0" footer="0"/>
  <pageSetup paperSize="9" scale="60" orientation="portrait" blackAndWhite="1" r:id="rId1"/>
  <headerFooter alignWithMargins="0"/>
  <colBreaks count="1" manualBreakCount="1">
    <brk id="8" min="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7"/>
  <sheetViews>
    <sheetView showGridLines="0" view="pageBreakPreview" zoomScaleNormal="100" zoomScaleSheetLayoutView="100" workbookViewId="0">
      <selection activeCell="A28" sqref="A28"/>
    </sheetView>
  </sheetViews>
  <sheetFormatPr defaultColWidth="9" defaultRowHeight="13.5" x14ac:dyDescent="0.15"/>
  <cols>
    <col min="1" max="1" width="19.375" style="8" customWidth="1"/>
    <col min="2" max="2" width="16.75" style="8" customWidth="1"/>
    <col min="3" max="3" width="19.75" style="8" customWidth="1"/>
    <col min="4" max="4" width="16.25" style="8" customWidth="1"/>
    <col min="5" max="5" width="13.125" style="8" bestFit="1" customWidth="1"/>
    <col min="6" max="6" width="15.75" style="8" customWidth="1"/>
    <col min="7" max="7" width="15.125" style="8" bestFit="1" customWidth="1"/>
    <col min="8" max="8" width="15" style="8" bestFit="1" customWidth="1"/>
    <col min="9" max="9" width="14.125" style="8" bestFit="1" customWidth="1"/>
    <col min="10" max="16384" width="9" style="8"/>
  </cols>
  <sheetData>
    <row r="1" spans="1:9" x14ac:dyDescent="0.15">
      <c r="A1" s="7" t="s">
        <v>31</v>
      </c>
    </row>
    <row r="2" spans="1:9" x14ac:dyDescent="0.15">
      <c r="A2" s="8" t="s">
        <v>0</v>
      </c>
    </row>
    <row r="3" spans="1:9" ht="24" customHeight="1" x14ac:dyDescent="0.2">
      <c r="B3" s="9" t="s">
        <v>32</v>
      </c>
    </row>
    <row r="4" spans="1:9" ht="16.5" x14ac:dyDescent="0.15">
      <c r="A4" s="10" t="s">
        <v>33</v>
      </c>
      <c r="B4" s="10"/>
      <c r="C4" s="10"/>
      <c r="D4" s="10"/>
      <c r="E4" s="10"/>
      <c r="F4" s="10"/>
    </row>
    <row r="5" spans="1:9" x14ac:dyDescent="0.15">
      <c r="A5" s="11"/>
      <c r="B5" s="11"/>
      <c r="C5" s="11"/>
      <c r="D5" s="11"/>
      <c r="E5" s="11"/>
      <c r="F5" s="12" t="s">
        <v>34</v>
      </c>
    </row>
    <row r="6" spans="1:9" ht="6" customHeight="1" thickBot="1" x14ac:dyDescent="0.2">
      <c r="A6" s="13"/>
      <c r="B6" s="13"/>
      <c r="C6" s="13"/>
      <c r="D6" s="13"/>
      <c r="E6" s="13"/>
    </row>
    <row r="7" spans="1:9" s="17" customFormat="1" ht="17.25" customHeight="1" thickTop="1" x14ac:dyDescent="0.15">
      <c r="A7" s="14"/>
      <c r="B7" s="15" t="s">
        <v>35</v>
      </c>
      <c r="C7" s="15" t="s">
        <v>36</v>
      </c>
      <c r="D7" s="15" t="s">
        <v>37</v>
      </c>
      <c r="E7" s="15" t="s">
        <v>38</v>
      </c>
      <c r="F7" s="16" t="s">
        <v>39</v>
      </c>
    </row>
    <row r="8" spans="1:9" s="17" customFormat="1" ht="17.25" customHeight="1" x14ac:dyDescent="0.15">
      <c r="A8" s="18" t="s">
        <v>40</v>
      </c>
      <c r="B8" s="19">
        <v>619583268873</v>
      </c>
      <c r="C8" s="19">
        <v>551730445277</v>
      </c>
      <c r="D8" s="19">
        <v>541282050235</v>
      </c>
      <c r="E8" s="19">
        <v>78994894</v>
      </c>
      <c r="F8" s="19">
        <v>10369400148</v>
      </c>
      <c r="G8" s="20"/>
      <c r="H8" s="20"/>
      <c r="I8" s="20"/>
    </row>
    <row r="9" spans="1:9" s="17" customFormat="1" ht="17.25" customHeight="1" x14ac:dyDescent="0.15">
      <c r="A9" s="21">
        <v>3</v>
      </c>
      <c r="B9" s="19">
        <v>704290427448</v>
      </c>
      <c r="C9" s="19">
        <v>605853880125</v>
      </c>
      <c r="D9" s="19">
        <v>595684203441</v>
      </c>
      <c r="E9" s="19">
        <v>72836135</v>
      </c>
      <c r="F9" s="19">
        <v>10096840549</v>
      </c>
      <c r="G9" s="20"/>
      <c r="H9" s="20"/>
      <c r="I9" s="20"/>
    </row>
    <row r="10" spans="1:9" s="17" customFormat="1" ht="17.25" customHeight="1" x14ac:dyDescent="0.15">
      <c r="A10" s="21">
        <v>4</v>
      </c>
      <c r="B10" s="19">
        <f>SUM(B12:B26)</f>
        <v>704290427448</v>
      </c>
      <c r="C10" s="19">
        <f>SUM(C12:C26)</f>
        <v>605853880125</v>
      </c>
      <c r="D10" s="19">
        <f>SUM(D12:D26)</f>
        <v>579304650000</v>
      </c>
      <c r="E10" s="19">
        <f>SUM(E12:E26)</f>
        <v>72836135</v>
      </c>
      <c r="F10" s="19">
        <f>SUM(F12:F26)</f>
        <v>10096840549</v>
      </c>
      <c r="G10" s="20"/>
      <c r="H10" s="20"/>
      <c r="I10" s="20"/>
    </row>
    <row r="11" spans="1:9" s="17" customFormat="1" ht="17.25" customHeight="1" x14ac:dyDescent="0.15">
      <c r="A11" s="22"/>
      <c r="B11" s="19"/>
      <c r="C11" s="19"/>
      <c r="D11" s="19"/>
      <c r="E11" s="19"/>
      <c r="F11" s="19"/>
    </row>
    <row r="12" spans="1:9" s="17" customFormat="1" ht="17.25" customHeight="1" x14ac:dyDescent="0.15">
      <c r="A12" s="22" t="s">
        <v>41</v>
      </c>
      <c r="B12" s="19">
        <v>121249729000</v>
      </c>
      <c r="C12" s="19">
        <v>130057701020</v>
      </c>
      <c r="D12" s="19">
        <v>134158864000</v>
      </c>
      <c r="E12" s="19">
        <v>68871884</v>
      </c>
      <c r="F12" s="23">
        <v>967028973</v>
      </c>
      <c r="G12" s="20"/>
      <c r="H12" s="20"/>
      <c r="I12" s="20"/>
    </row>
    <row r="13" spans="1:9" s="17" customFormat="1" ht="17.25" customHeight="1" x14ac:dyDescent="0.15">
      <c r="A13" s="22" t="s">
        <v>42</v>
      </c>
      <c r="B13" s="19">
        <v>37185418000</v>
      </c>
      <c r="C13" s="19">
        <v>37185393914</v>
      </c>
      <c r="D13" s="19">
        <v>38537394000</v>
      </c>
      <c r="E13" s="23">
        <v>0</v>
      </c>
      <c r="F13" s="23">
        <v>0</v>
      </c>
      <c r="G13" s="20"/>
      <c r="H13" s="20"/>
      <c r="I13" s="20"/>
    </row>
    <row r="14" spans="1:9" s="17" customFormat="1" ht="17.25" customHeight="1" x14ac:dyDescent="0.15">
      <c r="A14" s="22" t="s">
        <v>43</v>
      </c>
      <c r="B14" s="19">
        <v>14056144000</v>
      </c>
      <c r="C14" s="19">
        <v>14177540006</v>
      </c>
      <c r="D14" s="19">
        <v>16119949000</v>
      </c>
      <c r="E14" s="23">
        <v>0</v>
      </c>
      <c r="F14" s="23">
        <v>0</v>
      </c>
      <c r="G14" s="20"/>
      <c r="H14" s="20"/>
      <c r="I14" s="20"/>
    </row>
    <row r="15" spans="1:9" s="17" customFormat="1" ht="17.25" customHeight="1" x14ac:dyDescent="0.15">
      <c r="A15" s="22" t="s">
        <v>44</v>
      </c>
      <c r="B15" s="19">
        <v>526366000</v>
      </c>
      <c r="C15" s="19">
        <v>526366000</v>
      </c>
      <c r="D15" s="19">
        <v>496073000</v>
      </c>
      <c r="E15" s="23">
        <v>0</v>
      </c>
      <c r="F15" s="23">
        <v>0</v>
      </c>
      <c r="G15" s="20"/>
      <c r="H15" s="20"/>
      <c r="I15" s="20"/>
    </row>
    <row r="16" spans="1:9" s="17" customFormat="1" ht="17.25" customHeight="1" x14ac:dyDescent="0.15">
      <c r="A16" s="22" t="s">
        <v>45</v>
      </c>
      <c r="B16" s="19">
        <v>146052188000</v>
      </c>
      <c r="C16" s="19">
        <v>146793553000</v>
      </c>
      <c r="D16" s="19">
        <v>140703807000</v>
      </c>
      <c r="E16" s="23">
        <v>0</v>
      </c>
      <c r="F16" s="23">
        <v>0</v>
      </c>
      <c r="G16" s="20"/>
      <c r="H16" s="20"/>
      <c r="I16" s="20"/>
    </row>
    <row r="17" spans="1:9" s="17" customFormat="1" ht="17.25" customHeight="1" x14ac:dyDescent="0.15">
      <c r="A17" s="24" t="s">
        <v>46</v>
      </c>
      <c r="B17" s="19">
        <v>200000000</v>
      </c>
      <c r="C17" s="19">
        <v>173802000</v>
      </c>
      <c r="D17" s="19">
        <v>155389000</v>
      </c>
      <c r="E17" s="23">
        <v>0</v>
      </c>
      <c r="F17" s="23">
        <v>0</v>
      </c>
      <c r="G17" s="20"/>
      <c r="H17" s="20"/>
      <c r="I17" s="20"/>
    </row>
    <row r="18" spans="1:9" s="17" customFormat="1" ht="17.25" customHeight="1" x14ac:dyDescent="0.15">
      <c r="A18" s="22" t="s">
        <v>47</v>
      </c>
      <c r="B18" s="19">
        <v>5321505641</v>
      </c>
      <c r="C18" s="19">
        <v>3750114137</v>
      </c>
      <c r="D18" s="19">
        <v>3036098000</v>
      </c>
      <c r="E18" s="23">
        <v>2794558</v>
      </c>
      <c r="F18" s="23">
        <v>44979457</v>
      </c>
      <c r="G18" s="20"/>
      <c r="H18" s="20"/>
      <c r="I18" s="20"/>
    </row>
    <row r="19" spans="1:9" s="17" customFormat="1" ht="17.25" customHeight="1" x14ac:dyDescent="0.15">
      <c r="A19" s="22" t="s">
        <v>48</v>
      </c>
      <c r="B19" s="19">
        <v>5053022000</v>
      </c>
      <c r="C19" s="19">
        <v>5133765837</v>
      </c>
      <c r="D19" s="19">
        <v>5065912000</v>
      </c>
      <c r="E19" s="23">
        <v>0</v>
      </c>
      <c r="F19" s="23">
        <v>122475280</v>
      </c>
      <c r="G19" s="20"/>
      <c r="H19" s="20"/>
      <c r="I19" s="20"/>
    </row>
    <row r="20" spans="1:9" s="17" customFormat="1" ht="17.25" customHeight="1" x14ac:dyDescent="0.15">
      <c r="A20" s="22" t="s">
        <v>49</v>
      </c>
      <c r="B20" s="19">
        <v>175269390177</v>
      </c>
      <c r="C20" s="19">
        <v>108573152282</v>
      </c>
      <c r="D20" s="19">
        <v>119326966000</v>
      </c>
      <c r="E20" s="23">
        <v>0</v>
      </c>
      <c r="F20" s="23">
        <v>0</v>
      </c>
      <c r="G20" s="20"/>
      <c r="H20" s="20"/>
      <c r="I20" s="20"/>
    </row>
    <row r="21" spans="1:9" s="17" customFormat="1" ht="17.25" customHeight="1" x14ac:dyDescent="0.15">
      <c r="A21" s="22" t="s">
        <v>50</v>
      </c>
      <c r="B21" s="19">
        <v>1186055000</v>
      </c>
      <c r="C21" s="19">
        <v>1216675177</v>
      </c>
      <c r="D21" s="19">
        <v>1045987000</v>
      </c>
      <c r="E21" s="23">
        <v>0</v>
      </c>
      <c r="F21" s="23">
        <v>0</v>
      </c>
      <c r="G21" s="20"/>
      <c r="H21" s="20"/>
      <c r="I21" s="20"/>
    </row>
    <row r="22" spans="1:9" s="17" customFormat="1" ht="17.25" customHeight="1" x14ac:dyDescent="0.15">
      <c r="A22" s="22" t="s">
        <v>51</v>
      </c>
      <c r="B22" s="19">
        <v>154668000</v>
      </c>
      <c r="C22" s="19">
        <v>150704086</v>
      </c>
      <c r="D22" s="19">
        <v>152371000</v>
      </c>
      <c r="E22" s="23">
        <v>0</v>
      </c>
      <c r="F22" s="23">
        <v>0</v>
      </c>
      <c r="G22" s="20"/>
      <c r="H22" s="20"/>
      <c r="I22" s="20"/>
    </row>
    <row r="23" spans="1:9" s="17" customFormat="1" ht="17.25" customHeight="1" x14ac:dyDescent="0.15">
      <c r="A23" s="22" t="s">
        <v>52</v>
      </c>
      <c r="B23" s="19">
        <v>10129075352</v>
      </c>
      <c r="C23" s="19">
        <v>6824537464</v>
      </c>
      <c r="D23" s="19">
        <v>4706443000</v>
      </c>
      <c r="E23" s="23">
        <v>0</v>
      </c>
      <c r="F23" s="23">
        <v>0</v>
      </c>
      <c r="G23" s="20"/>
      <c r="H23" s="20"/>
      <c r="I23" s="20"/>
    </row>
    <row r="24" spans="1:9" s="17" customFormat="1" ht="17.25" customHeight="1" x14ac:dyDescent="0.15">
      <c r="A24" s="22" t="s">
        <v>53</v>
      </c>
      <c r="B24" s="19">
        <v>11141772278</v>
      </c>
      <c r="C24" s="19">
        <v>11141772744</v>
      </c>
      <c r="D24" s="19">
        <v>14086623000</v>
      </c>
      <c r="E24" s="23">
        <v>0</v>
      </c>
      <c r="F24" s="23">
        <v>0</v>
      </c>
      <c r="G24" s="20"/>
      <c r="H24" s="20"/>
      <c r="I24" s="20"/>
    </row>
    <row r="25" spans="1:9" s="17" customFormat="1" ht="17.25" customHeight="1" x14ac:dyDescent="0.15">
      <c r="A25" s="22" t="s">
        <v>54</v>
      </c>
      <c r="B25" s="19">
        <v>64740094000</v>
      </c>
      <c r="C25" s="19">
        <v>59726802458</v>
      </c>
      <c r="D25" s="19">
        <v>37586774000</v>
      </c>
      <c r="E25" s="23">
        <v>1169693</v>
      </c>
      <c r="F25" s="23">
        <v>8962356839</v>
      </c>
      <c r="G25" s="20"/>
      <c r="H25" s="20"/>
      <c r="I25" s="20"/>
    </row>
    <row r="26" spans="1:9" s="17" customFormat="1" ht="17.25" customHeight="1" x14ac:dyDescent="0.15">
      <c r="A26" s="25" t="s">
        <v>55</v>
      </c>
      <c r="B26" s="26">
        <v>112025000000</v>
      </c>
      <c r="C26" s="27">
        <v>80422000000</v>
      </c>
      <c r="D26" s="27">
        <v>64126000000</v>
      </c>
      <c r="E26" s="28">
        <v>0</v>
      </c>
      <c r="F26" s="28">
        <v>0</v>
      </c>
      <c r="G26" s="20"/>
      <c r="H26" s="20"/>
      <c r="I26" s="20"/>
    </row>
    <row r="27" spans="1:9" s="17" customFormat="1" ht="17.25" customHeight="1" x14ac:dyDescent="0.15">
      <c r="A27" s="29" t="s">
        <v>402</v>
      </c>
      <c r="B27" s="29"/>
      <c r="C27" s="29"/>
    </row>
  </sheetData>
  <phoneticPr fontId="3"/>
  <hyperlinks>
    <hyperlink ref="A1" location="'16税・財政目次'!A1" display="16　税・財政目次へ＜＜" xr:uid="{00000000-0004-0000-0100-000000000000}"/>
  </hyperlinks>
  <pageMargins left="0.59055118110236227" right="0.59055118110236227" top="0.59055118110236227" bottom="0.39370078740157483" header="0.51181102362204722" footer="0.51181102362204722"/>
  <pageSetup paperSize="9" scale="9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8"/>
  <sheetViews>
    <sheetView showGridLines="0" view="pageBreakPreview" zoomScaleNormal="100" zoomScaleSheetLayoutView="100" workbookViewId="0">
      <selection activeCell="A26" sqref="A26"/>
    </sheetView>
  </sheetViews>
  <sheetFormatPr defaultColWidth="9" defaultRowHeight="13.5" x14ac:dyDescent="0.15"/>
  <cols>
    <col min="1" max="1" width="17.75" style="8" customWidth="1"/>
    <col min="2" max="5" width="18.375" style="8" customWidth="1"/>
    <col min="6" max="6" width="14.625" style="8" customWidth="1"/>
    <col min="7" max="16384" width="9" style="8"/>
  </cols>
  <sheetData>
    <row r="1" spans="1:7" x14ac:dyDescent="0.15">
      <c r="A1" s="7" t="s">
        <v>31</v>
      </c>
    </row>
    <row r="2" spans="1:7" x14ac:dyDescent="0.15">
      <c r="A2" s="8" t="s">
        <v>0</v>
      </c>
    </row>
    <row r="3" spans="1:7" ht="16.5" x14ac:dyDescent="0.15">
      <c r="A3" s="10" t="s">
        <v>56</v>
      </c>
      <c r="B3" s="10"/>
      <c r="C3" s="10"/>
      <c r="D3" s="10"/>
      <c r="E3" s="10"/>
    </row>
    <row r="4" spans="1:7" x14ac:dyDescent="0.15">
      <c r="A4" s="11"/>
      <c r="B4" s="11"/>
      <c r="C4" s="11"/>
      <c r="D4" s="11"/>
      <c r="E4" s="12" t="s">
        <v>34</v>
      </c>
    </row>
    <row r="5" spans="1:7" ht="6" customHeight="1" thickBot="1" x14ac:dyDescent="0.2">
      <c r="A5" s="30"/>
      <c r="B5" s="30"/>
      <c r="C5" s="30"/>
      <c r="D5" s="30"/>
    </row>
    <row r="6" spans="1:7" s="17" customFormat="1" ht="17.25" customHeight="1" thickTop="1" x14ac:dyDescent="0.15">
      <c r="A6" s="14"/>
      <c r="B6" s="15" t="s">
        <v>35</v>
      </c>
      <c r="C6" s="15" t="s">
        <v>57</v>
      </c>
      <c r="D6" s="15" t="s">
        <v>58</v>
      </c>
      <c r="E6" s="16" t="s">
        <v>59</v>
      </c>
    </row>
    <row r="7" spans="1:7" s="17" customFormat="1" ht="17.25" customHeight="1" x14ac:dyDescent="0.15">
      <c r="A7" s="18" t="s">
        <v>40</v>
      </c>
      <c r="B7" s="19">
        <v>507142753447</v>
      </c>
      <c r="C7" s="19">
        <v>454990771890</v>
      </c>
      <c r="D7" s="19">
        <v>43037533873</v>
      </c>
      <c r="E7" s="19">
        <v>9114447684</v>
      </c>
      <c r="F7" s="20"/>
    </row>
    <row r="8" spans="1:7" s="17" customFormat="1" ht="17.25" customHeight="1" x14ac:dyDescent="0.15">
      <c r="A8" s="21">
        <v>3</v>
      </c>
      <c r="B8" s="19">
        <v>619583268873</v>
      </c>
      <c r="C8" s="19">
        <v>530140277491</v>
      </c>
      <c r="D8" s="19">
        <v>74130765448</v>
      </c>
      <c r="E8" s="19">
        <v>15312225934</v>
      </c>
      <c r="F8" s="20"/>
    </row>
    <row r="9" spans="1:7" s="17" customFormat="1" ht="17.25" customHeight="1" x14ac:dyDescent="0.15">
      <c r="A9" s="21">
        <v>4</v>
      </c>
      <c r="B9" s="19">
        <f>SUM(B11:B24)</f>
        <v>704290427448</v>
      </c>
      <c r="C9" s="19">
        <f>SUM(C11:C24)</f>
        <v>561906104000</v>
      </c>
      <c r="D9" s="19">
        <f>SUM(D11:D24)</f>
        <v>97156279502</v>
      </c>
      <c r="E9" s="19">
        <f>SUM(E11:E24)</f>
        <v>25536567122</v>
      </c>
      <c r="F9" s="20"/>
    </row>
    <row r="10" spans="1:7" s="17" customFormat="1" ht="17.25" customHeight="1" x14ac:dyDescent="0.15">
      <c r="A10" s="22"/>
      <c r="B10" s="19"/>
      <c r="C10" s="19"/>
      <c r="D10" s="19"/>
      <c r="E10" s="19"/>
      <c r="F10" s="20"/>
    </row>
    <row r="11" spans="1:7" s="17" customFormat="1" ht="17.25" customHeight="1" x14ac:dyDescent="0.15">
      <c r="A11" s="22" t="s">
        <v>60</v>
      </c>
      <c r="B11" s="19">
        <v>1000857000</v>
      </c>
      <c r="C11" s="19">
        <v>937404000</v>
      </c>
      <c r="D11" s="23">
        <v>28821000</v>
      </c>
      <c r="E11" s="31">
        <v>75923521</v>
      </c>
      <c r="F11" s="20"/>
      <c r="G11" s="20"/>
    </row>
    <row r="12" spans="1:7" s="17" customFormat="1" ht="17.25" customHeight="1" x14ac:dyDescent="0.15">
      <c r="A12" s="22" t="s">
        <v>61</v>
      </c>
      <c r="B12" s="19">
        <v>57560473815</v>
      </c>
      <c r="C12" s="19">
        <v>45954105000</v>
      </c>
      <c r="D12" s="19">
        <v>8980970847</v>
      </c>
      <c r="E12" s="31">
        <v>1048196332</v>
      </c>
      <c r="F12" s="20"/>
      <c r="G12" s="20"/>
    </row>
    <row r="13" spans="1:7" s="17" customFormat="1" ht="17.25" customHeight="1" x14ac:dyDescent="0.15">
      <c r="A13" s="22" t="s">
        <v>62</v>
      </c>
      <c r="B13" s="19">
        <v>56295829000</v>
      </c>
      <c r="C13" s="19">
        <v>51267272000</v>
      </c>
      <c r="D13" s="19">
        <v>4593303000</v>
      </c>
      <c r="E13" s="31">
        <v>1729981598</v>
      </c>
      <c r="F13" s="20"/>
      <c r="G13" s="20"/>
    </row>
    <row r="14" spans="1:7" s="17" customFormat="1" ht="17.25" customHeight="1" x14ac:dyDescent="0.15">
      <c r="A14" s="22" t="s">
        <v>63</v>
      </c>
      <c r="B14" s="19">
        <v>75766031000</v>
      </c>
      <c r="C14" s="19">
        <v>42472828000</v>
      </c>
      <c r="D14" s="19">
        <v>23420167000</v>
      </c>
      <c r="E14" s="31">
        <v>4396338710</v>
      </c>
      <c r="F14" s="20"/>
      <c r="G14" s="20"/>
    </row>
    <row r="15" spans="1:7" s="17" customFormat="1" ht="17.25" customHeight="1" x14ac:dyDescent="0.15">
      <c r="A15" s="22" t="s">
        <v>64</v>
      </c>
      <c r="B15" s="19">
        <v>1720815000</v>
      </c>
      <c r="C15" s="19">
        <v>1305864000</v>
      </c>
      <c r="D15" s="23">
        <v>170934000</v>
      </c>
      <c r="E15" s="31">
        <v>136903864</v>
      </c>
      <c r="F15" s="20"/>
      <c r="G15" s="20"/>
    </row>
    <row r="16" spans="1:7" s="17" customFormat="1" ht="17.25" customHeight="1" x14ac:dyDescent="0.15">
      <c r="A16" s="22" t="s">
        <v>65</v>
      </c>
      <c r="B16" s="19">
        <v>43181947500</v>
      </c>
      <c r="C16" s="19">
        <v>33254580000</v>
      </c>
      <c r="D16" s="19">
        <f>10392284000+260025000</f>
        <v>10652309000</v>
      </c>
      <c r="E16" s="31">
        <v>689897496</v>
      </c>
      <c r="F16" s="20"/>
      <c r="G16" s="20"/>
    </row>
    <row r="17" spans="1:7" s="17" customFormat="1" ht="17.25" customHeight="1" x14ac:dyDescent="0.15">
      <c r="A17" s="22" t="s">
        <v>66</v>
      </c>
      <c r="B17" s="19">
        <v>103555586000</v>
      </c>
      <c r="C17" s="19">
        <v>58161136000</v>
      </c>
      <c r="D17" s="19">
        <f>17937441480+24970000</f>
        <v>17962411480</v>
      </c>
      <c r="E17" s="31">
        <v>13832346089</v>
      </c>
      <c r="F17" s="20"/>
      <c r="G17" s="20"/>
    </row>
    <row r="18" spans="1:7" s="17" customFormat="1" ht="17.25" customHeight="1" x14ac:dyDescent="0.15">
      <c r="A18" s="22" t="s">
        <v>67</v>
      </c>
      <c r="B18" s="19">
        <v>106135502388</v>
      </c>
      <c r="C18" s="19">
        <v>77832948000</v>
      </c>
      <c r="D18" s="19">
        <f>2657712864+27034948991</f>
        <v>29692661855</v>
      </c>
      <c r="E18" s="31">
        <v>1397748288</v>
      </c>
      <c r="F18" s="20"/>
      <c r="G18" s="20"/>
    </row>
    <row r="19" spans="1:7" s="17" customFormat="1" ht="17.25" customHeight="1" x14ac:dyDescent="0.15">
      <c r="A19" s="22" t="s">
        <v>68</v>
      </c>
      <c r="B19" s="19">
        <v>22570184000</v>
      </c>
      <c r="C19" s="19">
        <v>22674006000</v>
      </c>
      <c r="D19" s="19">
        <v>30897000</v>
      </c>
      <c r="E19" s="31">
        <v>155108548</v>
      </c>
      <c r="F19" s="20"/>
      <c r="G19" s="20"/>
    </row>
    <row r="20" spans="1:7" s="17" customFormat="1" ht="17.25" customHeight="1" x14ac:dyDescent="0.15">
      <c r="A20" s="22" t="s">
        <v>69</v>
      </c>
      <c r="B20" s="19">
        <v>95267621645</v>
      </c>
      <c r="C20" s="19">
        <v>98220122000</v>
      </c>
      <c r="D20" s="19">
        <f>199573+529804334</f>
        <v>530003907</v>
      </c>
      <c r="E20" s="31">
        <v>1016768274</v>
      </c>
      <c r="F20" s="20"/>
      <c r="G20" s="20"/>
    </row>
    <row r="21" spans="1:7" s="17" customFormat="1" ht="17.25" customHeight="1" x14ac:dyDescent="0.15">
      <c r="A21" s="22" t="s">
        <v>70</v>
      </c>
      <c r="B21" s="19">
        <v>2723649000</v>
      </c>
      <c r="C21" s="19">
        <v>4982188000</v>
      </c>
      <c r="D21" s="19">
        <v>1093800413</v>
      </c>
      <c r="E21" s="31">
        <v>508627735</v>
      </c>
      <c r="F21" s="20"/>
      <c r="G21" s="20"/>
    </row>
    <row r="22" spans="1:7" s="17" customFormat="1" ht="17.25" customHeight="1" x14ac:dyDescent="0.15">
      <c r="A22" s="22" t="s">
        <v>71</v>
      </c>
      <c r="B22" s="19">
        <v>89356177000</v>
      </c>
      <c r="C22" s="19">
        <v>73386373000</v>
      </c>
      <c r="D22" s="23">
        <v>0</v>
      </c>
      <c r="E22" s="31">
        <v>31861371</v>
      </c>
      <c r="F22" s="20"/>
      <c r="G22" s="20"/>
    </row>
    <row r="23" spans="1:7" s="17" customFormat="1" ht="17.25" customHeight="1" x14ac:dyDescent="0.15">
      <c r="A23" s="22" t="s">
        <v>72</v>
      </c>
      <c r="B23" s="19">
        <v>48717839000</v>
      </c>
      <c r="C23" s="19">
        <v>51457278000</v>
      </c>
      <c r="D23" s="23">
        <v>0</v>
      </c>
      <c r="E23" s="31">
        <v>78950196</v>
      </c>
      <c r="F23" s="20"/>
      <c r="G23" s="20"/>
    </row>
    <row r="24" spans="1:7" s="17" customFormat="1" ht="17.25" customHeight="1" x14ac:dyDescent="0.15">
      <c r="A24" s="25" t="s">
        <v>73</v>
      </c>
      <c r="B24" s="27">
        <v>437915100</v>
      </c>
      <c r="C24" s="28">
        <v>0</v>
      </c>
      <c r="D24" s="28">
        <v>0</v>
      </c>
      <c r="E24" s="27">
        <v>437915100</v>
      </c>
      <c r="F24" s="20"/>
      <c r="G24" s="20"/>
    </row>
    <row r="25" spans="1:7" s="17" customFormat="1" ht="14.25" customHeight="1" x14ac:dyDescent="0.15">
      <c r="A25" s="29" t="s">
        <v>402</v>
      </c>
    </row>
    <row r="28" spans="1:7" x14ac:dyDescent="0.15">
      <c r="D28" s="32"/>
    </row>
  </sheetData>
  <phoneticPr fontId="3"/>
  <hyperlinks>
    <hyperlink ref="A1" location="'16税・財政目次'!A1" display="16　税・財政目次へ＜＜" xr:uid="{00000000-0004-0000-02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6"/>
  <sheetViews>
    <sheetView showGridLines="0" view="pageBreakPreview" zoomScaleNormal="100" zoomScaleSheetLayoutView="100" workbookViewId="0">
      <selection activeCell="A27" sqref="A27"/>
    </sheetView>
  </sheetViews>
  <sheetFormatPr defaultColWidth="9" defaultRowHeight="13.5" x14ac:dyDescent="0.15"/>
  <cols>
    <col min="1" max="1" width="19.375" style="8" customWidth="1"/>
    <col min="2" max="2" width="17.125" style="8" customWidth="1"/>
    <col min="3" max="4" width="16.75" style="8" customWidth="1"/>
    <col min="5" max="5" width="14.125" style="8" customWidth="1"/>
    <col min="6" max="6" width="16.625" style="8" customWidth="1"/>
    <col min="7" max="7" width="13.125" style="8" bestFit="1" customWidth="1"/>
    <col min="8" max="8" width="21.875" style="8" bestFit="1" customWidth="1"/>
    <col min="9" max="9" width="11.25" style="8" bestFit="1" customWidth="1"/>
    <col min="10" max="16384" width="9" style="8"/>
  </cols>
  <sheetData>
    <row r="1" spans="1:9" x14ac:dyDescent="0.15">
      <c r="A1" s="7" t="s">
        <v>31</v>
      </c>
    </row>
    <row r="2" spans="1:9" x14ac:dyDescent="0.15">
      <c r="A2" s="8" t="s">
        <v>0</v>
      </c>
    </row>
    <row r="3" spans="1:9" ht="16.5" x14ac:dyDescent="0.15">
      <c r="A3" s="33" t="s">
        <v>74</v>
      </c>
      <c r="B3" s="33"/>
      <c r="C3" s="33"/>
      <c r="D3" s="33"/>
      <c r="E3" s="33"/>
      <c r="F3" s="33"/>
    </row>
    <row r="4" spans="1:9" x14ac:dyDescent="0.15">
      <c r="A4" s="11"/>
      <c r="B4" s="11"/>
      <c r="C4" s="11"/>
      <c r="D4" s="11"/>
      <c r="E4" s="11"/>
      <c r="F4" s="12" t="s">
        <v>34</v>
      </c>
    </row>
    <row r="5" spans="1:9" ht="6" customHeight="1" thickBot="1" x14ac:dyDescent="0.2">
      <c r="A5" s="13"/>
      <c r="B5" s="13"/>
      <c r="C5" s="13"/>
      <c r="D5" s="13"/>
      <c r="E5" s="13"/>
    </row>
    <row r="6" spans="1:9" s="17" customFormat="1" ht="33" customHeight="1" thickTop="1" x14ac:dyDescent="0.15">
      <c r="A6" s="14"/>
      <c r="B6" s="15" t="s">
        <v>35</v>
      </c>
      <c r="C6" s="15" t="s">
        <v>36</v>
      </c>
      <c r="D6" s="15" t="s">
        <v>37</v>
      </c>
      <c r="E6" s="15" t="s">
        <v>75</v>
      </c>
      <c r="F6" s="34" t="s">
        <v>76</v>
      </c>
    </row>
    <row r="7" spans="1:9" s="17" customFormat="1" ht="17.25" customHeight="1" x14ac:dyDescent="0.15">
      <c r="A7" s="18" t="s">
        <v>40</v>
      </c>
      <c r="B7" s="35">
        <v>189836720000</v>
      </c>
      <c r="C7" s="35">
        <v>192099107032</v>
      </c>
      <c r="D7" s="35">
        <v>189868357237</v>
      </c>
      <c r="E7" s="35">
        <v>2230749795</v>
      </c>
      <c r="F7" s="35">
        <v>-31637237</v>
      </c>
      <c r="G7" s="20"/>
    </row>
    <row r="8" spans="1:9" s="17" customFormat="1" ht="17.25" customHeight="1" x14ac:dyDescent="0.15">
      <c r="A8" s="21">
        <v>3</v>
      </c>
      <c r="B8" s="35">
        <v>208763908000</v>
      </c>
      <c r="C8" s="35">
        <v>212649452867</v>
      </c>
      <c r="D8" s="35">
        <v>210456038104</v>
      </c>
      <c r="E8" s="35">
        <v>2193414763</v>
      </c>
      <c r="F8" s="35">
        <v>-1692130104</v>
      </c>
      <c r="G8" s="20"/>
    </row>
    <row r="9" spans="1:9" s="17" customFormat="1" ht="17.25" customHeight="1" x14ac:dyDescent="0.15">
      <c r="A9" s="21">
        <v>4</v>
      </c>
      <c r="B9" s="35">
        <f>SUM(B11:B23)</f>
        <v>188289785000</v>
      </c>
      <c r="C9" s="35">
        <f>SUM(C11:C23)</f>
        <v>212649452867</v>
      </c>
      <c r="D9" s="35">
        <f>SUM(D11:D23)</f>
        <v>194363495000</v>
      </c>
      <c r="E9" s="35">
        <f>SUM(E11:E23)</f>
        <v>2193414763</v>
      </c>
      <c r="F9" s="35">
        <f>SUM(F11:F23)</f>
        <v>-6073710000</v>
      </c>
      <c r="G9" s="20"/>
      <c r="I9" s="35"/>
    </row>
    <row r="10" spans="1:9" s="17" customFormat="1" ht="17.25" customHeight="1" x14ac:dyDescent="0.15">
      <c r="A10" s="21"/>
      <c r="B10" s="35"/>
      <c r="C10" s="35"/>
      <c r="D10" s="35"/>
      <c r="E10" s="35"/>
      <c r="F10" s="35" t="s">
        <v>77</v>
      </c>
    </row>
    <row r="11" spans="1:9" s="17" customFormat="1" ht="17.25" customHeight="1" x14ac:dyDescent="0.15">
      <c r="A11" s="22" t="s">
        <v>78</v>
      </c>
      <c r="B11" s="35">
        <v>113530739000</v>
      </c>
      <c r="C11" s="35">
        <v>132203577775</v>
      </c>
      <c r="D11" s="35">
        <v>117932814000</v>
      </c>
      <c r="E11" s="36">
        <v>0</v>
      </c>
      <c r="F11" s="35">
        <f>B11-D11</f>
        <v>-4402075000</v>
      </c>
      <c r="G11" s="20"/>
    </row>
    <row r="12" spans="1:9" s="17" customFormat="1" ht="17.25" customHeight="1" x14ac:dyDescent="0.15">
      <c r="A12" s="22" t="s">
        <v>79</v>
      </c>
      <c r="B12" s="35">
        <v>301950000</v>
      </c>
      <c r="C12" s="35">
        <v>313363221</v>
      </c>
      <c r="D12" s="35">
        <v>293371000</v>
      </c>
      <c r="E12" s="36">
        <v>0</v>
      </c>
      <c r="F12" s="35">
        <f t="shared" ref="F12:F23" si="0">B12-D12</f>
        <v>8579000</v>
      </c>
      <c r="G12" s="20"/>
    </row>
    <row r="13" spans="1:9" s="17" customFormat="1" ht="17.25" customHeight="1" x14ac:dyDescent="0.15">
      <c r="A13" s="22" t="s">
        <v>80</v>
      </c>
      <c r="B13" s="35">
        <v>6628000</v>
      </c>
      <c r="C13" s="35">
        <v>23696043</v>
      </c>
      <c r="D13" s="35">
        <v>49713000</v>
      </c>
      <c r="E13" s="36">
        <v>0</v>
      </c>
      <c r="F13" s="35">
        <f t="shared" si="0"/>
        <v>-43085000</v>
      </c>
      <c r="G13" s="20"/>
    </row>
    <row r="14" spans="1:9" s="17" customFormat="1" ht="17.25" customHeight="1" x14ac:dyDescent="0.15">
      <c r="A14" s="22" t="s">
        <v>81</v>
      </c>
      <c r="B14" s="35">
        <v>65218801000</v>
      </c>
      <c r="C14" s="35">
        <v>69423973303</v>
      </c>
      <c r="D14" s="35">
        <v>67491257000</v>
      </c>
      <c r="E14" s="36"/>
      <c r="F14" s="35">
        <f>B14-D14</f>
        <v>-2272456000</v>
      </c>
      <c r="G14" s="20"/>
      <c r="H14" s="37"/>
    </row>
    <row r="15" spans="1:9" s="17" customFormat="1" ht="17.25" customHeight="1" x14ac:dyDescent="0.15">
      <c r="A15" s="38" t="s">
        <v>82</v>
      </c>
      <c r="B15" s="35">
        <v>95791000</v>
      </c>
      <c r="C15" s="35">
        <v>197825207</v>
      </c>
      <c r="D15" s="35">
        <v>131758000</v>
      </c>
      <c r="E15" s="36">
        <f>3280519+52712610</f>
        <v>55993129</v>
      </c>
      <c r="F15" s="35">
        <f t="shared" si="0"/>
        <v>-35967000</v>
      </c>
      <c r="G15" s="20"/>
      <c r="H15" s="37"/>
    </row>
    <row r="16" spans="1:9" s="17" customFormat="1" ht="17.25" customHeight="1" x14ac:dyDescent="0.15">
      <c r="A16" s="24" t="s">
        <v>83</v>
      </c>
      <c r="B16" s="35">
        <v>602484000</v>
      </c>
      <c r="C16" s="35">
        <v>2793956459</v>
      </c>
      <c r="D16" s="35">
        <v>270485000</v>
      </c>
      <c r="E16" s="36">
        <v>2137421634</v>
      </c>
      <c r="F16" s="35">
        <f t="shared" si="0"/>
        <v>331999000</v>
      </c>
      <c r="G16" s="20"/>
      <c r="H16" s="39"/>
    </row>
    <row r="17" spans="1:8" s="17" customFormat="1" ht="17.25" customHeight="1" x14ac:dyDescent="0.15">
      <c r="A17" s="24" t="s">
        <v>84</v>
      </c>
      <c r="B17" s="35">
        <v>161749000</v>
      </c>
      <c r="C17" s="35">
        <v>160255434</v>
      </c>
      <c r="D17" s="35">
        <v>164566000</v>
      </c>
      <c r="E17" s="36">
        <v>0</v>
      </c>
      <c r="F17" s="35">
        <f t="shared" si="0"/>
        <v>-2817000</v>
      </c>
      <c r="G17" s="20"/>
      <c r="H17" s="39"/>
    </row>
    <row r="18" spans="1:8" s="17" customFormat="1" ht="17.25" customHeight="1" x14ac:dyDescent="0.15">
      <c r="A18" s="22" t="s">
        <v>85</v>
      </c>
      <c r="B18" s="35">
        <v>129401000</v>
      </c>
      <c r="C18" s="35">
        <v>126365315</v>
      </c>
      <c r="D18" s="35">
        <v>129407000</v>
      </c>
      <c r="E18" s="36">
        <v>0</v>
      </c>
      <c r="F18" s="35">
        <f t="shared" si="0"/>
        <v>-6000</v>
      </c>
      <c r="G18" s="20"/>
    </row>
    <row r="19" spans="1:8" s="17" customFormat="1" ht="17.25" customHeight="1" x14ac:dyDescent="0.15">
      <c r="A19" s="22" t="s">
        <v>86</v>
      </c>
      <c r="B19" s="35">
        <v>1260445000</v>
      </c>
      <c r="C19" s="35">
        <v>1258318448</v>
      </c>
      <c r="D19" s="35">
        <v>1213496000</v>
      </c>
      <c r="E19" s="36">
        <v>0</v>
      </c>
      <c r="F19" s="35">
        <f t="shared" si="0"/>
        <v>46949000</v>
      </c>
      <c r="G19" s="20"/>
    </row>
    <row r="20" spans="1:8" s="17" customFormat="1" ht="17.25" customHeight="1" x14ac:dyDescent="0.15">
      <c r="A20" s="22" t="s">
        <v>87</v>
      </c>
      <c r="B20" s="35">
        <v>871368000</v>
      </c>
      <c r="C20" s="35">
        <v>1309439286</v>
      </c>
      <c r="D20" s="35">
        <v>871368000</v>
      </c>
      <c r="E20" s="36">
        <v>0</v>
      </c>
      <c r="F20" s="35">
        <f t="shared" si="0"/>
        <v>0</v>
      </c>
      <c r="G20" s="20"/>
    </row>
    <row r="21" spans="1:8" s="17" customFormat="1" ht="17.25" customHeight="1" x14ac:dyDescent="0.15">
      <c r="A21" s="22" t="s">
        <v>88</v>
      </c>
      <c r="B21" s="35">
        <v>171511000</v>
      </c>
      <c r="C21" s="35">
        <v>168758126</v>
      </c>
      <c r="D21" s="35">
        <v>172282000</v>
      </c>
      <c r="E21" s="36">
        <v>0</v>
      </c>
      <c r="F21" s="35">
        <f t="shared" si="0"/>
        <v>-771000</v>
      </c>
      <c r="G21" s="20"/>
    </row>
    <row r="22" spans="1:8" s="17" customFormat="1" ht="17.25" customHeight="1" x14ac:dyDescent="0.15">
      <c r="A22" s="22" t="s">
        <v>89</v>
      </c>
      <c r="B22" s="35">
        <v>3652233000</v>
      </c>
      <c r="C22" s="35">
        <v>2287898451</v>
      </c>
      <c r="D22" s="35">
        <v>3532210000</v>
      </c>
      <c r="E22" s="36">
        <v>0</v>
      </c>
      <c r="F22" s="35">
        <f t="shared" si="0"/>
        <v>120023000</v>
      </c>
      <c r="G22" s="20"/>
    </row>
    <row r="23" spans="1:8" s="17" customFormat="1" ht="17.25" customHeight="1" x14ac:dyDescent="0.15">
      <c r="A23" s="25" t="s">
        <v>90</v>
      </c>
      <c r="B23" s="40">
        <v>2286685000</v>
      </c>
      <c r="C23" s="40">
        <v>2382025799</v>
      </c>
      <c r="D23" s="40">
        <v>2110768000</v>
      </c>
      <c r="E23" s="41">
        <v>0</v>
      </c>
      <c r="F23" s="40">
        <f t="shared" si="0"/>
        <v>175917000</v>
      </c>
      <c r="G23" s="20"/>
    </row>
    <row r="24" spans="1:8" s="17" customFormat="1" ht="13.5" customHeight="1" x14ac:dyDescent="0.15">
      <c r="A24" s="17" t="s">
        <v>91</v>
      </c>
      <c r="D24" s="42"/>
      <c r="E24" s="43"/>
      <c r="F24" s="44"/>
    </row>
    <row r="25" spans="1:8" s="17" customFormat="1" ht="9.75" customHeight="1" x14ac:dyDescent="0.15">
      <c r="D25" s="42"/>
      <c r="E25" s="43"/>
      <c r="F25" s="44"/>
    </row>
    <row r="26" spans="1:8" s="17" customFormat="1" ht="13.5" customHeight="1" x14ac:dyDescent="0.15">
      <c r="A26" s="17" t="s">
        <v>403</v>
      </c>
    </row>
  </sheetData>
  <phoneticPr fontId="3"/>
  <hyperlinks>
    <hyperlink ref="A1" location="'16税・財政目次'!A1" display="16　税・財政目次へ＜＜" xr:uid="{00000000-0004-0000-0300-000000000000}"/>
  </hyperlinks>
  <pageMargins left="0.59055118110236227" right="0.59055118110236227" top="0.59055118110236227" bottom="0.39370078740157483" header="0.51181102362204722" footer="0.51181102362204722"/>
  <pageSetup paperSize="9" scale="92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7"/>
  <sheetViews>
    <sheetView showGridLines="0" view="pageBreakPreview" zoomScaleNormal="100" zoomScaleSheetLayoutView="100" workbookViewId="0">
      <selection activeCell="C12" sqref="C12"/>
    </sheetView>
  </sheetViews>
  <sheetFormatPr defaultColWidth="9" defaultRowHeight="13.5" x14ac:dyDescent="0.15"/>
  <cols>
    <col min="1" max="1" width="19.375" style="8" customWidth="1"/>
    <col min="2" max="6" width="18.125" style="8" customWidth="1"/>
    <col min="7" max="7" width="21.875" style="8" bestFit="1" customWidth="1"/>
    <col min="8" max="16384" width="9" style="8"/>
  </cols>
  <sheetData>
    <row r="1" spans="1:7" x14ac:dyDescent="0.15">
      <c r="A1" s="7" t="s">
        <v>31</v>
      </c>
    </row>
    <row r="2" spans="1:7" x14ac:dyDescent="0.15">
      <c r="A2" s="8" t="s">
        <v>0</v>
      </c>
    </row>
    <row r="3" spans="1:7" ht="16.5" x14ac:dyDescent="0.15">
      <c r="A3" s="10" t="s">
        <v>92</v>
      </c>
      <c r="B3" s="10"/>
      <c r="C3" s="10"/>
      <c r="D3" s="10"/>
      <c r="E3" s="10"/>
    </row>
    <row r="4" spans="1:7" x14ac:dyDescent="0.15">
      <c r="A4" s="11"/>
      <c r="B4" s="11"/>
      <c r="C4" s="11"/>
      <c r="D4" s="11"/>
      <c r="E4" s="12" t="s">
        <v>34</v>
      </c>
    </row>
    <row r="5" spans="1:7" ht="6" customHeight="1" thickBot="1" x14ac:dyDescent="0.2">
      <c r="A5" s="30"/>
      <c r="B5" s="30"/>
      <c r="C5" s="30"/>
      <c r="D5" s="30"/>
    </row>
    <row r="6" spans="1:7" s="17" customFormat="1" ht="17.25" customHeight="1" thickTop="1" x14ac:dyDescent="0.15">
      <c r="A6" s="14"/>
      <c r="B6" s="15" t="s">
        <v>35</v>
      </c>
      <c r="C6" s="15" t="s">
        <v>57</v>
      </c>
      <c r="D6" s="15" t="s">
        <v>58</v>
      </c>
      <c r="E6" s="16" t="s">
        <v>59</v>
      </c>
    </row>
    <row r="7" spans="1:7" s="17" customFormat="1" ht="17.25" customHeight="1" x14ac:dyDescent="0.15">
      <c r="A7" s="18" t="s">
        <v>40</v>
      </c>
      <c r="B7" s="19">
        <v>189836720000</v>
      </c>
      <c r="C7" s="19">
        <v>184641689296</v>
      </c>
      <c r="D7" s="19">
        <v>681737000</v>
      </c>
      <c r="E7" s="45">
        <v>4513293704</v>
      </c>
    </row>
    <row r="8" spans="1:7" s="17" customFormat="1" ht="17.25" customHeight="1" x14ac:dyDescent="0.15">
      <c r="A8" s="21">
        <v>3</v>
      </c>
      <c r="B8" s="19">
        <v>208763908000</v>
      </c>
      <c r="C8" s="19">
        <v>205616096211</v>
      </c>
      <c r="D8" s="19">
        <v>1269159000</v>
      </c>
      <c r="E8" s="45">
        <v>1878652789</v>
      </c>
    </row>
    <row r="9" spans="1:7" s="17" customFormat="1" ht="17.25" customHeight="1" x14ac:dyDescent="0.15">
      <c r="A9" s="21">
        <v>4</v>
      </c>
      <c r="B9" s="19">
        <v>188289785000</v>
      </c>
      <c r="C9" s="19">
        <v>192716686000</v>
      </c>
      <c r="D9" s="19">
        <v>1269159000</v>
      </c>
      <c r="E9" s="45">
        <v>-5696060000</v>
      </c>
    </row>
    <row r="10" spans="1:7" s="17" customFormat="1" ht="17.25" customHeight="1" x14ac:dyDescent="0.15">
      <c r="A10" s="21"/>
      <c r="E10" s="46"/>
    </row>
    <row r="11" spans="1:7" s="17" customFormat="1" ht="17.25" customHeight="1" x14ac:dyDescent="0.15">
      <c r="A11" s="22" t="s">
        <v>78</v>
      </c>
      <c r="B11" s="35">
        <v>113530739000</v>
      </c>
      <c r="C11" s="19">
        <v>117932814000</v>
      </c>
      <c r="D11" s="23">
        <v>0</v>
      </c>
      <c r="E11" s="45">
        <v>-4402075000</v>
      </c>
    </row>
    <row r="12" spans="1:7" s="17" customFormat="1" ht="17.25" customHeight="1" x14ac:dyDescent="0.15">
      <c r="A12" s="22" t="s">
        <v>79</v>
      </c>
      <c r="B12" s="35">
        <v>301950000</v>
      </c>
      <c r="C12" s="19">
        <v>265332000</v>
      </c>
      <c r="D12" s="23">
        <v>0</v>
      </c>
      <c r="E12" s="45">
        <v>36618000</v>
      </c>
    </row>
    <row r="13" spans="1:7" s="17" customFormat="1" ht="17.25" customHeight="1" x14ac:dyDescent="0.15">
      <c r="A13" s="22" t="s">
        <v>80</v>
      </c>
      <c r="B13" s="35">
        <v>6628000</v>
      </c>
      <c r="C13" s="19">
        <v>49713000</v>
      </c>
      <c r="D13" s="23">
        <v>0</v>
      </c>
      <c r="E13" s="45">
        <v>-43085000</v>
      </c>
    </row>
    <row r="14" spans="1:7" s="17" customFormat="1" ht="17.25" customHeight="1" x14ac:dyDescent="0.15">
      <c r="A14" s="22" t="s">
        <v>81</v>
      </c>
      <c r="B14" s="35">
        <v>65218801000</v>
      </c>
      <c r="C14" s="19">
        <v>66577105000</v>
      </c>
      <c r="D14" s="23">
        <v>0</v>
      </c>
      <c r="E14" s="45">
        <v>-1358304000</v>
      </c>
      <c r="G14" s="39"/>
    </row>
    <row r="15" spans="1:7" s="17" customFormat="1" ht="17.25" customHeight="1" x14ac:dyDescent="0.15">
      <c r="A15" s="38" t="s">
        <v>82</v>
      </c>
      <c r="B15" s="35">
        <v>95791000</v>
      </c>
      <c r="C15" s="19">
        <v>54033000</v>
      </c>
      <c r="D15" s="23">
        <v>0</v>
      </c>
      <c r="E15" s="45">
        <v>41758000</v>
      </c>
      <c r="G15" s="39"/>
    </row>
    <row r="16" spans="1:7" s="17" customFormat="1" ht="17.25" customHeight="1" x14ac:dyDescent="0.15">
      <c r="A16" s="24" t="s">
        <v>83</v>
      </c>
      <c r="B16" s="35">
        <v>602484000</v>
      </c>
      <c r="C16" s="19">
        <v>251708000</v>
      </c>
      <c r="D16" s="23">
        <v>0</v>
      </c>
      <c r="E16" s="45">
        <v>350776000</v>
      </c>
      <c r="G16" s="39"/>
    </row>
    <row r="17" spans="1:6" s="17" customFormat="1" ht="17.25" customHeight="1" x14ac:dyDescent="0.15">
      <c r="A17" s="24" t="s">
        <v>84</v>
      </c>
      <c r="B17" s="35">
        <v>161749000</v>
      </c>
      <c r="C17" s="19">
        <v>62022000</v>
      </c>
      <c r="D17" s="23">
        <v>0</v>
      </c>
      <c r="E17" s="45">
        <v>99727000</v>
      </c>
    </row>
    <row r="18" spans="1:6" s="17" customFormat="1" ht="17.25" customHeight="1" x14ac:dyDescent="0.15">
      <c r="A18" s="22" t="s">
        <v>85</v>
      </c>
      <c r="B18" s="35">
        <v>129401000</v>
      </c>
      <c r="C18" s="19">
        <v>57169000</v>
      </c>
      <c r="D18" s="23">
        <v>0</v>
      </c>
      <c r="E18" s="45">
        <v>72232000</v>
      </c>
    </row>
    <row r="19" spans="1:6" s="17" customFormat="1" ht="17.25" customHeight="1" x14ac:dyDescent="0.15">
      <c r="A19" s="22" t="s">
        <v>86</v>
      </c>
      <c r="B19" s="35">
        <v>1260445000</v>
      </c>
      <c r="C19" s="19">
        <v>1213143000</v>
      </c>
      <c r="D19" s="23">
        <v>369159000</v>
      </c>
      <c r="E19" s="47">
        <v>-321857000</v>
      </c>
    </row>
    <row r="20" spans="1:6" s="17" customFormat="1" ht="17.25" customHeight="1" x14ac:dyDescent="0.15">
      <c r="A20" s="22" t="s">
        <v>87</v>
      </c>
      <c r="B20" s="35">
        <v>871368000</v>
      </c>
      <c r="C20" s="19">
        <v>871368000</v>
      </c>
      <c r="D20" s="23">
        <v>0</v>
      </c>
      <c r="E20" s="45">
        <v>0</v>
      </c>
    </row>
    <row r="21" spans="1:6" s="17" customFormat="1" ht="17.25" customHeight="1" x14ac:dyDescent="0.15">
      <c r="A21" s="22" t="s">
        <v>88</v>
      </c>
      <c r="B21" s="35">
        <v>171511000</v>
      </c>
      <c r="C21" s="19">
        <v>172282000</v>
      </c>
      <c r="D21" s="23">
        <v>0</v>
      </c>
      <c r="E21" s="45">
        <v>-771000</v>
      </c>
    </row>
    <row r="22" spans="1:6" s="17" customFormat="1" ht="17.25" customHeight="1" x14ac:dyDescent="0.15">
      <c r="A22" s="22" t="s">
        <v>89</v>
      </c>
      <c r="B22" s="35">
        <v>3652233000</v>
      </c>
      <c r="C22" s="19">
        <v>3532210000</v>
      </c>
      <c r="D22" s="19">
        <v>900000000</v>
      </c>
      <c r="E22" s="45">
        <v>-779977000</v>
      </c>
    </row>
    <row r="23" spans="1:6" s="17" customFormat="1" ht="17.25" customHeight="1" x14ac:dyDescent="0.15">
      <c r="A23" s="25" t="s">
        <v>90</v>
      </c>
      <c r="B23" s="40">
        <v>2286685000</v>
      </c>
      <c r="C23" s="27">
        <v>1677787000</v>
      </c>
      <c r="D23" s="28">
        <v>0</v>
      </c>
      <c r="E23" s="48">
        <v>608898000</v>
      </c>
    </row>
    <row r="24" spans="1:6" s="17" customFormat="1" ht="13.5" customHeight="1" x14ac:dyDescent="0.15">
      <c r="D24" s="42"/>
      <c r="E24" s="43"/>
      <c r="F24" s="44"/>
    </row>
    <row r="25" spans="1:6" s="17" customFormat="1" ht="14.25" customHeight="1" x14ac:dyDescent="0.15">
      <c r="A25" s="17" t="s">
        <v>403</v>
      </c>
    </row>
    <row r="27" spans="1:6" x14ac:dyDescent="0.15">
      <c r="B27" s="19"/>
      <c r="C27" s="19"/>
      <c r="D27" s="19"/>
      <c r="E27" s="19"/>
      <c r="F27" s="17"/>
    </row>
  </sheetData>
  <phoneticPr fontId="3"/>
  <conditionalFormatting sqref="B27:E27">
    <cfRule type="cellIs" dxfId="0" priority="1" stopIfTrue="1" operator="notEqual">
      <formula>B9</formula>
    </cfRule>
  </conditionalFormatting>
  <hyperlinks>
    <hyperlink ref="A1" location="'16税・財政目次'!A1" display="16　税・財政目次へ＜＜" xr:uid="{00000000-0004-0000-0400-000000000000}"/>
  </hyperlinks>
  <pageMargins left="0.59055118110236227" right="0.59055118110236227" top="0.59055118110236227" bottom="0.39370078740157483" header="0.51181102362204722" footer="0.51181102362204722"/>
  <pageSetup paperSize="9" scale="94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80"/>
  <sheetViews>
    <sheetView showGridLines="0" view="pageBreakPreview" zoomScaleNormal="100" zoomScaleSheetLayoutView="100" workbookViewId="0">
      <pane ySplit="7" topLeftCell="A53" activePane="bottomLeft" state="frozen"/>
      <selection activeCell="G13" sqref="G13"/>
      <selection pane="bottomLeft" activeCell="E68" sqref="E68"/>
    </sheetView>
  </sheetViews>
  <sheetFormatPr defaultColWidth="9" defaultRowHeight="13.5" x14ac:dyDescent="0.15"/>
  <cols>
    <col min="1" max="1" width="17.25" style="8" customWidth="1"/>
    <col min="2" max="2" width="3.375" style="8" bestFit="1" customWidth="1"/>
    <col min="3" max="7" width="14.75" style="49" customWidth="1"/>
    <col min="8" max="9" width="11.75" style="50" customWidth="1"/>
    <col min="10" max="10" width="11.25" style="8" bestFit="1" customWidth="1"/>
    <col min="11" max="16384" width="9" style="8"/>
  </cols>
  <sheetData>
    <row r="1" spans="1:10" x14ac:dyDescent="0.15">
      <c r="A1" s="7" t="s">
        <v>31</v>
      </c>
      <c r="B1" s="7"/>
      <c r="C1" s="7"/>
    </row>
    <row r="2" spans="1:10" x14ac:dyDescent="0.15">
      <c r="A2" s="8" t="s">
        <v>0</v>
      </c>
      <c r="H2" s="51"/>
    </row>
    <row r="3" spans="1:10" ht="16.5" x14ac:dyDescent="0.15">
      <c r="A3" s="10" t="s">
        <v>93</v>
      </c>
      <c r="B3" s="10"/>
      <c r="C3" s="10"/>
      <c r="D3" s="10"/>
      <c r="E3" s="10"/>
      <c r="F3" s="10"/>
      <c r="G3" s="10"/>
      <c r="H3" s="10"/>
      <c r="I3" s="10"/>
    </row>
    <row r="4" spans="1:10" x14ac:dyDescent="0.15">
      <c r="B4" s="11"/>
      <c r="C4" s="52"/>
      <c r="E4" s="52" t="s">
        <v>94</v>
      </c>
      <c r="G4" s="52"/>
      <c r="I4" s="53" t="s">
        <v>95</v>
      </c>
    </row>
    <row r="5" spans="1:10" ht="7.5" customHeight="1" thickBot="1" x14ac:dyDescent="0.2">
      <c r="B5" s="11"/>
      <c r="C5" s="52"/>
      <c r="D5" s="52"/>
      <c r="E5" s="52"/>
      <c r="F5" s="52"/>
      <c r="G5" s="52"/>
    </row>
    <row r="6" spans="1:10" s="17" customFormat="1" ht="12" x14ac:dyDescent="0.15">
      <c r="A6" s="447" t="s">
        <v>96</v>
      </c>
      <c r="B6" s="448"/>
      <c r="C6" s="451" t="s">
        <v>97</v>
      </c>
      <c r="D6" s="453" t="s">
        <v>98</v>
      </c>
      <c r="E6" s="454"/>
      <c r="F6" s="451" t="s">
        <v>99</v>
      </c>
      <c r="G6" s="451" t="s">
        <v>100</v>
      </c>
      <c r="H6" s="445" t="s">
        <v>101</v>
      </c>
      <c r="I6" s="446"/>
    </row>
    <row r="7" spans="1:10" s="17" customFormat="1" ht="12.6" customHeight="1" x14ac:dyDescent="0.15">
      <c r="A7" s="449"/>
      <c r="B7" s="450"/>
      <c r="C7" s="452"/>
      <c r="D7" s="54" t="s">
        <v>102</v>
      </c>
      <c r="E7" s="54" t="s">
        <v>103</v>
      </c>
      <c r="F7" s="452"/>
      <c r="G7" s="452"/>
      <c r="H7" s="55" t="s">
        <v>104</v>
      </c>
      <c r="I7" s="56" t="s">
        <v>105</v>
      </c>
    </row>
    <row r="8" spans="1:10" s="17" customFormat="1" ht="13.5" customHeight="1" x14ac:dyDescent="0.15">
      <c r="A8" s="57" t="s">
        <v>106</v>
      </c>
      <c r="B8" s="58" t="s">
        <v>107</v>
      </c>
      <c r="C8" s="59">
        <v>132355059</v>
      </c>
      <c r="D8" s="60">
        <v>134208159</v>
      </c>
      <c r="E8" s="61">
        <v>459613</v>
      </c>
      <c r="F8" s="60">
        <v>133868821</v>
      </c>
      <c r="G8" s="60">
        <v>339338</v>
      </c>
      <c r="H8" s="62">
        <v>101.14371298795612</v>
      </c>
      <c r="I8" s="62">
        <v>99.747155461688436</v>
      </c>
      <c r="J8" s="63"/>
    </row>
    <row r="9" spans="1:10" s="17" customFormat="1" ht="13.5" customHeight="1" x14ac:dyDescent="0.15">
      <c r="A9" s="64"/>
      <c r="B9" s="65" t="s">
        <v>108</v>
      </c>
      <c r="C9" s="66">
        <v>268402</v>
      </c>
      <c r="D9" s="60">
        <v>966252</v>
      </c>
      <c r="E9" s="61">
        <v>3554</v>
      </c>
      <c r="F9" s="60">
        <v>290044</v>
      </c>
      <c r="G9" s="60">
        <v>676208</v>
      </c>
      <c r="H9" s="67">
        <v>108.06327821700286</v>
      </c>
      <c r="I9" s="67">
        <v>30.017428165737304</v>
      </c>
      <c r="J9" s="63"/>
    </row>
    <row r="10" spans="1:10" s="17" customFormat="1" ht="13.5" customHeight="1" x14ac:dyDescent="0.15">
      <c r="A10" s="68"/>
      <c r="B10" s="69" t="s">
        <v>109</v>
      </c>
      <c r="C10" s="70">
        <v>132623461</v>
      </c>
      <c r="D10" s="71">
        <v>135174411</v>
      </c>
      <c r="E10" s="72">
        <v>463167</v>
      </c>
      <c r="F10" s="71">
        <v>134158864</v>
      </c>
      <c r="G10" s="71">
        <v>1015546</v>
      </c>
      <c r="H10" s="73">
        <v>101.15771597907552</v>
      </c>
      <c r="I10" s="73">
        <v>99.248713574938392</v>
      </c>
      <c r="J10" s="63"/>
    </row>
    <row r="11" spans="1:10" s="17" customFormat="1" ht="13.5" customHeight="1" x14ac:dyDescent="0.15">
      <c r="A11" s="74" t="s">
        <v>110</v>
      </c>
      <c r="B11" s="75" t="s">
        <v>107</v>
      </c>
      <c r="C11" s="76">
        <v>32178739</v>
      </c>
      <c r="D11" s="60">
        <v>32556851</v>
      </c>
      <c r="E11" s="61">
        <v>36433</v>
      </c>
      <c r="F11" s="60">
        <v>32311477</v>
      </c>
      <c r="G11" s="60">
        <v>245373</v>
      </c>
      <c r="H11" s="67">
        <v>100.4125021803993</v>
      </c>
      <c r="I11" s="67">
        <v>99.246321457809302</v>
      </c>
      <c r="J11" s="63"/>
    </row>
    <row r="12" spans="1:10" s="17" customFormat="1" ht="13.5" customHeight="1" x14ac:dyDescent="0.15">
      <c r="A12" s="64"/>
      <c r="B12" s="65" t="s">
        <v>108</v>
      </c>
      <c r="C12" s="66">
        <v>221557</v>
      </c>
      <c r="D12" s="60">
        <v>717986</v>
      </c>
      <c r="E12" s="61">
        <v>473</v>
      </c>
      <c r="F12" s="60">
        <v>224015</v>
      </c>
      <c r="G12" s="60">
        <v>493971</v>
      </c>
      <c r="H12" s="67">
        <v>101.10942105191891</v>
      </c>
      <c r="I12" s="67">
        <v>31.200469089926546</v>
      </c>
      <c r="J12" s="63"/>
    </row>
    <row r="13" spans="1:10" s="17" customFormat="1" ht="13.5" customHeight="1" x14ac:dyDescent="0.15">
      <c r="A13" s="68"/>
      <c r="B13" s="69" t="s">
        <v>109</v>
      </c>
      <c r="C13" s="70">
        <v>32400296</v>
      </c>
      <c r="D13" s="71">
        <v>33274836</v>
      </c>
      <c r="E13" s="72">
        <v>36906</v>
      </c>
      <c r="F13" s="71">
        <v>32535492</v>
      </c>
      <c r="G13" s="71">
        <v>739344</v>
      </c>
      <c r="H13" s="67">
        <v>100.41726779286213</v>
      </c>
      <c r="I13" s="67">
        <v>97.778068688302483</v>
      </c>
      <c r="J13" s="63"/>
    </row>
    <row r="14" spans="1:10" s="17" customFormat="1" ht="13.5" customHeight="1" x14ac:dyDescent="0.15">
      <c r="A14" s="77" t="s">
        <v>111</v>
      </c>
      <c r="B14" s="75" t="s">
        <v>107</v>
      </c>
      <c r="C14" s="66">
        <v>27513512</v>
      </c>
      <c r="D14" s="60">
        <v>27837280</v>
      </c>
      <c r="E14" s="78">
        <v>0</v>
      </c>
      <c r="F14" s="60">
        <v>27595886</v>
      </c>
      <c r="G14" s="60">
        <v>241394</v>
      </c>
      <c r="H14" s="79">
        <v>100.299394711951</v>
      </c>
      <c r="I14" s="79">
        <v>99.132839127960779</v>
      </c>
      <c r="J14" s="63"/>
    </row>
    <row r="15" spans="1:10" s="17" customFormat="1" ht="13.5" customHeight="1" x14ac:dyDescent="0.15">
      <c r="A15" s="80"/>
      <c r="B15" s="65" t="s">
        <v>108</v>
      </c>
      <c r="C15" s="66">
        <v>216695</v>
      </c>
      <c r="D15" s="60">
        <v>696771</v>
      </c>
      <c r="E15" s="78">
        <v>0</v>
      </c>
      <c r="F15" s="60">
        <v>218473</v>
      </c>
      <c r="G15" s="60">
        <v>478298</v>
      </c>
      <c r="H15" s="67">
        <v>100.82050808740395</v>
      </c>
      <c r="I15" s="67">
        <v>31.355065007010914</v>
      </c>
      <c r="J15" s="63"/>
    </row>
    <row r="16" spans="1:10" s="17" customFormat="1" ht="13.5" customHeight="1" x14ac:dyDescent="0.15">
      <c r="A16" s="81"/>
      <c r="B16" s="69" t="s">
        <v>109</v>
      </c>
      <c r="C16" s="70">
        <v>27730207</v>
      </c>
      <c r="D16" s="71">
        <v>28534051</v>
      </c>
      <c r="E16" s="82">
        <v>0</v>
      </c>
      <c r="F16" s="71">
        <v>27814359</v>
      </c>
      <c r="G16" s="71">
        <v>719692</v>
      </c>
      <c r="H16" s="73">
        <v>100.30346690163545</v>
      </c>
      <c r="I16" s="73">
        <v>97.477778391858905</v>
      </c>
      <c r="J16" s="63"/>
    </row>
    <row r="17" spans="1:10" s="17" customFormat="1" ht="13.5" customHeight="1" x14ac:dyDescent="0.15">
      <c r="A17" s="77" t="s">
        <v>112</v>
      </c>
      <c r="B17" s="75" t="s">
        <v>107</v>
      </c>
      <c r="C17" s="66">
        <v>2667102</v>
      </c>
      <c r="D17" s="60">
        <v>2709870</v>
      </c>
      <c r="E17" s="60">
        <v>28154</v>
      </c>
      <c r="F17" s="60">
        <v>2705891</v>
      </c>
      <c r="G17" s="60">
        <v>3979</v>
      </c>
      <c r="H17" s="79">
        <v>101.45435007734986</v>
      </c>
      <c r="I17" s="79">
        <v>99.853166388055513</v>
      </c>
      <c r="J17" s="63"/>
    </row>
    <row r="18" spans="1:10" s="17" customFormat="1" ht="13.5" customHeight="1" x14ac:dyDescent="0.15">
      <c r="A18" s="80"/>
      <c r="B18" s="65" t="s">
        <v>108</v>
      </c>
      <c r="C18" s="66">
        <v>4862</v>
      </c>
      <c r="D18" s="60">
        <v>21214</v>
      </c>
      <c r="E18" s="60">
        <v>473</v>
      </c>
      <c r="F18" s="60">
        <v>5542</v>
      </c>
      <c r="G18" s="60">
        <v>15673</v>
      </c>
      <c r="H18" s="67">
        <v>113.98601398601397</v>
      </c>
      <c r="I18" s="67">
        <v>26.124257565758462</v>
      </c>
      <c r="J18" s="63"/>
    </row>
    <row r="19" spans="1:10" s="17" customFormat="1" ht="13.5" customHeight="1" x14ac:dyDescent="0.15">
      <c r="A19" s="81"/>
      <c r="B19" s="69" t="s">
        <v>109</v>
      </c>
      <c r="C19" s="70">
        <v>2671964</v>
      </c>
      <c r="D19" s="71">
        <v>2731085</v>
      </c>
      <c r="E19" s="71">
        <v>28627</v>
      </c>
      <c r="F19" s="71">
        <v>2711433</v>
      </c>
      <c r="G19" s="71">
        <v>19652</v>
      </c>
      <c r="H19" s="73">
        <v>101.47715313529673</v>
      </c>
      <c r="I19" s="73">
        <v>99.280432502100808</v>
      </c>
      <c r="J19" s="63"/>
    </row>
    <row r="20" spans="1:10" s="17" customFormat="1" ht="13.5" customHeight="1" x14ac:dyDescent="0.15">
      <c r="A20" s="77" t="s">
        <v>113</v>
      </c>
      <c r="B20" s="75" t="s">
        <v>107</v>
      </c>
      <c r="C20" s="66">
        <v>76757</v>
      </c>
      <c r="D20" s="60">
        <v>76770</v>
      </c>
      <c r="E20" s="60">
        <v>1095</v>
      </c>
      <c r="F20" s="60">
        <v>76770</v>
      </c>
      <c r="G20" s="83">
        <v>0</v>
      </c>
      <c r="H20" s="79">
        <v>100.01693656604608</v>
      </c>
      <c r="I20" s="79">
        <v>100</v>
      </c>
      <c r="J20" s="63"/>
    </row>
    <row r="21" spans="1:10" s="17" customFormat="1" ht="13.5" customHeight="1" x14ac:dyDescent="0.15">
      <c r="A21" s="80"/>
      <c r="B21" s="65" t="s">
        <v>108</v>
      </c>
      <c r="C21" s="84">
        <v>0</v>
      </c>
      <c r="D21" s="83">
        <v>0</v>
      </c>
      <c r="E21" s="83">
        <v>0</v>
      </c>
      <c r="F21" s="83">
        <v>0</v>
      </c>
      <c r="G21" s="83">
        <v>0</v>
      </c>
      <c r="H21" s="85">
        <v>0</v>
      </c>
      <c r="I21" s="85">
        <v>0</v>
      </c>
      <c r="J21" s="63"/>
    </row>
    <row r="22" spans="1:10" s="17" customFormat="1" ht="13.5" customHeight="1" x14ac:dyDescent="0.15">
      <c r="A22" s="81"/>
      <c r="B22" s="69" t="s">
        <v>109</v>
      </c>
      <c r="C22" s="70">
        <v>76757</v>
      </c>
      <c r="D22" s="71">
        <v>76770</v>
      </c>
      <c r="E22" s="71">
        <v>1095</v>
      </c>
      <c r="F22" s="71">
        <v>76770</v>
      </c>
      <c r="G22" s="86">
        <v>0</v>
      </c>
      <c r="H22" s="73">
        <v>100.01693656604608</v>
      </c>
      <c r="I22" s="73">
        <v>100</v>
      </c>
      <c r="J22" s="63"/>
    </row>
    <row r="23" spans="1:10" s="17" customFormat="1" ht="13.5" customHeight="1" x14ac:dyDescent="0.15">
      <c r="A23" s="77" t="s">
        <v>114</v>
      </c>
      <c r="B23" s="75" t="s">
        <v>107</v>
      </c>
      <c r="C23" s="66">
        <v>1101439</v>
      </c>
      <c r="D23" s="60">
        <v>1111271</v>
      </c>
      <c r="E23" s="60">
        <v>6875</v>
      </c>
      <c r="F23" s="60">
        <v>1111271</v>
      </c>
      <c r="G23" s="83">
        <v>0</v>
      </c>
      <c r="H23" s="79">
        <v>100.89265043275206</v>
      </c>
      <c r="I23" s="79">
        <v>100</v>
      </c>
      <c r="J23" s="63"/>
    </row>
    <row r="24" spans="1:10" s="17" customFormat="1" ht="13.5" customHeight="1" x14ac:dyDescent="0.15">
      <c r="A24" s="80"/>
      <c r="B24" s="65" t="s">
        <v>108</v>
      </c>
      <c r="C24" s="84">
        <v>0</v>
      </c>
      <c r="D24" s="83">
        <v>0</v>
      </c>
      <c r="E24" s="83">
        <v>0</v>
      </c>
      <c r="F24" s="83">
        <v>0</v>
      </c>
      <c r="G24" s="83">
        <v>0</v>
      </c>
      <c r="H24" s="85">
        <v>0</v>
      </c>
      <c r="I24" s="85">
        <v>0</v>
      </c>
      <c r="J24" s="63"/>
    </row>
    <row r="25" spans="1:10" s="17" customFormat="1" ht="13.5" customHeight="1" x14ac:dyDescent="0.15">
      <c r="A25" s="81"/>
      <c r="B25" s="69" t="s">
        <v>109</v>
      </c>
      <c r="C25" s="70">
        <v>1101439</v>
      </c>
      <c r="D25" s="71">
        <v>1111271</v>
      </c>
      <c r="E25" s="71">
        <v>6875</v>
      </c>
      <c r="F25" s="71">
        <v>1111271</v>
      </c>
      <c r="G25" s="86">
        <v>0</v>
      </c>
      <c r="H25" s="73">
        <v>100.89265043275206</v>
      </c>
      <c r="I25" s="73">
        <v>100</v>
      </c>
      <c r="J25" s="63"/>
    </row>
    <row r="26" spans="1:10" s="17" customFormat="1" ht="13.5" customHeight="1" x14ac:dyDescent="0.15">
      <c r="A26" s="77" t="s">
        <v>115</v>
      </c>
      <c r="B26" s="75" t="s">
        <v>107</v>
      </c>
      <c r="C26" s="66">
        <v>819929</v>
      </c>
      <c r="D26" s="60">
        <v>821660</v>
      </c>
      <c r="E26" s="60">
        <v>309</v>
      </c>
      <c r="F26" s="60">
        <v>821660</v>
      </c>
      <c r="G26" s="83">
        <v>0</v>
      </c>
      <c r="H26" s="79">
        <v>100.21111584051789</v>
      </c>
      <c r="I26" s="79">
        <v>100</v>
      </c>
      <c r="J26" s="63"/>
    </row>
    <row r="27" spans="1:10" s="17" customFormat="1" ht="13.5" customHeight="1" x14ac:dyDescent="0.15">
      <c r="A27" s="80"/>
      <c r="B27" s="65" t="s">
        <v>108</v>
      </c>
      <c r="C27" s="84">
        <v>0</v>
      </c>
      <c r="D27" s="83">
        <v>0</v>
      </c>
      <c r="E27" s="83">
        <v>0</v>
      </c>
      <c r="F27" s="83">
        <v>0</v>
      </c>
      <c r="G27" s="83">
        <v>0</v>
      </c>
      <c r="H27" s="85">
        <v>0</v>
      </c>
      <c r="I27" s="85">
        <v>0</v>
      </c>
      <c r="J27" s="63"/>
    </row>
    <row r="28" spans="1:10" s="17" customFormat="1" ht="13.5" customHeight="1" x14ac:dyDescent="0.15">
      <c r="A28" s="81"/>
      <c r="B28" s="69" t="s">
        <v>109</v>
      </c>
      <c r="C28" s="70">
        <v>819929</v>
      </c>
      <c r="D28" s="71">
        <v>821660</v>
      </c>
      <c r="E28" s="71">
        <v>309</v>
      </c>
      <c r="F28" s="71">
        <v>821660</v>
      </c>
      <c r="G28" s="86">
        <v>0</v>
      </c>
      <c r="H28" s="73">
        <v>100.21111584051789</v>
      </c>
      <c r="I28" s="73">
        <v>100</v>
      </c>
      <c r="J28" s="63"/>
    </row>
    <row r="29" spans="1:10" s="17" customFormat="1" ht="13.5" customHeight="1" x14ac:dyDescent="0.15">
      <c r="A29" s="74" t="s">
        <v>116</v>
      </c>
      <c r="B29" s="75" t="s">
        <v>107</v>
      </c>
      <c r="C29" s="66">
        <v>34218641</v>
      </c>
      <c r="D29" s="60">
        <v>35942874</v>
      </c>
      <c r="E29" s="61">
        <v>30233</v>
      </c>
      <c r="F29" s="60">
        <v>35918995</v>
      </c>
      <c r="G29" s="60">
        <v>23879</v>
      </c>
      <c r="H29" s="79">
        <v>104.96908687869866</v>
      </c>
      <c r="I29" s="79">
        <v>99.933564021619418</v>
      </c>
      <c r="J29" s="63"/>
    </row>
    <row r="30" spans="1:10" s="17" customFormat="1" ht="13.5" customHeight="1" x14ac:dyDescent="0.15">
      <c r="A30" s="64"/>
      <c r="B30" s="65" t="s">
        <v>108</v>
      </c>
      <c r="C30" s="66">
        <v>19359</v>
      </c>
      <c r="D30" s="60">
        <v>142097</v>
      </c>
      <c r="E30" s="61">
        <v>580</v>
      </c>
      <c r="F30" s="60">
        <v>23486</v>
      </c>
      <c r="G30" s="60">
        <v>118611</v>
      </c>
      <c r="H30" s="67">
        <v>121.31824990960276</v>
      </c>
      <c r="I30" s="67">
        <v>16.528146266282892</v>
      </c>
      <c r="J30" s="63"/>
    </row>
    <row r="31" spans="1:10" s="17" customFormat="1" ht="13.5" customHeight="1" x14ac:dyDescent="0.15">
      <c r="A31" s="68"/>
      <c r="B31" s="69" t="s">
        <v>109</v>
      </c>
      <c r="C31" s="70">
        <v>34238000</v>
      </c>
      <c r="D31" s="71">
        <v>36084971</v>
      </c>
      <c r="E31" s="72">
        <v>30813</v>
      </c>
      <c r="F31" s="60">
        <v>35942481</v>
      </c>
      <c r="G31" s="71">
        <v>142491</v>
      </c>
      <c r="H31" s="73">
        <v>104.97833109410597</v>
      </c>
      <c r="I31" s="73">
        <v>99.605126466638978</v>
      </c>
      <c r="J31" s="63"/>
    </row>
    <row r="32" spans="1:10" s="17" customFormat="1" ht="13.5" customHeight="1" x14ac:dyDescent="0.15">
      <c r="A32" s="77" t="s">
        <v>111</v>
      </c>
      <c r="B32" s="75" t="s">
        <v>107</v>
      </c>
      <c r="C32" s="66">
        <v>1157927</v>
      </c>
      <c r="D32" s="60">
        <v>1183132</v>
      </c>
      <c r="E32" s="60">
        <v>15323</v>
      </c>
      <c r="F32" s="87">
        <v>1172288</v>
      </c>
      <c r="G32" s="60">
        <v>10844</v>
      </c>
      <c r="H32" s="79">
        <v>101.24023362439947</v>
      </c>
      <c r="I32" s="79">
        <v>99.083449691158719</v>
      </c>
      <c r="J32" s="63"/>
    </row>
    <row r="33" spans="1:10" s="17" customFormat="1" ht="13.5" customHeight="1" x14ac:dyDescent="0.15">
      <c r="A33" s="80"/>
      <c r="B33" s="65" t="s">
        <v>108</v>
      </c>
      <c r="C33" s="66">
        <v>8881</v>
      </c>
      <c r="D33" s="60">
        <v>36253</v>
      </c>
      <c r="E33" s="60">
        <v>441</v>
      </c>
      <c r="F33" s="60">
        <v>11896</v>
      </c>
      <c r="G33" s="60">
        <v>24356</v>
      </c>
      <c r="H33" s="67">
        <v>133.94887963067222</v>
      </c>
      <c r="I33" s="67">
        <v>32.813836096323065</v>
      </c>
      <c r="J33" s="63"/>
    </row>
    <row r="34" spans="1:10" s="17" customFormat="1" ht="13.5" customHeight="1" x14ac:dyDescent="0.15">
      <c r="A34" s="81"/>
      <c r="B34" s="69" t="s">
        <v>109</v>
      </c>
      <c r="C34" s="70">
        <v>1166808</v>
      </c>
      <c r="D34" s="71">
        <v>1219385</v>
      </c>
      <c r="E34" s="71">
        <v>15764</v>
      </c>
      <c r="F34" s="71">
        <v>1184184</v>
      </c>
      <c r="G34" s="71">
        <v>35200</v>
      </c>
      <c r="H34" s="73">
        <v>101.48919102371599</v>
      </c>
      <c r="I34" s="73">
        <v>97.113216908523555</v>
      </c>
      <c r="J34" s="63"/>
    </row>
    <row r="35" spans="1:10" s="17" customFormat="1" ht="13.5" customHeight="1" x14ac:dyDescent="0.15">
      <c r="A35" s="77" t="s">
        <v>112</v>
      </c>
      <c r="B35" s="75" t="s">
        <v>107</v>
      </c>
      <c r="C35" s="66">
        <v>33060714</v>
      </c>
      <c r="D35" s="60">
        <v>34759742</v>
      </c>
      <c r="E35" s="60">
        <v>14910</v>
      </c>
      <c r="F35" s="60">
        <v>34746707</v>
      </c>
      <c r="G35" s="60">
        <v>13035</v>
      </c>
      <c r="H35" s="79">
        <v>105.09968719973803</v>
      </c>
      <c r="I35" s="79">
        <v>99.962499721660762</v>
      </c>
      <c r="J35" s="63"/>
    </row>
    <row r="36" spans="1:10" s="17" customFormat="1" ht="13.5" customHeight="1" x14ac:dyDescent="0.15">
      <c r="A36" s="80"/>
      <c r="B36" s="65" t="s">
        <v>108</v>
      </c>
      <c r="C36" s="66">
        <v>10478</v>
      </c>
      <c r="D36" s="60">
        <v>105844</v>
      </c>
      <c r="E36" s="60">
        <v>139</v>
      </c>
      <c r="F36" s="60">
        <v>11590</v>
      </c>
      <c r="G36" s="60">
        <v>94255</v>
      </c>
      <c r="H36" s="67">
        <v>110.61271234968505</v>
      </c>
      <c r="I36" s="67">
        <v>10.9</v>
      </c>
      <c r="J36" s="63"/>
    </row>
    <row r="37" spans="1:10" s="17" customFormat="1" ht="13.5" customHeight="1" x14ac:dyDescent="0.15">
      <c r="A37" s="81"/>
      <c r="B37" s="69" t="s">
        <v>109</v>
      </c>
      <c r="C37" s="70">
        <v>33071192</v>
      </c>
      <c r="D37" s="71">
        <v>34865587</v>
      </c>
      <c r="E37" s="71">
        <v>15049</v>
      </c>
      <c r="F37" s="71">
        <v>34758296</v>
      </c>
      <c r="G37" s="71">
        <v>107290</v>
      </c>
      <c r="H37" s="73">
        <v>105.10143087675823</v>
      </c>
      <c r="I37" s="73">
        <v>99.692272497807082</v>
      </c>
      <c r="J37" s="63"/>
    </row>
    <row r="38" spans="1:10" s="17" customFormat="1" ht="13.5" customHeight="1" x14ac:dyDescent="0.15">
      <c r="A38" s="74" t="s">
        <v>117</v>
      </c>
      <c r="B38" s="75" t="s">
        <v>107</v>
      </c>
      <c r="C38" s="66">
        <v>25914400</v>
      </c>
      <c r="D38" s="60">
        <v>25805463</v>
      </c>
      <c r="E38" s="60">
        <v>12</v>
      </c>
      <c r="F38" s="60">
        <v>25805463</v>
      </c>
      <c r="G38" s="83">
        <v>0</v>
      </c>
      <c r="H38" s="79">
        <v>99.57962754298768</v>
      </c>
      <c r="I38" s="79">
        <v>100</v>
      </c>
      <c r="J38" s="63"/>
    </row>
    <row r="39" spans="1:10" s="17" customFormat="1" ht="13.5" customHeight="1" x14ac:dyDescent="0.15">
      <c r="A39" s="88"/>
      <c r="B39" s="65" t="s">
        <v>108</v>
      </c>
      <c r="C39" s="84">
        <v>0</v>
      </c>
      <c r="D39" s="83">
        <v>0</v>
      </c>
      <c r="E39" s="83">
        <v>0</v>
      </c>
      <c r="F39" s="83">
        <v>0</v>
      </c>
      <c r="G39" s="83">
        <v>0</v>
      </c>
      <c r="H39" s="85">
        <v>0</v>
      </c>
      <c r="I39" s="85">
        <v>0</v>
      </c>
      <c r="J39" s="63"/>
    </row>
    <row r="40" spans="1:10" s="17" customFormat="1" ht="13.5" customHeight="1" x14ac:dyDescent="0.15">
      <c r="A40" s="89"/>
      <c r="B40" s="69" t="s">
        <v>109</v>
      </c>
      <c r="C40" s="70">
        <v>25914400</v>
      </c>
      <c r="D40" s="71">
        <v>25805463</v>
      </c>
      <c r="E40" s="71">
        <v>12</v>
      </c>
      <c r="F40" s="71">
        <v>25805463</v>
      </c>
      <c r="G40" s="86">
        <v>0</v>
      </c>
      <c r="H40" s="73">
        <v>99.57962754298768</v>
      </c>
      <c r="I40" s="73">
        <v>100</v>
      </c>
      <c r="J40" s="63"/>
    </row>
    <row r="41" spans="1:10" s="17" customFormat="1" ht="13.5" customHeight="1" x14ac:dyDescent="0.15">
      <c r="A41" s="74" t="s">
        <v>118</v>
      </c>
      <c r="B41" s="75" t="s">
        <v>107</v>
      </c>
      <c r="C41" s="66">
        <v>2081668</v>
      </c>
      <c r="D41" s="60">
        <v>1864828</v>
      </c>
      <c r="E41" s="60">
        <v>12</v>
      </c>
      <c r="F41" s="60">
        <v>1864828</v>
      </c>
      <c r="G41" s="83">
        <v>0</v>
      </c>
      <c r="H41" s="79">
        <v>89.583353349333322</v>
      </c>
      <c r="I41" s="79">
        <v>100</v>
      </c>
      <c r="J41" s="63"/>
    </row>
    <row r="42" spans="1:10" s="17" customFormat="1" ht="13.5" customHeight="1" x14ac:dyDescent="0.15">
      <c r="A42" s="88"/>
      <c r="B42" s="65" t="s">
        <v>108</v>
      </c>
      <c r="C42" s="84">
        <v>0</v>
      </c>
      <c r="D42" s="83">
        <v>0</v>
      </c>
      <c r="E42" s="83">
        <v>0</v>
      </c>
      <c r="F42" s="83">
        <v>0</v>
      </c>
      <c r="G42" s="83">
        <v>0</v>
      </c>
      <c r="H42" s="85">
        <v>0</v>
      </c>
      <c r="I42" s="85">
        <v>0</v>
      </c>
      <c r="J42" s="63"/>
    </row>
    <row r="43" spans="1:10" s="17" customFormat="1" ht="13.5" customHeight="1" x14ac:dyDescent="0.15">
      <c r="A43" s="89"/>
      <c r="B43" s="69" t="s">
        <v>109</v>
      </c>
      <c r="C43" s="70">
        <v>2081668</v>
      </c>
      <c r="D43" s="71">
        <v>1864828</v>
      </c>
      <c r="E43" s="71">
        <v>12</v>
      </c>
      <c r="F43" s="71">
        <v>1864828</v>
      </c>
      <c r="G43" s="86">
        <v>0</v>
      </c>
      <c r="H43" s="73">
        <v>89.583353349333322</v>
      </c>
      <c r="I43" s="73">
        <v>100</v>
      </c>
      <c r="J43" s="63"/>
    </row>
    <row r="44" spans="1:10" s="17" customFormat="1" ht="13.5" customHeight="1" x14ac:dyDescent="0.15">
      <c r="A44" s="74" t="s">
        <v>119</v>
      </c>
      <c r="B44" s="75" t="s">
        <v>107</v>
      </c>
      <c r="C44" s="66">
        <v>2204800</v>
      </c>
      <c r="D44" s="60">
        <v>2255516</v>
      </c>
      <c r="E44" s="60">
        <v>9037</v>
      </c>
      <c r="F44" s="60">
        <v>2245362</v>
      </c>
      <c r="G44" s="60">
        <v>10154</v>
      </c>
      <c r="H44" s="79">
        <v>101.83971335268505</v>
      </c>
      <c r="I44" s="79">
        <v>99.549814765224454</v>
      </c>
      <c r="J44" s="63"/>
    </row>
    <row r="45" spans="1:10" s="17" customFormat="1" ht="13.5" customHeight="1" x14ac:dyDescent="0.15">
      <c r="A45" s="88"/>
      <c r="B45" s="65" t="s">
        <v>108</v>
      </c>
      <c r="C45" s="66">
        <v>3682</v>
      </c>
      <c r="D45" s="60">
        <v>28107</v>
      </c>
      <c r="E45" s="60">
        <v>121</v>
      </c>
      <c r="F45" s="60">
        <v>11226</v>
      </c>
      <c r="G45" s="60">
        <v>16881</v>
      </c>
      <c r="H45" s="67">
        <v>304.88864747419882</v>
      </c>
      <c r="I45" s="67">
        <v>39.940228412850892</v>
      </c>
      <c r="J45" s="63"/>
    </row>
    <row r="46" spans="1:10" s="17" customFormat="1" ht="13.5" customHeight="1" x14ac:dyDescent="0.15">
      <c r="A46" s="89"/>
      <c r="B46" s="69" t="s">
        <v>109</v>
      </c>
      <c r="C46" s="70">
        <v>2208482</v>
      </c>
      <c r="D46" s="71">
        <v>2283623</v>
      </c>
      <c r="E46" s="71">
        <v>9158</v>
      </c>
      <c r="F46" s="71">
        <v>2256587</v>
      </c>
      <c r="G46" s="71">
        <v>27036</v>
      </c>
      <c r="H46" s="73">
        <v>102.17819298504584</v>
      </c>
      <c r="I46" s="73">
        <v>98.816091797989429</v>
      </c>
      <c r="J46" s="63"/>
    </row>
    <row r="47" spans="1:10" s="17" customFormat="1" ht="13.5" customHeight="1" x14ac:dyDescent="0.15">
      <c r="A47" s="74" t="s">
        <v>120</v>
      </c>
      <c r="B47" s="75" t="s">
        <v>107</v>
      </c>
      <c r="C47" s="66">
        <v>881800</v>
      </c>
      <c r="D47" s="60">
        <v>892319</v>
      </c>
      <c r="E47" s="60">
        <v>107</v>
      </c>
      <c r="F47" s="60">
        <v>892319</v>
      </c>
      <c r="G47" s="83">
        <v>0</v>
      </c>
      <c r="H47" s="79">
        <v>101.19290088455432</v>
      </c>
      <c r="I47" s="79">
        <v>100</v>
      </c>
      <c r="J47" s="63"/>
    </row>
    <row r="48" spans="1:10" s="17" customFormat="1" ht="13.5" customHeight="1" x14ac:dyDescent="0.15">
      <c r="A48" s="88"/>
      <c r="B48" s="65" t="s">
        <v>108</v>
      </c>
      <c r="C48" s="84">
        <v>0</v>
      </c>
      <c r="D48" s="83">
        <v>9</v>
      </c>
      <c r="E48" s="83">
        <v>2</v>
      </c>
      <c r="F48" s="83">
        <v>9</v>
      </c>
      <c r="G48" s="83">
        <v>0</v>
      </c>
      <c r="H48" s="85">
        <v>0</v>
      </c>
      <c r="I48" s="85">
        <v>100</v>
      </c>
      <c r="J48" s="63"/>
    </row>
    <row r="49" spans="1:14" s="17" customFormat="1" ht="13.5" customHeight="1" x14ac:dyDescent="0.15">
      <c r="A49" s="89"/>
      <c r="B49" s="69" t="s">
        <v>109</v>
      </c>
      <c r="C49" s="70">
        <v>881800</v>
      </c>
      <c r="D49" s="71">
        <v>892328</v>
      </c>
      <c r="E49" s="71">
        <v>109</v>
      </c>
      <c r="F49" s="71">
        <v>892328</v>
      </c>
      <c r="G49" s="86">
        <v>0</v>
      </c>
      <c r="H49" s="73">
        <v>101.19392152415514</v>
      </c>
      <c r="I49" s="73">
        <v>100</v>
      </c>
      <c r="J49" s="63"/>
    </row>
    <row r="50" spans="1:14" s="17" customFormat="1" ht="13.5" customHeight="1" x14ac:dyDescent="0.15">
      <c r="A50" s="74" t="s">
        <v>121</v>
      </c>
      <c r="B50" s="75" t="s">
        <v>107</v>
      </c>
      <c r="C50" s="66">
        <v>235130</v>
      </c>
      <c r="D50" s="60">
        <v>242066</v>
      </c>
      <c r="E50" s="60">
        <v>154</v>
      </c>
      <c r="F50" s="60">
        <v>242066</v>
      </c>
      <c r="G50" s="83">
        <v>0</v>
      </c>
      <c r="H50" s="79">
        <v>102.94985752562414</v>
      </c>
      <c r="I50" s="79">
        <v>100</v>
      </c>
      <c r="J50" s="63"/>
    </row>
    <row r="51" spans="1:14" s="17" customFormat="1" ht="13.5" customHeight="1" x14ac:dyDescent="0.15">
      <c r="A51" s="88"/>
      <c r="B51" s="65" t="s">
        <v>108</v>
      </c>
      <c r="C51" s="84">
        <v>0</v>
      </c>
      <c r="D51" s="83">
        <v>0</v>
      </c>
      <c r="E51" s="83">
        <v>0</v>
      </c>
      <c r="F51" s="83">
        <v>0</v>
      </c>
      <c r="G51" s="83">
        <v>0</v>
      </c>
      <c r="H51" s="85">
        <v>0</v>
      </c>
      <c r="I51" s="85">
        <v>0</v>
      </c>
      <c r="J51" s="63"/>
    </row>
    <row r="52" spans="1:14" s="17" customFormat="1" ht="13.5" customHeight="1" x14ac:dyDescent="0.15">
      <c r="A52" s="89"/>
      <c r="B52" s="69" t="s">
        <v>109</v>
      </c>
      <c r="C52" s="70">
        <v>235130</v>
      </c>
      <c r="D52" s="71">
        <v>242066</v>
      </c>
      <c r="E52" s="71">
        <v>154</v>
      </c>
      <c r="F52" s="71">
        <v>242066</v>
      </c>
      <c r="G52" s="86">
        <v>0</v>
      </c>
      <c r="H52" s="73">
        <v>102.94985752562414</v>
      </c>
      <c r="I52" s="73">
        <v>100</v>
      </c>
      <c r="J52" s="63"/>
    </row>
    <row r="53" spans="1:14" s="17" customFormat="1" ht="13.5" customHeight="1" x14ac:dyDescent="0.15">
      <c r="A53" s="74" t="s">
        <v>122</v>
      </c>
      <c r="B53" s="75" t="s">
        <v>107</v>
      </c>
      <c r="C53" s="66">
        <v>7538203</v>
      </c>
      <c r="D53" s="60">
        <v>7505601</v>
      </c>
      <c r="E53" s="60">
        <v>1497</v>
      </c>
      <c r="F53" s="60">
        <v>7468810</v>
      </c>
      <c r="G53" s="60">
        <v>36791</v>
      </c>
      <c r="H53" s="79">
        <v>99.079449041104368</v>
      </c>
      <c r="I53" s="79">
        <v>99.509819400205259</v>
      </c>
      <c r="J53" s="63"/>
    </row>
    <row r="54" spans="1:14" s="17" customFormat="1" ht="13.5" customHeight="1" x14ac:dyDescent="0.15">
      <c r="A54" s="88"/>
      <c r="B54" s="65" t="s">
        <v>108</v>
      </c>
      <c r="C54" s="66">
        <v>39</v>
      </c>
      <c r="D54" s="60">
        <v>407</v>
      </c>
      <c r="E54" s="60">
        <v>5</v>
      </c>
      <c r="F54" s="83">
        <v>0</v>
      </c>
      <c r="G54" s="60">
        <v>407</v>
      </c>
      <c r="H54" s="85">
        <v>0</v>
      </c>
      <c r="I54" s="85">
        <v>0</v>
      </c>
      <c r="J54" s="63"/>
    </row>
    <row r="55" spans="1:14" s="17" customFormat="1" ht="13.5" customHeight="1" x14ac:dyDescent="0.15">
      <c r="A55" s="89"/>
      <c r="B55" s="69" t="s">
        <v>109</v>
      </c>
      <c r="C55" s="70">
        <v>7538242</v>
      </c>
      <c r="D55" s="71">
        <v>7506008</v>
      </c>
      <c r="E55" s="71">
        <v>1502</v>
      </c>
      <c r="F55" s="71">
        <v>7468810</v>
      </c>
      <c r="G55" s="71">
        <v>37198</v>
      </c>
      <c r="H55" s="73">
        <v>99.078936441679645</v>
      </c>
      <c r="I55" s="73">
        <v>99.504423656356352</v>
      </c>
      <c r="J55" s="63"/>
    </row>
    <row r="56" spans="1:14" s="17" customFormat="1" ht="13.5" customHeight="1" x14ac:dyDescent="0.15">
      <c r="A56" s="90" t="s">
        <v>123</v>
      </c>
      <c r="B56" s="75" t="s">
        <v>107</v>
      </c>
      <c r="C56" s="66">
        <v>845451</v>
      </c>
      <c r="D56" s="60">
        <v>856974</v>
      </c>
      <c r="E56" s="60">
        <v>19315</v>
      </c>
      <c r="F56" s="60">
        <v>856974</v>
      </c>
      <c r="G56" s="83">
        <v>0</v>
      </c>
      <c r="H56" s="79">
        <v>101.36294119943084</v>
      </c>
      <c r="I56" s="79">
        <v>100</v>
      </c>
      <c r="J56" s="63"/>
      <c r="K56" s="91"/>
      <c r="L56" s="91"/>
      <c r="M56" s="91"/>
      <c r="N56" s="91"/>
    </row>
    <row r="57" spans="1:14" s="17" customFormat="1" ht="13.5" customHeight="1" x14ac:dyDescent="0.15">
      <c r="A57" s="88"/>
      <c r="B57" s="65" t="s">
        <v>108</v>
      </c>
      <c r="C57" s="84">
        <v>0</v>
      </c>
      <c r="D57" s="83">
        <v>0</v>
      </c>
      <c r="E57" s="83">
        <v>0</v>
      </c>
      <c r="F57" s="83">
        <v>0</v>
      </c>
      <c r="G57" s="83">
        <v>0</v>
      </c>
      <c r="H57" s="85">
        <v>0</v>
      </c>
      <c r="I57" s="85">
        <v>0</v>
      </c>
      <c r="J57" s="63"/>
      <c r="K57" s="91"/>
      <c r="L57" s="91"/>
      <c r="M57" s="91"/>
      <c r="N57" s="91"/>
    </row>
    <row r="58" spans="1:14" s="17" customFormat="1" ht="13.5" customHeight="1" x14ac:dyDescent="0.15">
      <c r="A58" s="89"/>
      <c r="B58" s="69" t="s">
        <v>109</v>
      </c>
      <c r="C58" s="70">
        <v>845451</v>
      </c>
      <c r="D58" s="71">
        <v>856974</v>
      </c>
      <c r="E58" s="71">
        <v>19315</v>
      </c>
      <c r="F58" s="71">
        <v>856974</v>
      </c>
      <c r="G58" s="86">
        <v>0</v>
      </c>
      <c r="H58" s="73">
        <v>101.36294119943084</v>
      </c>
      <c r="I58" s="73">
        <v>100</v>
      </c>
      <c r="J58" s="63"/>
      <c r="K58" s="91"/>
      <c r="L58" s="91"/>
      <c r="M58" s="91"/>
      <c r="N58" s="91"/>
    </row>
    <row r="59" spans="1:14" s="17" customFormat="1" ht="13.5" customHeight="1" x14ac:dyDescent="0.15">
      <c r="A59" s="74" t="s">
        <v>124</v>
      </c>
      <c r="B59" s="75" t="s">
        <v>107</v>
      </c>
      <c r="C59" s="66">
        <v>11980541</v>
      </c>
      <c r="D59" s="60">
        <v>12023160</v>
      </c>
      <c r="E59" s="60">
        <v>361356</v>
      </c>
      <c r="F59" s="60">
        <v>12000020</v>
      </c>
      <c r="G59" s="87">
        <v>23140</v>
      </c>
      <c r="H59" s="79">
        <v>100.16258865104672</v>
      </c>
      <c r="I59" s="79">
        <v>99.807538118098734</v>
      </c>
      <c r="J59" s="63"/>
      <c r="K59" s="91"/>
      <c r="L59" s="91"/>
      <c r="M59" s="91"/>
      <c r="N59" s="91"/>
    </row>
    <row r="60" spans="1:14" s="17" customFormat="1" ht="13.5" customHeight="1" x14ac:dyDescent="0.15">
      <c r="A60" s="88"/>
      <c r="B60" s="65" t="s">
        <v>108</v>
      </c>
      <c r="C60" s="84">
        <v>23765</v>
      </c>
      <c r="D60" s="83">
        <v>77646</v>
      </c>
      <c r="E60" s="83">
        <v>2373</v>
      </c>
      <c r="F60" s="83">
        <v>31308</v>
      </c>
      <c r="G60" s="60">
        <v>46338</v>
      </c>
      <c r="H60" s="85">
        <v>131.73995371344412</v>
      </c>
      <c r="I60" s="85">
        <v>40.321458928985393</v>
      </c>
      <c r="J60" s="63"/>
      <c r="K60" s="91"/>
      <c r="L60" s="91"/>
      <c r="M60" s="91"/>
      <c r="N60" s="91"/>
    </row>
    <row r="61" spans="1:14" s="17" customFormat="1" ht="13.5" customHeight="1" x14ac:dyDescent="0.15">
      <c r="A61" s="89"/>
      <c r="B61" s="69" t="s">
        <v>109</v>
      </c>
      <c r="C61" s="70">
        <v>12004306</v>
      </c>
      <c r="D61" s="71">
        <v>12100806</v>
      </c>
      <c r="E61" s="71">
        <v>363729</v>
      </c>
      <c r="F61" s="71">
        <v>12031328</v>
      </c>
      <c r="G61" s="71">
        <v>69478</v>
      </c>
      <c r="H61" s="73">
        <v>100.22510255903174</v>
      </c>
      <c r="I61" s="73">
        <v>99.425839898598483</v>
      </c>
      <c r="J61" s="63"/>
      <c r="K61" s="91"/>
      <c r="L61" s="91"/>
      <c r="M61" s="91"/>
      <c r="N61" s="91"/>
    </row>
    <row r="62" spans="1:14" s="17" customFormat="1" ht="13.5" customHeight="1" x14ac:dyDescent="0.15">
      <c r="A62" s="74" t="s">
        <v>125</v>
      </c>
      <c r="B62" s="75" t="s">
        <v>107</v>
      </c>
      <c r="C62" s="66">
        <v>1777</v>
      </c>
      <c r="D62" s="60">
        <v>1738</v>
      </c>
      <c r="E62" s="60">
        <v>27</v>
      </c>
      <c r="F62" s="60">
        <v>1738</v>
      </c>
      <c r="G62" s="83">
        <v>0</v>
      </c>
      <c r="H62" s="79">
        <v>97.805289814293744</v>
      </c>
      <c r="I62" s="79">
        <v>100</v>
      </c>
      <c r="J62" s="63"/>
    </row>
    <row r="63" spans="1:14" s="17" customFormat="1" ht="13.5" customHeight="1" x14ac:dyDescent="0.15">
      <c r="A63" s="88"/>
      <c r="B63" s="65" t="s">
        <v>108</v>
      </c>
      <c r="C63" s="84">
        <v>0</v>
      </c>
      <c r="D63" s="83">
        <v>0</v>
      </c>
      <c r="E63" s="83">
        <v>0</v>
      </c>
      <c r="F63" s="83">
        <v>0</v>
      </c>
      <c r="G63" s="83">
        <v>0</v>
      </c>
      <c r="H63" s="85">
        <v>0</v>
      </c>
      <c r="I63" s="85">
        <v>0</v>
      </c>
      <c r="J63" s="63"/>
    </row>
    <row r="64" spans="1:14" s="17" customFormat="1" ht="13.5" customHeight="1" x14ac:dyDescent="0.15">
      <c r="A64" s="89"/>
      <c r="B64" s="69" t="s">
        <v>109</v>
      </c>
      <c r="C64" s="70">
        <v>1777</v>
      </c>
      <c r="D64" s="71">
        <v>1738</v>
      </c>
      <c r="E64" s="71">
        <v>27</v>
      </c>
      <c r="F64" s="71">
        <v>1738</v>
      </c>
      <c r="G64" s="86">
        <v>0</v>
      </c>
      <c r="H64" s="73">
        <v>97.805289814293744</v>
      </c>
      <c r="I64" s="73">
        <v>100</v>
      </c>
      <c r="J64" s="63"/>
    </row>
    <row r="65" spans="1:10" s="17" customFormat="1" ht="13.5" customHeight="1" x14ac:dyDescent="0.15">
      <c r="A65" s="74" t="s">
        <v>126</v>
      </c>
      <c r="B65" s="75" t="s">
        <v>107</v>
      </c>
      <c r="C65" s="84">
        <v>0</v>
      </c>
      <c r="D65" s="83">
        <v>0</v>
      </c>
      <c r="E65" s="83">
        <v>0</v>
      </c>
      <c r="F65" s="83">
        <v>0</v>
      </c>
      <c r="G65" s="83">
        <v>0</v>
      </c>
      <c r="H65" s="85">
        <v>0</v>
      </c>
      <c r="I65" s="85">
        <v>0</v>
      </c>
      <c r="J65" s="63"/>
    </row>
    <row r="66" spans="1:10" s="17" customFormat="1" ht="13.5" customHeight="1" x14ac:dyDescent="0.15">
      <c r="A66" s="88"/>
      <c r="B66" s="65" t="s">
        <v>108</v>
      </c>
      <c r="C66" s="84">
        <v>0</v>
      </c>
      <c r="D66" s="83">
        <v>0</v>
      </c>
      <c r="E66" s="83">
        <v>0</v>
      </c>
      <c r="F66" s="83">
        <v>0</v>
      </c>
      <c r="G66" s="83">
        <v>0</v>
      </c>
      <c r="H66" s="85">
        <v>0</v>
      </c>
      <c r="I66" s="85">
        <v>0</v>
      </c>
      <c r="J66" s="63"/>
    </row>
    <row r="67" spans="1:10" s="17" customFormat="1" ht="13.5" customHeight="1" x14ac:dyDescent="0.15">
      <c r="A67" s="89"/>
      <c r="B67" s="69" t="s">
        <v>109</v>
      </c>
      <c r="C67" s="92">
        <v>0</v>
      </c>
      <c r="D67" s="86">
        <v>0</v>
      </c>
      <c r="E67" s="86">
        <v>0</v>
      </c>
      <c r="F67" s="86">
        <v>0</v>
      </c>
      <c r="G67" s="86">
        <v>0</v>
      </c>
      <c r="H67" s="93">
        <v>0</v>
      </c>
      <c r="I67" s="93">
        <v>0</v>
      </c>
      <c r="J67" s="63"/>
    </row>
    <row r="68" spans="1:10" s="17" customFormat="1" ht="13.5" customHeight="1" x14ac:dyDescent="0.15">
      <c r="A68" s="74" t="s">
        <v>127</v>
      </c>
      <c r="B68" s="75" t="s">
        <v>107</v>
      </c>
      <c r="C68" s="66">
        <v>14259770</v>
      </c>
      <c r="D68" s="60">
        <v>14246677</v>
      </c>
      <c r="E68" s="60">
        <v>125</v>
      </c>
      <c r="F68" s="60">
        <v>14246677</v>
      </c>
      <c r="G68" s="83">
        <v>0</v>
      </c>
      <c r="H68" s="79">
        <v>99.908182249783835</v>
      </c>
      <c r="I68" s="79">
        <v>100</v>
      </c>
      <c r="J68" s="63"/>
    </row>
    <row r="69" spans="1:10" s="17" customFormat="1" ht="13.5" customHeight="1" x14ac:dyDescent="0.15">
      <c r="A69" s="88"/>
      <c r="B69" s="65" t="s">
        <v>108</v>
      </c>
      <c r="C69" s="84">
        <v>0</v>
      </c>
      <c r="D69" s="83">
        <v>0</v>
      </c>
      <c r="E69" s="83">
        <v>0</v>
      </c>
      <c r="F69" s="83">
        <v>0</v>
      </c>
      <c r="G69" s="83">
        <v>0</v>
      </c>
      <c r="H69" s="85">
        <v>0</v>
      </c>
      <c r="I69" s="85">
        <v>0</v>
      </c>
      <c r="J69" s="63"/>
    </row>
    <row r="70" spans="1:10" s="17" customFormat="1" ht="13.5" customHeight="1" x14ac:dyDescent="0.15">
      <c r="A70" s="89"/>
      <c r="B70" s="69" t="s">
        <v>109</v>
      </c>
      <c r="C70" s="70">
        <v>14259770</v>
      </c>
      <c r="D70" s="71">
        <v>14246677</v>
      </c>
      <c r="E70" s="71">
        <v>125</v>
      </c>
      <c r="F70" s="71">
        <v>14246677</v>
      </c>
      <c r="G70" s="86">
        <v>0</v>
      </c>
      <c r="H70" s="73">
        <v>99.908182249783835</v>
      </c>
      <c r="I70" s="73">
        <v>100</v>
      </c>
      <c r="J70" s="63"/>
    </row>
    <row r="71" spans="1:10" s="17" customFormat="1" ht="13.5" customHeight="1" x14ac:dyDescent="0.15">
      <c r="A71" s="74" t="s">
        <v>128</v>
      </c>
      <c r="B71" s="75" t="s">
        <v>107</v>
      </c>
      <c r="C71" s="66">
        <v>8852</v>
      </c>
      <c r="D71" s="60">
        <v>9007</v>
      </c>
      <c r="E71" s="60">
        <v>1303</v>
      </c>
      <c r="F71" s="60">
        <v>9007</v>
      </c>
      <c r="G71" s="83">
        <v>0</v>
      </c>
      <c r="H71" s="79">
        <v>101.75101671938545</v>
      </c>
      <c r="I71" s="79">
        <v>100</v>
      </c>
      <c r="J71" s="63"/>
    </row>
    <row r="72" spans="1:10" s="17" customFormat="1" ht="13.5" customHeight="1" x14ac:dyDescent="0.15">
      <c r="A72" s="88"/>
      <c r="B72" s="65" t="s">
        <v>108</v>
      </c>
      <c r="C72" s="84">
        <v>0</v>
      </c>
      <c r="D72" s="83">
        <v>0</v>
      </c>
      <c r="E72" s="83">
        <v>0</v>
      </c>
      <c r="F72" s="83">
        <v>0</v>
      </c>
      <c r="G72" s="83">
        <v>0</v>
      </c>
      <c r="H72" s="85">
        <v>0</v>
      </c>
      <c r="I72" s="85">
        <v>0</v>
      </c>
      <c r="J72" s="63"/>
    </row>
    <row r="73" spans="1:10" s="17" customFormat="1" ht="13.5" customHeight="1" x14ac:dyDescent="0.15">
      <c r="A73" s="89"/>
      <c r="B73" s="69" t="s">
        <v>109</v>
      </c>
      <c r="C73" s="70">
        <v>8852</v>
      </c>
      <c r="D73" s="71">
        <v>9007</v>
      </c>
      <c r="E73" s="71">
        <v>1303</v>
      </c>
      <c r="F73" s="71">
        <v>9007</v>
      </c>
      <c r="G73" s="86">
        <v>0</v>
      </c>
      <c r="H73" s="73">
        <v>101.75101671938545</v>
      </c>
      <c r="I73" s="73">
        <v>100</v>
      </c>
      <c r="J73" s="63"/>
    </row>
    <row r="74" spans="1:10" s="17" customFormat="1" ht="13.5" customHeight="1" x14ac:dyDescent="0.15">
      <c r="A74" s="88" t="s">
        <v>129</v>
      </c>
      <c r="B74" s="65" t="s">
        <v>107</v>
      </c>
      <c r="C74" s="66">
        <v>5287</v>
      </c>
      <c r="D74" s="60">
        <v>5084</v>
      </c>
      <c r="E74" s="60">
        <v>2</v>
      </c>
      <c r="F74" s="60">
        <v>5084</v>
      </c>
      <c r="G74" s="83">
        <v>0</v>
      </c>
      <c r="H74" s="67">
        <v>96.160393417817289</v>
      </c>
      <c r="I74" s="67">
        <v>100</v>
      </c>
      <c r="J74" s="63"/>
    </row>
    <row r="75" spans="1:10" s="17" customFormat="1" ht="13.5" customHeight="1" x14ac:dyDescent="0.15">
      <c r="A75" s="88"/>
      <c r="B75" s="65" t="s">
        <v>108</v>
      </c>
      <c r="C75" s="84">
        <v>0</v>
      </c>
      <c r="D75" s="83">
        <v>0</v>
      </c>
      <c r="E75" s="83">
        <v>0</v>
      </c>
      <c r="F75" s="83">
        <v>0</v>
      </c>
      <c r="G75" s="83">
        <v>0</v>
      </c>
      <c r="H75" s="67">
        <v>0</v>
      </c>
      <c r="I75" s="67">
        <v>0</v>
      </c>
      <c r="J75" s="63"/>
    </row>
    <row r="76" spans="1:10" s="17" customFormat="1" ht="13.5" customHeight="1" x14ac:dyDescent="0.15">
      <c r="A76" s="94"/>
      <c r="B76" s="95" t="s">
        <v>109</v>
      </c>
      <c r="C76" s="96">
        <v>5287</v>
      </c>
      <c r="D76" s="97">
        <v>5084</v>
      </c>
      <c r="E76" s="97">
        <v>2</v>
      </c>
      <c r="F76" s="97">
        <v>5084</v>
      </c>
      <c r="G76" s="123">
        <v>0</v>
      </c>
      <c r="H76" s="98">
        <v>96.160393417817289</v>
      </c>
      <c r="I76" s="98">
        <v>100</v>
      </c>
      <c r="J76" s="63"/>
    </row>
    <row r="77" spans="1:10" s="17" customFormat="1" ht="13.5" customHeight="1" x14ac:dyDescent="0.15">
      <c r="A77" s="29" t="s">
        <v>130</v>
      </c>
      <c r="B77" s="29"/>
      <c r="C77" s="99"/>
      <c r="D77" s="99"/>
      <c r="E77" s="99"/>
      <c r="F77" s="100"/>
      <c r="G77" s="100"/>
      <c r="H77" s="101"/>
      <c r="I77" s="101"/>
    </row>
    <row r="78" spans="1:10" s="17" customFormat="1" ht="13.5" customHeight="1" x14ac:dyDescent="0.15">
      <c r="A78" s="17" t="s">
        <v>131</v>
      </c>
      <c r="C78" s="100"/>
      <c r="D78" s="100"/>
      <c r="E78" s="100"/>
      <c r="F78" s="100"/>
      <c r="G78" s="100"/>
      <c r="H78" s="101"/>
      <c r="I78" s="101"/>
    </row>
    <row r="79" spans="1:10" s="17" customFormat="1" ht="13.5" customHeight="1" x14ac:dyDescent="0.15">
      <c r="A79" s="17" t="s">
        <v>132</v>
      </c>
      <c r="C79" s="100"/>
      <c r="D79" s="100"/>
      <c r="E79" s="100"/>
      <c r="F79" s="100"/>
      <c r="G79" s="100"/>
      <c r="H79" s="101"/>
      <c r="I79" s="101"/>
    </row>
    <row r="80" spans="1:10" s="17" customFormat="1" ht="18" customHeight="1" x14ac:dyDescent="0.15">
      <c r="A80" s="17" t="s">
        <v>133</v>
      </c>
      <c r="D80" s="100"/>
      <c r="E80" s="100"/>
      <c r="F80" s="100"/>
      <c r="G80" s="100"/>
      <c r="H80" s="101"/>
      <c r="I80" s="101"/>
    </row>
  </sheetData>
  <mergeCells count="6">
    <mergeCell ref="H6:I6"/>
    <mergeCell ref="A6:B7"/>
    <mergeCell ref="C6:C7"/>
    <mergeCell ref="D6:E6"/>
    <mergeCell ref="F6:F7"/>
    <mergeCell ref="G6:G7"/>
  </mergeCells>
  <phoneticPr fontId="3"/>
  <hyperlinks>
    <hyperlink ref="A1" location="'16税・財政目次'!A1" display="16　税・財政目次へ＜＜" xr:uid="{00000000-0004-0000-0500-000000000000}"/>
  </hyperlinks>
  <pageMargins left="0.59055118110236227" right="0.59055118110236227" top="0.59055118110236227" bottom="0.39370078740157483" header="0.51181102362204722" footer="0.51181102362204722"/>
  <pageSetup paperSize="9" scale="70" fitToWidth="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33"/>
  <sheetViews>
    <sheetView showGridLines="0" view="pageBreakPreview" zoomScaleNormal="100" zoomScaleSheetLayoutView="100" workbookViewId="0">
      <selection activeCell="E11" sqref="E11"/>
    </sheetView>
  </sheetViews>
  <sheetFormatPr defaultColWidth="9" defaultRowHeight="13.5" x14ac:dyDescent="0.15"/>
  <cols>
    <col min="1" max="1" width="10.25" style="8" bestFit="1" customWidth="1"/>
    <col min="2" max="2" width="3.25" style="8" customWidth="1"/>
    <col min="3" max="8" width="13" style="8" customWidth="1"/>
    <col min="9" max="16384" width="9" style="8"/>
  </cols>
  <sheetData>
    <row r="1" spans="1:12" x14ac:dyDescent="0.15">
      <c r="A1" s="7" t="s">
        <v>31</v>
      </c>
      <c r="B1" s="7"/>
      <c r="C1" s="7"/>
    </row>
    <row r="2" spans="1:12" x14ac:dyDescent="0.15">
      <c r="A2" s="8" t="s">
        <v>0</v>
      </c>
      <c r="G2" s="102"/>
    </row>
    <row r="3" spans="1:12" ht="16.5" x14ac:dyDescent="0.15">
      <c r="A3" s="457" t="s">
        <v>134</v>
      </c>
      <c r="B3" s="457"/>
      <c r="C3" s="457"/>
      <c r="D3" s="457"/>
      <c r="E3" s="457"/>
      <c r="F3" s="457"/>
      <c r="G3" s="457"/>
      <c r="H3" s="457"/>
    </row>
    <row r="4" spans="1:12" x14ac:dyDescent="0.15">
      <c r="E4" s="11" t="s">
        <v>135</v>
      </c>
      <c r="H4" s="12" t="s">
        <v>136</v>
      </c>
    </row>
    <row r="5" spans="1:12" ht="6" customHeight="1" x14ac:dyDescent="0.15">
      <c r="D5" s="13"/>
      <c r="E5" s="104"/>
      <c r="F5" s="13"/>
      <c r="G5" s="13"/>
      <c r="H5" s="105"/>
    </row>
    <row r="6" spans="1:12" s="17" customFormat="1" ht="16.5" customHeight="1" x14ac:dyDescent="0.15">
      <c r="A6" s="447" t="s">
        <v>137</v>
      </c>
      <c r="B6" s="447"/>
      <c r="C6" s="458" t="s">
        <v>138</v>
      </c>
      <c r="D6" s="458" t="s">
        <v>139</v>
      </c>
      <c r="E6" s="460" t="s">
        <v>140</v>
      </c>
      <c r="F6" s="460" t="s">
        <v>100</v>
      </c>
      <c r="G6" s="460" t="s">
        <v>141</v>
      </c>
      <c r="H6" s="462"/>
    </row>
    <row r="7" spans="1:12" s="17" customFormat="1" ht="16.5" customHeight="1" x14ac:dyDescent="0.15">
      <c r="A7" s="449"/>
      <c r="B7" s="449"/>
      <c r="C7" s="459"/>
      <c r="D7" s="459"/>
      <c r="E7" s="461"/>
      <c r="F7" s="461"/>
      <c r="G7" s="106" t="s">
        <v>142</v>
      </c>
      <c r="H7" s="107" t="s">
        <v>143</v>
      </c>
    </row>
    <row r="8" spans="1:12" s="17" customFormat="1" ht="21" customHeight="1" x14ac:dyDescent="0.15">
      <c r="A8" s="455" t="s">
        <v>144</v>
      </c>
      <c r="B8" s="456"/>
      <c r="C8" s="108">
        <v>117712857.18099999</v>
      </c>
      <c r="D8" s="109">
        <v>116287233.27599999</v>
      </c>
      <c r="E8" s="109">
        <v>75089.866999999998</v>
      </c>
      <c r="F8" s="109">
        <v>1350534.0379999999</v>
      </c>
      <c r="G8" s="110">
        <v>98.8</v>
      </c>
      <c r="H8" s="111">
        <v>99</v>
      </c>
      <c r="L8" s="112"/>
    </row>
    <row r="9" spans="1:12" s="17" customFormat="1" ht="21" customHeight="1" x14ac:dyDescent="0.15">
      <c r="A9" s="455" t="s">
        <v>145</v>
      </c>
      <c r="B9" s="456"/>
      <c r="C9" s="108">
        <v>130057701</v>
      </c>
      <c r="D9" s="109">
        <v>129022800</v>
      </c>
      <c r="E9" s="109">
        <v>68872</v>
      </c>
      <c r="F9" s="109">
        <v>967029</v>
      </c>
      <c r="G9" s="113">
        <v>99.2</v>
      </c>
      <c r="H9" s="111">
        <v>98.8</v>
      </c>
      <c r="L9" s="112"/>
    </row>
    <row r="10" spans="1:12" s="17" customFormat="1" ht="21" customHeight="1" x14ac:dyDescent="0.15">
      <c r="A10" s="455" t="s">
        <v>146</v>
      </c>
      <c r="B10" s="456"/>
      <c r="C10" s="84">
        <v>135174411</v>
      </c>
      <c r="D10" s="114">
        <v>134158864</v>
      </c>
      <c r="E10" s="114">
        <v>104778</v>
      </c>
      <c r="F10" s="114">
        <v>910768</v>
      </c>
      <c r="G10" s="115">
        <v>99.2</v>
      </c>
      <c r="H10" s="115">
        <v>99.2</v>
      </c>
      <c r="I10" s="116"/>
      <c r="J10" s="117"/>
      <c r="L10" s="112"/>
    </row>
    <row r="11" spans="1:12" s="17" customFormat="1" ht="21" customHeight="1" x14ac:dyDescent="0.15">
      <c r="C11" s="84"/>
      <c r="D11" s="114"/>
      <c r="E11" s="114"/>
      <c r="F11" s="114"/>
      <c r="G11" s="115"/>
      <c r="H11" s="115"/>
      <c r="I11" s="116"/>
      <c r="J11" s="117"/>
      <c r="L11" s="112"/>
    </row>
    <row r="12" spans="1:12" s="17" customFormat="1" ht="21" customHeight="1" x14ac:dyDescent="0.15">
      <c r="B12" s="17" t="s">
        <v>107</v>
      </c>
      <c r="C12" s="84">
        <v>134208159</v>
      </c>
      <c r="D12" s="114">
        <v>133868821</v>
      </c>
      <c r="E12" s="114">
        <v>316</v>
      </c>
      <c r="F12" s="114">
        <v>339022</v>
      </c>
      <c r="G12" s="115">
        <v>99.7</v>
      </c>
      <c r="H12" s="115">
        <v>99.8</v>
      </c>
      <c r="I12" s="116"/>
      <c r="J12" s="118"/>
      <c r="L12" s="112"/>
    </row>
    <row r="13" spans="1:12" s="17" customFormat="1" ht="21" customHeight="1" x14ac:dyDescent="0.15">
      <c r="A13" s="119" t="s">
        <v>393</v>
      </c>
      <c r="B13" s="17" t="s">
        <v>108</v>
      </c>
      <c r="C13" s="84">
        <v>966252</v>
      </c>
      <c r="D13" s="114">
        <v>290044</v>
      </c>
      <c r="E13" s="114">
        <v>104462</v>
      </c>
      <c r="F13" s="114">
        <v>571746</v>
      </c>
      <c r="G13" s="115">
        <v>30</v>
      </c>
      <c r="H13" s="115">
        <v>43.1</v>
      </c>
      <c r="I13" s="116"/>
      <c r="J13" s="117"/>
      <c r="L13" s="112"/>
    </row>
    <row r="14" spans="1:12" s="17" customFormat="1" ht="21" customHeight="1" x14ac:dyDescent="0.15">
      <c r="B14" s="17" t="s">
        <v>109</v>
      </c>
      <c r="C14" s="84">
        <v>135174411</v>
      </c>
      <c r="D14" s="114">
        <v>134158864</v>
      </c>
      <c r="E14" s="114">
        <v>104778</v>
      </c>
      <c r="F14" s="114">
        <v>910768</v>
      </c>
      <c r="G14" s="115">
        <v>99.2</v>
      </c>
      <c r="H14" s="115">
        <v>99.2</v>
      </c>
      <c r="I14" s="116"/>
      <c r="J14" s="117"/>
      <c r="L14" s="112"/>
    </row>
    <row r="15" spans="1:12" s="17" customFormat="1" ht="21" customHeight="1" x14ac:dyDescent="0.15">
      <c r="C15" s="84"/>
      <c r="D15" s="114"/>
      <c r="E15" s="114"/>
      <c r="F15" s="114"/>
      <c r="G15" s="115"/>
      <c r="H15" s="115"/>
      <c r="I15" s="116"/>
      <c r="J15" s="117"/>
      <c r="L15" s="112"/>
    </row>
    <row r="16" spans="1:12" s="17" customFormat="1" ht="21" customHeight="1" x14ac:dyDescent="0.15">
      <c r="B16" s="17" t="s">
        <v>107</v>
      </c>
      <c r="C16" s="84">
        <v>72644578</v>
      </c>
      <c r="D16" s="114">
        <v>72369022</v>
      </c>
      <c r="E16" s="114">
        <v>316</v>
      </c>
      <c r="F16" s="114">
        <v>275240</v>
      </c>
      <c r="G16" s="115">
        <v>99.6</v>
      </c>
      <c r="H16" s="115">
        <v>99.7</v>
      </c>
      <c r="I16" s="116"/>
      <c r="J16" s="117"/>
      <c r="L16" s="112"/>
    </row>
    <row r="17" spans="1:12" s="17" customFormat="1" ht="21" customHeight="1" x14ac:dyDescent="0.15">
      <c r="A17" s="119" t="s">
        <v>147</v>
      </c>
      <c r="B17" s="17" t="s">
        <v>108</v>
      </c>
      <c r="C17" s="84">
        <v>635139</v>
      </c>
      <c r="D17" s="114">
        <v>213698</v>
      </c>
      <c r="E17" s="114">
        <v>53707</v>
      </c>
      <c r="F17" s="114">
        <v>367733</v>
      </c>
      <c r="G17" s="115">
        <v>33.6</v>
      </c>
      <c r="H17" s="115">
        <v>48.8</v>
      </c>
      <c r="I17" s="116"/>
      <c r="J17" s="117"/>
      <c r="L17" s="112"/>
    </row>
    <row r="18" spans="1:12" s="17" customFormat="1" ht="21" customHeight="1" x14ac:dyDescent="0.15">
      <c r="A18" s="119"/>
      <c r="B18" s="17" t="s">
        <v>109</v>
      </c>
      <c r="C18" s="84">
        <v>73279716</v>
      </c>
      <c r="D18" s="114">
        <v>72582720</v>
      </c>
      <c r="E18" s="114">
        <v>54023</v>
      </c>
      <c r="F18" s="114">
        <v>642973</v>
      </c>
      <c r="G18" s="115">
        <v>99</v>
      </c>
      <c r="H18" s="115">
        <v>99.1</v>
      </c>
      <c r="I18" s="116"/>
      <c r="J18" s="117"/>
      <c r="L18" s="112"/>
    </row>
    <row r="19" spans="1:12" s="17" customFormat="1" ht="21" customHeight="1" x14ac:dyDescent="0.15">
      <c r="A19" s="119"/>
      <c r="C19" s="84"/>
      <c r="D19" s="114"/>
      <c r="E19" s="114"/>
      <c r="F19" s="114"/>
      <c r="G19" s="115"/>
      <c r="H19" s="115"/>
      <c r="I19" s="116"/>
      <c r="J19" s="117"/>
      <c r="L19" s="112"/>
    </row>
    <row r="20" spans="1:12" s="17" customFormat="1" ht="21" customHeight="1" x14ac:dyDescent="0.15">
      <c r="A20" s="119"/>
      <c r="B20" s="17" t="s">
        <v>107</v>
      </c>
      <c r="C20" s="84">
        <v>18754293</v>
      </c>
      <c r="D20" s="114">
        <v>18690511</v>
      </c>
      <c r="E20" s="114">
        <v>0</v>
      </c>
      <c r="F20" s="114">
        <v>63782</v>
      </c>
      <c r="G20" s="115">
        <v>99.7</v>
      </c>
      <c r="H20" s="115">
        <v>99.5</v>
      </c>
      <c r="I20" s="116"/>
      <c r="J20" s="117"/>
      <c r="L20" s="112"/>
    </row>
    <row r="21" spans="1:12" s="17" customFormat="1" ht="21" customHeight="1" x14ac:dyDescent="0.15">
      <c r="A21" s="119" t="s">
        <v>148</v>
      </c>
      <c r="B21" s="17" t="s">
        <v>108</v>
      </c>
      <c r="C21" s="84">
        <v>331104</v>
      </c>
      <c r="D21" s="114">
        <v>76336</v>
      </c>
      <c r="E21" s="114">
        <v>50755</v>
      </c>
      <c r="F21" s="114">
        <v>204013</v>
      </c>
      <c r="G21" s="115">
        <v>23.1</v>
      </c>
      <c r="H21" s="115">
        <v>27.9</v>
      </c>
      <c r="I21" s="116"/>
      <c r="J21" s="117"/>
      <c r="L21" s="112"/>
    </row>
    <row r="22" spans="1:12" s="17" customFormat="1" ht="21" customHeight="1" x14ac:dyDescent="0.15">
      <c r="A22" s="119"/>
      <c r="B22" s="17" t="s">
        <v>109</v>
      </c>
      <c r="C22" s="84">
        <v>19085398</v>
      </c>
      <c r="D22" s="114">
        <v>18766847</v>
      </c>
      <c r="E22" s="114">
        <v>50755</v>
      </c>
      <c r="F22" s="114">
        <v>267796</v>
      </c>
      <c r="G22" s="115">
        <v>98.3</v>
      </c>
      <c r="H22" s="115">
        <v>98.1</v>
      </c>
      <c r="I22" s="116"/>
      <c r="J22" s="117"/>
      <c r="L22" s="112"/>
    </row>
    <row r="23" spans="1:12" s="17" customFormat="1" ht="21" customHeight="1" x14ac:dyDescent="0.15">
      <c r="A23" s="119"/>
      <c r="C23" s="84"/>
      <c r="D23" s="114"/>
      <c r="E23" s="114"/>
      <c r="F23" s="114"/>
      <c r="G23" s="115"/>
      <c r="H23" s="115"/>
      <c r="I23" s="116"/>
      <c r="J23" s="117"/>
      <c r="L23" s="112"/>
    </row>
    <row r="24" spans="1:12" s="17" customFormat="1" ht="21" customHeight="1" x14ac:dyDescent="0.15">
      <c r="A24" s="119"/>
      <c r="B24" s="17" t="s">
        <v>107</v>
      </c>
      <c r="C24" s="84">
        <v>42809288</v>
      </c>
      <c r="D24" s="114">
        <v>42809288</v>
      </c>
      <c r="E24" s="114">
        <v>0</v>
      </c>
      <c r="F24" s="114">
        <v>0</v>
      </c>
      <c r="G24" s="120">
        <v>100</v>
      </c>
      <c r="H24" s="120">
        <v>100</v>
      </c>
      <c r="I24" s="116"/>
      <c r="J24" s="117"/>
      <c r="L24" s="112"/>
    </row>
    <row r="25" spans="1:12" s="17" customFormat="1" ht="21" customHeight="1" x14ac:dyDescent="0.15">
      <c r="A25" s="119" t="s">
        <v>149</v>
      </c>
      <c r="B25" s="17" t="s">
        <v>108</v>
      </c>
      <c r="C25" s="84">
        <v>9</v>
      </c>
      <c r="D25" s="114">
        <v>9</v>
      </c>
      <c r="E25" s="114">
        <v>0</v>
      </c>
      <c r="F25" s="114">
        <v>0</v>
      </c>
      <c r="G25" s="120">
        <v>100</v>
      </c>
      <c r="H25" s="114">
        <v>0</v>
      </c>
      <c r="I25" s="116"/>
      <c r="J25" s="117"/>
      <c r="L25" s="112"/>
    </row>
    <row r="26" spans="1:12" s="17" customFormat="1" ht="21" customHeight="1" x14ac:dyDescent="0.15">
      <c r="A26" s="121"/>
      <c r="B26" s="121" t="s">
        <v>109</v>
      </c>
      <c r="C26" s="122">
        <v>42809297</v>
      </c>
      <c r="D26" s="123">
        <v>42809297</v>
      </c>
      <c r="E26" s="123">
        <v>0</v>
      </c>
      <c r="F26" s="123">
        <v>0</v>
      </c>
      <c r="G26" s="124">
        <v>100</v>
      </c>
      <c r="H26" s="124">
        <v>100</v>
      </c>
      <c r="I26" s="116"/>
      <c r="J26" s="117"/>
      <c r="L26" s="112"/>
    </row>
    <row r="27" spans="1:12" s="17" customFormat="1" ht="16.5" customHeight="1" x14ac:dyDescent="0.15">
      <c r="A27" s="29" t="s">
        <v>133</v>
      </c>
      <c r="B27" s="29"/>
      <c r="C27" s="29"/>
    </row>
    <row r="29" spans="1:12" x14ac:dyDescent="0.15">
      <c r="C29" s="49"/>
      <c r="D29" s="49"/>
      <c r="E29" s="49"/>
      <c r="F29" s="49"/>
    </row>
    <row r="30" spans="1:12" x14ac:dyDescent="0.15">
      <c r="C30" s="49"/>
      <c r="D30" s="49"/>
      <c r="E30" s="49"/>
      <c r="F30" s="49"/>
    </row>
    <row r="31" spans="1:12" x14ac:dyDescent="0.15">
      <c r="C31" s="49"/>
      <c r="D31" s="49"/>
      <c r="E31" s="49"/>
      <c r="F31" s="49"/>
    </row>
    <row r="32" spans="1:12" x14ac:dyDescent="0.15">
      <c r="C32" s="49"/>
      <c r="D32" s="49"/>
      <c r="E32" s="49"/>
      <c r="F32" s="49"/>
    </row>
    <row r="33" spans="3:6" x14ac:dyDescent="0.15">
      <c r="C33" s="49"/>
      <c r="D33" s="49"/>
      <c r="E33" s="49"/>
      <c r="F33" s="49"/>
    </row>
  </sheetData>
  <mergeCells count="10">
    <mergeCell ref="A8:B8"/>
    <mergeCell ref="A9:B9"/>
    <mergeCell ref="A10:B10"/>
    <mergeCell ref="A3:H3"/>
    <mergeCell ref="A6:B7"/>
    <mergeCell ref="C6:C7"/>
    <mergeCell ref="D6:D7"/>
    <mergeCell ref="E6:E7"/>
    <mergeCell ref="F6:F7"/>
    <mergeCell ref="G6:H6"/>
  </mergeCells>
  <phoneticPr fontId="3"/>
  <hyperlinks>
    <hyperlink ref="A1" location="'16税・財政目次'!A1" display="16　税・財政目次へ＜＜" xr:uid="{00000000-0004-0000-0600-000000000000}"/>
  </hyperlinks>
  <printOptions horizontalCentered="1"/>
  <pageMargins left="0.59055118110236227" right="0.59055118110236227" top="0.59055118110236227" bottom="0.39370078740157483" header="0.19685039370078741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22"/>
  <sheetViews>
    <sheetView showGridLines="0" view="pageBreakPreview" zoomScaleNormal="100" zoomScaleSheetLayoutView="100" workbookViewId="0">
      <selection activeCell="F37" sqref="F37"/>
    </sheetView>
  </sheetViews>
  <sheetFormatPr defaultColWidth="9" defaultRowHeight="13.5" x14ac:dyDescent="0.15"/>
  <cols>
    <col min="1" max="1" width="18.375" style="8" customWidth="1"/>
    <col min="2" max="6" width="14.75" style="8" customWidth="1"/>
    <col min="7" max="16384" width="9" style="8"/>
  </cols>
  <sheetData>
    <row r="1" spans="1:7" x14ac:dyDescent="0.15">
      <c r="A1" s="128" t="s">
        <v>31</v>
      </c>
    </row>
    <row r="2" spans="1:7" x14ac:dyDescent="0.15">
      <c r="A2" s="8" t="s">
        <v>0</v>
      </c>
      <c r="E2" s="129"/>
    </row>
    <row r="3" spans="1:7" ht="16.5" x14ac:dyDescent="0.15">
      <c r="A3" s="10" t="s">
        <v>150</v>
      </c>
      <c r="B3" s="10"/>
      <c r="C3" s="10"/>
      <c r="D3" s="10"/>
      <c r="E3" s="10"/>
      <c r="F3" s="10"/>
    </row>
    <row r="4" spans="1:7" x14ac:dyDescent="0.15">
      <c r="B4" s="463" t="s">
        <v>135</v>
      </c>
      <c r="C4" s="463"/>
      <c r="D4" s="463"/>
      <c r="E4" s="463"/>
      <c r="F4" s="12" t="s">
        <v>151</v>
      </c>
    </row>
    <row r="5" spans="1:7" ht="6" customHeight="1" x14ac:dyDescent="0.15">
      <c r="B5" s="104"/>
      <c r="C5" s="104"/>
      <c r="D5" s="104"/>
      <c r="E5" s="104"/>
      <c r="F5" s="105"/>
    </row>
    <row r="6" spans="1:7" s="17" customFormat="1" ht="15" customHeight="1" x14ac:dyDescent="0.15">
      <c r="A6" s="448" t="s">
        <v>96</v>
      </c>
      <c r="B6" s="460" t="s">
        <v>97</v>
      </c>
      <c r="C6" s="460" t="s">
        <v>98</v>
      </c>
      <c r="D6" s="460" t="s">
        <v>99</v>
      </c>
      <c r="E6" s="460" t="s">
        <v>141</v>
      </c>
      <c r="F6" s="462"/>
    </row>
    <row r="7" spans="1:7" s="17" customFormat="1" ht="15" customHeight="1" x14ac:dyDescent="0.15">
      <c r="A7" s="450"/>
      <c r="B7" s="461"/>
      <c r="C7" s="461"/>
      <c r="D7" s="461"/>
      <c r="E7" s="131" t="s">
        <v>104</v>
      </c>
      <c r="F7" s="107" t="s">
        <v>152</v>
      </c>
    </row>
    <row r="8" spans="1:7" s="17" customFormat="1" ht="15" customHeight="1" x14ac:dyDescent="0.15">
      <c r="A8" s="21" t="s">
        <v>144</v>
      </c>
      <c r="B8" s="132">
        <v>12845530</v>
      </c>
      <c r="C8" s="132">
        <v>12894028</v>
      </c>
      <c r="D8" s="132">
        <v>12894028</v>
      </c>
      <c r="E8" s="133">
        <v>100.37754767611769</v>
      </c>
      <c r="F8" s="134">
        <v>100</v>
      </c>
    </row>
    <row r="9" spans="1:7" s="17" customFormat="1" ht="15" customHeight="1" x14ac:dyDescent="0.15">
      <c r="A9" s="21" t="s">
        <v>145</v>
      </c>
      <c r="B9" s="135">
        <v>14056144</v>
      </c>
      <c r="C9" s="135">
        <v>14177540</v>
      </c>
      <c r="D9" s="135">
        <v>14177540</v>
      </c>
      <c r="E9" s="136">
        <v>100.9</v>
      </c>
      <c r="F9" s="134">
        <v>100</v>
      </c>
    </row>
    <row r="10" spans="1:7" s="17" customFormat="1" ht="15" customHeight="1" x14ac:dyDescent="0.15">
      <c r="A10" s="21" t="s">
        <v>146</v>
      </c>
      <c r="B10" s="135">
        <v>16277471</v>
      </c>
      <c r="C10" s="135">
        <v>16119949</v>
      </c>
      <c r="D10" s="135">
        <v>16119949</v>
      </c>
      <c r="E10" s="137">
        <v>99.03226981636152</v>
      </c>
      <c r="F10" s="138">
        <v>100</v>
      </c>
      <c r="G10" s="139"/>
    </row>
    <row r="11" spans="1:7" s="17" customFormat="1" ht="15" customHeight="1" x14ac:dyDescent="0.15">
      <c r="A11" s="22"/>
      <c r="B11" s="135"/>
      <c r="C11" s="135"/>
      <c r="D11" s="135"/>
      <c r="E11" s="137"/>
      <c r="F11" s="137"/>
    </row>
    <row r="12" spans="1:7" s="17" customFormat="1" ht="15" customHeight="1" x14ac:dyDescent="0.15">
      <c r="A12" s="21" t="s">
        <v>153</v>
      </c>
      <c r="B12" s="140">
        <v>14410707</v>
      </c>
      <c r="C12" s="140">
        <v>14404351</v>
      </c>
      <c r="D12" s="140">
        <v>14404351</v>
      </c>
      <c r="E12" s="136">
        <v>99.955893905829882</v>
      </c>
      <c r="F12" s="136">
        <v>100</v>
      </c>
      <c r="G12" s="139"/>
    </row>
    <row r="13" spans="1:7" s="17" customFormat="1" ht="15" customHeight="1" x14ac:dyDescent="0.15">
      <c r="A13" s="21" t="s">
        <v>154</v>
      </c>
      <c r="B13" s="140">
        <v>1609093</v>
      </c>
      <c r="C13" s="140">
        <v>1457131</v>
      </c>
      <c r="D13" s="140">
        <v>1457131</v>
      </c>
      <c r="E13" s="136">
        <v>90.556046170109497</v>
      </c>
      <c r="F13" s="136">
        <v>100</v>
      </c>
      <c r="G13" s="139"/>
    </row>
    <row r="14" spans="1:7" s="17" customFormat="1" ht="15" customHeight="1" x14ac:dyDescent="0.15">
      <c r="A14" s="21" t="s">
        <v>155</v>
      </c>
      <c r="B14" s="135">
        <v>57604</v>
      </c>
      <c r="C14" s="135">
        <v>55933</v>
      </c>
      <c r="D14" s="135">
        <v>55933</v>
      </c>
      <c r="E14" s="137">
        <v>97.099159780570801</v>
      </c>
      <c r="F14" s="137">
        <v>100</v>
      </c>
      <c r="G14" s="139"/>
    </row>
    <row r="15" spans="1:7" s="17" customFormat="1" ht="15" customHeight="1" x14ac:dyDescent="0.15">
      <c r="A15" s="21" t="s">
        <v>156</v>
      </c>
      <c r="B15" s="135">
        <v>133037</v>
      </c>
      <c r="C15" s="135">
        <v>135613</v>
      </c>
      <c r="D15" s="135">
        <v>135613</v>
      </c>
      <c r="E15" s="137">
        <v>101.93630343438291</v>
      </c>
      <c r="F15" s="137">
        <v>100</v>
      </c>
      <c r="G15" s="139"/>
    </row>
    <row r="16" spans="1:7" s="17" customFormat="1" ht="15" customHeight="1" x14ac:dyDescent="0.15">
      <c r="A16" s="21" t="s">
        <v>157</v>
      </c>
      <c r="B16" s="135">
        <v>1</v>
      </c>
      <c r="C16" s="135">
        <v>0</v>
      </c>
      <c r="D16" s="135">
        <v>0</v>
      </c>
      <c r="E16" s="137">
        <v>0</v>
      </c>
      <c r="F16" s="137">
        <v>0</v>
      </c>
      <c r="G16" s="139"/>
    </row>
    <row r="17" spans="1:7" s="17" customFormat="1" ht="15" customHeight="1" x14ac:dyDescent="0.15">
      <c r="A17" s="21" t="s">
        <v>158</v>
      </c>
      <c r="B17" s="135">
        <v>66590</v>
      </c>
      <c r="C17" s="135">
        <v>66590</v>
      </c>
      <c r="D17" s="135">
        <v>66590</v>
      </c>
      <c r="E17" s="137">
        <v>100</v>
      </c>
      <c r="F17" s="137">
        <v>100</v>
      </c>
      <c r="G17" s="139"/>
    </row>
    <row r="18" spans="1:7" s="17" customFormat="1" ht="15" customHeight="1" x14ac:dyDescent="0.15">
      <c r="A18" s="141" t="s">
        <v>159</v>
      </c>
      <c r="B18" s="142">
        <v>439</v>
      </c>
      <c r="C18" s="143">
        <v>331</v>
      </c>
      <c r="D18" s="143">
        <v>331</v>
      </c>
      <c r="E18" s="144">
        <v>75.398633257403191</v>
      </c>
      <c r="F18" s="144">
        <v>100</v>
      </c>
      <c r="G18" s="139"/>
    </row>
    <row r="19" spans="1:7" s="17" customFormat="1" ht="18" customHeight="1" x14ac:dyDescent="0.15">
      <c r="A19" s="17" t="s">
        <v>160</v>
      </c>
    </row>
    <row r="21" spans="1:7" x14ac:dyDescent="0.15">
      <c r="B21" s="145"/>
      <c r="C21" s="145"/>
      <c r="D21" s="145"/>
      <c r="E21" s="145"/>
      <c r="F21" s="145"/>
    </row>
    <row r="22" spans="1:7" s="17" customFormat="1" ht="18" customHeight="1" x14ac:dyDescent="0.15"/>
  </sheetData>
  <mergeCells count="6">
    <mergeCell ref="B4:E4"/>
    <mergeCell ref="A6:A7"/>
    <mergeCell ref="B6:B7"/>
    <mergeCell ref="C6:C7"/>
    <mergeCell ref="D6:D7"/>
    <mergeCell ref="E6:F6"/>
  </mergeCells>
  <phoneticPr fontId="3"/>
  <hyperlinks>
    <hyperlink ref="A1" location="'16税・財政目次'!A1" display="16　税・財政目次へ＜＜" xr:uid="{00000000-0004-0000-07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20"/>
  <sheetViews>
    <sheetView showGridLines="0" view="pageBreakPreview" zoomScaleNormal="100" zoomScaleSheetLayoutView="100" workbookViewId="0">
      <selection activeCell="E29" sqref="E29"/>
    </sheetView>
  </sheetViews>
  <sheetFormatPr defaultColWidth="9" defaultRowHeight="13.5" x14ac:dyDescent="0.15"/>
  <cols>
    <col min="1" max="1" width="14.375" style="146" customWidth="1"/>
    <col min="2" max="7" width="13" style="146" customWidth="1"/>
    <col min="8" max="8" width="13.875" style="146" customWidth="1"/>
    <col min="9" max="16384" width="9" style="146"/>
  </cols>
  <sheetData>
    <row r="1" spans="1:9" x14ac:dyDescent="0.15">
      <c r="A1" s="7" t="s">
        <v>31</v>
      </c>
    </row>
    <row r="2" spans="1:9" x14ac:dyDescent="0.15">
      <c r="A2" s="147" t="s">
        <v>0</v>
      </c>
      <c r="B2" s="147"/>
      <c r="C2" s="147"/>
      <c r="D2" s="147"/>
      <c r="E2" s="147"/>
      <c r="F2" s="147"/>
      <c r="G2" s="147"/>
      <c r="H2" s="147"/>
      <c r="I2" s="147"/>
    </row>
    <row r="3" spans="1:9" ht="16.5" x14ac:dyDescent="0.15">
      <c r="A3" s="148" t="s">
        <v>161</v>
      </c>
      <c r="B3" s="148"/>
      <c r="C3" s="148"/>
      <c r="D3" s="148"/>
      <c r="E3" s="148"/>
      <c r="F3" s="148"/>
      <c r="G3" s="148"/>
      <c r="H3" s="147"/>
      <c r="I3" s="147"/>
    </row>
    <row r="4" spans="1:9" x14ac:dyDescent="0.15">
      <c r="A4" s="149"/>
      <c r="B4" s="149"/>
      <c r="C4" s="149"/>
      <c r="D4" s="149"/>
      <c r="E4" s="149"/>
      <c r="F4" s="149"/>
      <c r="G4" s="150" t="s">
        <v>162</v>
      </c>
      <c r="H4" s="151"/>
      <c r="I4" s="151"/>
    </row>
    <row r="5" spans="1:9" ht="6" customHeight="1" thickBot="1" x14ac:dyDescent="0.2">
      <c r="A5" s="152"/>
      <c r="B5" s="152"/>
      <c r="C5" s="152"/>
      <c r="D5" s="152"/>
      <c r="E5" s="152"/>
      <c r="F5" s="152"/>
      <c r="G5" s="152"/>
      <c r="H5" s="147"/>
      <c r="I5" s="147"/>
    </row>
    <row r="6" spans="1:9" ht="15.75" customHeight="1" thickTop="1" x14ac:dyDescent="0.15">
      <c r="A6" s="153"/>
      <c r="B6" s="154" t="s">
        <v>163</v>
      </c>
      <c r="C6" s="155"/>
      <c r="D6" s="156" t="s">
        <v>164</v>
      </c>
      <c r="E6" s="157"/>
      <c r="F6" s="156" t="s">
        <v>165</v>
      </c>
      <c r="G6" s="157"/>
      <c r="H6" s="151"/>
      <c r="I6" s="151"/>
    </row>
    <row r="7" spans="1:9" ht="24" customHeight="1" x14ac:dyDescent="0.15">
      <c r="A7" s="158" t="s">
        <v>166</v>
      </c>
      <c r="B7" s="159" t="s">
        <v>167</v>
      </c>
      <c r="C7" s="159" t="s">
        <v>168</v>
      </c>
      <c r="D7" s="159" t="s">
        <v>167</v>
      </c>
      <c r="E7" s="160" t="s">
        <v>168</v>
      </c>
      <c r="F7" s="159" t="s">
        <v>167</v>
      </c>
      <c r="G7" s="160" t="s">
        <v>168</v>
      </c>
      <c r="H7" s="151"/>
      <c r="I7" s="151"/>
    </row>
    <row r="8" spans="1:9" ht="21.75" customHeight="1" x14ac:dyDescent="0.15">
      <c r="A8" s="161" t="s">
        <v>169</v>
      </c>
      <c r="B8" s="162">
        <v>271491</v>
      </c>
      <c r="C8" s="163">
        <v>266317</v>
      </c>
      <c r="D8" s="162">
        <v>295785</v>
      </c>
      <c r="E8" s="163">
        <f>+E9+E12+E13+E14+E15+E16+E17</f>
        <v>291133</v>
      </c>
      <c r="F8" s="162">
        <v>285217</v>
      </c>
      <c r="G8" s="163">
        <v>281749</v>
      </c>
      <c r="H8" s="164"/>
      <c r="I8" s="164"/>
    </row>
    <row r="9" spans="1:9" ht="21.75" customHeight="1" x14ac:dyDescent="0.15">
      <c r="A9" s="165" t="s">
        <v>170</v>
      </c>
      <c r="B9" s="166">
        <v>81599</v>
      </c>
      <c r="C9" s="167">
        <v>80513</v>
      </c>
      <c r="D9" s="166">
        <f>+D11+D10</f>
        <v>78882</v>
      </c>
      <c r="E9" s="167">
        <f>+E11+E10</f>
        <v>78184</v>
      </c>
      <c r="F9" s="166">
        <v>79481</v>
      </c>
      <c r="G9" s="167">
        <v>78905</v>
      </c>
      <c r="H9" s="151"/>
      <c r="I9" s="151"/>
    </row>
    <row r="10" spans="1:9" ht="21.75" customHeight="1" x14ac:dyDescent="0.15">
      <c r="A10" s="165" t="s">
        <v>171</v>
      </c>
      <c r="B10" s="166">
        <v>57587</v>
      </c>
      <c r="C10" s="167">
        <v>57328</v>
      </c>
      <c r="D10" s="166">
        <v>63385</v>
      </c>
      <c r="E10" s="167">
        <v>63252</v>
      </c>
      <c r="F10" s="166">
        <v>63761</v>
      </c>
      <c r="G10" s="167">
        <v>63654</v>
      </c>
      <c r="H10" s="151"/>
      <c r="I10" s="151"/>
    </row>
    <row r="11" spans="1:9" ht="21.75" customHeight="1" x14ac:dyDescent="0.15">
      <c r="A11" s="165" t="s">
        <v>172</v>
      </c>
      <c r="B11" s="166">
        <v>24012</v>
      </c>
      <c r="C11" s="167">
        <v>23185</v>
      </c>
      <c r="D11" s="166">
        <v>15497</v>
      </c>
      <c r="E11" s="167">
        <v>14932</v>
      </c>
      <c r="F11" s="166">
        <v>15720</v>
      </c>
      <c r="G11" s="167">
        <v>15251</v>
      </c>
      <c r="H11" s="151"/>
      <c r="I11" s="151"/>
    </row>
    <row r="12" spans="1:9" ht="21.75" customHeight="1" x14ac:dyDescent="0.15">
      <c r="A12" s="165" t="s">
        <v>173</v>
      </c>
      <c r="B12" s="166">
        <v>53425</v>
      </c>
      <c r="C12" s="167">
        <v>52959</v>
      </c>
      <c r="D12" s="166">
        <v>66047</v>
      </c>
      <c r="E12" s="167">
        <v>65797</v>
      </c>
      <c r="F12" s="166">
        <v>61067</v>
      </c>
      <c r="G12" s="167">
        <v>60757</v>
      </c>
      <c r="H12" s="151"/>
      <c r="I12" s="151"/>
    </row>
    <row r="13" spans="1:9" ht="21.75" customHeight="1" x14ac:dyDescent="0.15">
      <c r="A13" s="165" t="s">
        <v>174</v>
      </c>
      <c r="B13" s="166">
        <v>9003</v>
      </c>
      <c r="C13" s="167">
        <v>8799</v>
      </c>
      <c r="D13" s="166">
        <v>13341</v>
      </c>
      <c r="E13" s="167">
        <v>12267</v>
      </c>
      <c r="F13" s="166">
        <v>12243</v>
      </c>
      <c r="G13" s="167">
        <v>12030</v>
      </c>
      <c r="H13" s="151"/>
      <c r="I13" s="151"/>
    </row>
    <row r="14" spans="1:9" ht="21.75" customHeight="1" x14ac:dyDescent="0.15">
      <c r="A14" s="165" t="s">
        <v>175</v>
      </c>
      <c r="B14" s="168">
        <v>1</v>
      </c>
      <c r="C14" s="169">
        <v>0</v>
      </c>
      <c r="D14" s="168">
        <v>1</v>
      </c>
      <c r="E14" s="169">
        <v>0</v>
      </c>
      <c r="F14" s="168">
        <v>1</v>
      </c>
      <c r="G14" s="169">
        <v>0</v>
      </c>
      <c r="H14" s="151"/>
      <c r="I14" s="151"/>
    </row>
    <row r="15" spans="1:9" ht="21.75" customHeight="1" x14ac:dyDescent="0.15">
      <c r="A15" s="170" t="s">
        <v>176</v>
      </c>
      <c r="B15" s="166">
        <v>126478</v>
      </c>
      <c r="C15" s="167">
        <v>123066</v>
      </c>
      <c r="D15" s="166">
        <v>136714</v>
      </c>
      <c r="E15" s="167">
        <v>134088</v>
      </c>
      <c r="F15" s="166">
        <v>131640</v>
      </c>
      <c r="G15" s="167">
        <v>129273</v>
      </c>
      <c r="H15" s="151"/>
      <c r="I15" s="151"/>
    </row>
    <row r="16" spans="1:9" ht="21.75" customHeight="1" x14ac:dyDescent="0.15">
      <c r="A16" s="165" t="s">
        <v>177</v>
      </c>
      <c r="B16" s="166">
        <v>284</v>
      </c>
      <c r="C16" s="167">
        <v>281</v>
      </c>
      <c r="D16" s="166">
        <v>262</v>
      </c>
      <c r="E16" s="167">
        <v>261</v>
      </c>
      <c r="F16" s="166">
        <v>285</v>
      </c>
      <c r="G16" s="167">
        <v>285</v>
      </c>
      <c r="H16" s="151"/>
      <c r="I16" s="151"/>
    </row>
    <row r="17" spans="1:12" ht="21.75" customHeight="1" x14ac:dyDescent="0.15">
      <c r="A17" s="171" t="s">
        <v>178</v>
      </c>
      <c r="B17" s="172">
        <v>700</v>
      </c>
      <c r="C17" s="173">
        <v>699</v>
      </c>
      <c r="D17" s="172">
        <v>536</v>
      </c>
      <c r="E17" s="173">
        <v>536</v>
      </c>
      <c r="F17" s="172">
        <v>500</v>
      </c>
      <c r="G17" s="173">
        <v>499</v>
      </c>
      <c r="H17" s="151"/>
      <c r="I17" s="151"/>
      <c r="J17" s="151"/>
      <c r="K17" s="151"/>
      <c r="L17" s="151"/>
    </row>
    <row r="18" spans="1:12" ht="16.5" customHeight="1" x14ac:dyDescent="0.15">
      <c r="A18" s="174" t="s">
        <v>179</v>
      </c>
      <c r="B18" s="174"/>
      <c r="C18" s="174"/>
      <c r="D18" s="174"/>
      <c r="E18" s="174"/>
      <c r="H18" s="151"/>
      <c r="I18" s="151"/>
      <c r="J18" s="151"/>
      <c r="K18" s="151"/>
      <c r="L18" s="151"/>
    </row>
    <row r="19" spans="1:12" ht="16.5" customHeight="1" x14ac:dyDescent="0.15">
      <c r="A19" s="174" t="s">
        <v>180</v>
      </c>
      <c r="B19" s="174"/>
      <c r="C19" s="174"/>
      <c r="D19" s="174"/>
      <c r="E19" s="174"/>
      <c r="H19" s="151"/>
      <c r="I19" s="151"/>
      <c r="J19" s="151"/>
      <c r="K19" s="151"/>
      <c r="L19" s="151"/>
    </row>
    <row r="20" spans="1:12" x14ac:dyDescent="0.15">
      <c r="A20" s="17" t="s">
        <v>181</v>
      </c>
      <c r="B20" s="17"/>
      <c r="C20" s="17"/>
      <c r="D20" s="17"/>
      <c r="E20" s="17"/>
    </row>
  </sheetData>
  <phoneticPr fontId="3"/>
  <hyperlinks>
    <hyperlink ref="A1" location="'16税・財政目次'!A1" display="16　税・財政目次へ＜＜" xr:uid="{00000000-0004-0000-0800-000000000000}"/>
  </hyperlinks>
  <printOptions horizontalCentered="1"/>
  <pageMargins left="0.59055118110236227" right="0.59055118110236227" top="0.59055118110236227" bottom="0.39370078740157483" header="0.51181102362204722" footer="0.51181102362204722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17</vt:i4>
      </vt:variant>
    </vt:vector>
  </HeadingPairs>
  <TitlesOfParts>
    <vt:vector size="33" baseType="lpstr">
      <vt:lpstr>16税・財政目次</vt:lpstr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 </vt:lpstr>
      <vt:lpstr>16-11(1)</vt:lpstr>
      <vt:lpstr>16-11(2)</vt:lpstr>
      <vt:lpstr>16-11(3)-(6)</vt:lpstr>
      <vt:lpstr>16-12(1)</vt:lpstr>
      <vt:lpstr>16-12(2)</vt:lpstr>
      <vt:lpstr>'16-1'!Print_Area</vt:lpstr>
      <vt:lpstr>'16-10 '!Print_Area</vt:lpstr>
      <vt:lpstr>'16-11(1)'!Print_Area</vt:lpstr>
      <vt:lpstr>'16-11(2)'!Print_Area</vt:lpstr>
      <vt:lpstr>'16-11(3)-(6)'!Print_Area</vt:lpstr>
      <vt:lpstr>'16-12(1)'!Print_Area</vt:lpstr>
      <vt:lpstr>'16-12(2)'!Print_Area</vt:lpstr>
      <vt:lpstr>'16-2'!Print_Area</vt:lpstr>
      <vt:lpstr>'16-3'!Print_Area</vt:lpstr>
      <vt:lpstr>'16-4'!Print_Area</vt:lpstr>
      <vt:lpstr>'16-5'!Print_Area</vt:lpstr>
      <vt:lpstr>'16-6'!Print_Area</vt:lpstr>
      <vt:lpstr>'16-7'!Print_Area</vt:lpstr>
      <vt:lpstr>'16-8'!Print_Area</vt:lpstr>
      <vt:lpstr>'16-9'!Print_Area</vt:lpstr>
      <vt:lpstr>'16税・財政目次'!Print_Area</vt:lpstr>
      <vt:lpstr>'16-5'!Print_Titles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2024-04-18T01:06:59Z</dcterms:created>
  <dcterms:modified xsi:type="dcterms:W3CDTF">2024-04-19T00:33:50Z</dcterms:modified>
  <cp:category/>
  <cp:contentStatus/>
</cp:coreProperties>
</file>