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990" windowWidth="18000" windowHeight="7740"/>
  </bookViews>
  <sheets>
    <sheet name="130" sheetId="1" r:id="rId1"/>
    <sheet name="131" sheetId="2" r:id="rId2"/>
    <sheet name="132" sheetId="3" r:id="rId3"/>
    <sheet name="133" sheetId="4" r:id="rId4"/>
    <sheet name="134-1" sheetId="5" r:id="rId5"/>
    <sheet name="134-2" sheetId="6" r:id="rId6"/>
    <sheet name="135" sheetId="7" r:id="rId7"/>
    <sheet name="136" sheetId="8" r:id="rId8"/>
    <sheet name="137,138" sheetId="9" r:id="rId9"/>
    <sheet name="139～142" sheetId="10" r:id="rId10"/>
  </sheets>
  <definedNames>
    <definedName name="_xlnm.Print_Area" localSheetId="0">'130'!$A$1:$R$46</definedName>
    <definedName name="_xlnm.Print_Area" localSheetId="1">'131'!$A$1:$W$41</definedName>
    <definedName name="_xlnm.Print_Area" localSheetId="2">'132'!$A$1:$N$40</definedName>
    <definedName name="_xlnm.Print_Area" localSheetId="3">'133'!$A$1:$K$27</definedName>
    <definedName name="_xlnm.Print_Area" localSheetId="4">'134-1'!$A$1:$P$38</definedName>
    <definedName name="_xlnm.Print_Area" localSheetId="6">'135'!$A$1:$J$26</definedName>
    <definedName name="_xlnm.Print_Area" localSheetId="7">'136'!$A$2:$W$37</definedName>
    <definedName name="_xlnm.Print_Area" localSheetId="9">'139～142'!$A$1:$V$36</definedName>
  </definedNames>
  <calcPr calcId="125725"/>
</workbook>
</file>

<file path=xl/calcChain.xml><?xml version="1.0" encoding="utf-8"?>
<calcChain xmlns="http://schemas.openxmlformats.org/spreadsheetml/2006/main">
  <c r="B36" i="10"/>
  <c r="B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C30"/>
  <c r="C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C23"/>
  <c r="C22"/>
  <c r="O21"/>
  <c r="M21"/>
  <c r="K21"/>
  <c r="I21"/>
  <c r="G21"/>
  <c r="E21"/>
  <c r="C21"/>
  <c r="C10"/>
  <c r="E17" s="1"/>
  <c r="C9"/>
  <c r="E16" s="1"/>
  <c r="U8"/>
  <c r="S8"/>
  <c r="Q8"/>
  <c r="O8"/>
  <c r="M8"/>
  <c r="K8"/>
  <c r="I8"/>
  <c r="G8"/>
  <c r="E15" s="1"/>
  <c r="E8"/>
  <c r="C15" s="1"/>
  <c r="C8"/>
  <c r="K33" i="9"/>
  <c r="J33"/>
  <c r="I33"/>
  <c r="H33"/>
  <c r="G33"/>
  <c r="F33"/>
  <c r="E33"/>
  <c r="D33"/>
  <c r="C33"/>
  <c r="B33"/>
  <c r="Q26"/>
  <c r="P26"/>
  <c r="O26"/>
  <c r="N26"/>
  <c r="M26"/>
  <c r="L26"/>
  <c r="K26"/>
  <c r="J26"/>
  <c r="I26"/>
  <c r="H26"/>
  <c r="G26"/>
  <c r="F26"/>
  <c r="E26"/>
  <c r="D26"/>
  <c r="C26"/>
  <c r="B26"/>
  <c r="Q19"/>
  <c r="P19"/>
  <c r="O19"/>
  <c r="N19"/>
  <c r="M19"/>
  <c r="L19"/>
  <c r="K19"/>
  <c r="J19"/>
  <c r="I19"/>
  <c r="H19"/>
  <c r="F19"/>
  <c r="D19"/>
  <c r="F18"/>
  <c r="L32" s="1"/>
  <c r="D18"/>
  <c r="B18"/>
  <c r="F17"/>
  <c r="L31" s="1"/>
  <c r="D17"/>
  <c r="B17"/>
  <c r="B19" s="1"/>
  <c r="G11"/>
  <c r="F11"/>
  <c r="E11"/>
  <c r="D11"/>
  <c r="C11"/>
  <c r="B11"/>
  <c r="Q6"/>
  <c r="P6"/>
  <c r="O6"/>
  <c r="N6"/>
  <c r="M6"/>
  <c r="L6"/>
  <c r="K6"/>
  <c r="J6"/>
  <c r="I6"/>
  <c r="H6"/>
  <c r="G6"/>
  <c r="F6"/>
  <c r="E6"/>
  <c r="D6"/>
  <c r="B6"/>
  <c r="B5"/>
  <c r="B4"/>
  <c r="C37" i="8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J26" i="7"/>
  <c r="I26"/>
  <c r="H26"/>
  <c r="G26"/>
  <c r="F26"/>
  <c r="E26"/>
  <c r="H25"/>
  <c r="E25"/>
  <c r="D25"/>
  <c r="C25"/>
  <c r="B25"/>
  <c r="H24"/>
  <c r="E24"/>
  <c r="D24"/>
  <c r="C24"/>
  <c r="B24"/>
  <c r="H23"/>
  <c r="E23"/>
  <c r="D23"/>
  <c r="C23"/>
  <c r="B23"/>
  <c r="H22"/>
  <c r="E22"/>
  <c r="D22"/>
  <c r="C22"/>
  <c r="B22"/>
  <c r="H21"/>
  <c r="E21"/>
  <c r="D21"/>
  <c r="C21"/>
  <c r="B21"/>
  <c r="H20"/>
  <c r="E20"/>
  <c r="D20"/>
  <c r="C20"/>
  <c r="B20"/>
  <c r="H19"/>
  <c r="E19"/>
  <c r="D19"/>
  <c r="C19"/>
  <c r="B19"/>
  <c r="H18"/>
  <c r="E18"/>
  <c r="D18"/>
  <c r="C18"/>
  <c r="B18"/>
  <c r="H17"/>
  <c r="E17"/>
  <c r="D17"/>
  <c r="C17"/>
  <c r="B17"/>
  <c r="H16"/>
  <c r="E16"/>
  <c r="D16"/>
  <c r="C16"/>
  <c r="B16"/>
  <c r="H15"/>
  <c r="E15"/>
  <c r="D15"/>
  <c r="C15"/>
  <c r="B15"/>
  <c r="H14"/>
  <c r="E14"/>
  <c r="D14"/>
  <c r="C14"/>
  <c r="B14"/>
  <c r="H13"/>
  <c r="E13"/>
  <c r="D13"/>
  <c r="C13"/>
  <c r="B13"/>
  <c r="H12"/>
  <c r="E12"/>
  <c r="D12"/>
  <c r="C12"/>
  <c r="B12"/>
  <c r="H11"/>
  <c r="E11"/>
  <c r="D11"/>
  <c r="C11"/>
  <c r="B11"/>
  <c r="H10"/>
  <c r="E10"/>
  <c r="D10"/>
  <c r="C10"/>
  <c r="B10"/>
  <c r="H9"/>
  <c r="E9"/>
  <c r="D9"/>
  <c r="C9"/>
  <c r="B9"/>
  <c r="H8"/>
  <c r="E8"/>
  <c r="D8"/>
  <c r="C8"/>
  <c r="B8"/>
  <c r="H7"/>
  <c r="E7"/>
  <c r="D7"/>
  <c r="C7"/>
  <c r="B7"/>
  <c r="H6"/>
  <c r="E6"/>
  <c r="D6"/>
  <c r="D26" s="1"/>
  <c r="C6"/>
  <c r="C26" s="1"/>
  <c r="B26" s="1"/>
  <c r="B6"/>
  <c r="H15" i="6"/>
  <c r="G15"/>
  <c r="E15"/>
  <c r="D15"/>
  <c r="C15"/>
  <c r="B15"/>
  <c r="A15"/>
  <c r="H14"/>
  <c r="G14"/>
  <c r="E14"/>
  <c r="D14"/>
  <c r="C14"/>
  <c r="B14"/>
  <c r="A14"/>
  <c r="H13"/>
  <c r="G13"/>
  <c r="E13"/>
  <c r="D13"/>
  <c r="C13"/>
  <c r="B13"/>
  <c r="A13"/>
  <c r="D38" i="5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P8"/>
  <c r="O8"/>
  <c r="N8"/>
  <c r="M8"/>
  <c r="L8"/>
  <c r="K8"/>
  <c r="J8"/>
  <c r="I8"/>
  <c r="H8"/>
  <c r="G8"/>
  <c r="F8"/>
  <c r="E8"/>
  <c r="D8"/>
  <c r="P7"/>
  <c r="O7"/>
  <c r="N7"/>
  <c r="M7"/>
  <c r="L7"/>
  <c r="K7"/>
  <c r="J7"/>
  <c r="I7"/>
  <c r="H7"/>
  <c r="G7"/>
  <c r="F7"/>
  <c r="E7"/>
  <c r="D7"/>
  <c r="P6"/>
  <c r="O6"/>
  <c r="N6"/>
  <c r="M6"/>
  <c r="L6"/>
  <c r="K6"/>
  <c r="J6"/>
  <c r="I6"/>
  <c r="H6"/>
  <c r="G6"/>
  <c r="F6"/>
  <c r="E6"/>
  <c r="D6"/>
  <c r="I27" i="4"/>
  <c r="F27"/>
  <c r="E27"/>
  <c r="D27"/>
  <c r="C27"/>
  <c r="I26"/>
  <c r="F26"/>
  <c r="E26"/>
  <c r="D26"/>
  <c r="C26"/>
  <c r="I25"/>
  <c r="F25"/>
  <c r="E25"/>
  <c r="D25"/>
  <c r="C25"/>
  <c r="I24"/>
  <c r="F24"/>
  <c r="E24"/>
  <c r="D24"/>
  <c r="C24"/>
  <c r="I23"/>
  <c r="F23"/>
  <c r="E23"/>
  <c r="D23"/>
  <c r="C23"/>
  <c r="I22"/>
  <c r="F22"/>
  <c r="E22"/>
  <c r="D22"/>
  <c r="C22"/>
  <c r="I21"/>
  <c r="F21"/>
  <c r="E21"/>
  <c r="D21"/>
  <c r="C21"/>
  <c r="I20"/>
  <c r="F20"/>
  <c r="E20"/>
  <c r="D20"/>
  <c r="C20"/>
  <c r="I19"/>
  <c r="F19"/>
  <c r="E19"/>
  <c r="D19"/>
  <c r="C19"/>
  <c r="I18"/>
  <c r="F18"/>
  <c r="E18"/>
  <c r="D18"/>
  <c r="C18"/>
  <c r="I17"/>
  <c r="F17"/>
  <c r="E17"/>
  <c r="D17"/>
  <c r="C17"/>
  <c r="I16"/>
  <c r="F16"/>
  <c r="E16"/>
  <c r="D16"/>
  <c r="C16"/>
  <c r="I15"/>
  <c r="F15"/>
  <c r="E15"/>
  <c r="D15"/>
  <c r="C15"/>
  <c r="I14"/>
  <c r="F14"/>
  <c r="E14"/>
  <c r="D14"/>
  <c r="C14"/>
  <c r="I13"/>
  <c r="F13"/>
  <c r="E13"/>
  <c r="D13"/>
  <c r="C13"/>
  <c r="I12"/>
  <c r="F12"/>
  <c r="E12"/>
  <c r="D12"/>
  <c r="C12"/>
  <c r="I11"/>
  <c r="F11"/>
  <c r="E11"/>
  <c r="D11"/>
  <c r="C11"/>
  <c r="I10"/>
  <c r="F10"/>
  <c r="E10"/>
  <c r="D10"/>
  <c r="C10"/>
  <c r="I9"/>
  <c r="F9"/>
  <c r="E9"/>
  <c r="D9"/>
  <c r="C9"/>
  <c r="K8"/>
  <c r="J8"/>
  <c r="I8"/>
  <c r="H8"/>
  <c r="G8"/>
  <c r="F8"/>
  <c r="E8"/>
  <c r="D8"/>
  <c r="C8"/>
  <c r="L40" i="3"/>
  <c r="I40"/>
  <c r="H40"/>
  <c r="G40"/>
  <c r="F40"/>
  <c r="C40"/>
  <c r="L39"/>
  <c r="I39"/>
  <c r="H39"/>
  <c r="G39"/>
  <c r="F39"/>
  <c r="C39"/>
  <c r="L38"/>
  <c r="I38"/>
  <c r="H38"/>
  <c r="G38"/>
  <c r="F38"/>
  <c r="C38"/>
  <c r="L37"/>
  <c r="I37"/>
  <c r="H37"/>
  <c r="G37"/>
  <c r="F37"/>
  <c r="C37"/>
  <c r="L36"/>
  <c r="I36"/>
  <c r="H36"/>
  <c r="G36"/>
  <c r="F36"/>
  <c r="C36"/>
  <c r="L35"/>
  <c r="I35"/>
  <c r="H35"/>
  <c r="G35"/>
  <c r="F35"/>
  <c r="C35"/>
  <c r="L34"/>
  <c r="I34"/>
  <c r="H34"/>
  <c r="G34"/>
  <c r="F34"/>
  <c r="C34"/>
  <c r="L33"/>
  <c r="I33"/>
  <c r="H33"/>
  <c r="G33"/>
  <c r="F33"/>
  <c r="C33"/>
  <c r="L32"/>
  <c r="I32"/>
  <c r="H32"/>
  <c r="G32"/>
  <c r="F32"/>
  <c r="C32"/>
  <c r="L31"/>
  <c r="I31"/>
  <c r="H31"/>
  <c r="G31"/>
  <c r="F31"/>
  <c r="C31"/>
  <c r="N30"/>
  <c r="M30"/>
  <c r="L30"/>
  <c r="K30"/>
  <c r="J30"/>
  <c r="I30"/>
  <c r="H30"/>
  <c r="G30"/>
  <c r="F30"/>
  <c r="E30"/>
  <c r="D30"/>
  <c r="C30"/>
  <c r="L29"/>
  <c r="I29"/>
  <c r="H29"/>
  <c r="G29"/>
  <c r="F29"/>
  <c r="C29"/>
  <c r="L28"/>
  <c r="I28"/>
  <c r="H28"/>
  <c r="G28"/>
  <c r="F28"/>
  <c r="C28"/>
  <c r="L27"/>
  <c r="I27"/>
  <c r="H27"/>
  <c r="G27"/>
  <c r="F27"/>
  <c r="C27"/>
  <c r="L26"/>
  <c r="I26"/>
  <c r="H26"/>
  <c r="G26"/>
  <c r="F26"/>
  <c r="C26"/>
  <c r="L25"/>
  <c r="I25"/>
  <c r="H25"/>
  <c r="G25"/>
  <c r="F25"/>
  <c r="C25"/>
  <c r="L24"/>
  <c r="I24"/>
  <c r="H24"/>
  <c r="G24"/>
  <c r="F24"/>
  <c r="C24"/>
  <c r="L23"/>
  <c r="I23"/>
  <c r="H23"/>
  <c r="G23"/>
  <c r="F23"/>
  <c r="C23"/>
  <c r="L22"/>
  <c r="I22"/>
  <c r="H22"/>
  <c r="G22"/>
  <c r="F22"/>
  <c r="C22"/>
  <c r="L21"/>
  <c r="I21"/>
  <c r="H21"/>
  <c r="G21"/>
  <c r="F21"/>
  <c r="C21"/>
  <c r="L20"/>
  <c r="I20"/>
  <c r="H20"/>
  <c r="G20"/>
  <c r="F20"/>
  <c r="C20"/>
  <c r="N19"/>
  <c r="M19"/>
  <c r="L19"/>
  <c r="K19"/>
  <c r="J19"/>
  <c r="I19"/>
  <c r="H19"/>
  <c r="G19"/>
  <c r="F19"/>
  <c r="E19"/>
  <c r="D19"/>
  <c r="C19"/>
  <c r="L18"/>
  <c r="I18"/>
  <c r="H18"/>
  <c r="G18"/>
  <c r="F18"/>
  <c r="C18"/>
  <c r="L17"/>
  <c r="I17"/>
  <c r="H17"/>
  <c r="G17"/>
  <c r="F17"/>
  <c r="C17"/>
  <c r="L16"/>
  <c r="I16"/>
  <c r="H16"/>
  <c r="G16"/>
  <c r="F16"/>
  <c r="C16"/>
  <c r="L15"/>
  <c r="I15"/>
  <c r="H15"/>
  <c r="G15"/>
  <c r="F15"/>
  <c r="C15"/>
  <c r="L14"/>
  <c r="I14"/>
  <c r="H14"/>
  <c r="G14"/>
  <c r="F14"/>
  <c r="C14"/>
  <c r="L13"/>
  <c r="I13"/>
  <c r="H13"/>
  <c r="G13"/>
  <c r="F13"/>
  <c r="C13"/>
  <c r="L12"/>
  <c r="I12"/>
  <c r="H12"/>
  <c r="G12"/>
  <c r="F12"/>
  <c r="C12"/>
  <c r="L11"/>
  <c r="I11"/>
  <c r="H11"/>
  <c r="G11"/>
  <c r="F11"/>
  <c r="C11"/>
  <c r="L10"/>
  <c r="I10"/>
  <c r="H10"/>
  <c r="G10"/>
  <c r="F10"/>
  <c r="C10"/>
  <c r="L9"/>
  <c r="I9"/>
  <c r="H9"/>
  <c r="G9"/>
  <c r="F9"/>
  <c r="C9"/>
  <c r="N8"/>
  <c r="M8"/>
  <c r="L8"/>
  <c r="K8"/>
  <c r="J8"/>
  <c r="I8"/>
  <c r="H8"/>
  <c r="G8"/>
  <c r="F8"/>
  <c r="E8"/>
  <c r="D8"/>
  <c r="C8"/>
  <c r="O41" i="2"/>
  <c r="L41"/>
  <c r="I41"/>
  <c r="F41"/>
  <c r="E41"/>
  <c r="D41"/>
  <c r="C41"/>
  <c r="U40"/>
  <c r="R40"/>
  <c r="O40"/>
  <c r="L40"/>
  <c r="I40"/>
  <c r="F40"/>
  <c r="E40"/>
  <c r="D40"/>
  <c r="C40"/>
  <c r="U39"/>
  <c r="R39"/>
  <c r="O39"/>
  <c r="L39"/>
  <c r="I39"/>
  <c r="F39"/>
  <c r="E39"/>
  <c r="D39"/>
  <c r="C39"/>
  <c r="U38"/>
  <c r="R38"/>
  <c r="O38"/>
  <c r="L38"/>
  <c r="I38"/>
  <c r="F38"/>
  <c r="E38"/>
  <c r="D38"/>
  <c r="C38"/>
  <c r="U37"/>
  <c r="R37"/>
  <c r="O37"/>
  <c r="L37"/>
  <c r="I37"/>
  <c r="F37"/>
  <c r="E37"/>
  <c r="D37"/>
  <c r="C37"/>
  <c r="U36"/>
  <c r="R36"/>
  <c r="O36"/>
  <c r="L36"/>
  <c r="I36"/>
  <c r="F36"/>
  <c r="E36"/>
  <c r="D36"/>
  <c r="C36"/>
  <c r="U35"/>
  <c r="R35"/>
  <c r="O35"/>
  <c r="L35"/>
  <c r="I35"/>
  <c r="F35"/>
  <c r="E35"/>
  <c r="D35"/>
  <c r="C35"/>
  <c r="U34"/>
  <c r="R34"/>
  <c r="O34"/>
  <c r="L34"/>
  <c r="I34"/>
  <c r="F34"/>
  <c r="E34"/>
  <c r="D34"/>
  <c r="C34"/>
  <c r="U33"/>
  <c r="R33"/>
  <c r="O33"/>
  <c r="L33"/>
  <c r="I33"/>
  <c r="F33"/>
  <c r="E33"/>
  <c r="D33"/>
  <c r="C33"/>
  <c r="R32"/>
  <c r="O32"/>
  <c r="L32"/>
  <c r="I32"/>
  <c r="F32"/>
  <c r="E32"/>
  <c r="D32"/>
  <c r="C32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U30"/>
  <c r="R30"/>
  <c r="O30"/>
  <c r="L30"/>
  <c r="I30"/>
  <c r="F30"/>
  <c r="E30"/>
  <c r="D30"/>
  <c r="C30"/>
  <c r="U29"/>
  <c r="R29"/>
  <c r="O29"/>
  <c r="L29"/>
  <c r="I29"/>
  <c r="F29"/>
  <c r="E29"/>
  <c r="D29"/>
  <c r="C29"/>
  <c r="U28"/>
  <c r="R28"/>
  <c r="O28"/>
  <c r="L28"/>
  <c r="I28"/>
  <c r="F28"/>
  <c r="E28"/>
  <c r="D28"/>
  <c r="C28"/>
  <c r="U27"/>
  <c r="R27"/>
  <c r="O27"/>
  <c r="L27"/>
  <c r="I27"/>
  <c r="F27"/>
  <c r="E27"/>
  <c r="D27"/>
  <c r="C27"/>
  <c r="U26"/>
  <c r="R26"/>
  <c r="O26"/>
  <c r="L26"/>
  <c r="I26"/>
  <c r="F26"/>
  <c r="E26"/>
  <c r="D26"/>
  <c r="C26"/>
  <c r="U25"/>
  <c r="R25"/>
  <c r="O25"/>
  <c r="L25"/>
  <c r="I25"/>
  <c r="F25"/>
  <c r="E25"/>
  <c r="D25"/>
  <c r="C25"/>
  <c r="U24"/>
  <c r="R24"/>
  <c r="O24"/>
  <c r="L24"/>
  <c r="I24"/>
  <c r="F24"/>
  <c r="E24"/>
  <c r="D24"/>
  <c r="C24"/>
  <c r="U23"/>
  <c r="R23"/>
  <c r="O23"/>
  <c r="L23"/>
  <c r="I23"/>
  <c r="F23"/>
  <c r="E23"/>
  <c r="D23"/>
  <c r="C23"/>
  <c r="U22"/>
  <c r="R22"/>
  <c r="O22"/>
  <c r="L22"/>
  <c r="I22"/>
  <c r="F22"/>
  <c r="E22"/>
  <c r="D22"/>
  <c r="C22"/>
  <c r="U21"/>
  <c r="R21"/>
  <c r="O21"/>
  <c r="L21"/>
  <c r="I21"/>
  <c r="F21"/>
  <c r="E21"/>
  <c r="D21"/>
  <c r="C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W19"/>
  <c r="V19"/>
  <c r="U19"/>
  <c r="T19"/>
  <c r="S19"/>
  <c r="R19"/>
  <c r="Q19"/>
  <c r="P19"/>
  <c r="O19"/>
  <c r="N19"/>
  <c r="L19"/>
  <c r="I19"/>
  <c r="F19"/>
  <c r="E19"/>
  <c r="D19"/>
  <c r="C19"/>
  <c r="W18"/>
  <c r="V18"/>
  <c r="U18"/>
  <c r="T18"/>
  <c r="S18"/>
  <c r="R18"/>
  <c r="Q18"/>
  <c r="P18"/>
  <c r="O18"/>
  <c r="N18"/>
  <c r="L18"/>
  <c r="I18"/>
  <c r="F18"/>
  <c r="E18"/>
  <c r="D18"/>
  <c r="C18"/>
  <c r="W17"/>
  <c r="V17"/>
  <c r="U17"/>
  <c r="T17"/>
  <c r="S17"/>
  <c r="R17"/>
  <c r="Q17"/>
  <c r="P17"/>
  <c r="O17"/>
  <c r="L17"/>
  <c r="I17"/>
  <c r="F17"/>
  <c r="E17"/>
  <c r="D17"/>
  <c r="C17"/>
  <c r="W16"/>
  <c r="V16"/>
  <c r="U16"/>
  <c r="T16"/>
  <c r="S16"/>
  <c r="R16"/>
  <c r="P16"/>
  <c r="O16"/>
  <c r="L16"/>
  <c r="I16"/>
  <c r="F16"/>
  <c r="E16"/>
  <c r="D16"/>
  <c r="C16"/>
  <c r="W15"/>
  <c r="V15"/>
  <c r="U15"/>
  <c r="T15"/>
  <c r="S15"/>
  <c r="R15"/>
  <c r="Q15"/>
  <c r="P15"/>
  <c r="O15"/>
  <c r="L15"/>
  <c r="I15"/>
  <c r="F15"/>
  <c r="E15"/>
  <c r="D15"/>
  <c r="C15"/>
  <c r="W14"/>
  <c r="V14"/>
  <c r="U14"/>
  <c r="T14"/>
  <c r="S14"/>
  <c r="R14"/>
  <c r="Q14"/>
  <c r="P14"/>
  <c r="O14"/>
  <c r="L14"/>
  <c r="I14"/>
  <c r="F14"/>
  <c r="E14"/>
  <c r="D14"/>
  <c r="C14"/>
  <c r="V13"/>
  <c r="U13"/>
  <c r="T13"/>
  <c r="S13"/>
  <c r="R13"/>
  <c r="Q13"/>
  <c r="O13"/>
  <c r="L13"/>
  <c r="I13"/>
  <c r="F13"/>
  <c r="E13"/>
  <c r="D13"/>
  <c r="C13"/>
  <c r="V12"/>
  <c r="U12"/>
  <c r="T12"/>
  <c r="S12"/>
  <c r="R12"/>
  <c r="Q12"/>
  <c r="O12"/>
  <c r="L12"/>
  <c r="I12"/>
  <c r="F12"/>
  <c r="E12"/>
  <c r="D12"/>
  <c r="C12"/>
  <c r="V11"/>
  <c r="U11"/>
  <c r="T11"/>
  <c r="S11"/>
  <c r="R11"/>
  <c r="Q11"/>
  <c r="O11"/>
  <c r="L11"/>
  <c r="I11"/>
  <c r="F11"/>
  <c r="E11"/>
  <c r="D11"/>
  <c r="C11"/>
  <c r="V10"/>
  <c r="U10"/>
  <c r="T10"/>
  <c r="S10"/>
  <c r="R10"/>
  <c r="Q10"/>
  <c r="O10"/>
  <c r="L10"/>
  <c r="I10"/>
  <c r="F10"/>
  <c r="E10"/>
  <c r="D10"/>
  <c r="C10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46" i="1"/>
  <c r="R46" s="1"/>
  <c r="C45"/>
  <c r="R45" s="1"/>
  <c r="P44"/>
  <c r="O44"/>
  <c r="N44"/>
  <c r="M44"/>
  <c r="L44"/>
  <c r="K44"/>
  <c r="J44"/>
  <c r="I44"/>
  <c r="H44"/>
  <c r="R44" s="1"/>
  <c r="G44"/>
  <c r="F44"/>
  <c r="E44"/>
  <c r="D44"/>
  <c r="Q44" s="1"/>
  <c r="C44"/>
  <c r="C43"/>
  <c r="R43" s="1"/>
  <c r="C42"/>
  <c r="R42" s="1"/>
  <c r="P41"/>
  <c r="O41"/>
  <c r="N41"/>
  <c r="M41"/>
  <c r="L41"/>
  <c r="K41"/>
  <c r="J41"/>
  <c r="I41"/>
  <c r="H41"/>
  <c r="R41" s="1"/>
  <c r="G41"/>
  <c r="F41"/>
  <c r="E41"/>
  <c r="D41"/>
  <c r="Q41" s="1"/>
  <c r="C41"/>
  <c r="C40"/>
  <c r="R40" s="1"/>
  <c r="C39"/>
  <c r="R39" s="1"/>
  <c r="P38"/>
  <c r="O38"/>
  <c r="N38"/>
  <c r="M38"/>
  <c r="L38"/>
  <c r="K38"/>
  <c r="J38"/>
  <c r="I38"/>
  <c r="H38"/>
  <c r="R38" s="1"/>
  <c r="G38"/>
  <c r="F38"/>
  <c r="E38"/>
  <c r="D38"/>
  <c r="Q38" s="1"/>
  <c r="C38"/>
  <c r="C37"/>
  <c r="R37" s="1"/>
  <c r="C36"/>
  <c r="Q36" s="1"/>
  <c r="P35"/>
  <c r="O35"/>
  <c r="N35"/>
  <c r="M35"/>
  <c r="L35"/>
  <c r="K35"/>
  <c r="J35"/>
  <c r="I35"/>
  <c r="H35"/>
  <c r="G35"/>
  <c r="F35"/>
  <c r="E35"/>
  <c r="D35"/>
  <c r="Q35" s="1"/>
  <c r="C35"/>
  <c r="C34"/>
  <c r="R34" s="1"/>
  <c r="C33"/>
  <c r="R33" s="1"/>
  <c r="P32"/>
  <c r="O32"/>
  <c r="N32"/>
  <c r="M32"/>
  <c r="L32"/>
  <c r="K32"/>
  <c r="J32"/>
  <c r="I32"/>
  <c r="H32"/>
  <c r="R32" s="1"/>
  <c r="G32"/>
  <c r="F32"/>
  <c r="E32"/>
  <c r="D32"/>
  <c r="Q32" s="1"/>
  <c r="C32"/>
  <c r="C31"/>
  <c r="R31" s="1"/>
  <c r="C30"/>
  <c r="R30" s="1"/>
  <c r="P29"/>
  <c r="O29"/>
  <c r="N29"/>
  <c r="M29"/>
  <c r="L29"/>
  <c r="K29"/>
  <c r="J29"/>
  <c r="I29"/>
  <c r="H29"/>
  <c r="R29" s="1"/>
  <c r="G29"/>
  <c r="F29"/>
  <c r="E29"/>
  <c r="D29"/>
  <c r="Q29" s="1"/>
  <c r="C29"/>
  <c r="C28"/>
  <c r="R28" s="1"/>
  <c r="C27"/>
  <c r="Q27" s="1"/>
  <c r="P26"/>
  <c r="O26"/>
  <c r="N26"/>
  <c r="M26"/>
  <c r="L26"/>
  <c r="K26"/>
  <c r="J26"/>
  <c r="I26"/>
  <c r="H26"/>
  <c r="G26"/>
  <c r="F26"/>
  <c r="E26"/>
  <c r="D26"/>
  <c r="Q26" s="1"/>
  <c r="C26"/>
  <c r="C25"/>
  <c r="R25" s="1"/>
  <c r="C24"/>
  <c r="R24" s="1"/>
  <c r="P23"/>
  <c r="O23"/>
  <c r="N23"/>
  <c r="M23"/>
  <c r="L23"/>
  <c r="K23"/>
  <c r="J23"/>
  <c r="I23"/>
  <c r="H23"/>
  <c r="R23" s="1"/>
  <c r="G23"/>
  <c r="F23"/>
  <c r="E23"/>
  <c r="D23"/>
  <c r="Q23" s="1"/>
  <c r="C23"/>
  <c r="C22"/>
  <c r="R22" s="1"/>
  <c r="C21"/>
  <c r="R21" s="1"/>
  <c r="P20"/>
  <c r="O20"/>
  <c r="N20"/>
  <c r="M20"/>
  <c r="L20"/>
  <c r="K20"/>
  <c r="J20"/>
  <c r="I20"/>
  <c r="H20"/>
  <c r="R20" s="1"/>
  <c r="G20"/>
  <c r="F20"/>
  <c r="E20"/>
  <c r="D20"/>
  <c r="Q20" s="1"/>
  <c r="C20"/>
  <c r="C19"/>
  <c r="R19" s="1"/>
  <c r="C18"/>
  <c r="Q18" s="1"/>
  <c r="P17"/>
  <c r="O17"/>
  <c r="N17"/>
  <c r="M17"/>
  <c r="L17"/>
  <c r="K17"/>
  <c r="J17"/>
  <c r="I17"/>
  <c r="H17"/>
  <c r="R17" s="1"/>
  <c r="G17"/>
  <c r="F17"/>
  <c r="E17"/>
  <c r="D17"/>
  <c r="Q17" s="1"/>
  <c r="C17"/>
  <c r="C16"/>
  <c r="R16" s="1"/>
  <c r="C15"/>
  <c r="R15" s="1"/>
  <c r="P14"/>
  <c r="O14"/>
  <c r="N14"/>
  <c r="M14"/>
  <c r="L14"/>
  <c r="K14"/>
  <c r="J14"/>
  <c r="I14"/>
  <c r="H14"/>
  <c r="R14" s="1"/>
  <c r="G14"/>
  <c r="F14"/>
  <c r="E14"/>
  <c r="D14"/>
  <c r="Q14" s="1"/>
  <c r="C14"/>
  <c r="L33" i="9" l="1"/>
  <c r="Q15" i="1"/>
  <c r="Q16"/>
  <c r="Q19"/>
  <c r="Q21"/>
  <c r="Q22"/>
  <c r="Q24"/>
  <c r="Q25"/>
  <c r="Q28"/>
  <c r="Q30"/>
  <c r="Q31"/>
  <c r="Q33"/>
  <c r="Q34"/>
  <c r="Q37"/>
  <c r="Q39"/>
  <c r="Q40"/>
  <c r="Q42"/>
  <c r="Q43"/>
  <c r="Q45"/>
  <c r="Q46"/>
  <c r="C16" i="10"/>
  <c r="C17"/>
</calcChain>
</file>

<file path=xl/sharedStrings.xml><?xml version="1.0" encoding="utf-8"?>
<sst xmlns="http://schemas.openxmlformats.org/spreadsheetml/2006/main" count="663" uniqueCount="260">
  <si>
    <t>Ⅱ　　卒 業 後 の 状 況 調 査</t>
  </si>
  <si>
    <t xml:space="preserve">  〈 高 等 学 校 〉</t>
    <phoneticPr fontId="7"/>
  </si>
  <si>
    <t xml:space="preserve">  第 130 表  学科別進路別卒業者数</t>
    <rPh sb="11" eb="13">
      <t>ガッカ</t>
    </rPh>
    <rPh sb="13" eb="14">
      <t>ベツ</t>
    </rPh>
    <phoneticPr fontId="7"/>
  </si>
  <si>
    <t>　大学等進学者</t>
    <rPh sb="1" eb="3">
      <t>ダイガク</t>
    </rPh>
    <rPh sb="3" eb="4">
      <t>トウ</t>
    </rPh>
    <rPh sb="4" eb="7">
      <t>シンガクシャ</t>
    </rPh>
    <phoneticPr fontId="7"/>
  </si>
  <si>
    <t>　専修学校
　（専門課程）進学者</t>
    <rPh sb="8" eb="10">
      <t>センモン</t>
    </rPh>
    <rPh sb="10" eb="12">
      <t>カテイ</t>
    </rPh>
    <rPh sb="13" eb="16">
      <t>シンガクシャ</t>
    </rPh>
    <phoneticPr fontId="7"/>
  </si>
  <si>
    <t>　専修学校
　（一般課程）等進学者</t>
    <rPh sb="8" eb="10">
      <t>イッパン</t>
    </rPh>
    <rPh sb="10" eb="12">
      <t>カテイ</t>
    </rPh>
    <rPh sb="13" eb="14">
      <t>トウ</t>
    </rPh>
    <rPh sb="14" eb="17">
      <t>シンガクシャ</t>
    </rPh>
    <phoneticPr fontId="7"/>
  </si>
  <si>
    <t>　公共職業能力開発
　　　　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14" eb="17">
      <t>シセツナド</t>
    </rPh>
    <rPh sb="17" eb="20">
      <t>ニュウガクシャ</t>
    </rPh>
    <phoneticPr fontId="7"/>
  </si>
  <si>
    <t>就
職
者</t>
    <rPh sb="0" eb="1">
      <t>ジュ</t>
    </rPh>
    <rPh sb="3" eb="4">
      <t>ショク</t>
    </rPh>
    <rPh sb="6" eb="7">
      <t>シャ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</si>
  <si>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</si>
  <si>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</si>
  <si>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0" eb="2">
      <t>フショウ</t>
    </rPh>
    <rPh sb="3" eb="5">
      <t>シボウ</t>
    </rPh>
    <phoneticPr fontId="7"/>
  </si>
  <si>
    <t>（Ａ)(Ｂ)(Ｃ)(Ｄ)のうち</t>
    <phoneticPr fontId="7"/>
  </si>
  <si>
    <t>就職している者(再掲）</t>
  </si>
  <si>
    <t>計</t>
    <phoneticPr fontId="7"/>
  </si>
  <si>
    <t xml:space="preserve"> 大学等</t>
  </si>
  <si>
    <t>(Ａ)</t>
    <phoneticPr fontId="7"/>
  </si>
  <si>
    <t>(Ｂ)</t>
    <phoneticPr fontId="7"/>
  </si>
  <si>
    <t>(Ｃ)</t>
    <phoneticPr fontId="7"/>
  </si>
  <si>
    <t>(Ｄ)</t>
    <phoneticPr fontId="7"/>
  </si>
  <si>
    <t xml:space="preserve"> 就職率</t>
  </si>
  <si>
    <t xml:space="preserve"> 区  分</t>
  </si>
  <si>
    <t>の</t>
    <phoneticPr fontId="7"/>
  </si>
  <si>
    <t xml:space="preserve"> 進学率</t>
  </si>
  <si>
    <t>う</t>
    <phoneticPr fontId="7"/>
  </si>
  <si>
    <t>ち</t>
    <phoneticPr fontId="7"/>
  </si>
  <si>
    <t>（％）</t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</si>
  <si>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</si>
  <si>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</si>
  <si>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</si>
  <si>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</si>
  <si>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</si>
  <si>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</si>
  <si>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</si>
  <si>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水産</t>
    <rPh sb="0" eb="2">
      <t>スイサン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</si>
  <si>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</si>
  <si>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</si>
  <si>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福祉</t>
    <rPh sb="0" eb="2">
      <t>フクシ</t>
    </rPh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</si>
  <si>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</si>
  <si>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</si>
  <si>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第 131 表  学科別大学・短期大学等への進学者数</t>
    <phoneticPr fontId="7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</si>
  <si>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7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</si>
  <si>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7"/>
  </si>
  <si>
    <t>大学・短大
の別科</t>
    <rPh sb="0" eb="2">
      <t>ダイガク</t>
    </rPh>
    <rPh sb="3" eb="5">
      <t>タンダイ</t>
    </rPh>
    <rPh sb="7" eb="8">
      <t>ベツ</t>
    </rPh>
    <rPh sb="8" eb="9">
      <t>カ</t>
    </rPh>
    <phoneticPr fontId="7"/>
  </si>
  <si>
    <t>大学・短大の通信教育部及び放送大学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3" eb="15">
      <t>ホウソウ</t>
    </rPh>
    <rPh sb="15" eb="17">
      <t>ダイガク</t>
    </rPh>
    <phoneticPr fontId="7"/>
  </si>
  <si>
    <t>大     学</t>
    <phoneticPr fontId="7"/>
  </si>
  <si>
    <t>短期大学</t>
    <phoneticPr fontId="7"/>
  </si>
  <si>
    <t>区   分</t>
    <phoneticPr fontId="7"/>
  </si>
  <si>
    <t xml:space="preserve">      （学 部）</t>
  </si>
  <si>
    <t>（本 科）</t>
    <phoneticPr fontId="7"/>
  </si>
  <si>
    <t>普通</t>
    <phoneticPr fontId="7"/>
  </si>
  <si>
    <t>農業</t>
    <phoneticPr fontId="7"/>
  </si>
  <si>
    <t>工業</t>
    <phoneticPr fontId="7"/>
  </si>
  <si>
    <t>商業</t>
    <phoneticPr fontId="7"/>
  </si>
  <si>
    <t>水産</t>
    <phoneticPr fontId="7"/>
  </si>
  <si>
    <t>家庭</t>
    <phoneticPr fontId="7"/>
  </si>
  <si>
    <t>看護</t>
    <phoneticPr fontId="7"/>
  </si>
  <si>
    <t>その他</t>
    <phoneticPr fontId="7"/>
  </si>
  <si>
    <t>総合</t>
    <phoneticPr fontId="7"/>
  </si>
  <si>
    <t>全
日
制</t>
    <rPh sb="0" eb="1">
      <t>ゼン</t>
    </rPh>
    <rPh sb="4" eb="5">
      <t>ヒ</t>
    </rPh>
    <rPh sb="8" eb="9">
      <t>セイ</t>
    </rPh>
    <phoneticPr fontId="7"/>
  </si>
  <si>
    <t>定
時
制</t>
    <rPh sb="0" eb="1">
      <t>サダム</t>
    </rPh>
    <rPh sb="4" eb="5">
      <t>トキ</t>
    </rPh>
    <rPh sb="8" eb="9">
      <t>セイ</t>
    </rPh>
    <phoneticPr fontId="7"/>
  </si>
  <si>
    <t>第 132 表  学科別専修学校等への進・入学者数</t>
    <rPh sb="19" eb="20">
      <t>ススム</t>
    </rPh>
    <rPh sb="21" eb="23">
      <t>ニュウガク</t>
    </rPh>
    <phoneticPr fontId="7"/>
  </si>
  <si>
    <t>区    分</t>
    <phoneticPr fontId="7"/>
  </si>
  <si>
    <t>専修学校
（専門課程）</t>
    <rPh sb="7" eb="9">
      <t>センモン</t>
    </rPh>
    <rPh sb="9" eb="11">
      <t>カテイ</t>
    </rPh>
    <phoneticPr fontId="7"/>
  </si>
  <si>
    <t>専修学校（一般課程）等</t>
    <phoneticPr fontId="7"/>
  </si>
  <si>
    <t>専修学校
一般課程等</t>
    <rPh sb="5" eb="7">
      <t>イッパン</t>
    </rPh>
    <rPh sb="7" eb="9">
      <t>カテイ</t>
    </rPh>
    <rPh sb="9" eb="10">
      <t>トウ</t>
    </rPh>
    <phoneticPr fontId="7"/>
  </si>
  <si>
    <t>各種学校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</si>
  <si>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</si>
  <si>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</si>
  <si>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定
時
制</t>
    <rPh sb="0" eb="1">
      <t>サダム</t>
    </rPh>
    <phoneticPr fontId="7"/>
  </si>
  <si>
    <t>第 133 表  職業別就職者数</t>
    <phoneticPr fontId="7"/>
  </si>
  <si>
    <t>区           分</t>
    <phoneticPr fontId="7"/>
  </si>
  <si>
    <t>計</t>
    <phoneticPr fontId="7"/>
  </si>
  <si>
    <t>全日制</t>
    <phoneticPr fontId="7"/>
  </si>
  <si>
    <t>定時制</t>
    <phoneticPr fontId="7"/>
  </si>
  <si>
    <t>専門的･技術的職業従事者</t>
    <phoneticPr fontId="7"/>
  </si>
  <si>
    <t>事務従事者</t>
    <phoneticPr fontId="7"/>
  </si>
  <si>
    <t>販売従事者</t>
    <phoneticPr fontId="7"/>
  </si>
  <si>
    <t>サ－ビス職業従事者</t>
    <phoneticPr fontId="7"/>
  </si>
  <si>
    <t>保安職業従事者</t>
    <rPh sb="4" eb="6">
      <t>ジュウジ</t>
    </rPh>
    <phoneticPr fontId="7"/>
  </si>
  <si>
    <t>農林業作業者</t>
    <phoneticPr fontId="7"/>
  </si>
  <si>
    <t>漁業作業者</t>
    <phoneticPr fontId="7"/>
  </si>
  <si>
    <t>生産工程従事者</t>
    <rPh sb="4" eb="6">
      <t>ジュウジ</t>
    </rPh>
    <rPh sb="6" eb="7">
      <t>シャ</t>
    </rPh>
    <phoneticPr fontId="7"/>
  </si>
  <si>
    <t>輸送・機械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7"/>
  </si>
  <si>
    <t>建設・採掘
従　事　者</t>
    <rPh sb="0" eb="2">
      <t>ケンセツ</t>
    </rPh>
    <rPh sb="3" eb="5">
      <t>サイクツ</t>
    </rPh>
    <rPh sb="6" eb="7">
      <t>ジュウ</t>
    </rPh>
    <rPh sb="8" eb="9">
      <t>コト</t>
    </rPh>
    <rPh sb="10" eb="11">
      <t>シャ</t>
    </rPh>
    <phoneticPr fontId="7"/>
  </si>
  <si>
    <t>運搬・清掃等
従　事　者</t>
    <rPh sb="0" eb="2">
      <t>ウンパン</t>
    </rPh>
    <rPh sb="3" eb="5">
      <t>セイソウ</t>
    </rPh>
    <rPh sb="5" eb="6">
      <t>ナド</t>
    </rPh>
    <rPh sb="7" eb="8">
      <t>ジュウ</t>
    </rPh>
    <rPh sb="9" eb="10">
      <t>コト</t>
    </rPh>
    <rPh sb="11" eb="12">
      <t>シャ</t>
    </rPh>
    <phoneticPr fontId="7"/>
  </si>
  <si>
    <t>上記以外のもの</t>
    <phoneticPr fontId="7"/>
  </si>
  <si>
    <t>生産工程従事者のうち（再掲）</t>
    <rPh sb="0" eb="2">
      <t>セイサン</t>
    </rPh>
    <rPh sb="2" eb="4">
      <t>コウテイ</t>
    </rPh>
    <rPh sb="4" eb="7">
      <t>ジュウジシャ</t>
    </rPh>
    <rPh sb="11" eb="13">
      <t>サイケイ</t>
    </rPh>
    <phoneticPr fontId="7"/>
  </si>
  <si>
    <t>製造・加工
従　事　者</t>
  </si>
  <si>
    <t>機械組立従事者</t>
    <rPh sb="0" eb="2">
      <t>キカイ</t>
    </rPh>
    <rPh sb="2" eb="4">
      <t>クミタテ</t>
    </rPh>
    <rPh sb="4" eb="7">
      <t>ジュウジシャ</t>
    </rPh>
    <phoneticPr fontId="7"/>
  </si>
  <si>
    <t>整備修理従事者</t>
    <rPh sb="0" eb="2">
      <t>セイビ</t>
    </rPh>
    <rPh sb="2" eb="4">
      <t>シュウリ</t>
    </rPh>
    <rPh sb="4" eb="7">
      <t>ジュウジシャ</t>
    </rPh>
    <phoneticPr fontId="7"/>
  </si>
  <si>
    <t>検査従事者</t>
    <rPh sb="0" eb="2">
      <t>ケンサ</t>
    </rPh>
    <rPh sb="2" eb="5">
      <t>ジュウジシャ</t>
    </rPh>
    <phoneticPr fontId="7"/>
  </si>
  <si>
    <t>計のうち
（再掲）</t>
    <rPh sb="0" eb="1">
      <t>ケイ</t>
    </rPh>
    <rPh sb="6" eb="7">
      <t>サイ</t>
    </rPh>
    <rPh sb="7" eb="8">
      <t>ケイ</t>
    </rPh>
    <phoneticPr fontId="7"/>
  </si>
  <si>
    <t>職安または学校を通じて
就職した者</t>
    <phoneticPr fontId="7"/>
  </si>
  <si>
    <t>自家･自営業に就いた者</t>
    <rPh sb="7" eb="8">
      <t>ツ</t>
    </rPh>
    <phoneticPr fontId="7"/>
  </si>
  <si>
    <r>
      <t>第 1</t>
    </r>
    <r>
      <rPr>
        <sz val="10.5"/>
        <rFont val="ＭＳ ゴシック"/>
        <family val="3"/>
        <charset val="128"/>
      </rPr>
      <t>34</t>
    </r>
    <r>
      <rPr>
        <sz val="10.5"/>
        <rFont val="ＭＳ ゴシック"/>
        <family val="3"/>
        <charset val="128"/>
      </rPr>
      <t xml:space="preserve"> 表  職業別・学科別就職者数</t>
    </r>
    <phoneticPr fontId="7"/>
  </si>
  <si>
    <t>区　　　　分</t>
    <rPh sb="0" eb="1">
      <t>ク</t>
    </rPh>
    <rPh sb="5" eb="6">
      <t>ブン</t>
    </rPh>
    <phoneticPr fontId="7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</si>
  <si>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7"/>
  </si>
  <si>
    <t>事　務　従　事　者</t>
    <rPh sb="0" eb="1">
      <t>コト</t>
    </rPh>
    <rPh sb="2" eb="3">
      <t>ツトム</t>
    </rPh>
    <rPh sb="4" eb="5">
      <t>ジュウ</t>
    </rPh>
    <rPh sb="6" eb="7">
      <t>コト</t>
    </rPh>
    <rPh sb="8" eb="9">
      <t>モノ</t>
    </rPh>
    <phoneticPr fontId="7"/>
  </si>
  <si>
    <t>販　売　従　事　者</t>
    <rPh sb="0" eb="1">
      <t>ハン</t>
    </rPh>
    <rPh sb="2" eb="3">
      <t>バイ</t>
    </rPh>
    <rPh sb="4" eb="5">
      <t>ジュウ</t>
    </rPh>
    <rPh sb="6" eb="7">
      <t>コト</t>
    </rPh>
    <rPh sb="8" eb="9">
      <t>モノ</t>
    </rPh>
    <phoneticPr fontId="7"/>
  </si>
  <si>
    <t>サービス職業従事者</t>
    <rPh sb="4" eb="6">
      <t>ショクギョウ</t>
    </rPh>
    <rPh sb="6" eb="9">
      <t>ジュウジシャ</t>
    </rPh>
    <phoneticPr fontId="7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</si>
  <si>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7"/>
  </si>
  <si>
    <t>農林漁業
作業者</t>
    <rPh sb="5" eb="8">
      <t>サギョウシャ</t>
    </rPh>
    <phoneticPr fontId="7"/>
  </si>
  <si>
    <t>※生産工程従事者</t>
    <rPh sb="5" eb="7">
      <t>ジュウジ</t>
    </rPh>
    <rPh sb="7" eb="8">
      <t>シャ</t>
    </rPh>
    <phoneticPr fontId="7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</si>
  <si>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7"/>
  </si>
  <si>
    <t>建設・採掘従事者</t>
    <rPh sb="0" eb="2">
      <t>ケンセツ</t>
    </rPh>
    <rPh sb="3" eb="5">
      <t>サイクツ</t>
    </rPh>
    <rPh sb="5" eb="8">
      <t>ジュウジシャ</t>
    </rPh>
    <phoneticPr fontId="7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</si>
  <si>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7"/>
  </si>
  <si>
    <t>左記以外のもの</t>
    <rPh sb="0" eb="2">
      <t>サキ</t>
    </rPh>
    <rPh sb="2" eb="4">
      <t>イガイ</t>
    </rPh>
    <phoneticPr fontId="7"/>
  </si>
  <si>
    <t>農林業作業者</t>
    <rPh sb="0" eb="3">
      <t>ノウリンギョウ</t>
    </rPh>
    <rPh sb="3" eb="6">
      <t>サギョウシャ</t>
    </rPh>
    <phoneticPr fontId="7"/>
  </si>
  <si>
    <t>漁業作業者</t>
    <rPh sb="0" eb="2">
      <t>ギョギョウ</t>
    </rPh>
    <rPh sb="2" eb="5">
      <t>サギョウシャ</t>
    </rPh>
    <phoneticPr fontId="7"/>
  </si>
  <si>
    <t>学
科
別</t>
    <rPh sb="0" eb="1">
      <t>ガク</t>
    </rPh>
    <rPh sb="7" eb="8">
      <t>カ</t>
    </rPh>
    <rPh sb="14" eb="15">
      <t>ベツ</t>
    </rPh>
    <phoneticPr fontId="7"/>
  </si>
  <si>
    <t>普　通</t>
    <rPh sb="0" eb="1">
      <t>ススム</t>
    </rPh>
    <rPh sb="2" eb="3">
      <t>ツウ</t>
    </rPh>
    <phoneticPr fontId="7"/>
  </si>
  <si>
    <t>農　業</t>
    <rPh sb="0" eb="1">
      <t>ノウ</t>
    </rPh>
    <rPh sb="2" eb="3">
      <t>ギョウ</t>
    </rPh>
    <phoneticPr fontId="7"/>
  </si>
  <si>
    <t>工　業</t>
    <rPh sb="0" eb="1">
      <t>コウ</t>
    </rPh>
    <rPh sb="2" eb="3">
      <t>ギョウ</t>
    </rPh>
    <phoneticPr fontId="7"/>
  </si>
  <si>
    <t>商　業</t>
    <rPh sb="0" eb="1">
      <t>ショウ</t>
    </rPh>
    <rPh sb="2" eb="3">
      <t>ギョウ</t>
    </rPh>
    <phoneticPr fontId="7"/>
  </si>
  <si>
    <t>水　産</t>
    <rPh sb="0" eb="1">
      <t>ミズ</t>
    </rPh>
    <rPh sb="2" eb="3">
      <t>サン</t>
    </rPh>
    <phoneticPr fontId="7"/>
  </si>
  <si>
    <t>家　庭</t>
    <rPh sb="0" eb="1">
      <t>イエ</t>
    </rPh>
    <rPh sb="2" eb="3">
      <t>ニワ</t>
    </rPh>
    <phoneticPr fontId="7"/>
  </si>
  <si>
    <t>看　護</t>
    <rPh sb="0" eb="1">
      <t>ミ</t>
    </rPh>
    <rPh sb="2" eb="3">
      <t>ユズル</t>
    </rPh>
    <phoneticPr fontId="7"/>
  </si>
  <si>
    <t>総　合</t>
    <rPh sb="0" eb="1">
      <t>フサ</t>
    </rPh>
    <rPh sb="2" eb="3">
      <t>ゴウ</t>
    </rPh>
    <phoneticPr fontId="7"/>
  </si>
  <si>
    <t>※（生産工程従事者内訳）</t>
    <rPh sb="2" eb="4">
      <t>セイサン</t>
    </rPh>
    <rPh sb="4" eb="6">
      <t>コウテイ</t>
    </rPh>
    <rPh sb="6" eb="8">
      <t>ジュウジ</t>
    </rPh>
    <rPh sb="8" eb="9">
      <t>シャ</t>
    </rPh>
    <rPh sb="9" eb="11">
      <t>ウチワケ</t>
    </rPh>
    <phoneticPr fontId="7"/>
  </si>
  <si>
    <t>製造・加工従事者</t>
    <rPh sb="0" eb="2">
      <t>セイゾウ</t>
    </rPh>
    <rPh sb="3" eb="5">
      <t>カコウ</t>
    </rPh>
    <rPh sb="5" eb="7">
      <t>ジュウジ</t>
    </rPh>
    <rPh sb="7" eb="8">
      <t>モノ</t>
    </rPh>
    <phoneticPr fontId="7"/>
  </si>
  <si>
    <t>計のうち</t>
    <phoneticPr fontId="7"/>
  </si>
  <si>
    <t>職業安定所、学校を通じて就職した者</t>
    <rPh sb="0" eb="2">
      <t>ショクギョウ</t>
    </rPh>
    <rPh sb="2" eb="4">
      <t>アンテイ</t>
    </rPh>
    <rPh sb="4" eb="5">
      <t>ショ</t>
    </rPh>
    <rPh sb="6" eb="8">
      <t>ガッコウ</t>
    </rPh>
    <rPh sb="9" eb="10">
      <t>ツウ</t>
    </rPh>
    <rPh sb="12" eb="14">
      <t>シュウショク</t>
    </rPh>
    <rPh sb="16" eb="17">
      <t>モノ</t>
    </rPh>
    <phoneticPr fontId="7"/>
  </si>
  <si>
    <t>自家・自営業に
就いた者</t>
    <rPh sb="0" eb="2">
      <t>ジカ</t>
    </rPh>
    <rPh sb="3" eb="6">
      <t>ジエイギョウ</t>
    </rPh>
    <rPh sb="8" eb="9">
      <t>ツ</t>
    </rPh>
    <rPh sb="11" eb="12">
      <t>モノ</t>
    </rPh>
    <phoneticPr fontId="7"/>
  </si>
  <si>
    <t>普  通</t>
    <phoneticPr fontId="7"/>
  </si>
  <si>
    <t>農  業</t>
    <phoneticPr fontId="7"/>
  </si>
  <si>
    <t>工  業</t>
    <phoneticPr fontId="7"/>
  </si>
  <si>
    <t>商  業</t>
    <phoneticPr fontId="7"/>
  </si>
  <si>
    <t>水  産</t>
    <phoneticPr fontId="7"/>
  </si>
  <si>
    <t>家  庭</t>
    <phoneticPr fontId="7"/>
  </si>
  <si>
    <t>看  護</t>
    <phoneticPr fontId="7"/>
  </si>
  <si>
    <t>総  合</t>
    <phoneticPr fontId="7"/>
  </si>
  <si>
    <t>第 135 表  産業別就職者数</t>
    <phoneticPr fontId="7"/>
  </si>
  <si>
    <t>区        分</t>
    <phoneticPr fontId="7"/>
  </si>
  <si>
    <t>全日制</t>
    <phoneticPr fontId="7"/>
  </si>
  <si>
    <t>定時制</t>
    <phoneticPr fontId="7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</si>
  <si>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</si>
  <si>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</si>
  <si>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</si>
  <si>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</si>
  <si>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製　造　業</t>
    <phoneticPr fontId="7"/>
  </si>
  <si>
    <t>電気・ガス・
熱供給・水道業</t>
    <phoneticPr fontId="7"/>
  </si>
  <si>
    <t>情報通信業</t>
    <phoneticPr fontId="7"/>
  </si>
  <si>
    <t>運輸業、郵便業</t>
    <phoneticPr fontId="7"/>
  </si>
  <si>
    <t>卸売業、小売業</t>
    <phoneticPr fontId="7"/>
  </si>
  <si>
    <t>金融業・
保険業</t>
    <phoneticPr fontId="7"/>
  </si>
  <si>
    <t>不動産業、物品賃貸業</t>
    <phoneticPr fontId="7"/>
  </si>
  <si>
    <t>学術研究、専門・技術サービス業</t>
    <phoneticPr fontId="7"/>
  </si>
  <si>
    <t>宿泊業、飲食サービス業</t>
    <rPh sb="5" eb="6">
      <t>ショク</t>
    </rPh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</si>
  <si>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</si>
  <si>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</si>
  <si>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</si>
  <si>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複合サービス事業</t>
    <phoneticPr fontId="7"/>
  </si>
  <si>
    <t>サービス業
（他に分類されないもの）</t>
    <phoneticPr fontId="7"/>
  </si>
  <si>
    <t>公務
(他に分類されるものを除く)</t>
    <phoneticPr fontId="7"/>
  </si>
  <si>
    <t>上記以外のもの</t>
    <rPh sb="0" eb="2">
      <t>ジョウキ</t>
    </rPh>
    <phoneticPr fontId="7"/>
  </si>
  <si>
    <t>第 136 表  産業別・学科別就職者数</t>
    <phoneticPr fontId="7"/>
  </si>
  <si>
    <t>区  分</t>
  </si>
  <si>
    <t>農業、林業</t>
  </si>
  <si>
    <t>漁　　　業</t>
  </si>
  <si>
    <t>鉱業、採石業、
砂利採取業</t>
    <phoneticPr fontId="7"/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</si>
  <si>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</si>
  <si>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</si>
  <si>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</si>
  <si>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</si>
  <si>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</si>
  <si>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</si>
  <si>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  <phoneticPr fontId="7"/>
  </si>
  <si>
    <t>不動産業、
物品賃貸業</t>
    <phoneticPr fontId="7"/>
  </si>
  <si>
    <t>学術研究、
専門・技術サービス業</t>
    <phoneticPr fontId="7"/>
  </si>
  <si>
    <t>宿泊業、
飲食サービス業</t>
    <rPh sb="6" eb="7">
      <t>ショク</t>
    </rPh>
    <phoneticPr fontId="7"/>
  </si>
  <si>
    <t>生活関連サービス業、
娯楽業</t>
    <phoneticPr fontId="7"/>
  </si>
  <si>
    <t>教育、学習支援業</t>
  </si>
  <si>
    <t>医療、福祉</t>
  </si>
  <si>
    <t>複合サービス事業</t>
  </si>
  <si>
    <t>サービス業（他に分
類されないもの）</t>
    <phoneticPr fontId="7"/>
  </si>
  <si>
    <t>公務(他に分類さ
れるものを除く)</t>
    <phoneticPr fontId="7"/>
  </si>
  <si>
    <t>左記以外のもの</t>
  </si>
  <si>
    <t>福　祉</t>
    <rPh sb="0" eb="1">
      <t>フク</t>
    </rPh>
    <rPh sb="2" eb="3">
      <t>シ</t>
    </rPh>
    <phoneticPr fontId="7"/>
  </si>
  <si>
    <r>
      <t>第 1</t>
    </r>
    <r>
      <rPr>
        <sz val="10.5"/>
        <rFont val="ＭＳ ゴシック"/>
        <family val="3"/>
        <charset val="128"/>
      </rPr>
      <t>37</t>
    </r>
    <r>
      <rPr>
        <sz val="10.5"/>
        <rFont val="ＭＳ ゴシック"/>
        <family val="3"/>
        <charset val="128"/>
      </rPr>
      <t xml:space="preserve"> 表　就職先別就職者数</t>
    </r>
    <rPh sb="0" eb="1">
      <t>ダイ</t>
    </rPh>
    <rPh sb="6" eb="7">
      <t>ヒョウ</t>
    </rPh>
    <rPh sb="8" eb="11">
      <t>シュウショクサキ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17"/>
  </si>
  <si>
    <t>区分</t>
    <rPh sb="0" eb="1">
      <t>クブン</t>
    </rPh>
    <rPh sb="1" eb="2">
      <t>ブン</t>
    </rPh>
    <phoneticPr fontId="17"/>
  </si>
  <si>
    <t>計</t>
    <rPh sb="0" eb="1">
      <t>ケイ</t>
    </rPh>
    <phoneticPr fontId="17"/>
  </si>
  <si>
    <t>茨　城</t>
    <rPh sb="0" eb="1">
      <t>イバラ</t>
    </rPh>
    <rPh sb="2" eb="3">
      <t>シロ</t>
    </rPh>
    <phoneticPr fontId="18"/>
  </si>
  <si>
    <t>埼　玉</t>
    <rPh sb="0" eb="1">
      <t>サキ</t>
    </rPh>
    <rPh sb="2" eb="3">
      <t>タマ</t>
    </rPh>
    <phoneticPr fontId="18"/>
  </si>
  <si>
    <t>千　葉</t>
    <rPh sb="0" eb="1">
      <t>セン</t>
    </rPh>
    <rPh sb="2" eb="3">
      <t>ハ</t>
    </rPh>
    <phoneticPr fontId="18"/>
  </si>
  <si>
    <t>東　京</t>
    <rPh sb="0" eb="1">
      <t>ヒガシ</t>
    </rPh>
    <rPh sb="2" eb="3">
      <t>キョウ</t>
    </rPh>
    <phoneticPr fontId="18"/>
  </si>
  <si>
    <t>神奈川</t>
    <rPh sb="0" eb="1">
      <t>カミ</t>
    </rPh>
    <rPh sb="1" eb="2">
      <t>ナ</t>
    </rPh>
    <rPh sb="2" eb="3">
      <t>カワ</t>
    </rPh>
    <phoneticPr fontId="18"/>
  </si>
  <si>
    <t>富　山</t>
    <rPh sb="0" eb="1">
      <t>トミ</t>
    </rPh>
    <rPh sb="2" eb="3">
      <t>ヤマ</t>
    </rPh>
    <phoneticPr fontId="18"/>
  </si>
  <si>
    <t>石　川</t>
    <rPh sb="0" eb="1">
      <t>イシ</t>
    </rPh>
    <rPh sb="2" eb="3">
      <t>カワ</t>
    </rPh>
    <phoneticPr fontId="18"/>
  </si>
  <si>
    <t>岐　阜</t>
    <rPh sb="0" eb="1">
      <t>チマタ</t>
    </rPh>
    <rPh sb="2" eb="3">
      <t>ユタカ</t>
    </rPh>
    <phoneticPr fontId="18"/>
  </si>
  <si>
    <t>静　岡</t>
    <rPh sb="0" eb="1">
      <t>セイ</t>
    </rPh>
    <rPh sb="2" eb="3">
      <t>オカ</t>
    </rPh>
    <phoneticPr fontId="18"/>
  </si>
  <si>
    <t>愛　知</t>
    <rPh sb="0" eb="1">
      <t>アイ</t>
    </rPh>
    <rPh sb="2" eb="3">
      <t>チ</t>
    </rPh>
    <phoneticPr fontId="18"/>
  </si>
  <si>
    <t>三　重</t>
    <rPh sb="0" eb="1">
      <t>サン</t>
    </rPh>
    <rPh sb="2" eb="3">
      <t>ジュウ</t>
    </rPh>
    <phoneticPr fontId="18"/>
  </si>
  <si>
    <t>滋　賀</t>
    <rPh sb="0" eb="1">
      <t>シゲル</t>
    </rPh>
    <rPh sb="2" eb="3">
      <t>ガ</t>
    </rPh>
    <phoneticPr fontId="18"/>
  </si>
  <si>
    <t>京　都</t>
    <rPh sb="0" eb="1">
      <t>キョウ</t>
    </rPh>
    <rPh sb="2" eb="3">
      <t>ミヤコ</t>
    </rPh>
    <phoneticPr fontId="18"/>
  </si>
  <si>
    <t>大　阪</t>
    <rPh sb="0" eb="1">
      <t>ダイ</t>
    </rPh>
    <rPh sb="2" eb="3">
      <t>サカ</t>
    </rPh>
    <phoneticPr fontId="18"/>
  </si>
  <si>
    <t>男</t>
    <rPh sb="0" eb="1">
      <t>オトコ</t>
    </rPh>
    <phoneticPr fontId="17"/>
  </si>
  <si>
    <t>女</t>
    <rPh sb="0" eb="1">
      <t>オンナ</t>
    </rPh>
    <phoneticPr fontId="17"/>
  </si>
  <si>
    <t>兵　庫</t>
    <rPh sb="0" eb="1">
      <t>ヘイ</t>
    </rPh>
    <rPh sb="2" eb="3">
      <t>コ</t>
    </rPh>
    <phoneticPr fontId="18"/>
  </si>
  <si>
    <t>奈　良</t>
    <rPh sb="0" eb="1">
      <t>ナ</t>
    </rPh>
    <rPh sb="2" eb="3">
      <t>リョウ</t>
    </rPh>
    <phoneticPr fontId="18"/>
  </si>
  <si>
    <t>山　口</t>
    <rPh sb="0" eb="1">
      <t>ヤマ</t>
    </rPh>
    <rPh sb="2" eb="3">
      <t>クチ</t>
    </rPh>
    <phoneticPr fontId="18"/>
  </si>
  <si>
    <t>香　川</t>
  </si>
  <si>
    <t>宮　崎</t>
    <rPh sb="0" eb="1">
      <t>ミヤ</t>
    </rPh>
    <rPh sb="2" eb="3">
      <t>ザキ</t>
    </rPh>
    <phoneticPr fontId="18"/>
  </si>
  <si>
    <t>その他</t>
    <rPh sb="2" eb="3">
      <t>タ</t>
    </rPh>
    <phoneticPr fontId="18"/>
  </si>
  <si>
    <r>
      <t>第 1</t>
    </r>
    <r>
      <rPr>
        <sz val="10.5"/>
        <rFont val="ＭＳ ゴシック"/>
        <family val="3"/>
        <charset val="128"/>
      </rPr>
      <t>38</t>
    </r>
    <r>
      <rPr>
        <sz val="10.5"/>
        <rFont val="ＭＳ ゴシック"/>
        <family val="3"/>
        <charset val="128"/>
      </rPr>
      <t xml:space="preserve"> 表　産業別県内県外就職者数</t>
    </r>
    <rPh sb="0" eb="1">
      <t>ダイ</t>
    </rPh>
    <rPh sb="6" eb="7">
      <t>ヒョウ</t>
    </rPh>
    <rPh sb="8" eb="11">
      <t>サンギョウベツ</t>
    </rPh>
    <rPh sb="11" eb="13">
      <t>ケンナイ</t>
    </rPh>
    <rPh sb="13" eb="15">
      <t>ケンガイ</t>
    </rPh>
    <rPh sb="15" eb="18">
      <t>シュウショクシャ</t>
    </rPh>
    <rPh sb="18" eb="19">
      <t>スウ</t>
    </rPh>
    <phoneticPr fontId="17"/>
  </si>
  <si>
    <t>区分</t>
    <rPh sb="0" eb="2">
      <t>クブン</t>
    </rPh>
    <phoneticPr fontId="17"/>
  </si>
  <si>
    <t>製　造　業</t>
    <rPh sb="0" eb="1">
      <t>セイ</t>
    </rPh>
    <rPh sb="2" eb="3">
      <t>ゾウ</t>
    </rPh>
    <phoneticPr fontId="7"/>
  </si>
  <si>
    <t>県
内</t>
    <rPh sb="0" eb="3">
      <t>ケンナイ</t>
    </rPh>
    <phoneticPr fontId="17"/>
  </si>
  <si>
    <t>県
外</t>
    <rPh sb="0" eb="3">
      <t>ケンガイ</t>
    </rPh>
    <phoneticPr fontId="17"/>
  </si>
  <si>
    <t>運輸業、
郵便業</t>
    <phoneticPr fontId="7"/>
  </si>
  <si>
    <t>卸売業、
小売業</t>
    <phoneticPr fontId="7"/>
  </si>
  <si>
    <t>学術研究、専門・
技術サービス業</t>
    <phoneticPr fontId="7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</si>
  <si>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7"/>
  </si>
  <si>
    <t>複合サービス
事業</t>
    <phoneticPr fontId="7"/>
  </si>
  <si>
    <t>サービス業（他に分類されないもの）</t>
    <phoneticPr fontId="7"/>
  </si>
  <si>
    <t>公務(他に分類されるものを除く)</t>
    <phoneticPr fontId="7"/>
  </si>
  <si>
    <t>左記以外の
もの</t>
    <phoneticPr fontId="7"/>
  </si>
  <si>
    <t>県外就職率
（％）</t>
    <rPh sb="0" eb="2">
      <t>ケンガイ</t>
    </rPh>
    <rPh sb="2" eb="4">
      <t>シュウショク</t>
    </rPh>
    <rPh sb="4" eb="5">
      <t>リツ</t>
    </rPh>
    <phoneticPr fontId="17"/>
  </si>
  <si>
    <t xml:space="preserve"> 〈 高 等 学 校（通信制）〉</t>
    <rPh sb="11" eb="14">
      <t>ツウシンセイ</t>
    </rPh>
    <phoneticPr fontId="7"/>
  </si>
  <si>
    <t>第 139 表  学科別進路別卒業者数</t>
    <rPh sb="9" eb="11">
      <t>ガッカ</t>
    </rPh>
    <rPh sb="11" eb="12">
      <t>ベツ</t>
    </rPh>
    <phoneticPr fontId="7"/>
  </si>
  <si>
    <t>区分</t>
    <phoneticPr fontId="10"/>
  </si>
  <si>
    <t>計</t>
    <phoneticPr fontId="10"/>
  </si>
  <si>
    <t>大学等進学者</t>
    <rPh sb="0" eb="2">
      <t>ダイガク</t>
    </rPh>
    <rPh sb="2" eb="3">
      <t>トウ</t>
    </rPh>
    <rPh sb="3" eb="6">
      <t>シンガクシャ</t>
    </rPh>
    <phoneticPr fontId="7"/>
  </si>
  <si>
    <t>専修学校
(専門課程)
進学者</t>
    <rPh sb="6" eb="8">
      <t>センモン</t>
    </rPh>
    <rPh sb="8" eb="10">
      <t>カテイ</t>
    </rPh>
    <rPh sb="12" eb="15">
      <t>シンガクシャ</t>
    </rPh>
    <phoneticPr fontId="7"/>
  </si>
  <si>
    <t>専修学校
(一般課程)
等進学者</t>
    <rPh sb="6" eb="8">
      <t>イッパン</t>
    </rPh>
    <rPh sb="8" eb="10">
      <t>カテイ</t>
    </rPh>
    <rPh sb="12" eb="13">
      <t>トウ</t>
    </rPh>
    <rPh sb="13" eb="16">
      <t>シンガクシャ</t>
    </rPh>
    <phoneticPr fontId="7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</si>
  <si>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ヒトシ</t>
    </rPh>
    <rPh sb="13" eb="16">
      <t>ニュウガクシャ</t>
    </rPh>
    <phoneticPr fontId="7"/>
  </si>
  <si>
    <t>就 職 者</t>
    <rPh sb="0" eb="1">
      <t>ジュ</t>
    </rPh>
    <rPh sb="2" eb="3">
      <t>ショク</t>
    </rPh>
    <rPh sb="4" eb="5">
      <t>シャ</t>
    </rPh>
    <phoneticPr fontId="7"/>
  </si>
  <si>
    <t>死亡・不詳</t>
    <rPh sb="0" eb="2">
      <t>シボウ</t>
    </rPh>
    <rPh sb="3" eb="5">
      <t>フショウ</t>
    </rPh>
    <phoneticPr fontId="7"/>
  </si>
  <si>
    <t>（Ａ)(Ｂ)(Ｃ)
(Ｄ)のうち就職している者(再掲）</t>
    <phoneticPr fontId="7"/>
  </si>
  <si>
    <t>通信教育部への進学者を除く進学者</t>
    <rPh sb="0" eb="2">
      <t>ツウシン</t>
    </rPh>
    <rPh sb="2" eb="4">
      <t>キョウイク</t>
    </rPh>
    <rPh sb="4" eb="5">
      <t>ブ</t>
    </rPh>
    <rPh sb="7" eb="10">
      <t>シンガクシャ</t>
    </rPh>
    <rPh sb="11" eb="12">
      <t>ノゾ</t>
    </rPh>
    <rPh sb="13" eb="16">
      <t>シンガクシャ</t>
    </rPh>
    <phoneticPr fontId="10"/>
  </si>
  <si>
    <t>普通科</t>
    <rPh sb="0" eb="2">
      <t>フツウ</t>
    </rPh>
    <rPh sb="2" eb="3">
      <t>カ</t>
    </rPh>
    <phoneticPr fontId="7"/>
  </si>
  <si>
    <t>大学等進学率</t>
    <phoneticPr fontId="10"/>
  </si>
  <si>
    <t>就 職 率</t>
    <phoneticPr fontId="10"/>
  </si>
  <si>
    <t>通信教育部への進学者を除く進学率</t>
    <rPh sb="15" eb="16">
      <t>リツ</t>
    </rPh>
    <phoneticPr fontId="10"/>
  </si>
  <si>
    <t>第 140 表  学科別大学・短期大学等への進学者数</t>
    <phoneticPr fontId="7"/>
  </si>
  <si>
    <t>大　　学
（学部）</t>
    <rPh sb="6" eb="8">
      <t>ガクブ</t>
    </rPh>
    <phoneticPr fontId="7"/>
  </si>
  <si>
    <t>短期大学
（本科）</t>
    <rPh sb="6" eb="8">
      <t>ホンカ</t>
    </rPh>
    <phoneticPr fontId="7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</si>
  <si>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0">
      <t>キョウイク</t>
    </rPh>
    <rPh sb="10" eb="11">
      <t>ブ</t>
    </rPh>
    <phoneticPr fontId="7"/>
  </si>
  <si>
    <t>大学・
短大
の別科</t>
    <rPh sb="0" eb="2">
      <t>ダイガク</t>
    </rPh>
    <rPh sb="4" eb="6">
      <t>タンダイ</t>
    </rPh>
    <rPh sb="8" eb="9">
      <t>ベツ</t>
    </rPh>
    <rPh sb="9" eb="10">
      <t>カ</t>
    </rPh>
    <phoneticPr fontId="7"/>
  </si>
  <si>
    <t>第 141 表  学科別職業別就職者数</t>
    <rPh sb="9" eb="11">
      <t>ガッカ</t>
    </rPh>
    <rPh sb="11" eb="12">
      <t>ベツ</t>
    </rPh>
    <phoneticPr fontId="7"/>
  </si>
  <si>
    <t>計</t>
    <rPh sb="0" eb="1">
      <t>ケイ</t>
    </rPh>
    <phoneticPr fontId="10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</si>
  <si>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7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</si>
  <si>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7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</si>
  <si>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7"/>
  </si>
  <si>
    <t>農林漁業
作業者</t>
    <phoneticPr fontId="7"/>
  </si>
  <si>
    <t>運搬・清掃等従事者</t>
    <rPh sb="0" eb="2">
      <t>ウンパン</t>
    </rPh>
    <rPh sb="3" eb="6">
      <t>セイソウトウ</t>
    </rPh>
    <rPh sb="6" eb="9">
      <t>ジュウジシャ</t>
    </rPh>
    <phoneticPr fontId="7"/>
  </si>
  <si>
    <t>生産工程従事者</t>
    <rPh sb="4" eb="6">
      <t>ジュウジ</t>
    </rPh>
    <phoneticPr fontId="7"/>
  </si>
  <si>
    <t>製造・加工従事者</t>
    <rPh sb="0" eb="2">
      <t>セイゾウ</t>
    </rPh>
    <rPh sb="3" eb="5">
      <t>カコウ</t>
    </rPh>
    <rPh sb="5" eb="8">
      <t>ジュウジシャ</t>
    </rPh>
    <phoneticPr fontId="7"/>
  </si>
  <si>
    <t>検査従事者</t>
    <rPh sb="0" eb="2">
      <t>ケンサ</t>
    </rPh>
    <rPh sb="2" eb="5">
      <t>ジュウジシャ</t>
    </rPh>
    <phoneticPr fontId="10"/>
  </si>
  <si>
    <t>その他</t>
    <rPh sb="2" eb="3">
      <t>タ</t>
    </rPh>
    <phoneticPr fontId="10"/>
  </si>
  <si>
    <t>自家・自営業に就いた者</t>
    <rPh sb="0" eb="2">
      <t>ジカ</t>
    </rPh>
    <rPh sb="3" eb="6">
      <t>ジエイギョウ</t>
    </rPh>
    <rPh sb="7" eb="8">
      <t>ツ</t>
    </rPh>
    <rPh sb="10" eb="11">
      <t>モノ</t>
    </rPh>
    <phoneticPr fontId="7"/>
  </si>
  <si>
    <t>第 142 表  産業別就職者数</t>
    <phoneticPr fontId="7"/>
  </si>
  <si>
    <t>鉱業、採石業、
砂利採取業</t>
  </si>
  <si>
    <t>金融業・保険業</t>
  </si>
  <si>
    <t>不動産業、
物品賃貸業</t>
  </si>
  <si>
    <t>学術研究、専門・技術サービス業</t>
    <phoneticPr fontId="10"/>
  </si>
  <si>
    <t>宿泊業、
飲食サービス業</t>
    <rPh sb="5" eb="7">
      <t>インショク</t>
    </rPh>
    <phoneticPr fontId="10"/>
  </si>
  <si>
    <t>生活関連サービス業、娯楽業</t>
    <phoneticPr fontId="10"/>
  </si>
  <si>
    <t>サービス業（他に分類されないもの）</t>
    <phoneticPr fontId="10"/>
  </si>
  <si>
    <t>公務(他に分類されるものを除く)</t>
    <phoneticPr fontId="10"/>
  </si>
  <si>
    <t>左記以外のもの</t>
    <phoneticPr fontId="10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</si>
</sst>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);[Red]\(0.0\)"/>
    <numFmt numFmtId="177" formatCode="#,##0;0;&quot;-&quot;"/>
    <numFmt numFmtId="178" formatCode="0.0%"/>
    <numFmt numFmtId="179" formatCode="#,##0.0;0.0;&quot;-&quot;"/>
    <numFmt numFmtId="180" formatCode="#,##0.0;[Red]\-#,##0.0"/>
  </numFmts>
  <fonts count="27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b/>
      <u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25" fillId="0" borderId="0">
      <alignment vertical="center"/>
    </xf>
    <xf numFmtId="0" fontId="24" fillId="0" borderId="0"/>
    <xf numFmtId="0" fontId="16" fillId="0" borderId="0"/>
  </cellStyleXfs>
  <cellXfs count="638">
    <xf numFmtId="0" fontId="0" fillId="0" borderId="0" xfId="0"/>
    <xf numFmtId="0" fontId="2" fillId="0" borderId="0" xfId="1" applyNumberFormat="1" applyFont="1"/>
    <xf numFmtId="41" fontId="2" fillId="0" borderId="0" xfId="1" applyNumberFormat="1" applyFont="1"/>
    <xf numFmtId="176" fontId="2" fillId="0" borderId="0" xfId="1" applyNumberFormat="1" applyFont="1"/>
    <xf numFmtId="0" fontId="4" fillId="0" borderId="0" xfId="1" applyNumberFormat="1" applyFont="1" applyAlignment="1">
      <alignment horizontal="center" vertical="center" wrapText="1"/>
    </xf>
    <xf numFmtId="41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left"/>
    </xf>
    <xf numFmtId="41" fontId="1" fillId="0" borderId="1" xfId="1" applyNumberFormat="1" applyFont="1" applyBorder="1" applyAlignment="1">
      <alignment horizontal="left" vertical="center"/>
    </xf>
    <xf numFmtId="41" fontId="2" fillId="0" borderId="0" xfId="1" applyNumberFormat="1" applyFont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horizontal="center" vertical="center" textRotation="255"/>
    </xf>
    <xf numFmtId="0" fontId="8" fillId="0" borderId="4" xfId="1" applyNumberFormat="1" applyFont="1" applyBorder="1" applyAlignment="1">
      <alignment horizontal="center" vertical="top" textRotation="255" wrapText="1"/>
    </xf>
    <xf numFmtId="0" fontId="2" fillId="0" borderId="4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textRotation="255"/>
    </xf>
    <xf numFmtId="0" fontId="2" fillId="0" borderId="5" xfId="1" applyNumberFormat="1" applyFont="1" applyBorder="1" applyAlignment="1">
      <alignment horizontal="center" vertical="center" textRotation="255"/>
    </xf>
    <xf numFmtId="0" fontId="8" fillId="0" borderId="6" xfId="1" applyNumberFormat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9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 textRotation="255"/>
    </xf>
    <xf numFmtId="0" fontId="8" fillId="0" borderId="10" xfId="1" applyNumberFormat="1" applyFont="1" applyBorder="1" applyAlignment="1">
      <alignment horizontal="center" vertical="top" textRotation="255"/>
    </xf>
    <xf numFmtId="0" fontId="2" fillId="0" borderId="10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 textRotation="255"/>
    </xf>
    <xf numFmtId="0" fontId="2" fillId="0" borderId="10" xfId="1" applyNumberFormat="1" applyFont="1" applyBorder="1" applyAlignment="1">
      <alignment horizontal="center" vertical="center" textRotation="255"/>
    </xf>
    <xf numFmtId="0" fontId="2" fillId="0" borderId="11" xfId="1" applyNumberFormat="1" applyFont="1" applyBorder="1" applyAlignment="1">
      <alignment horizontal="center" vertical="center" textRotation="255"/>
    </xf>
    <xf numFmtId="0" fontId="8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7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center" textRotation="255"/>
    </xf>
    <xf numFmtId="0" fontId="2" fillId="0" borderId="20" xfId="1" applyNumberFormat="1" applyFont="1" applyBorder="1" applyAlignment="1">
      <alignment horizontal="center" vertical="center" textRotation="255"/>
    </xf>
    <xf numFmtId="0" fontId="2" fillId="0" borderId="21" xfId="1" applyNumberFormat="1" applyFont="1" applyBorder="1" applyAlignment="1">
      <alignment horizontal="center" vertical="center" textRotation="255"/>
    </xf>
    <xf numFmtId="0" fontId="2" fillId="0" borderId="22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41" fontId="2" fillId="0" borderId="24" xfId="1" applyNumberFormat="1" applyFont="1" applyBorder="1" applyAlignment="1">
      <alignment horizontal="right" vertical="center"/>
    </xf>
    <xf numFmtId="41" fontId="2" fillId="0" borderId="25" xfId="1" applyNumberFormat="1" applyFont="1" applyBorder="1" applyAlignment="1">
      <alignment horizontal="right" vertical="center"/>
    </xf>
    <xf numFmtId="41" fontId="2" fillId="0" borderId="26" xfId="1" applyNumberFormat="1" applyFont="1" applyBorder="1" applyAlignment="1">
      <alignment horizontal="right" vertical="center"/>
    </xf>
    <xf numFmtId="41" fontId="2" fillId="0" borderId="27" xfId="1" applyNumberFormat="1" applyFont="1" applyBorder="1" applyAlignment="1">
      <alignment horizontal="right" vertical="center"/>
    </xf>
    <xf numFmtId="41" fontId="2" fillId="0" borderId="28" xfId="1" applyNumberFormat="1" applyFont="1" applyBorder="1" applyAlignment="1">
      <alignment horizontal="right" vertical="center"/>
    </xf>
    <xf numFmtId="41" fontId="2" fillId="0" borderId="29" xfId="1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vertical="center"/>
    </xf>
    <xf numFmtId="0" fontId="2" fillId="0" borderId="31" xfId="1" applyNumberFormat="1" applyFont="1" applyBorder="1" applyAlignment="1">
      <alignment horizontal="center" vertical="center"/>
    </xf>
    <xf numFmtId="41" fontId="2" fillId="0" borderId="32" xfId="1" applyNumberFormat="1" applyFont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11" xfId="1" applyNumberFormat="1" applyFont="1" applyBorder="1" applyAlignment="1">
      <alignment horizontal="right" vertical="center"/>
    </xf>
    <xf numFmtId="41" fontId="2" fillId="0" borderId="19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41" fontId="2" fillId="0" borderId="33" xfId="1" applyNumberFormat="1" applyFont="1" applyBorder="1" applyAlignment="1">
      <alignment horizontal="right" vertical="center"/>
    </xf>
    <xf numFmtId="41" fontId="2" fillId="0" borderId="34" xfId="1" applyNumberFormat="1" applyFont="1" applyBorder="1" applyAlignment="1">
      <alignment horizontal="right" vertical="center"/>
    </xf>
    <xf numFmtId="41" fontId="2" fillId="0" borderId="35" xfId="1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right" vertical="center"/>
    </xf>
    <xf numFmtId="0" fontId="2" fillId="0" borderId="37" xfId="1" applyNumberFormat="1" applyFont="1" applyBorder="1" applyAlignment="1">
      <alignment horizontal="center" vertical="center" wrapText="1"/>
    </xf>
    <xf numFmtId="0" fontId="8" fillId="0" borderId="38" xfId="1" applyNumberFormat="1" applyFont="1" applyBorder="1" applyAlignment="1">
      <alignment horizontal="center" vertical="center"/>
    </xf>
    <xf numFmtId="41" fontId="2" fillId="0" borderId="39" xfId="1" applyNumberFormat="1" applyFont="1" applyBorder="1" applyAlignment="1">
      <alignment horizontal="right" vertical="center"/>
    </xf>
    <xf numFmtId="41" fontId="2" fillId="0" borderId="40" xfId="1" applyNumberFormat="1" applyFont="1" applyBorder="1" applyAlignment="1">
      <alignment horizontal="right" vertical="center"/>
    </xf>
    <xf numFmtId="41" fontId="2" fillId="0" borderId="41" xfId="1" applyNumberFormat="1" applyFont="1" applyBorder="1" applyAlignment="1">
      <alignment horizontal="right" vertical="center"/>
    </xf>
    <xf numFmtId="41" fontId="2" fillId="0" borderId="42" xfId="1" applyNumberFormat="1" applyFont="1" applyBorder="1" applyAlignment="1">
      <alignment horizontal="right" vertical="center"/>
    </xf>
    <xf numFmtId="176" fontId="2" fillId="0" borderId="43" xfId="1" applyNumberFormat="1" applyFont="1" applyBorder="1" applyAlignment="1">
      <alignment horizontal="right" vertical="center"/>
    </xf>
    <xf numFmtId="176" fontId="2" fillId="0" borderId="38" xfId="1" applyNumberFormat="1" applyFont="1" applyBorder="1" applyAlignment="1">
      <alignment horizontal="right" vertical="center"/>
    </xf>
    <xf numFmtId="0" fontId="2" fillId="0" borderId="31" xfId="1" applyNumberFormat="1" applyFont="1" applyBorder="1" applyAlignment="1">
      <alignment horizontal="center" vertical="center" wrapText="1"/>
    </xf>
    <xf numFmtId="41" fontId="2" fillId="0" borderId="18" xfId="1" applyNumberFormat="1" applyFont="1" applyBorder="1" applyAlignment="1">
      <alignment horizontal="right" vertical="center"/>
    </xf>
    <xf numFmtId="0" fontId="2" fillId="0" borderId="44" xfId="1" applyNumberFormat="1" applyFont="1" applyBorder="1" applyAlignment="1">
      <alignment horizontal="center" vertical="center" wrapText="1"/>
    </xf>
    <xf numFmtId="0" fontId="8" fillId="0" borderId="35" xfId="1" applyNumberFormat="1" applyFont="1" applyBorder="1" applyAlignment="1">
      <alignment horizontal="center" vertical="center"/>
    </xf>
    <xf numFmtId="41" fontId="2" fillId="0" borderId="45" xfId="1" applyNumberFormat="1" applyFont="1" applyBorder="1" applyAlignment="1">
      <alignment horizontal="right" vertical="center"/>
    </xf>
    <xf numFmtId="41" fontId="2" fillId="0" borderId="46" xfId="1" applyNumberFormat="1" applyFont="1" applyBorder="1" applyAlignment="1">
      <alignment horizontal="right" vertical="center"/>
    </xf>
    <xf numFmtId="176" fontId="2" fillId="0" borderId="47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wrapText="1"/>
    </xf>
    <xf numFmtId="41" fontId="2" fillId="0" borderId="48" xfId="1" applyNumberFormat="1" applyFont="1" applyBorder="1" applyAlignment="1">
      <alignment horizontal="right" vertical="center"/>
    </xf>
    <xf numFmtId="176" fontId="2" fillId="0" borderId="49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41" fontId="2" fillId="0" borderId="9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176" fontId="2" fillId="0" borderId="50" xfId="1" applyNumberFormat="1" applyFont="1" applyBorder="1" applyAlignment="1">
      <alignment horizontal="right" vertical="center"/>
    </xf>
    <xf numFmtId="41" fontId="2" fillId="0" borderId="51" xfId="1" applyNumberFormat="1" applyFont="1" applyBorder="1" applyAlignment="1">
      <alignment horizontal="right" vertical="center"/>
    </xf>
    <xf numFmtId="41" fontId="2" fillId="0" borderId="50" xfId="1" applyNumberFormat="1" applyFont="1" applyBorder="1" applyAlignment="1">
      <alignment horizontal="right" vertical="center"/>
    </xf>
    <xf numFmtId="41" fontId="2" fillId="0" borderId="52" xfId="1" applyNumberFormat="1" applyFont="1" applyBorder="1" applyAlignment="1">
      <alignment horizontal="right" vertical="center"/>
    </xf>
    <xf numFmtId="41" fontId="2" fillId="0" borderId="53" xfId="1" applyNumberFormat="1" applyFont="1" applyBorder="1" applyAlignment="1">
      <alignment horizontal="right" vertical="center"/>
    </xf>
    <xf numFmtId="0" fontId="2" fillId="0" borderId="54" xfId="1" applyNumberFormat="1" applyFont="1" applyBorder="1" applyAlignment="1">
      <alignment horizontal="center" vertical="center" wrapText="1"/>
    </xf>
    <xf numFmtId="0" fontId="8" fillId="0" borderId="55" xfId="1" applyNumberFormat="1" applyFont="1" applyBorder="1" applyAlignment="1">
      <alignment horizontal="center" vertical="center"/>
    </xf>
    <xf numFmtId="41" fontId="2" fillId="0" borderId="56" xfId="1" applyNumberFormat="1" applyFont="1" applyBorder="1" applyAlignment="1">
      <alignment horizontal="right" vertical="center"/>
    </xf>
    <xf numFmtId="41" fontId="2" fillId="0" borderId="21" xfId="1" applyNumberFormat="1" applyFont="1" applyBorder="1" applyAlignment="1">
      <alignment horizontal="right" vertical="center"/>
    </xf>
    <xf numFmtId="41" fontId="2" fillId="0" borderId="20" xfId="1" applyNumberFormat="1" applyFont="1" applyBorder="1" applyAlignment="1">
      <alignment horizontal="right" vertical="center"/>
    </xf>
    <xf numFmtId="41" fontId="2" fillId="0" borderId="22" xfId="1" applyNumberFormat="1" applyFont="1" applyBorder="1" applyAlignment="1">
      <alignment horizontal="right" vertical="center"/>
    </xf>
    <xf numFmtId="41" fontId="2" fillId="0" borderId="55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57" xfId="1" applyNumberFormat="1" applyFont="1" applyBorder="1" applyAlignment="1">
      <alignment horizontal="right" vertical="center"/>
    </xf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1" fillId="0" borderId="0" xfId="1" applyFont="1" applyFill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58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6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61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vertical="center"/>
    </xf>
    <xf numFmtId="38" fontId="2" fillId="0" borderId="6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2" fillId="0" borderId="62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distributed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54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distributed" vertical="center"/>
    </xf>
    <xf numFmtId="38" fontId="11" fillId="0" borderId="30" xfId="1" applyFont="1" applyFill="1" applyBorder="1" applyAlignment="1">
      <alignment horizontal="distributed" vertical="center"/>
    </xf>
    <xf numFmtId="177" fontId="2" fillId="0" borderId="64" xfId="1" applyNumberFormat="1" applyFont="1" applyFill="1" applyBorder="1" applyAlignment="1">
      <alignment horizontal="right" vertical="center"/>
    </xf>
    <xf numFmtId="177" fontId="2" fillId="0" borderId="65" xfId="1" applyNumberFormat="1" applyFont="1" applyFill="1" applyBorder="1" applyAlignment="1">
      <alignment horizontal="right" vertical="center"/>
    </xf>
    <xf numFmtId="177" fontId="2" fillId="0" borderId="66" xfId="1" applyNumberFormat="1" applyFont="1" applyFill="1" applyBorder="1" applyAlignment="1">
      <alignment horizontal="right" vertical="center"/>
    </xf>
    <xf numFmtId="38" fontId="11" fillId="0" borderId="67" xfId="1" applyFont="1" applyFill="1" applyBorder="1" applyAlignment="1">
      <alignment horizontal="distributed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59" xfId="1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distributed" vertical="center"/>
    </xf>
    <xf numFmtId="0" fontId="2" fillId="0" borderId="1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38" fontId="2" fillId="0" borderId="37" xfId="1" applyFont="1" applyFill="1" applyBorder="1" applyAlignment="1">
      <alignment horizontal="distributed" vertical="center" wrapText="1"/>
    </xf>
    <xf numFmtId="38" fontId="11" fillId="0" borderId="69" xfId="1" applyFont="1" applyFill="1" applyBorder="1" applyAlignment="1">
      <alignment horizontal="distributed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51" xfId="1" applyNumberFormat="1" applyFont="1" applyFill="1" applyBorder="1" applyAlignment="1">
      <alignment horizontal="right" vertical="center"/>
    </xf>
    <xf numFmtId="177" fontId="2" fillId="0" borderId="70" xfId="1" applyNumberFormat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distributed" vertical="center"/>
    </xf>
    <xf numFmtId="177" fontId="2" fillId="0" borderId="71" xfId="1" applyNumberFormat="1" applyFont="1" applyFill="1" applyBorder="1" applyAlignment="1">
      <alignment horizontal="right" vertical="center"/>
    </xf>
    <xf numFmtId="38" fontId="2" fillId="0" borderId="44" xfId="1" applyFont="1" applyFill="1" applyBorder="1" applyAlignment="1">
      <alignment horizontal="distributed" vertical="center"/>
    </xf>
    <xf numFmtId="38" fontId="11" fillId="0" borderId="35" xfId="1" applyFont="1" applyFill="1" applyBorder="1" applyAlignment="1">
      <alignment horizontal="distributed" vertical="center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72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distributed" vertical="center" wrapText="1"/>
    </xf>
    <xf numFmtId="38" fontId="2" fillId="0" borderId="54" xfId="1" applyFont="1" applyFill="1" applyBorder="1" applyAlignment="1">
      <alignment horizontal="distributed" vertical="center"/>
    </xf>
    <xf numFmtId="38" fontId="11" fillId="0" borderId="55" xfId="1" applyFont="1" applyFill="1" applyBorder="1" applyAlignment="1">
      <alignment horizontal="distributed" vertical="center"/>
    </xf>
    <xf numFmtId="177" fontId="2" fillId="0" borderId="57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38" fontId="12" fillId="0" borderId="0" xfId="1" applyFont="1" applyFill="1"/>
    <xf numFmtId="38" fontId="1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75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distributed" vertical="center"/>
    </xf>
    <xf numFmtId="38" fontId="2" fillId="0" borderId="76" xfId="1" applyFont="1" applyFill="1" applyBorder="1" applyAlignment="1">
      <alignment horizontal="distributed" vertical="center"/>
    </xf>
    <xf numFmtId="38" fontId="8" fillId="0" borderId="7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0" fontId="1" fillId="0" borderId="0" xfId="0" applyFont="1" applyFill="1"/>
    <xf numFmtId="38" fontId="11" fillId="0" borderId="14" xfId="1" applyFont="1" applyFill="1" applyBorder="1" applyAlignment="1">
      <alignment horizontal="distributed" vertical="center"/>
    </xf>
    <xf numFmtId="177" fontId="2" fillId="0" borderId="48" xfId="1" applyNumberFormat="1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177" fontId="2" fillId="0" borderId="26" xfId="1" applyNumberFormat="1" applyFont="1" applyFill="1" applyBorder="1" applyAlignment="1">
      <alignment horizontal="right" vertical="center"/>
    </xf>
    <xf numFmtId="177" fontId="2" fillId="0" borderId="78" xfId="1" applyNumberFormat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38" fontId="2" fillId="0" borderId="37" xfId="1" applyFont="1" applyFill="1" applyBorder="1" applyAlignment="1">
      <alignment horizontal="center" vertical="center" wrapText="1"/>
    </xf>
    <xf numFmtId="177" fontId="2" fillId="0" borderId="80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54" xfId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26" xfId="1" applyFont="1" applyFill="1" applyBorder="1" applyAlignment="1">
      <alignment horizontal="distributed" vertical="center"/>
    </xf>
    <xf numFmtId="38" fontId="2" fillId="0" borderId="30" xfId="1" applyFont="1" applyFill="1" applyBorder="1" applyAlignment="1">
      <alignment horizontal="distributed" vertical="center"/>
    </xf>
    <xf numFmtId="177" fontId="2" fillId="0" borderId="41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82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38" fontId="2" fillId="0" borderId="83" xfId="1" applyFont="1" applyFill="1" applyBorder="1" applyAlignment="1">
      <alignment horizontal="distributed" vertical="center"/>
    </xf>
    <xf numFmtId="38" fontId="2" fillId="0" borderId="84" xfId="1" applyFont="1" applyFill="1" applyBorder="1" applyAlignment="1">
      <alignment horizontal="distributed" vertical="center"/>
    </xf>
    <xf numFmtId="177" fontId="2" fillId="0" borderId="85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distributed" vertical="center"/>
    </xf>
    <xf numFmtId="38" fontId="2" fillId="0" borderId="86" xfId="1" applyFont="1" applyFill="1" applyBorder="1" applyAlignment="1">
      <alignment horizontal="distributed" vertical="center"/>
    </xf>
    <xf numFmtId="177" fontId="2" fillId="0" borderId="52" xfId="1" applyNumberFormat="1" applyFont="1" applyFill="1" applyBorder="1" applyAlignment="1">
      <alignment horizontal="right" vertical="center"/>
    </xf>
    <xf numFmtId="177" fontId="2" fillId="0" borderId="34" xfId="1" applyNumberFormat="1" applyFont="1" applyFill="1" applyBorder="1" applyAlignment="1">
      <alignment horizontal="right" vertical="center"/>
    </xf>
    <xf numFmtId="177" fontId="2" fillId="0" borderId="44" xfId="1" applyNumberFormat="1" applyFont="1" applyFill="1" applyBorder="1" applyAlignment="1">
      <alignment horizontal="right" vertical="center"/>
    </xf>
    <xf numFmtId="38" fontId="11" fillId="0" borderId="87" xfId="1" applyFont="1" applyFill="1" applyBorder="1" applyAlignment="1">
      <alignment horizontal="center" vertical="center" textRotation="255" wrapText="1"/>
    </xf>
    <xf numFmtId="38" fontId="2" fillId="0" borderId="88" xfId="1" applyFont="1" applyFill="1" applyBorder="1" applyAlignment="1">
      <alignment horizontal="distributed" vertical="center"/>
    </xf>
    <xf numFmtId="38" fontId="11" fillId="0" borderId="31" xfId="1" applyFont="1" applyFill="1" applyBorder="1" applyAlignment="1">
      <alignment horizontal="center" vertical="center" textRotation="255"/>
    </xf>
    <xf numFmtId="38" fontId="2" fillId="0" borderId="11" xfId="1" applyFont="1" applyFill="1" applyBorder="1" applyAlignment="1">
      <alignment horizontal="distributed" vertical="center" wrapText="1"/>
    </xf>
    <xf numFmtId="38" fontId="2" fillId="0" borderId="18" xfId="1" applyFont="1" applyFill="1" applyBorder="1" applyAlignment="1">
      <alignment horizontal="distributed" vertical="center"/>
    </xf>
    <xf numFmtId="38" fontId="11" fillId="0" borderId="44" xfId="1" applyFont="1" applyFill="1" applyBorder="1" applyAlignment="1">
      <alignment horizontal="center" vertical="center" textRotation="255"/>
    </xf>
    <xf numFmtId="38" fontId="2" fillId="0" borderId="46" xfId="1" applyFont="1" applyFill="1" applyBorder="1" applyAlignment="1">
      <alignment horizontal="distributed" vertical="center"/>
    </xf>
    <xf numFmtId="177" fontId="2" fillId="0" borderId="45" xfId="1" applyNumberFormat="1" applyFont="1" applyFill="1" applyBorder="1" applyAlignment="1">
      <alignment horizontal="right" vertical="center"/>
    </xf>
    <xf numFmtId="38" fontId="11" fillId="0" borderId="87" xfId="1" applyFont="1" applyFill="1" applyBorder="1" applyAlignment="1">
      <alignment horizontal="distributed" vertical="center" textRotation="255" wrapText="1"/>
    </xf>
    <xf numFmtId="38" fontId="2" fillId="0" borderId="88" xfId="1" applyFont="1" applyFill="1" applyBorder="1" applyAlignment="1">
      <alignment horizontal="distributed" vertical="center" wrapText="1"/>
    </xf>
    <xf numFmtId="177" fontId="2" fillId="0" borderId="89" xfId="1" applyNumberFormat="1" applyFont="1" applyFill="1" applyBorder="1" applyAlignment="1">
      <alignment horizontal="right" vertical="center"/>
    </xf>
    <xf numFmtId="38" fontId="11" fillId="0" borderId="54" xfId="1" applyFont="1" applyFill="1" applyBorder="1" applyAlignment="1">
      <alignment horizontal="distributed" vertical="center" textRotation="255"/>
    </xf>
    <xf numFmtId="38" fontId="2" fillId="0" borderId="21" xfId="1" applyFont="1" applyFill="1" applyBorder="1" applyAlignment="1">
      <alignment horizontal="distributed" vertical="center"/>
    </xf>
    <xf numFmtId="177" fontId="2" fillId="0" borderId="20" xfId="1" applyNumberFormat="1" applyFont="1" applyFill="1" applyBorder="1" applyAlignment="1">
      <alignment horizontal="right" vertical="center"/>
    </xf>
    <xf numFmtId="38" fontId="2" fillId="0" borderId="90" xfId="1" applyFont="1" applyFill="1" applyBorder="1"/>
    <xf numFmtId="38" fontId="2" fillId="0" borderId="0" xfId="1" applyFont="1" applyFill="1" applyAlignment="1">
      <alignment horizontal="center"/>
    </xf>
    <xf numFmtId="0" fontId="9" fillId="0" borderId="0" xfId="0" applyFont="1" applyFill="1" applyAlignment="1">
      <alignment vertical="center" shrinkToFit="1"/>
    </xf>
    <xf numFmtId="38" fontId="0" fillId="0" borderId="0" xfId="1" applyFont="1" applyFill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91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wrapText="1" justifyLastLine="1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65" xfId="1" applyFont="1" applyFill="1" applyBorder="1" applyAlignment="1">
      <alignment horizontal="center" vertical="center" wrapText="1"/>
    </xf>
    <xf numFmtId="38" fontId="2" fillId="0" borderId="92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6" xfId="1" applyFont="1" applyFill="1" applyBorder="1" applyAlignment="1">
      <alignment horizontal="center" vertical="center" wrapText="1"/>
    </xf>
    <xf numFmtId="38" fontId="2" fillId="0" borderId="56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7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8" fillId="0" borderId="30" xfId="1" applyFont="1" applyFill="1" applyBorder="1" applyAlignment="1">
      <alignment horizontal="center" vertical="center"/>
    </xf>
    <xf numFmtId="177" fontId="2" fillId="0" borderId="24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46" xfId="1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horizontal="center" vertical="center" wrapText="1"/>
    </xf>
    <xf numFmtId="38" fontId="2" fillId="0" borderId="59" xfId="1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horizontal="center" vertical="center"/>
    </xf>
    <xf numFmtId="177" fontId="2" fillId="0" borderId="50" xfId="1" applyNumberFormat="1" applyFont="1" applyFill="1" applyBorder="1" applyAlignment="1">
      <alignment horizontal="right" vertical="center"/>
    </xf>
    <xf numFmtId="38" fontId="2" fillId="0" borderId="19" xfId="1" applyFont="1" applyFill="1" applyBorder="1" applyAlignment="1">
      <alignment horizontal="distributed" vertical="center"/>
    </xf>
    <xf numFmtId="38" fontId="2" fillId="0" borderId="74" xfId="1" applyFont="1" applyFill="1" applyBorder="1" applyAlignment="1">
      <alignment horizontal="distributed" vertical="center"/>
    </xf>
    <xf numFmtId="38" fontId="8" fillId="0" borderId="69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distributed" vertical="center"/>
    </xf>
    <xf numFmtId="177" fontId="2" fillId="0" borderId="17" xfId="1" applyNumberFormat="1" applyFont="1" applyFill="1" applyBorder="1" applyAlignment="1">
      <alignment horizontal="right" vertical="center"/>
    </xf>
    <xf numFmtId="38" fontId="2" fillId="0" borderId="93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distributed" vertical="center"/>
    </xf>
    <xf numFmtId="38" fontId="2" fillId="0" borderId="0" xfId="1" applyFont="1" applyFill="1" applyBorder="1"/>
    <xf numFmtId="38" fontId="2" fillId="0" borderId="94" xfId="1" applyFont="1" applyFill="1" applyBorder="1" applyAlignment="1">
      <alignment horizontal="center" vertical="distributed" textRotation="255" justifyLastLine="1"/>
    </xf>
    <xf numFmtId="38" fontId="2" fillId="0" borderId="95" xfId="1" applyFont="1" applyFill="1" applyBorder="1" applyAlignment="1">
      <alignment horizontal="center" vertical="distributed" textRotation="255" justifyLastLine="1"/>
    </xf>
    <xf numFmtId="38" fontId="0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distributed" vertical="center"/>
    </xf>
    <xf numFmtId="38" fontId="2" fillId="0" borderId="31" xfId="1" applyFont="1" applyFill="1" applyBorder="1" applyAlignment="1">
      <alignment horizontal="center" vertical="distributed" textRotation="255" justifyLastLine="1"/>
    </xf>
    <xf numFmtId="38" fontId="2" fillId="0" borderId="18" xfId="1" applyFont="1" applyFill="1" applyBorder="1" applyAlignment="1">
      <alignment horizontal="center" vertical="distributed" textRotation="255" justifyLastLine="1"/>
    </xf>
    <xf numFmtId="38" fontId="0" fillId="0" borderId="48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distributed" vertical="center"/>
    </xf>
    <xf numFmtId="38" fontId="13" fillId="0" borderId="96" xfId="1" applyFont="1" applyFill="1" applyBorder="1" applyAlignment="1">
      <alignment horizontal="center" vertical="center" textRotation="255" wrapText="1" justifyLastLine="1"/>
    </xf>
    <xf numFmtId="38" fontId="2" fillId="0" borderId="67" xfId="1" applyFont="1" applyFill="1" applyBorder="1" applyAlignment="1">
      <alignment horizontal="center" vertical="distributed" textRotation="255" wrapText="1" justifyLastLine="1"/>
    </xf>
    <xf numFmtId="38" fontId="13" fillId="0" borderId="32" xfId="1" applyFont="1" applyFill="1" applyBorder="1" applyAlignment="1">
      <alignment horizontal="center" vertical="center" textRotation="255" justifyLastLine="1"/>
    </xf>
    <xf numFmtId="0" fontId="0" fillId="0" borderId="18" xfId="0" applyBorder="1"/>
    <xf numFmtId="38" fontId="2" fillId="0" borderId="0" xfId="1" applyFont="1" applyFill="1" applyBorder="1" applyAlignment="1">
      <alignment horizontal="left" vertical="center"/>
    </xf>
    <xf numFmtId="38" fontId="2" fillId="0" borderId="54" xfId="1" applyFont="1" applyFill="1" applyBorder="1" applyAlignment="1">
      <alignment horizontal="center" vertical="distributed" textRotation="255" justifyLastLine="1"/>
    </xf>
    <xf numFmtId="38" fontId="2" fillId="0" borderId="20" xfId="1" applyFont="1" applyFill="1" applyBorder="1" applyAlignment="1">
      <alignment horizontal="center" vertical="distributed" textRotation="255" justifyLastLine="1"/>
    </xf>
    <xf numFmtId="38" fontId="2" fillId="0" borderId="21" xfId="1" applyFont="1" applyFill="1" applyBorder="1" applyAlignment="1">
      <alignment horizontal="center" vertical="distributed" textRotation="255" justifyLastLine="1"/>
    </xf>
    <xf numFmtId="38" fontId="2" fillId="0" borderId="55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vertical="center"/>
    </xf>
    <xf numFmtId="38" fontId="13" fillId="0" borderId="56" xfId="1" applyFont="1" applyFill="1" applyBorder="1" applyAlignment="1">
      <alignment horizontal="center" vertical="center" textRotation="255" justifyLastLine="1"/>
    </xf>
    <xf numFmtId="0" fontId="0" fillId="0" borderId="55" xfId="0" applyBorder="1"/>
    <xf numFmtId="38" fontId="2" fillId="0" borderId="57" xfId="1" applyFont="1" applyFill="1" applyBorder="1" applyAlignment="1">
      <alignment horizontal="distributed" vertical="center"/>
    </xf>
    <xf numFmtId="177" fontId="2" fillId="0" borderId="15" xfId="1" applyNumberFormat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center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67" xfId="1" applyNumberFormat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center" vertical="center"/>
    </xf>
    <xf numFmtId="177" fontId="2" fillId="0" borderId="35" xfId="1" applyNumberFormat="1" applyFont="1" applyFill="1" applyBorder="1" applyAlignment="1">
      <alignment horizontal="right" vertical="center"/>
    </xf>
    <xf numFmtId="38" fontId="8" fillId="0" borderId="45" xfId="1" applyFont="1" applyFill="1" applyBorder="1" applyAlignment="1">
      <alignment horizontal="center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28" xfId="1" applyNumberFormat="1" applyFont="1" applyFill="1" applyBorder="1" applyAlignment="1">
      <alignment horizontal="right" vertical="center"/>
    </xf>
    <xf numFmtId="38" fontId="8" fillId="0" borderId="48" xfId="1" applyFont="1" applyFill="1" applyBorder="1" applyAlignment="1">
      <alignment horizontal="center" vertical="center"/>
    </xf>
    <xf numFmtId="38" fontId="2" fillId="0" borderId="75" xfId="1" applyFont="1" applyFill="1" applyBorder="1" applyAlignment="1">
      <alignment horizontal="distributed" vertical="center"/>
    </xf>
    <xf numFmtId="177" fontId="2" fillId="0" borderId="31" xfId="1" applyNumberFormat="1" applyFont="1" applyFill="1" applyBorder="1" applyAlignment="1">
      <alignment horizontal="right" vertical="center"/>
    </xf>
    <xf numFmtId="177" fontId="2" fillId="0" borderId="61" xfId="1" applyNumberFormat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horizontal="center" vertical="center" wrapText="1"/>
    </xf>
    <xf numFmtId="177" fontId="2" fillId="0" borderId="86" xfId="1" applyNumberFormat="1" applyFont="1" applyFill="1" applyBorder="1" applyAlignment="1">
      <alignment horizontal="right" vertical="center"/>
    </xf>
    <xf numFmtId="38" fontId="2" fillId="0" borderId="98" xfId="1" applyFont="1" applyFill="1" applyBorder="1" applyAlignment="1">
      <alignment horizontal="distributed" vertical="center"/>
    </xf>
    <xf numFmtId="177" fontId="2" fillId="0" borderId="99" xfId="1" applyNumberFormat="1" applyFont="1" applyFill="1" applyBorder="1" applyAlignment="1">
      <alignment horizontal="right" vertical="center"/>
    </xf>
    <xf numFmtId="38" fontId="8" fillId="0" borderId="50" xfId="1" applyFont="1" applyFill="1" applyBorder="1" applyAlignment="1">
      <alignment horizontal="center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96" xfId="1" applyNumberFormat="1" applyFont="1" applyFill="1" applyBorder="1" applyAlignment="1">
      <alignment horizontal="right" vertical="center"/>
    </xf>
    <xf numFmtId="177" fontId="2" fillId="0" borderId="54" xfId="1" applyNumberFormat="1" applyFont="1" applyFill="1" applyBorder="1" applyAlignment="1">
      <alignment horizontal="right" vertical="center"/>
    </xf>
    <xf numFmtId="177" fontId="2" fillId="0" borderId="76" xfId="1" applyNumberFormat="1" applyFont="1" applyFill="1" applyBorder="1" applyAlignment="1">
      <alignment horizontal="right" vertical="center"/>
    </xf>
    <xf numFmtId="38" fontId="2" fillId="0" borderId="93" xfId="1" applyFont="1" applyFill="1" applyBorder="1" applyAlignment="1">
      <alignment horizontal="distributed" vertical="center"/>
    </xf>
    <xf numFmtId="38" fontId="2" fillId="0" borderId="73" xfId="1" applyFont="1" applyFill="1" applyBorder="1" applyAlignment="1">
      <alignment horizontal="center" vertical="center" wrapText="1"/>
    </xf>
    <xf numFmtId="38" fontId="2" fillId="0" borderId="26" xfId="1" applyFont="1" applyFill="1" applyBorder="1" applyAlignment="1">
      <alignment horizontal="center" vertical="center"/>
    </xf>
    <xf numFmtId="38" fontId="2" fillId="0" borderId="78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wrapText="1"/>
    </xf>
    <xf numFmtId="177" fontId="2" fillId="0" borderId="91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102" xfId="1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 shrinkToFit="1"/>
    </xf>
    <xf numFmtId="0" fontId="14" fillId="0" borderId="0" xfId="0" applyNumberFormat="1" applyFont="1" applyFill="1" applyAlignment="1">
      <alignment vertical="center" shrinkToFit="1"/>
    </xf>
    <xf numFmtId="0" fontId="2" fillId="0" borderId="61" xfId="0" applyFont="1" applyFill="1" applyBorder="1" applyAlignment="1">
      <alignment horizontal="distributed" vertical="center" wrapText="1"/>
    </xf>
    <xf numFmtId="177" fontId="2" fillId="0" borderId="32" xfId="1" applyNumberFormat="1" applyFont="1" applyFill="1" applyBorder="1" applyAlignment="1">
      <alignment horizontal="right" vertical="center"/>
    </xf>
    <xf numFmtId="0" fontId="2" fillId="0" borderId="86" xfId="0" applyFont="1" applyFill="1" applyBorder="1" applyAlignment="1">
      <alignment horizontal="distributed" vertical="center" wrapText="1"/>
    </xf>
    <xf numFmtId="38" fontId="2" fillId="0" borderId="103" xfId="1" applyFont="1" applyFill="1" applyBorder="1" applyAlignment="1">
      <alignment horizontal="center" vertical="center"/>
    </xf>
    <xf numFmtId="177" fontId="2" fillId="0" borderId="56" xfId="1" applyNumberFormat="1" applyFont="1" applyFill="1" applyBorder="1" applyAlignment="1">
      <alignment horizontal="right" vertical="center"/>
    </xf>
    <xf numFmtId="177" fontId="2" fillId="0" borderId="104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1" fillId="0" borderId="0" xfId="3" applyFont="1" applyFill="1" applyAlignment="1">
      <alignment vertical="center"/>
    </xf>
    <xf numFmtId="0" fontId="2" fillId="0" borderId="106" xfId="3" applyFont="1" applyFill="1" applyBorder="1" applyAlignment="1">
      <alignment horizontal="center" vertical="center"/>
    </xf>
    <xf numFmtId="0" fontId="2" fillId="0" borderId="107" xfId="3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 textRotation="255" wrapText="1"/>
    </xf>
    <xf numFmtId="0" fontId="2" fillId="0" borderId="5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2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center"/>
    </xf>
    <xf numFmtId="177" fontId="2" fillId="0" borderId="26" xfId="3" applyNumberFormat="1" applyFont="1" applyFill="1" applyBorder="1" applyAlignment="1">
      <alignment horizontal="right" vertical="center"/>
    </xf>
    <xf numFmtId="177" fontId="2" fillId="0" borderId="65" xfId="3" applyNumberFormat="1" applyFont="1" applyFill="1" applyBorder="1" applyAlignment="1">
      <alignment horizontal="right" vertical="center"/>
    </xf>
    <xf numFmtId="0" fontId="2" fillId="0" borderId="31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177" fontId="2" fillId="0" borderId="97" xfId="3" applyNumberFormat="1" applyFont="1" applyFill="1" applyBorder="1" applyAlignment="1">
      <alignment horizontal="right" vertical="center"/>
    </xf>
    <xf numFmtId="177" fontId="2" fillId="0" borderId="11" xfId="3" applyNumberFormat="1" applyFont="1" applyFill="1" applyBorder="1" applyAlignment="1">
      <alignment horizontal="right" vertical="center"/>
    </xf>
    <xf numFmtId="177" fontId="2" fillId="0" borderId="0" xfId="3" applyNumberFormat="1" applyFont="1" applyFill="1" applyBorder="1" applyAlignment="1">
      <alignment horizontal="right" vertical="center"/>
    </xf>
    <xf numFmtId="0" fontId="2" fillId="0" borderId="37" xfId="3" applyFont="1" applyFill="1" applyBorder="1" applyAlignment="1">
      <alignment horizontal="center" vertical="center"/>
    </xf>
    <xf numFmtId="0" fontId="11" fillId="0" borderId="69" xfId="3" applyFont="1" applyFill="1" applyBorder="1" applyAlignment="1">
      <alignment horizontal="center" vertical="center"/>
    </xf>
    <xf numFmtId="177" fontId="2" fillId="0" borderId="39" xfId="3" applyNumberFormat="1" applyFont="1" applyFill="1" applyBorder="1" applyAlignment="1">
      <alignment horizontal="right" vertical="center"/>
    </xf>
    <xf numFmtId="177" fontId="2" fillId="0" borderId="40" xfId="3" applyNumberFormat="1" applyFont="1" applyFill="1" applyBorder="1" applyAlignment="1">
      <alignment horizontal="right" vertical="center"/>
    </xf>
    <xf numFmtId="177" fontId="2" fillId="0" borderId="96" xfId="3" applyNumberFormat="1" applyFont="1" applyFill="1" applyBorder="1" applyAlignment="1">
      <alignment horizontal="right" vertical="center"/>
    </xf>
    <xf numFmtId="0" fontId="2" fillId="0" borderId="44" xfId="3" applyFont="1" applyFill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/>
    </xf>
    <xf numFmtId="177" fontId="2" fillId="0" borderId="45" xfId="3" applyNumberFormat="1" applyFont="1" applyFill="1" applyBorder="1" applyAlignment="1">
      <alignment horizontal="right" vertical="center"/>
    </xf>
    <xf numFmtId="177" fontId="2" fillId="0" borderId="46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177" fontId="2" fillId="0" borderId="90" xfId="3" applyNumberFormat="1" applyFont="1" applyFill="1" applyBorder="1" applyAlignment="1">
      <alignment horizontal="right" vertical="center"/>
    </xf>
    <xf numFmtId="177" fontId="2" fillId="0" borderId="38" xfId="3" applyNumberFormat="1" applyFont="1" applyFill="1" applyBorder="1" applyAlignment="1">
      <alignment horizontal="right" vertical="center"/>
    </xf>
    <xf numFmtId="0" fontId="2" fillId="0" borderId="54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/>
    </xf>
    <xf numFmtId="177" fontId="2" fillId="0" borderId="56" xfId="3" applyNumberFormat="1" applyFont="1" applyFill="1" applyBorder="1" applyAlignment="1">
      <alignment horizontal="right" vertical="center"/>
    </xf>
    <xf numFmtId="177" fontId="2" fillId="0" borderId="21" xfId="3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horizontal="center" vertical="center"/>
    </xf>
    <xf numFmtId="0" fontId="2" fillId="0" borderId="0" xfId="4" applyFont="1" applyFill="1"/>
    <xf numFmtId="0" fontId="0" fillId="0" borderId="0" xfId="4" applyFont="1" applyFill="1"/>
    <xf numFmtId="0" fontId="2" fillId="0" borderId="58" xfId="4" applyFont="1" applyFill="1" applyBorder="1" applyAlignment="1">
      <alignment horizontal="center" vertical="center" textRotation="255"/>
    </xf>
    <xf numFmtId="0" fontId="2" fillId="0" borderId="6" xfId="4" applyFont="1" applyFill="1" applyBorder="1" applyAlignment="1">
      <alignment horizontal="center" vertical="center" textRotation="255"/>
    </xf>
    <xf numFmtId="0" fontId="2" fillId="0" borderId="58" xfId="4" applyFont="1" applyFill="1" applyBorder="1" applyAlignment="1">
      <alignment horizontal="center" vertical="center" textRotation="255"/>
    </xf>
    <xf numFmtId="0" fontId="2" fillId="0" borderId="94" xfId="4" applyFont="1" applyFill="1" applyBorder="1" applyAlignment="1">
      <alignment horizontal="center" vertical="center" textRotation="255"/>
    </xf>
    <xf numFmtId="0" fontId="2" fillId="0" borderId="4" xfId="4" applyFont="1" applyFill="1" applyBorder="1" applyAlignment="1">
      <alignment horizontal="center" vertical="center" textRotation="255"/>
    </xf>
    <xf numFmtId="0" fontId="2" fillId="0" borderId="5" xfId="4" applyFont="1" applyFill="1" applyBorder="1" applyAlignment="1">
      <alignment horizontal="center" vertical="center" textRotation="255"/>
    </xf>
    <xf numFmtId="0" fontId="2" fillId="0" borderId="0" xfId="4" applyFont="1" applyFill="1" applyAlignment="1">
      <alignment vertical="center"/>
    </xf>
    <xf numFmtId="0" fontId="2" fillId="0" borderId="108" xfId="4" applyFont="1" applyFill="1" applyBorder="1" applyAlignment="1">
      <alignment horizontal="center" vertical="center"/>
    </xf>
    <xf numFmtId="177" fontId="2" fillId="0" borderId="109" xfId="4" applyNumberFormat="1" applyFont="1" applyFill="1" applyBorder="1" applyAlignment="1">
      <alignment horizontal="right" vertical="center"/>
    </xf>
    <xf numFmtId="0" fontId="2" fillId="0" borderId="109" xfId="4" applyNumberFormat="1" applyFont="1" applyFill="1" applyBorder="1" applyAlignment="1">
      <alignment horizontal="right" vertical="center"/>
    </xf>
    <xf numFmtId="177" fontId="2" fillId="0" borderId="100" xfId="4" applyNumberFormat="1" applyFont="1" applyFill="1" applyBorder="1" applyAlignment="1">
      <alignment horizontal="right" vertical="center"/>
    </xf>
    <xf numFmtId="177" fontId="2" fillId="0" borderId="9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vertical="center"/>
    </xf>
    <xf numFmtId="0" fontId="2" fillId="0" borderId="98" xfId="4" applyFont="1" applyFill="1" applyBorder="1" applyAlignment="1">
      <alignment horizontal="center" vertical="center"/>
    </xf>
    <xf numFmtId="177" fontId="2" fillId="0" borderId="110" xfId="4" applyNumberFormat="1" applyFont="1" applyFill="1" applyBorder="1" applyAlignment="1">
      <alignment horizontal="right" vertical="center"/>
    </xf>
    <xf numFmtId="0" fontId="2" fillId="0" borderId="110" xfId="4" applyNumberFormat="1" applyFont="1" applyFill="1" applyBorder="1" applyAlignment="1">
      <alignment horizontal="right" vertical="center"/>
    </xf>
    <xf numFmtId="177" fontId="2" fillId="0" borderId="44" xfId="4" applyNumberFormat="1" applyFont="1" applyFill="1" applyBorder="1" applyAlignment="1">
      <alignment horizontal="right"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46" xfId="4" applyNumberFormat="1" applyFont="1" applyFill="1" applyBorder="1" applyAlignment="1">
      <alignment horizontal="right" vertical="center"/>
    </xf>
    <xf numFmtId="177" fontId="2" fillId="0" borderId="111" xfId="4" applyNumberFormat="1" applyFont="1" applyFill="1" applyBorder="1" applyAlignment="1">
      <alignment vertical="center"/>
    </xf>
    <xf numFmtId="0" fontId="2" fillId="0" borderId="93" xfId="4" applyFont="1" applyFill="1" applyBorder="1" applyAlignment="1">
      <alignment horizontal="center" vertical="center"/>
    </xf>
    <xf numFmtId="177" fontId="2" fillId="0" borderId="104" xfId="4" applyNumberFormat="1" applyFont="1" applyFill="1" applyBorder="1" applyAlignment="1">
      <alignment horizontal="right" vertical="center"/>
    </xf>
    <xf numFmtId="177" fontId="2" fillId="0" borderId="112" xfId="4" applyNumberFormat="1" applyFont="1" applyFill="1" applyBorder="1" applyAlignment="1">
      <alignment horizontal="right" vertical="center"/>
    </xf>
    <xf numFmtId="177" fontId="2" fillId="0" borderId="113" xfId="4" applyNumberFormat="1" applyFont="1" applyFill="1" applyBorder="1" applyAlignment="1">
      <alignment horizontal="right" vertical="center"/>
    </xf>
    <xf numFmtId="177" fontId="2" fillId="0" borderId="114" xfId="4" applyNumberFormat="1" applyFont="1" applyFill="1" applyBorder="1" applyAlignment="1">
      <alignment horizontal="right" vertical="center"/>
    </xf>
    <xf numFmtId="177" fontId="2" fillId="0" borderId="105" xfId="4" applyNumberFormat="1" applyFont="1" applyFill="1" applyBorder="1" applyAlignment="1">
      <alignment horizontal="right" vertical="center"/>
    </xf>
    <xf numFmtId="0" fontId="2" fillId="0" borderId="115" xfId="4" applyFont="1" applyFill="1" applyBorder="1" applyAlignment="1">
      <alignment horizontal="center" vertical="center" textRotation="255"/>
    </xf>
    <xf numFmtId="0" fontId="2" fillId="0" borderId="0" xfId="4" applyFont="1" applyFill="1" applyBorder="1" applyAlignment="1">
      <alignment horizontal="center" vertical="center"/>
    </xf>
    <xf numFmtId="177" fontId="2" fillId="0" borderId="0" xfId="4" applyNumberFormat="1" applyFont="1" applyFill="1" applyBorder="1" applyAlignment="1">
      <alignment horizontal="right" vertical="center"/>
    </xf>
    <xf numFmtId="0" fontId="2" fillId="0" borderId="116" xfId="4" applyFont="1" applyFill="1" applyBorder="1" applyAlignment="1">
      <alignment horizontal="center" vertical="center"/>
    </xf>
    <xf numFmtId="0" fontId="2" fillId="0" borderId="58" xfId="4" applyFont="1" applyFill="1" applyBorder="1" applyAlignment="1">
      <alignment horizontal="center" vertical="center"/>
    </xf>
    <xf numFmtId="0" fontId="16" fillId="0" borderId="117" xfId="4" applyFill="1" applyBorder="1" applyAlignment="1">
      <alignment horizontal="center" vertical="center"/>
    </xf>
    <xf numFmtId="0" fontId="19" fillId="0" borderId="118" xfId="0" applyFont="1" applyFill="1" applyBorder="1" applyAlignment="1">
      <alignment horizontal="center" vertical="center" wrapText="1" shrinkToFit="1"/>
    </xf>
    <xf numFmtId="0" fontId="19" fillId="0" borderId="64" xfId="0" applyFont="1" applyFill="1" applyBorder="1" applyAlignment="1">
      <alignment horizontal="center" vertical="center" wrapText="1" shrinkToFi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 wrapText="1"/>
    </xf>
    <xf numFmtId="0" fontId="2" fillId="0" borderId="0" xfId="4" applyFont="1" applyFill="1" applyBorder="1"/>
    <xf numFmtId="0" fontId="2" fillId="0" borderId="119" xfId="4" applyFont="1" applyFill="1" applyBorder="1" applyAlignment="1">
      <alignment horizontal="center" vertical="center"/>
    </xf>
    <xf numFmtId="0" fontId="2" fillId="0" borderId="98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120" xfId="4" applyFont="1" applyFill="1" applyBorder="1" applyAlignment="1">
      <alignment horizontal="center" vertical="center" wrapText="1"/>
    </xf>
    <xf numFmtId="0" fontId="2" fillId="0" borderId="120" xfId="4" applyFont="1" applyFill="1" applyBorder="1" applyAlignment="1">
      <alignment horizontal="center" vertical="center"/>
    </xf>
    <xf numFmtId="0" fontId="2" fillId="0" borderId="121" xfId="4" applyFont="1" applyFill="1" applyBorder="1" applyAlignment="1">
      <alignment horizontal="center" vertical="center"/>
    </xf>
    <xf numFmtId="0" fontId="2" fillId="0" borderId="68" xfId="4" applyFont="1" applyFill="1" applyBorder="1" applyAlignment="1">
      <alignment horizontal="center" vertical="center" wrapText="1"/>
    </xf>
    <xf numFmtId="0" fontId="2" fillId="0" borderId="72" xfId="4" applyFont="1" applyFill="1" applyBorder="1" applyAlignment="1">
      <alignment horizontal="center" vertical="center" wrapText="1"/>
    </xf>
    <xf numFmtId="0" fontId="2" fillId="0" borderId="33" xfId="4" applyFont="1" applyFill="1" applyBorder="1" applyAlignment="1">
      <alignment horizontal="center" vertical="center" wrapText="1"/>
    </xf>
    <xf numFmtId="0" fontId="2" fillId="0" borderId="98" xfId="4" applyFont="1" applyFill="1" applyBorder="1" applyAlignment="1">
      <alignment horizontal="center" vertical="center" wrapText="1"/>
    </xf>
    <xf numFmtId="0" fontId="2" fillId="0" borderId="36" xfId="4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5" xfId="4" applyFont="1" applyFill="1" applyBorder="1" applyAlignment="1">
      <alignment horizontal="center" vertical="center"/>
    </xf>
    <xf numFmtId="0" fontId="2" fillId="0" borderId="122" xfId="4" applyFont="1" applyFill="1" applyBorder="1" applyAlignment="1">
      <alignment horizontal="center" vertical="center"/>
    </xf>
    <xf numFmtId="0" fontId="2" fillId="0" borderId="123" xfId="4" applyFont="1" applyFill="1" applyBorder="1" applyAlignment="1">
      <alignment horizontal="center" vertical="center"/>
    </xf>
    <xf numFmtId="0" fontId="2" fillId="0" borderId="89" xfId="4" applyFont="1" applyFill="1" applyBorder="1" applyAlignment="1">
      <alignment horizontal="center" vertical="center"/>
    </xf>
    <xf numFmtId="0" fontId="2" fillId="0" borderId="124" xfId="4" applyFont="1" applyFill="1" applyBorder="1" applyAlignment="1">
      <alignment horizontal="center" vertical="center"/>
    </xf>
    <xf numFmtId="0" fontId="2" fillId="0" borderId="125" xfId="4" applyFont="1" applyFill="1" applyBorder="1" applyAlignment="1">
      <alignment horizontal="center" vertical="center"/>
    </xf>
    <xf numFmtId="0" fontId="2" fillId="0" borderId="126" xfId="4" applyFont="1" applyFill="1" applyBorder="1" applyAlignment="1">
      <alignment horizontal="center" vertical="center"/>
    </xf>
    <xf numFmtId="177" fontId="2" fillId="0" borderId="12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108" xfId="1" applyNumberFormat="1" applyFont="1" applyFill="1" applyBorder="1" applyAlignment="1">
      <alignment horizontal="right" vertical="center"/>
    </xf>
    <xf numFmtId="177" fontId="2" fillId="0" borderId="127" xfId="4" applyNumberFormat="1" applyFont="1" applyFill="1" applyBorder="1" applyAlignment="1">
      <alignment horizontal="right" vertical="center"/>
    </xf>
    <xf numFmtId="177" fontId="2" fillId="0" borderId="70" xfId="4" applyNumberFormat="1" applyFont="1" applyFill="1" applyBorder="1" applyAlignment="1">
      <alignment horizontal="right" vertical="center"/>
    </xf>
    <xf numFmtId="177" fontId="2" fillId="0" borderId="51" xfId="4" applyNumberFormat="1" applyFont="1" applyFill="1" applyBorder="1" applyAlignment="1">
      <alignment horizontal="right" vertical="center"/>
    </xf>
    <xf numFmtId="177" fontId="2" fillId="0" borderId="108" xfId="4" applyNumberFormat="1" applyFont="1" applyFill="1" applyBorder="1" applyAlignment="1">
      <alignment horizontal="right" vertical="center"/>
    </xf>
    <xf numFmtId="177" fontId="2" fillId="0" borderId="38" xfId="4" applyNumberFormat="1" applyFont="1" applyFill="1" applyBorder="1" applyAlignment="1">
      <alignment horizontal="right" vertical="center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horizontal="right" vertical="center"/>
    </xf>
    <xf numFmtId="177" fontId="2" fillId="0" borderId="128" xfId="1" applyNumberFormat="1" applyFont="1" applyFill="1" applyBorder="1" applyAlignment="1">
      <alignment horizontal="right" vertical="center"/>
    </xf>
    <xf numFmtId="177" fontId="2" fillId="0" borderId="129" xfId="1" applyNumberFormat="1" applyFont="1" applyFill="1" applyBorder="1" applyAlignment="1">
      <alignment horizontal="right" vertical="center"/>
    </xf>
    <xf numFmtId="177" fontId="2" fillId="0" borderId="68" xfId="4" applyNumberFormat="1" applyFont="1" applyFill="1" applyBorder="1" applyAlignment="1">
      <alignment horizontal="right" vertical="center"/>
    </xf>
    <xf numFmtId="177" fontId="2" fillId="0" borderId="72" xfId="4" applyNumberFormat="1" applyFont="1" applyFill="1" applyBorder="1" applyAlignment="1">
      <alignment horizontal="right" vertical="center"/>
    </xf>
    <xf numFmtId="177" fontId="2" fillId="0" borderId="33" xfId="4" applyNumberFormat="1" applyFont="1" applyFill="1" applyBorder="1" applyAlignment="1">
      <alignment horizontal="right" vertical="center"/>
    </xf>
    <xf numFmtId="177" fontId="2" fillId="0" borderId="98" xfId="4" applyNumberFormat="1" applyFont="1" applyFill="1" applyBorder="1" applyAlignment="1">
      <alignment horizontal="right" vertical="center"/>
    </xf>
    <xf numFmtId="177" fontId="2" fillId="0" borderId="36" xfId="4" applyNumberFormat="1" applyFont="1" applyFill="1" applyBorder="1" applyAlignment="1">
      <alignment horizontal="right" vertical="center"/>
    </xf>
    <xf numFmtId="0" fontId="2" fillId="0" borderId="112" xfId="4" applyFont="1" applyFill="1" applyBorder="1" applyAlignment="1">
      <alignment horizontal="center" vertical="center"/>
    </xf>
    <xf numFmtId="177" fontId="2" fillId="0" borderId="130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113" xfId="1" applyNumberFormat="1" applyFont="1" applyFill="1" applyBorder="1" applyAlignment="1">
      <alignment horizontal="right" vertical="center"/>
    </xf>
    <xf numFmtId="177" fontId="2" fillId="0" borderId="112" xfId="1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vertical="center"/>
    </xf>
    <xf numFmtId="177" fontId="2" fillId="0" borderId="131" xfId="4" applyNumberFormat="1" applyFont="1" applyFill="1" applyBorder="1" applyAlignment="1">
      <alignment horizontal="right" vertical="center"/>
    </xf>
    <xf numFmtId="177" fontId="2" fillId="0" borderId="132" xfId="4" applyNumberFormat="1" applyFont="1" applyFill="1" applyBorder="1" applyAlignment="1">
      <alignment horizontal="right" vertical="center"/>
    </xf>
    <xf numFmtId="177" fontId="2" fillId="0" borderId="112" xfId="4" applyNumberFormat="1" applyFont="1" applyFill="1" applyBorder="1" applyAlignment="1">
      <alignment horizontal="right" vertical="center"/>
    </xf>
    <xf numFmtId="177" fontId="2" fillId="0" borderId="132" xfId="4" applyNumberFormat="1" applyFont="1" applyFill="1" applyBorder="1" applyAlignment="1">
      <alignment vertical="center"/>
    </xf>
    <xf numFmtId="177" fontId="2" fillId="0" borderId="130" xfId="4" applyNumberFormat="1" applyFont="1" applyFill="1" applyBorder="1" applyAlignment="1">
      <alignment vertical="center"/>
    </xf>
    <xf numFmtId="177" fontId="2" fillId="0" borderId="131" xfId="4" applyNumberFormat="1" applyFont="1" applyFill="1" applyBorder="1" applyAlignment="1">
      <alignment vertical="center"/>
    </xf>
    <xf numFmtId="0" fontId="19" fillId="0" borderId="64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 shrinkToFit="1"/>
    </xf>
    <xf numFmtId="0" fontId="17" fillId="0" borderId="64" xfId="0" applyFont="1" applyFill="1" applyBorder="1" applyAlignment="1">
      <alignment horizontal="center" vertical="center" wrapText="1" shrinkToFit="1"/>
    </xf>
    <xf numFmtId="0" fontId="17" fillId="0" borderId="78" xfId="0" applyFont="1" applyFill="1" applyBorder="1" applyAlignment="1">
      <alignment horizontal="center" vertical="center" wrapText="1" shrinkToFit="1"/>
    </xf>
    <xf numFmtId="0" fontId="17" fillId="0" borderId="26" xfId="0" applyFont="1" applyFill="1" applyBorder="1" applyAlignment="1">
      <alignment horizontal="center" vertical="center" wrapText="1"/>
    </xf>
    <xf numFmtId="0" fontId="2" fillId="0" borderId="97" xfId="4" applyFont="1" applyFill="1" applyBorder="1" applyAlignment="1">
      <alignment horizontal="center" vertical="center" wrapText="1"/>
    </xf>
    <xf numFmtId="0" fontId="2" fillId="0" borderId="79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0" borderId="71" xfId="4" applyFont="1" applyFill="1" applyBorder="1" applyAlignment="1">
      <alignment horizontal="center" vertical="center" wrapText="1"/>
    </xf>
    <xf numFmtId="0" fontId="2" fillId="0" borderId="44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vertical="center"/>
    </xf>
    <xf numFmtId="177" fontId="2" fillId="0" borderId="113" xfId="4" applyNumberFormat="1" applyFont="1" applyFill="1" applyBorder="1" applyAlignment="1">
      <alignment vertical="center"/>
    </xf>
    <xf numFmtId="177" fontId="2" fillId="0" borderId="112" xfId="4" applyNumberFormat="1" applyFont="1" applyFill="1" applyBorder="1" applyAlignment="1">
      <alignment vertical="center"/>
    </xf>
    <xf numFmtId="177" fontId="2" fillId="0" borderId="130" xfId="4" applyNumberFormat="1" applyFont="1" applyFill="1" applyBorder="1" applyAlignment="1">
      <alignment horizontal="right" vertical="center"/>
    </xf>
    <xf numFmtId="0" fontId="17" fillId="0" borderId="78" xfId="0" applyFont="1" applyFill="1" applyBorder="1" applyAlignment="1">
      <alignment horizontal="center" vertical="center" shrinkToFi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60" xfId="4" applyFont="1" applyFill="1" applyBorder="1" applyAlignment="1">
      <alignment horizontal="center" vertical="center" wrapText="1"/>
    </xf>
    <xf numFmtId="0" fontId="2" fillId="0" borderId="59" xfId="4" applyFont="1" applyFill="1" applyBorder="1" applyAlignment="1">
      <alignment horizontal="center" vertical="center" wrapText="1"/>
    </xf>
    <xf numFmtId="178" fontId="2" fillId="0" borderId="127" xfId="2" applyNumberFormat="1" applyFont="1" applyFill="1" applyBorder="1" applyAlignment="1">
      <alignment horizontal="right" vertical="center"/>
    </xf>
    <xf numFmtId="178" fontId="2" fillId="0" borderId="38" xfId="2" applyNumberFormat="1" applyFont="1" applyFill="1" applyBorder="1" applyAlignment="1">
      <alignment horizontal="right" vertical="center"/>
    </xf>
    <xf numFmtId="178" fontId="2" fillId="0" borderId="80" xfId="2" applyNumberFormat="1" applyFont="1" applyFill="1" applyBorder="1" applyAlignment="1">
      <alignment horizontal="right" vertical="center"/>
    </xf>
    <xf numFmtId="178" fontId="2" fillId="0" borderId="83" xfId="2" applyNumberFormat="1" applyFont="1" applyFill="1" applyBorder="1" applyAlignment="1">
      <alignment horizontal="right" vertical="center"/>
    </xf>
    <xf numFmtId="178" fontId="2" fillId="0" borderId="104" xfId="2" applyNumberFormat="1" applyFont="1" applyFill="1" applyBorder="1" applyAlignment="1">
      <alignment horizontal="right" vertical="center"/>
    </xf>
    <xf numFmtId="178" fontId="2" fillId="0" borderId="130" xfId="2" applyNumberFormat="1" applyFont="1" applyFill="1" applyBorder="1" applyAlignment="1">
      <alignment horizontal="right" vertical="center"/>
    </xf>
    <xf numFmtId="38" fontId="2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2" fillId="0" borderId="58" xfId="1" applyFont="1" applyFill="1" applyBorder="1" applyAlignment="1">
      <alignment horizontal="distributed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9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justify" textRotation="255" wrapText="1"/>
    </xf>
    <xf numFmtId="38" fontId="2" fillId="0" borderId="26" xfId="1" applyFont="1" applyFill="1" applyBorder="1" applyAlignment="1">
      <alignment horizontal="center" vertical="center" textRotation="255" wrapText="1"/>
    </xf>
    <xf numFmtId="38" fontId="8" fillId="0" borderId="5" xfId="1" applyFont="1" applyFill="1" applyBorder="1" applyAlignment="1">
      <alignment horizontal="center" vertical="center" textRotation="255" wrapText="1"/>
    </xf>
    <xf numFmtId="38" fontId="8" fillId="0" borderId="2" xfId="1" applyFont="1" applyFill="1" applyBorder="1" applyAlignment="1">
      <alignment horizontal="center" vertical="center" textRotation="255" wrapText="1"/>
    </xf>
    <xf numFmtId="38" fontId="8" fillId="0" borderId="94" xfId="1" applyFont="1" applyFill="1" applyBorder="1" applyAlignment="1">
      <alignment horizontal="center" vertical="center" textRotation="255" wrapText="1"/>
    </xf>
    <xf numFmtId="38" fontId="21" fillId="0" borderId="5" xfId="1" applyFont="1" applyFill="1" applyBorder="1" applyAlignment="1">
      <alignment horizontal="center" vertical="center" textRotation="255" wrapText="1"/>
    </xf>
    <xf numFmtId="38" fontId="21" fillId="0" borderId="2" xfId="1" applyFont="1" applyFill="1" applyBorder="1" applyAlignment="1">
      <alignment horizontal="center" vertical="center" textRotation="255" wrapText="1"/>
    </xf>
    <xf numFmtId="38" fontId="8" fillId="0" borderId="11" xfId="1" applyFont="1" applyFill="1" applyBorder="1" applyAlignment="1">
      <alignment horizontal="center" vertical="center" textRotation="255" wrapText="1"/>
    </xf>
    <xf numFmtId="0" fontId="1" fillId="0" borderId="0" xfId="0" applyFont="1" applyFill="1" applyBorder="1"/>
    <xf numFmtId="38" fontId="21" fillId="0" borderId="0" xfId="1" applyFont="1" applyFill="1" applyBorder="1" applyAlignment="1">
      <alignment horizontal="center" vertical="center" textRotation="255" wrapText="1"/>
    </xf>
    <xf numFmtId="38" fontId="2" fillId="0" borderId="0" xfId="1" applyFont="1" applyFill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justify" textRotation="255" wrapText="1"/>
    </xf>
    <xf numFmtId="38" fontId="8" fillId="0" borderId="11" xfId="1" applyFont="1" applyFill="1" applyBorder="1" applyAlignment="1">
      <alignment horizontal="center" vertical="top" textRotation="255" wrapText="1"/>
    </xf>
    <xf numFmtId="38" fontId="8" fillId="0" borderId="0" xfId="1" applyFont="1" applyFill="1" applyBorder="1" applyAlignment="1">
      <alignment horizontal="center" vertical="top" textRotation="255" wrapText="1"/>
    </xf>
    <xf numFmtId="38" fontId="8" fillId="0" borderId="0" xfId="1" applyFont="1" applyFill="1" applyBorder="1" applyAlignment="1">
      <alignment horizontal="center" vertical="center" textRotation="255" wrapText="1"/>
    </xf>
    <xf numFmtId="38" fontId="8" fillId="0" borderId="31" xfId="1" applyFont="1" applyFill="1" applyBorder="1" applyAlignment="1">
      <alignment horizontal="center" vertical="center" textRotation="255" wrapText="1"/>
    </xf>
    <xf numFmtId="38" fontId="21" fillId="0" borderId="11" xfId="1" applyFont="1" applyFill="1" applyBorder="1" applyAlignment="1">
      <alignment horizontal="center" vertical="center" textRotation="255" wrapText="1"/>
    </xf>
    <xf numFmtId="0" fontId="1" fillId="0" borderId="11" xfId="0" applyFont="1" applyFill="1" applyBorder="1"/>
    <xf numFmtId="38" fontId="2" fillId="0" borderId="0" xfId="1" applyFont="1" applyFill="1" applyBorder="1" applyAlignment="1">
      <alignment horizontal="center" vertical="center"/>
    </xf>
    <xf numFmtId="38" fontId="8" fillId="0" borderId="68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38" fontId="22" fillId="0" borderId="36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horizontal="center" vertical="top" textRotation="255" wrapText="1"/>
    </xf>
    <xf numFmtId="38" fontId="8" fillId="0" borderId="36" xfId="1" applyFont="1" applyFill="1" applyBorder="1" applyAlignment="1">
      <alignment horizontal="center" vertical="top" textRotation="255" wrapText="1"/>
    </xf>
    <xf numFmtId="38" fontId="22" fillId="0" borderId="46" xfId="1" applyFont="1" applyFill="1" applyBorder="1" applyAlignment="1">
      <alignment horizontal="center" vertical="center" wrapText="1"/>
    </xf>
    <xf numFmtId="38" fontId="22" fillId="0" borderId="44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horizontal="center" vertical="center" textRotation="255" wrapText="1"/>
    </xf>
    <xf numFmtId="38" fontId="8" fillId="0" borderId="44" xfId="1" applyFont="1" applyFill="1" applyBorder="1" applyAlignment="1">
      <alignment horizontal="center" vertical="center" textRotation="255" wrapText="1"/>
    </xf>
    <xf numFmtId="38" fontId="8" fillId="0" borderId="36" xfId="1" applyFont="1" applyFill="1" applyBorder="1" applyAlignment="1">
      <alignment horizontal="center" vertical="center" textRotation="255" wrapText="1"/>
    </xf>
    <xf numFmtId="38" fontId="21" fillId="0" borderId="46" xfId="1" applyFont="1" applyFill="1" applyBorder="1" applyAlignment="1">
      <alignment horizontal="center" vertical="center" textRotation="255" wrapText="1"/>
    </xf>
    <xf numFmtId="38" fontId="21" fillId="0" borderId="36" xfId="1" applyFont="1" applyFill="1" applyBorder="1" applyAlignment="1">
      <alignment horizontal="center" vertical="center" textRotation="255" wrapText="1"/>
    </xf>
    <xf numFmtId="38" fontId="2" fillId="0" borderId="37" xfId="1" applyFont="1" applyFill="1" applyBorder="1" applyAlignment="1">
      <alignment horizontal="center" vertical="center" textRotation="255" wrapText="1"/>
    </xf>
    <xf numFmtId="38" fontId="8" fillId="0" borderId="108" xfId="1" applyFont="1" applyFill="1" applyBorder="1" applyAlignment="1">
      <alignment horizontal="center" vertical="center"/>
    </xf>
    <xf numFmtId="177" fontId="2" fillId="0" borderId="74" xfId="1" applyNumberFormat="1" applyFont="1" applyFill="1" applyBorder="1" applyAlignment="1">
      <alignment horizontal="right" vertical="center"/>
    </xf>
    <xf numFmtId="177" fontId="2" fillId="0" borderId="87" xfId="1" applyNumberFormat="1" applyFont="1" applyFill="1" applyBorder="1" applyAlignment="1">
      <alignment horizontal="right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123" xfId="1" applyNumberFormat="1" applyFont="1" applyFill="1" applyBorder="1" applyAlignment="1">
      <alignment horizontal="right" vertical="center"/>
    </xf>
    <xf numFmtId="177" fontId="2" fillId="0" borderId="88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center" vertical="center" textRotation="255" wrapText="1"/>
    </xf>
    <xf numFmtId="38" fontId="8" fillId="0" borderId="79" xfId="1" applyFont="1" applyFill="1" applyBorder="1" applyAlignment="1">
      <alignment horizontal="center" vertical="center"/>
    </xf>
    <xf numFmtId="177" fontId="2" fillId="0" borderId="80" xfId="1" applyNumberFormat="1" applyFont="1" applyFill="1" applyBorder="1" applyAlignment="1">
      <alignment horizontal="right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38" fontId="2" fillId="0" borderId="54" xfId="1" applyFont="1" applyFill="1" applyBorder="1" applyAlignment="1">
      <alignment horizontal="center" vertical="center" textRotation="255" wrapText="1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54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 textRotation="255"/>
    </xf>
    <xf numFmtId="38" fontId="21" fillId="0" borderId="0" xfId="1" applyFont="1" applyFill="1" applyBorder="1" applyAlignment="1">
      <alignment vertical="center" textRotation="255"/>
    </xf>
    <xf numFmtId="38" fontId="23" fillId="0" borderId="81" xfId="1" applyFont="1" applyFill="1" applyBorder="1" applyAlignment="1">
      <alignment horizontal="center" vertical="top" textRotation="255" wrapText="1"/>
    </xf>
    <xf numFmtId="38" fontId="23" fillId="0" borderId="83" xfId="1" applyFont="1" applyFill="1" applyBorder="1" applyAlignment="1">
      <alignment horizontal="center" vertical="top" textRotation="255" wrapText="1"/>
    </xf>
    <xf numFmtId="0" fontId="9" fillId="0" borderId="0" xfId="0" applyFont="1" applyFill="1" applyBorder="1" applyAlignment="1">
      <alignment vertical="center" shrinkToFit="1"/>
    </xf>
    <xf numFmtId="38" fontId="23" fillId="0" borderId="0" xfId="1" applyFont="1" applyFill="1" applyBorder="1" applyAlignment="1">
      <alignment vertical="top" textRotation="255"/>
    </xf>
    <xf numFmtId="38" fontId="22" fillId="0" borderId="0" xfId="1" applyFont="1" applyFill="1" applyBorder="1" applyAlignment="1">
      <alignment vertical="center"/>
    </xf>
    <xf numFmtId="179" fontId="2" fillId="0" borderId="87" xfId="1" applyNumberFormat="1" applyFont="1" applyFill="1" applyBorder="1" applyAlignment="1">
      <alignment horizontal="right" vertical="center"/>
    </xf>
    <xf numFmtId="179" fontId="2" fillId="0" borderId="123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179" fontId="2" fillId="0" borderId="38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 applyAlignment="1">
      <alignment vertical="center"/>
    </xf>
    <xf numFmtId="179" fontId="2" fillId="0" borderId="97" xfId="1" applyNumberFormat="1" applyFont="1" applyFill="1" applyBorder="1" applyAlignment="1">
      <alignment horizontal="right" vertical="center"/>
    </xf>
    <xf numFmtId="179" fontId="2" fillId="0" borderId="17" xfId="1" applyNumberFormat="1" applyFont="1" applyFill="1" applyBorder="1" applyAlignment="1">
      <alignment horizontal="right" vertical="center"/>
    </xf>
    <xf numFmtId="179" fontId="2" fillId="0" borderId="81" xfId="1" applyNumberFormat="1" applyFont="1" applyFill="1" applyBorder="1" applyAlignment="1">
      <alignment horizontal="right" vertical="center"/>
    </xf>
    <xf numFmtId="179" fontId="2" fillId="0" borderId="83" xfId="1" applyNumberFormat="1" applyFont="1" applyFill="1" applyBorder="1" applyAlignment="1">
      <alignment horizontal="right" vertical="center"/>
    </xf>
    <xf numFmtId="179" fontId="2" fillId="0" borderId="54" xfId="1" applyNumberFormat="1" applyFont="1" applyFill="1" applyBorder="1" applyAlignment="1">
      <alignment horizontal="right" vertical="center"/>
    </xf>
    <xf numFmtId="179" fontId="2" fillId="0" borderId="20" xfId="1" applyNumberFormat="1" applyFont="1" applyFill="1" applyBorder="1" applyAlignment="1">
      <alignment horizontal="right" vertical="center"/>
    </xf>
    <xf numFmtId="179" fontId="2" fillId="0" borderId="21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38" fontId="2" fillId="0" borderId="133" xfId="1" applyFont="1" applyFill="1" applyBorder="1" applyAlignment="1">
      <alignment horizontal="distributed" vertical="center"/>
    </xf>
    <xf numFmtId="38" fontId="8" fillId="0" borderId="134" xfId="1" applyFont="1" applyFill="1" applyBorder="1" applyAlignment="1">
      <alignment horizontal="center" vertical="center" wrapText="1"/>
    </xf>
    <xf numFmtId="38" fontId="8" fillId="0" borderId="135" xfId="1" applyFont="1" applyFill="1" applyBorder="1" applyAlignment="1">
      <alignment horizontal="center" vertical="center" wrapText="1"/>
    </xf>
    <xf numFmtId="38" fontId="8" fillId="0" borderId="133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38" xfId="1" applyFont="1" applyFill="1" applyBorder="1" applyAlignment="1">
      <alignment horizontal="center" vertical="center"/>
    </xf>
    <xf numFmtId="38" fontId="8" fillId="0" borderId="81" xfId="1" applyFont="1" applyFill="1" applyBorder="1" applyAlignment="1">
      <alignment horizontal="center" vertical="center"/>
    </xf>
    <xf numFmtId="177" fontId="2" fillId="0" borderId="136" xfId="1" applyNumberFormat="1" applyFont="1" applyFill="1" applyBorder="1" applyAlignment="1">
      <alignment horizontal="right" vertical="center"/>
    </xf>
    <xf numFmtId="177" fontId="2" fillId="0" borderId="83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2" fillId="0" borderId="137" xfId="1" applyFont="1" applyFill="1" applyBorder="1" applyAlignment="1">
      <alignment horizontal="center" vertical="center"/>
    </xf>
    <xf numFmtId="38" fontId="22" fillId="0" borderId="2" xfId="1" applyFont="1" applyFill="1" applyBorder="1" applyAlignment="1">
      <alignment horizontal="center" vertical="distributed" textRotation="255" wrapText="1" justifyLastLine="1"/>
    </xf>
    <xf numFmtId="38" fontId="22" fillId="0" borderId="5" xfId="1" applyFont="1" applyFill="1" applyBorder="1" applyAlignment="1">
      <alignment horizontal="center" vertical="distributed" textRotation="255" justifyLastLine="1"/>
    </xf>
    <xf numFmtId="38" fontId="22" fillId="0" borderId="65" xfId="1" applyFont="1" applyFill="1" applyBorder="1" applyAlignment="1">
      <alignment horizontal="center" vertical="center" wrapText="1"/>
    </xf>
    <xf numFmtId="38" fontId="22" fillId="0" borderId="26" xfId="1" applyFont="1" applyFill="1" applyBorder="1" applyAlignment="1">
      <alignment horizontal="center" vertical="center"/>
    </xf>
    <xf numFmtId="38" fontId="22" fillId="0" borderId="26" xfId="1" applyFont="1" applyFill="1" applyBorder="1" applyAlignment="1">
      <alignment horizontal="center" vertical="center" wrapText="1"/>
    </xf>
    <xf numFmtId="38" fontId="22" fillId="0" borderId="92" xfId="1" applyFont="1" applyFill="1" applyBorder="1" applyAlignment="1">
      <alignment horizontal="center" vertical="center" wrapText="1"/>
    </xf>
    <xf numFmtId="38" fontId="22" fillId="0" borderId="64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38" fontId="22" fillId="0" borderId="33" xfId="1" applyFont="1" applyFill="1" applyBorder="1" applyAlignment="1">
      <alignment horizontal="center" vertical="center"/>
    </xf>
    <xf numFmtId="38" fontId="22" fillId="0" borderId="36" xfId="1" applyFont="1" applyFill="1" applyBorder="1" applyAlignment="1">
      <alignment horizontal="center" vertical="distributed" textRotation="255" wrapText="1" justifyLastLine="1"/>
    </xf>
    <xf numFmtId="38" fontId="22" fillId="0" borderId="46" xfId="1" applyFont="1" applyFill="1" applyBorder="1" applyAlignment="1">
      <alignment horizontal="center" vertical="distributed" textRotation="255" justifyLastLine="1"/>
    </xf>
    <xf numFmtId="38" fontId="22" fillId="0" borderId="46" xfId="1" applyFont="1" applyFill="1" applyBorder="1" applyAlignment="1">
      <alignment horizontal="center" vertical="distributed" textRotation="255" justifyLastLine="1"/>
    </xf>
    <xf numFmtId="38" fontId="21" fillId="0" borderId="46" xfId="1" applyFont="1" applyFill="1" applyBorder="1" applyAlignment="1">
      <alignment horizontal="center" vertical="distributed" textRotation="255" justifyLastLine="1"/>
    </xf>
    <xf numFmtId="38" fontId="22" fillId="0" borderId="46" xfId="1" applyFont="1" applyFill="1" applyBorder="1" applyAlignment="1">
      <alignment horizontal="center" vertical="distributed" textRotation="255" wrapText="1" justifyLastLine="1"/>
    </xf>
    <xf numFmtId="38" fontId="22" fillId="0" borderId="68" xfId="1" applyFont="1" applyFill="1" applyBorder="1" applyAlignment="1">
      <alignment horizontal="center" vertical="distributed" textRotation="255" wrapText="1" justifyLastLine="1"/>
    </xf>
    <xf numFmtId="177" fontId="2" fillId="0" borderId="100" xfId="3" applyNumberFormat="1" applyFont="1" applyFill="1" applyBorder="1" applyAlignment="1">
      <alignment horizontal="right" vertical="center"/>
    </xf>
    <xf numFmtId="177" fontId="2" fillId="0" borderId="70" xfId="3" applyNumberFormat="1" applyFont="1" applyFill="1" applyBorder="1" applyAlignment="1">
      <alignment horizontal="right" vertical="center"/>
    </xf>
    <xf numFmtId="177" fontId="2" fillId="0" borderId="51" xfId="3" applyNumberFormat="1" applyFont="1" applyFill="1" applyBorder="1" applyAlignment="1">
      <alignment horizontal="right" vertical="center"/>
    </xf>
    <xf numFmtId="177" fontId="2" fillId="0" borderId="13" xfId="3" applyNumberFormat="1" applyFont="1" applyFill="1" applyBorder="1" applyAlignment="1">
      <alignment horizontal="right" vertical="center"/>
    </xf>
    <xf numFmtId="177" fontId="2" fillId="0" borderId="31" xfId="3" applyNumberFormat="1" applyFont="1" applyFill="1" applyBorder="1" applyAlignment="1">
      <alignment horizontal="right" vertical="center"/>
    </xf>
    <xf numFmtId="177" fontId="2" fillId="0" borderId="10" xfId="3" applyNumberFormat="1" applyFont="1" applyFill="1" applyBorder="1" applyAlignment="1">
      <alignment horizontal="right" vertical="center"/>
    </xf>
    <xf numFmtId="177" fontId="2" fillId="0" borderId="71" xfId="3" applyNumberFormat="1" applyFont="1" applyFill="1" applyBorder="1" applyAlignment="1">
      <alignment horizontal="right" vertical="center"/>
    </xf>
    <xf numFmtId="177" fontId="2" fillId="0" borderId="54" xfId="3" applyNumberFormat="1" applyFont="1" applyFill="1" applyBorder="1" applyAlignment="1">
      <alignment horizontal="right" vertical="center"/>
    </xf>
    <xf numFmtId="177" fontId="2" fillId="0" borderId="20" xfId="3" applyNumberFormat="1" applyFont="1" applyFill="1" applyBorder="1" applyAlignment="1">
      <alignment horizontal="right" vertical="center"/>
    </xf>
    <xf numFmtId="177" fontId="2" fillId="0" borderId="63" xfId="3" applyNumberFormat="1" applyFont="1" applyFill="1" applyBorder="1" applyAlignment="1">
      <alignment horizontal="right" vertical="center"/>
    </xf>
    <xf numFmtId="177" fontId="2" fillId="0" borderId="1" xfId="3" applyNumberFormat="1" applyFont="1" applyFill="1" applyBorder="1" applyAlignment="1">
      <alignment horizontal="right" vertical="center"/>
    </xf>
    <xf numFmtId="38" fontId="2" fillId="0" borderId="116" xfId="1" applyFont="1" applyFill="1" applyBorder="1" applyAlignment="1">
      <alignment vertical="center"/>
    </xf>
    <xf numFmtId="0" fontId="8" fillId="0" borderId="138" xfId="3" applyFont="1" applyFill="1" applyBorder="1" applyAlignment="1">
      <alignment horizontal="center" vertical="center"/>
    </xf>
    <xf numFmtId="0" fontId="8" fillId="0" borderId="133" xfId="3" applyFont="1" applyFill="1" applyBorder="1" applyAlignment="1">
      <alignment horizontal="center" vertical="center" textRotation="255" wrapText="1"/>
    </xf>
    <xf numFmtId="0" fontId="8" fillId="0" borderId="139" xfId="3" applyFont="1" applyFill="1" applyBorder="1" applyAlignment="1">
      <alignment horizontal="center" vertical="center" textRotation="255" wrapText="1"/>
    </xf>
    <xf numFmtId="0" fontId="8" fillId="0" borderId="0" xfId="3" applyFont="1" applyFill="1" applyBorder="1" applyAlignment="1">
      <alignment horizontal="center" vertical="center" textRotation="255" wrapText="1"/>
    </xf>
    <xf numFmtId="0" fontId="11" fillId="0" borderId="62" xfId="3" applyFont="1" applyFill="1" applyBorder="1" applyAlignment="1">
      <alignment horizontal="center" vertical="center"/>
    </xf>
    <xf numFmtId="177" fontId="2" fillId="0" borderId="27" xfId="3" applyNumberFormat="1" applyFont="1" applyFill="1" applyBorder="1" applyAlignment="1">
      <alignment horizontal="right" vertical="center"/>
    </xf>
    <xf numFmtId="177" fontId="2" fillId="0" borderId="123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0" fontId="11" fillId="0" borderId="136" xfId="3" applyFont="1" applyFill="1" applyBorder="1" applyAlignment="1">
      <alignment horizontal="center" vertical="center"/>
    </xf>
    <xf numFmtId="177" fontId="2" fillId="0" borderId="19" xfId="3" applyNumberFormat="1" applyFont="1" applyFill="1" applyBorder="1" applyAlignment="1">
      <alignment horizontal="right" vertical="center"/>
    </xf>
    <xf numFmtId="177" fontId="2" fillId="0" borderId="17" xfId="3" applyNumberFormat="1" applyFont="1" applyFill="1" applyBorder="1" applyAlignment="1">
      <alignment horizontal="right" vertical="center"/>
    </xf>
    <xf numFmtId="0" fontId="11" fillId="0" borderId="93" xfId="3" applyFont="1" applyFill="1" applyBorder="1" applyAlignment="1">
      <alignment horizontal="center" vertical="center"/>
    </xf>
    <xf numFmtId="177" fontId="2" fillId="0" borderId="22" xfId="3" applyNumberFormat="1" applyFont="1" applyFill="1" applyBorder="1" applyAlignment="1">
      <alignment horizontal="right" vertical="center"/>
    </xf>
    <xf numFmtId="0" fontId="1" fillId="0" borderId="0" xfId="0" applyFont="1"/>
  </cellXfs>
  <cellStyles count="12">
    <cellStyle name="パーセント" xfId="2" builtinId="5"/>
    <cellStyle name="桁区切り" xfId="1" builtinId="6"/>
    <cellStyle name="桁区切り 2" xfId="5"/>
    <cellStyle name="桁区切り 3" xfId="6"/>
    <cellStyle name="桁区切り 4" xfId="7"/>
    <cellStyle name="標準" xfId="0" builtinId="0"/>
    <cellStyle name="標準 2" xfId="8"/>
    <cellStyle name="標準 3" xfId="9"/>
    <cellStyle name="標準 3 2" xfId="10"/>
    <cellStyle name="標準 4" xfId="11"/>
    <cellStyle name="標準_P93　119表" xfId="3"/>
    <cellStyle name="標準_P94　120、121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6"/>
  <sheetViews>
    <sheetView showGridLines="0" tabSelected="1" zoomScaleNormal="100" workbookViewId="0">
      <selection activeCell="T14" sqref="T14"/>
    </sheetView>
  </sheetViews>
  <sheetFormatPr defaultColWidth="7.5703125" defaultRowHeight="17.25" customHeight="1"/>
  <cols>
    <col min="1" max="1" width="4.28515625" style="1" customWidth="1"/>
    <col min="2" max="2" width="5" style="1" customWidth="1"/>
    <col min="3" max="3" width="10" style="2" customWidth="1"/>
    <col min="4" max="6" width="8.28515625" style="2" customWidth="1"/>
    <col min="7" max="7" width="7" style="2" customWidth="1"/>
    <col min="8" max="8" width="8.28515625" style="2" customWidth="1"/>
    <col min="9" max="11" width="6" style="2" customWidth="1"/>
    <col min="12" max="12" width="5.140625" style="2" bestFit="1" customWidth="1"/>
    <col min="13" max="16" width="5.85546875" style="2" bestFit="1" customWidth="1"/>
    <col min="17" max="18" width="8.85546875" style="3" bestFit="1" customWidth="1"/>
    <col min="19" max="19" width="1" style="2" customWidth="1"/>
    <col min="20" max="256" width="7.5703125" style="2"/>
    <col min="257" max="257" width="4.28515625" style="2" customWidth="1"/>
    <col min="258" max="258" width="5" style="2" customWidth="1"/>
    <col min="259" max="259" width="10" style="2" customWidth="1"/>
    <col min="260" max="262" width="8.28515625" style="2" customWidth="1"/>
    <col min="263" max="263" width="7" style="2" customWidth="1"/>
    <col min="264" max="264" width="8.28515625" style="2" customWidth="1"/>
    <col min="265" max="267" width="6" style="2" customWidth="1"/>
    <col min="268" max="268" width="5.140625" style="2" bestFit="1" customWidth="1"/>
    <col min="269" max="272" width="5.85546875" style="2" bestFit="1" customWidth="1"/>
    <col min="273" max="274" width="8.85546875" style="2" bestFit="1" customWidth="1"/>
    <col min="275" max="275" width="1" style="2" customWidth="1"/>
    <col min="276" max="512" width="7.5703125" style="2"/>
    <col min="513" max="513" width="4.28515625" style="2" customWidth="1"/>
    <col min="514" max="514" width="5" style="2" customWidth="1"/>
    <col min="515" max="515" width="10" style="2" customWidth="1"/>
    <col min="516" max="518" width="8.28515625" style="2" customWidth="1"/>
    <col min="519" max="519" width="7" style="2" customWidth="1"/>
    <col min="520" max="520" width="8.28515625" style="2" customWidth="1"/>
    <col min="521" max="523" width="6" style="2" customWidth="1"/>
    <col min="524" max="524" width="5.140625" style="2" bestFit="1" customWidth="1"/>
    <col min="525" max="528" width="5.85546875" style="2" bestFit="1" customWidth="1"/>
    <col min="529" max="530" width="8.85546875" style="2" bestFit="1" customWidth="1"/>
    <col min="531" max="531" width="1" style="2" customWidth="1"/>
    <col min="532" max="768" width="7.5703125" style="2"/>
    <col min="769" max="769" width="4.28515625" style="2" customWidth="1"/>
    <col min="770" max="770" width="5" style="2" customWidth="1"/>
    <col min="771" max="771" width="10" style="2" customWidth="1"/>
    <col min="772" max="774" width="8.28515625" style="2" customWidth="1"/>
    <col min="775" max="775" width="7" style="2" customWidth="1"/>
    <col min="776" max="776" width="8.28515625" style="2" customWidth="1"/>
    <col min="777" max="779" width="6" style="2" customWidth="1"/>
    <col min="780" max="780" width="5.140625" style="2" bestFit="1" customWidth="1"/>
    <col min="781" max="784" width="5.85546875" style="2" bestFit="1" customWidth="1"/>
    <col min="785" max="786" width="8.85546875" style="2" bestFit="1" customWidth="1"/>
    <col min="787" max="787" width="1" style="2" customWidth="1"/>
    <col min="788" max="1024" width="7.5703125" style="2"/>
    <col min="1025" max="1025" width="4.28515625" style="2" customWidth="1"/>
    <col min="1026" max="1026" width="5" style="2" customWidth="1"/>
    <col min="1027" max="1027" width="10" style="2" customWidth="1"/>
    <col min="1028" max="1030" width="8.28515625" style="2" customWidth="1"/>
    <col min="1031" max="1031" width="7" style="2" customWidth="1"/>
    <col min="1032" max="1032" width="8.28515625" style="2" customWidth="1"/>
    <col min="1033" max="1035" width="6" style="2" customWidth="1"/>
    <col min="1036" max="1036" width="5.140625" style="2" bestFit="1" customWidth="1"/>
    <col min="1037" max="1040" width="5.85546875" style="2" bestFit="1" customWidth="1"/>
    <col min="1041" max="1042" width="8.85546875" style="2" bestFit="1" customWidth="1"/>
    <col min="1043" max="1043" width="1" style="2" customWidth="1"/>
    <col min="1044" max="1280" width="7.5703125" style="2"/>
    <col min="1281" max="1281" width="4.28515625" style="2" customWidth="1"/>
    <col min="1282" max="1282" width="5" style="2" customWidth="1"/>
    <col min="1283" max="1283" width="10" style="2" customWidth="1"/>
    <col min="1284" max="1286" width="8.28515625" style="2" customWidth="1"/>
    <col min="1287" max="1287" width="7" style="2" customWidth="1"/>
    <col min="1288" max="1288" width="8.28515625" style="2" customWidth="1"/>
    <col min="1289" max="1291" width="6" style="2" customWidth="1"/>
    <col min="1292" max="1292" width="5.140625" style="2" bestFit="1" customWidth="1"/>
    <col min="1293" max="1296" width="5.85546875" style="2" bestFit="1" customWidth="1"/>
    <col min="1297" max="1298" width="8.85546875" style="2" bestFit="1" customWidth="1"/>
    <col min="1299" max="1299" width="1" style="2" customWidth="1"/>
    <col min="1300" max="1536" width="7.5703125" style="2"/>
    <col min="1537" max="1537" width="4.28515625" style="2" customWidth="1"/>
    <col min="1538" max="1538" width="5" style="2" customWidth="1"/>
    <col min="1539" max="1539" width="10" style="2" customWidth="1"/>
    <col min="1540" max="1542" width="8.28515625" style="2" customWidth="1"/>
    <col min="1543" max="1543" width="7" style="2" customWidth="1"/>
    <col min="1544" max="1544" width="8.28515625" style="2" customWidth="1"/>
    <col min="1545" max="1547" width="6" style="2" customWidth="1"/>
    <col min="1548" max="1548" width="5.140625" style="2" bestFit="1" customWidth="1"/>
    <col min="1549" max="1552" width="5.85546875" style="2" bestFit="1" customWidth="1"/>
    <col min="1553" max="1554" width="8.85546875" style="2" bestFit="1" customWidth="1"/>
    <col min="1555" max="1555" width="1" style="2" customWidth="1"/>
    <col min="1556" max="1792" width="7.5703125" style="2"/>
    <col min="1793" max="1793" width="4.28515625" style="2" customWidth="1"/>
    <col min="1794" max="1794" width="5" style="2" customWidth="1"/>
    <col min="1795" max="1795" width="10" style="2" customWidth="1"/>
    <col min="1796" max="1798" width="8.28515625" style="2" customWidth="1"/>
    <col min="1799" max="1799" width="7" style="2" customWidth="1"/>
    <col min="1800" max="1800" width="8.28515625" style="2" customWidth="1"/>
    <col min="1801" max="1803" width="6" style="2" customWidth="1"/>
    <col min="1804" max="1804" width="5.140625" style="2" bestFit="1" customWidth="1"/>
    <col min="1805" max="1808" width="5.85546875" style="2" bestFit="1" customWidth="1"/>
    <col min="1809" max="1810" width="8.85546875" style="2" bestFit="1" customWidth="1"/>
    <col min="1811" max="1811" width="1" style="2" customWidth="1"/>
    <col min="1812" max="2048" width="7.5703125" style="2"/>
    <col min="2049" max="2049" width="4.28515625" style="2" customWidth="1"/>
    <col min="2050" max="2050" width="5" style="2" customWidth="1"/>
    <col min="2051" max="2051" width="10" style="2" customWidth="1"/>
    <col min="2052" max="2054" width="8.28515625" style="2" customWidth="1"/>
    <col min="2055" max="2055" width="7" style="2" customWidth="1"/>
    <col min="2056" max="2056" width="8.28515625" style="2" customWidth="1"/>
    <col min="2057" max="2059" width="6" style="2" customWidth="1"/>
    <col min="2060" max="2060" width="5.140625" style="2" bestFit="1" customWidth="1"/>
    <col min="2061" max="2064" width="5.85546875" style="2" bestFit="1" customWidth="1"/>
    <col min="2065" max="2066" width="8.85546875" style="2" bestFit="1" customWidth="1"/>
    <col min="2067" max="2067" width="1" style="2" customWidth="1"/>
    <col min="2068" max="2304" width="7.5703125" style="2"/>
    <col min="2305" max="2305" width="4.28515625" style="2" customWidth="1"/>
    <col min="2306" max="2306" width="5" style="2" customWidth="1"/>
    <col min="2307" max="2307" width="10" style="2" customWidth="1"/>
    <col min="2308" max="2310" width="8.28515625" style="2" customWidth="1"/>
    <col min="2311" max="2311" width="7" style="2" customWidth="1"/>
    <col min="2312" max="2312" width="8.28515625" style="2" customWidth="1"/>
    <col min="2313" max="2315" width="6" style="2" customWidth="1"/>
    <col min="2316" max="2316" width="5.140625" style="2" bestFit="1" customWidth="1"/>
    <col min="2317" max="2320" width="5.85546875" style="2" bestFit="1" customWidth="1"/>
    <col min="2321" max="2322" width="8.85546875" style="2" bestFit="1" customWidth="1"/>
    <col min="2323" max="2323" width="1" style="2" customWidth="1"/>
    <col min="2324" max="2560" width="7.5703125" style="2"/>
    <col min="2561" max="2561" width="4.28515625" style="2" customWidth="1"/>
    <col min="2562" max="2562" width="5" style="2" customWidth="1"/>
    <col min="2563" max="2563" width="10" style="2" customWidth="1"/>
    <col min="2564" max="2566" width="8.28515625" style="2" customWidth="1"/>
    <col min="2567" max="2567" width="7" style="2" customWidth="1"/>
    <col min="2568" max="2568" width="8.28515625" style="2" customWidth="1"/>
    <col min="2569" max="2571" width="6" style="2" customWidth="1"/>
    <col min="2572" max="2572" width="5.140625" style="2" bestFit="1" customWidth="1"/>
    <col min="2573" max="2576" width="5.85546875" style="2" bestFit="1" customWidth="1"/>
    <col min="2577" max="2578" width="8.85546875" style="2" bestFit="1" customWidth="1"/>
    <col min="2579" max="2579" width="1" style="2" customWidth="1"/>
    <col min="2580" max="2816" width="7.5703125" style="2"/>
    <col min="2817" max="2817" width="4.28515625" style="2" customWidth="1"/>
    <col min="2818" max="2818" width="5" style="2" customWidth="1"/>
    <col min="2819" max="2819" width="10" style="2" customWidth="1"/>
    <col min="2820" max="2822" width="8.28515625" style="2" customWidth="1"/>
    <col min="2823" max="2823" width="7" style="2" customWidth="1"/>
    <col min="2824" max="2824" width="8.28515625" style="2" customWidth="1"/>
    <col min="2825" max="2827" width="6" style="2" customWidth="1"/>
    <col min="2828" max="2828" width="5.140625" style="2" bestFit="1" customWidth="1"/>
    <col min="2829" max="2832" width="5.85546875" style="2" bestFit="1" customWidth="1"/>
    <col min="2833" max="2834" width="8.85546875" style="2" bestFit="1" customWidth="1"/>
    <col min="2835" max="2835" width="1" style="2" customWidth="1"/>
    <col min="2836" max="3072" width="7.5703125" style="2"/>
    <col min="3073" max="3073" width="4.28515625" style="2" customWidth="1"/>
    <col min="3074" max="3074" width="5" style="2" customWidth="1"/>
    <col min="3075" max="3075" width="10" style="2" customWidth="1"/>
    <col min="3076" max="3078" width="8.28515625" style="2" customWidth="1"/>
    <col min="3079" max="3079" width="7" style="2" customWidth="1"/>
    <col min="3080" max="3080" width="8.28515625" style="2" customWidth="1"/>
    <col min="3081" max="3083" width="6" style="2" customWidth="1"/>
    <col min="3084" max="3084" width="5.140625" style="2" bestFit="1" customWidth="1"/>
    <col min="3085" max="3088" width="5.85546875" style="2" bestFit="1" customWidth="1"/>
    <col min="3089" max="3090" width="8.85546875" style="2" bestFit="1" customWidth="1"/>
    <col min="3091" max="3091" width="1" style="2" customWidth="1"/>
    <col min="3092" max="3328" width="7.5703125" style="2"/>
    <col min="3329" max="3329" width="4.28515625" style="2" customWidth="1"/>
    <col min="3330" max="3330" width="5" style="2" customWidth="1"/>
    <col min="3331" max="3331" width="10" style="2" customWidth="1"/>
    <col min="3332" max="3334" width="8.28515625" style="2" customWidth="1"/>
    <col min="3335" max="3335" width="7" style="2" customWidth="1"/>
    <col min="3336" max="3336" width="8.28515625" style="2" customWidth="1"/>
    <col min="3337" max="3339" width="6" style="2" customWidth="1"/>
    <col min="3340" max="3340" width="5.140625" style="2" bestFit="1" customWidth="1"/>
    <col min="3341" max="3344" width="5.85546875" style="2" bestFit="1" customWidth="1"/>
    <col min="3345" max="3346" width="8.85546875" style="2" bestFit="1" customWidth="1"/>
    <col min="3347" max="3347" width="1" style="2" customWidth="1"/>
    <col min="3348" max="3584" width="7.5703125" style="2"/>
    <col min="3585" max="3585" width="4.28515625" style="2" customWidth="1"/>
    <col min="3586" max="3586" width="5" style="2" customWidth="1"/>
    <col min="3587" max="3587" width="10" style="2" customWidth="1"/>
    <col min="3588" max="3590" width="8.28515625" style="2" customWidth="1"/>
    <col min="3591" max="3591" width="7" style="2" customWidth="1"/>
    <col min="3592" max="3592" width="8.28515625" style="2" customWidth="1"/>
    <col min="3593" max="3595" width="6" style="2" customWidth="1"/>
    <col min="3596" max="3596" width="5.140625" style="2" bestFit="1" customWidth="1"/>
    <col min="3597" max="3600" width="5.85546875" style="2" bestFit="1" customWidth="1"/>
    <col min="3601" max="3602" width="8.85546875" style="2" bestFit="1" customWidth="1"/>
    <col min="3603" max="3603" width="1" style="2" customWidth="1"/>
    <col min="3604" max="3840" width="7.5703125" style="2"/>
    <col min="3841" max="3841" width="4.28515625" style="2" customWidth="1"/>
    <col min="3842" max="3842" width="5" style="2" customWidth="1"/>
    <col min="3843" max="3843" width="10" style="2" customWidth="1"/>
    <col min="3844" max="3846" width="8.28515625" style="2" customWidth="1"/>
    <col min="3847" max="3847" width="7" style="2" customWidth="1"/>
    <col min="3848" max="3848" width="8.28515625" style="2" customWidth="1"/>
    <col min="3849" max="3851" width="6" style="2" customWidth="1"/>
    <col min="3852" max="3852" width="5.140625" style="2" bestFit="1" customWidth="1"/>
    <col min="3853" max="3856" width="5.85546875" style="2" bestFit="1" customWidth="1"/>
    <col min="3857" max="3858" width="8.85546875" style="2" bestFit="1" customWidth="1"/>
    <col min="3859" max="3859" width="1" style="2" customWidth="1"/>
    <col min="3860" max="4096" width="7.5703125" style="2"/>
    <col min="4097" max="4097" width="4.28515625" style="2" customWidth="1"/>
    <col min="4098" max="4098" width="5" style="2" customWidth="1"/>
    <col min="4099" max="4099" width="10" style="2" customWidth="1"/>
    <col min="4100" max="4102" width="8.28515625" style="2" customWidth="1"/>
    <col min="4103" max="4103" width="7" style="2" customWidth="1"/>
    <col min="4104" max="4104" width="8.28515625" style="2" customWidth="1"/>
    <col min="4105" max="4107" width="6" style="2" customWidth="1"/>
    <col min="4108" max="4108" width="5.140625" style="2" bestFit="1" customWidth="1"/>
    <col min="4109" max="4112" width="5.85546875" style="2" bestFit="1" customWidth="1"/>
    <col min="4113" max="4114" width="8.85546875" style="2" bestFit="1" customWidth="1"/>
    <col min="4115" max="4115" width="1" style="2" customWidth="1"/>
    <col min="4116" max="4352" width="7.5703125" style="2"/>
    <col min="4353" max="4353" width="4.28515625" style="2" customWidth="1"/>
    <col min="4354" max="4354" width="5" style="2" customWidth="1"/>
    <col min="4355" max="4355" width="10" style="2" customWidth="1"/>
    <col min="4356" max="4358" width="8.28515625" style="2" customWidth="1"/>
    <col min="4359" max="4359" width="7" style="2" customWidth="1"/>
    <col min="4360" max="4360" width="8.28515625" style="2" customWidth="1"/>
    <col min="4361" max="4363" width="6" style="2" customWidth="1"/>
    <col min="4364" max="4364" width="5.140625" style="2" bestFit="1" customWidth="1"/>
    <col min="4365" max="4368" width="5.85546875" style="2" bestFit="1" customWidth="1"/>
    <col min="4369" max="4370" width="8.85546875" style="2" bestFit="1" customWidth="1"/>
    <col min="4371" max="4371" width="1" style="2" customWidth="1"/>
    <col min="4372" max="4608" width="7.5703125" style="2"/>
    <col min="4609" max="4609" width="4.28515625" style="2" customWidth="1"/>
    <col min="4610" max="4610" width="5" style="2" customWidth="1"/>
    <col min="4611" max="4611" width="10" style="2" customWidth="1"/>
    <col min="4612" max="4614" width="8.28515625" style="2" customWidth="1"/>
    <col min="4615" max="4615" width="7" style="2" customWidth="1"/>
    <col min="4616" max="4616" width="8.28515625" style="2" customWidth="1"/>
    <col min="4617" max="4619" width="6" style="2" customWidth="1"/>
    <col min="4620" max="4620" width="5.140625" style="2" bestFit="1" customWidth="1"/>
    <col min="4621" max="4624" width="5.85546875" style="2" bestFit="1" customWidth="1"/>
    <col min="4625" max="4626" width="8.85546875" style="2" bestFit="1" customWidth="1"/>
    <col min="4627" max="4627" width="1" style="2" customWidth="1"/>
    <col min="4628" max="4864" width="7.5703125" style="2"/>
    <col min="4865" max="4865" width="4.28515625" style="2" customWidth="1"/>
    <col min="4866" max="4866" width="5" style="2" customWidth="1"/>
    <col min="4867" max="4867" width="10" style="2" customWidth="1"/>
    <col min="4868" max="4870" width="8.28515625" style="2" customWidth="1"/>
    <col min="4871" max="4871" width="7" style="2" customWidth="1"/>
    <col min="4872" max="4872" width="8.28515625" style="2" customWidth="1"/>
    <col min="4873" max="4875" width="6" style="2" customWidth="1"/>
    <col min="4876" max="4876" width="5.140625" style="2" bestFit="1" customWidth="1"/>
    <col min="4877" max="4880" width="5.85546875" style="2" bestFit="1" customWidth="1"/>
    <col min="4881" max="4882" width="8.85546875" style="2" bestFit="1" customWidth="1"/>
    <col min="4883" max="4883" width="1" style="2" customWidth="1"/>
    <col min="4884" max="5120" width="7.5703125" style="2"/>
    <col min="5121" max="5121" width="4.28515625" style="2" customWidth="1"/>
    <col min="5122" max="5122" width="5" style="2" customWidth="1"/>
    <col min="5123" max="5123" width="10" style="2" customWidth="1"/>
    <col min="5124" max="5126" width="8.28515625" style="2" customWidth="1"/>
    <col min="5127" max="5127" width="7" style="2" customWidth="1"/>
    <col min="5128" max="5128" width="8.28515625" style="2" customWidth="1"/>
    <col min="5129" max="5131" width="6" style="2" customWidth="1"/>
    <col min="5132" max="5132" width="5.140625" style="2" bestFit="1" customWidth="1"/>
    <col min="5133" max="5136" width="5.85546875" style="2" bestFit="1" customWidth="1"/>
    <col min="5137" max="5138" width="8.85546875" style="2" bestFit="1" customWidth="1"/>
    <col min="5139" max="5139" width="1" style="2" customWidth="1"/>
    <col min="5140" max="5376" width="7.5703125" style="2"/>
    <col min="5377" max="5377" width="4.28515625" style="2" customWidth="1"/>
    <col min="5378" max="5378" width="5" style="2" customWidth="1"/>
    <col min="5379" max="5379" width="10" style="2" customWidth="1"/>
    <col min="5380" max="5382" width="8.28515625" style="2" customWidth="1"/>
    <col min="5383" max="5383" width="7" style="2" customWidth="1"/>
    <col min="5384" max="5384" width="8.28515625" style="2" customWidth="1"/>
    <col min="5385" max="5387" width="6" style="2" customWidth="1"/>
    <col min="5388" max="5388" width="5.140625" style="2" bestFit="1" customWidth="1"/>
    <col min="5389" max="5392" width="5.85546875" style="2" bestFit="1" customWidth="1"/>
    <col min="5393" max="5394" width="8.85546875" style="2" bestFit="1" customWidth="1"/>
    <col min="5395" max="5395" width="1" style="2" customWidth="1"/>
    <col min="5396" max="5632" width="7.5703125" style="2"/>
    <col min="5633" max="5633" width="4.28515625" style="2" customWidth="1"/>
    <col min="5634" max="5634" width="5" style="2" customWidth="1"/>
    <col min="5635" max="5635" width="10" style="2" customWidth="1"/>
    <col min="5636" max="5638" width="8.28515625" style="2" customWidth="1"/>
    <col min="5639" max="5639" width="7" style="2" customWidth="1"/>
    <col min="5640" max="5640" width="8.28515625" style="2" customWidth="1"/>
    <col min="5641" max="5643" width="6" style="2" customWidth="1"/>
    <col min="5644" max="5644" width="5.140625" style="2" bestFit="1" customWidth="1"/>
    <col min="5645" max="5648" width="5.85546875" style="2" bestFit="1" customWidth="1"/>
    <col min="5649" max="5650" width="8.85546875" style="2" bestFit="1" customWidth="1"/>
    <col min="5651" max="5651" width="1" style="2" customWidth="1"/>
    <col min="5652" max="5888" width="7.5703125" style="2"/>
    <col min="5889" max="5889" width="4.28515625" style="2" customWidth="1"/>
    <col min="5890" max="5890" width="5" style="2" customWidth="1"/>
    <col min="5891" max="5891" width="10" style="2" customWidth="1"/>
    <col min="5892" max="5894" width="8.28515625" style="2" customWidth="1"/>
    <col min="5895" max="5895" width="7" style="2" customWidth="1"/>
    <col min="5896" max="5896" width="8.28515625" style="2" customWidth="1"/>
    <col min="5897" max="5899" width="6" style="2" customWidth="1"/>
    <col min="5900" max="5900" width="5.140625" style="2" bestFit="1" customWidth="1"/>
    <col min="5901" max="5904" width="5.85546875" style="2" bestFit="1" customWidth="1"/>
    <col min="5905" max="5906" width="8.85546875" style="2" bestFit="1" customWidth="1"/>
    <col min="5907" max="5907" width="1" style="2" customWidth="1"/>
    <col min="5908" max="6144" width="7.5703125" style="2"/>
    <col min="6145" max="6145" width="4.28515625" style="2" customWidth="1"/>
    <col min="6146" max="6146" width="5" style="2" customWidth="1"/>
    <col min="6147" max="6147" width="10" style="2" customWidth="1"/>
    <col min="6148" max="6150" width="8.28515625" style="2" customWidth="1"/>
    <col min="6151" max="6151" width="7" style="2" customWidth="1"/>
    <col min="6152" max="6152" width="8.28515625" style="2" customWidth="1"/>
    <col min="6153" max="6155" width="6" style="2" customWidth="1"/>
    <col min="6156" max="6156" width="5.140625" style="2" bestFit="1" customWidth="1"/>
    <col min="6157" max="6160" width="5.85546875" style="2" bestFit="1" customWidth="1"/>
    <col min="6161" max="6162" width="8.85546875" style="2" bestFit="1" customWidth="1"/>
    <col min="6163" max="6163" width="1" style="2" customWidth="1"/>
    <col min="6164" max="6400" width="7.5703125" style="2"/>
    <col min="6401" max="6401" width="4.28515625" style="2" customWidth="1"/>
    <col min="6402" max="6402" width="5" style="2" customWidth="1"/>
    <col min="6403" max="6403" width="10" style="2" customWidth="1"/>
    <col min="6404" max="6406" width="8.28515625" style="2" customWidth="1"/>
    <col min="6407" max="6407" width="7" style="2" customWidth="1"/>
    <col min="6408" max="6408" width="8.28515625" style="2" customWidth="1"/>
    <col min="6409" max="6411" width="6" style="2" customWidth="1"/>
    <col min="6412" max="6412" width="5.140625" style="2" bestFit="1" customWidth="1"/>
    <col min="6413" max="6416" width="5.85546875" style="2" bestFit="1" customWidth="1"/>
    <col min="6417" max="6418" width="8.85546875" style="2" bestFit="1" customWidth="1"/>
    <col min="6419" max="6419" width="1" style="2" customWidth="1"/>
    <col min="6420" max="6656" width="7.5703125" style="2"/>
    <col min="6657" max="6657" width="4.28515625" style="2" customWidth="1"/>
    <col min="6658" max="6658" width="5" style="2" customWidth="1"/>
    <col min="6659" max="6659" width="10" style="2" customWidth="1"/>
    <col min="6660" max="6662" width="8.28515625" style="2" customWidth="1"/>
    <col min="6663" max="6663" width="7" style="2" customWidth="1"/>
    <col min="6664" max="6664" width="8.28515625" style="2" customWidth="1"/>
    <col min="6665" max="6667" width="6" style="2" customWidth="1"/>
    <col min="6668" max="6668" width="5.140625" style="2" bestFit="1" customWidth="1"/>
    <col min="6669" max="6672" width="5.85546875" style="2" bestFit="1" customWidth="1"/>
    <col min="6673" max="6674" width="8.85546875" style="2" bestFit="1" customWidth="1"/>
    <col min="6675" max="6675" width="1" style="2" customWidth="1"/>
    <col min="6676" max="6912" width="7.5703125" style="2"/>
    <col min="6913" max="6913" width="4.28515625" style="2" customWidth="1"/>
    <col min="6914" max="6914" width="5" style="2" customWidth="1"/>
    <col min="6915" max="6915" width="10" style="2" customWidth="1"/>
    <col min="6916" max="6918" width="8.28515625" style="2" customWidth="1"/>
    <col min="6919" max="6919" width="7" style="2" customWidth="1"/>
    <col min="6920" max="6920" width="8.28515625" style="2" customWidth="1"/>
    <col min="6921" max="6923" width="6" style="2" customWidth="1"/>
    <col min="6924" max="6924" width="5.140625" style="2" bestFit="1" customWidth="1"/>
    <col min="6925" max="6928" width="5.85546875" style="2" bestFit="1" customWidth="1"/>
    <col min="6929" max="6930" width="8.85546875" style="2" bestFit="1" customWidth="1"/>
    <col min="6931" max="6931" width="1" style="2" customWidth="1"/>
    <col min="6932" max="7168" width="7.5703125" style="2"/>
    <col min="7169" max="7169" width="4.28515625" style="2" customWidth="1"/>
    <col min="7170" max="7170" width="5" style="2" customWidth="1"/>
    <col min="7171" max="7171" width="10" style="2" customWidth="1"/>
    <col min="7172" max="7174" width="8.28515625" style="2" customWidth="1"/>
    <col min="7175" max="7175" width="7" style="2" customWidth="1"/>
    <col min="7176" max="7176" width="8.28515625" style="2" customWidth="1"/>
    <col min="7177" max="7179" width="6" style="2" customWidth="1"/>
    <col min="7180" max="7180" width="5.140625" style="2" bestFit="1" customWidth="1"/>
    <col min="7181" max="7184" width="5.85546875" style="2" bestFit="1" customWidth="1"/>
    <col min="7185" max="7186" width="8.85546875" style="2" bestFit="1" customWidth="1"/>
    <col min="7187" max="7187" width="1" style="2" customWidth="1"/>
    <col min="7188" max="7424" width="7.5703125" style="2"/>
    <col min="7425" max="7425" width="4.28515625" style="2" customWidth="1"/>
    <col min="7426" max="7426" width="5" style="2" customWidth="1"/>
    <col min="7427" max="7427" width="10" style="2" customWidth="1"/>
    <col min="7428" max="7430" width="8.28515625" style="2" customWidth="1"/>
    <col min="7431" max="7431" width="7" style="2" customWidth="1"/>
    <col min="7432" max="7432" width="8.28515625" style="2" customWidth="1"/>
    <col min="7433" max="7435" width="6" style="2" customWidth="1"/>
    <col min="7436" max="7436" width="5.140625" style="2" bestFit="1" customWidth="1"/>
    <col min="7437" max="7440" width="5.85546875" style="2" bestFit="1" customWidth="1"/>
    <col min="7441" max="7442" width="8.85546875" style="2" bestFit="1" customWidth="1"/>
    <col min="7443" max="7443" width="1" style="2" customWidth="1"/>
    <col min="7444" max="7680" width="7.5703125" style="2"/>
    <col min="7681" max="7681" width="4.28515625" style="2" customWidth="1"/>
    <col min="7682" max="7682" width="5" style="2" customWidth="1"/>
    <col min="7683" max="7683" width="10" style="2" customWidth="1"/>
    <col min="7684" max="7686" width="8.28515625" style="2" customWidth="1"/>
    <col min="7687" max="7687" width="7" style="2" customWidth="1"/>
    <col min="7688" max="7688" width="8.28515625" style="2" customWidth="1"/>
    <col min="7689" max="7691" width="6" style="2" customWidth="1"/>
    <col min="7692" max="7692" width="5.140625" style="2" bestFit="1" customWidth="1"/>
    <col min="7693" max="7696" width="5.85546875" style="2" bestFit="1" customWidth="1"/>
    <col min="7697" max="7698" width="8.85546875" style="2" bestFit="1" customWidth="1"/>
    <col min="7699" max="7699" width="1" style="2" customWidth="1"/>
    <col min="7700" max="7936" width="7.5703125" style="2"/>
    <col min="7937" max="7937" width="4.28515625" style="2" customWidth="1"/>
    <col min="7938" max="7938" width="5" style="2" customWidth="1"/>
    <col min="7939" max="7939" width="10" style="2" customWidth="1"/>
    <col min="7940" max="7942" width="8.28515625" style="2" customWidth="1"/>
    <col min="7943" max="7943" width="7" style="2" customWidth="1"/>
    <col min="7944" max="7944" width="8.28515625" style="2" customWidth="1"/>
    <col min="7945" max="7947" width="6" style="2" customWidth="1"/>
    <col min="7948" max="7948" width="5.140625" style="2" bestFit="1" customWidth="1"/>
    <col min="7949" max="7952" width="5.85546875" style="2" bestFit="1" customWidth="1"/>
    <col min="7953" max="7954" width="8.85546875" style="2" bestFit="1" customWidth="1"/>
    <col min="7955" max="7955" width="1" style="2" customWidth="1"/>
    <col min="7956" max="8192" width="7.5703125" style="2"/>
    <col min="8193" max="8193" width="4.28515625" style="2" customWidth="1"/>
    <col min="8194" max="8194" width="5" style="2" customWidth="1"/>
    <col min="8195" max="8195" width="10" style="2" customWidth="1"/>
    <col min="8196" max="8198" width="8.28515625" style="2" customWidth="1"/>
    <col min="8199" max="8199" width="7" style="2" customWidth="1"/>
    <col min="8200" max="8200" width="8.28515625" style="2" customWidth="1"/>
    <col min="8201" max="8203" width="6" style="2" customWidth="1"/>
    <col min="8204" max="8204" width="5.140625" style="2" bestFit="1" customWidth="1"/>
    <col min="8205" max="8208" width="5.85546875" style="2" bestFit="1" customWidth="1"/>
    <col min="8209" max="8210" width="8.85546875" style="2" bestFit="1" customWidth="1"/>
    <col min="8211" max="8211" width="1" style="2" customWidth="1"/>
    <col min="8212" max="8448" width="7.5703125" style="2"/>
    <col min="8449" max="8449" width="4.28515625" style="2" customWidth="1"/>
    <col min="8450" max="8450" width="5" style="2" customWidth="1"/>
    <col min="8451" max="8451" width="10" style="2" customWidth="1"/>
    <col min="8452" max="8454" width="8.28515625" style="2" customWidth="1"/>
    <col min="8455" max="8455" width="7" style="2" customWidth="1"/>
    <col min="8456" max="8456" width="8.28515625" style="2" customWidth="1"/>
    <col min="8457" max="8459" width="6" style="2" customWidth="1"/>
    <col min="8460" max="8460" width="5.140625" style="2" bestFit="1" customWidth="1"/>
    <col min="8461" max="8464" width="5.85546875" style="2" bestFit="1" customWidth="1"/>
    <col min="8465" max="8466" width="8.85546875" style="2" bestFit="1" customWidth="1"/>
    <col min="8467" max="8467" width="1" style="2" customWidth="1"/>
    <col min="8468" max="8704" width="7.5703125" style="2"/>
    <col min="8705" max="8705" width="4.28515625" style="2" customWidth="1"/>
    <col min="8706" max="8706" width="5" style="2" customWidth="1"/>
    <col min="8707" max="8707" width="10" style="2" customWidth="1"/>
    <col min="8708" max="8710" width="8.28515625" style="2" customWidth="1"/>
    <col min="8711" max="8711" width="7" style="2" customWidth="1"/>
    <col min="8712" max="8712" width="8.28515625" style="2" customWidth="1"/>
    <col min="8713" max="8715" width="6" style="2" customWidth="1"/>
    <col min="8716" max="8716" width="5.140625" style="2" bestFit="1" customWidth="1"/>
    <col min="8717" max="8720" width="5.85546875" style="2" bestFit="1" customWidth="1"/>
    <col min="8721" max="8722" width="8.85546875" style="2" bestFit="1" customWidth="1"/>
    <col min="8723" max="8723" width="1" style="2" customWidth="1"/>
    <col min="8724" max="8960" width="7.5703125" style="2"/>
    <col min="8961" max="8961" width="4.28515625" style="2" customWidth="1"/>
    <col min="8962" max="8962" width="5" style="2" customWidth="1"/>
    <col min="8963" max="8963" width="10" style="2" customWidth="1"/>
    <col min="8964" max="8966" width="8.28515625" style="2" customWidth="1"/>
    <col min="8967" max="8967" width="7" style="2" customWidth="1"/>
    <col min="8968" max="8968" width="8.28515625" style="2" customWidth="1"/>
    <col min="8969" max="8971" width="6" style="2" customWidth="1"/>
    <col min="8972" max="8972" width="5.140625" style="2" bestFit="1" customWidth="1"/>
    <col min="8973" max="8976" width="5.85546875" style="2" bestFit="1" customWidth="1"/>
    <col min="8977" max="8978" width="8.85546875" style="2" bestFit="1" customWidth="1"/>
    <col min="8979" max="8979" width="1" style="2" customWidth="1"/>
    <col min="8980" max="9216" width="7.5703125" style="2"/>
    <col min="9217" max="9217" width="4.28515625" style="2" customWidth="1"/>
    <col min="9218" max="9218" width="5" style="2" customWidth="1"/>
    <col min="9219" max="9219" width="10" style="2" customWidth="1"/>
    <col min="9220" max="9222" width="8.28515625" style="2" customWidth="1"/>
    <col min="9223" max="9223" width="7" style="2" customWidth="1"/>
    <col min="9224" max="9224" width="8.28515625" style="2" customWidth="1"/>
    <col min="9225" max="9227" width="6" style="2" customWidth="1"/>
    <col min="9228" max="9228" width="5.140625" style="2" bestFit="1" customWidth="1"/>
    <col min="9229" max="9232" width="5.85546875" style="2" bestFit="1" customWidth="1"/>
    <col min="9233" max="9234" width="8.85546875" style="2" bestFit="1" customWidth="1"/>
    <col min="9235" max="9235" width="1" style="2" customWidth="1"/>
    <col min="9236" max="9472" width="7.5703125" style="2"/>
    <col min="9473" max="9473" width="4.28515625" style="2" customWidth="1"/>
    <col min="9474" max="9474" width="5" style="2" customWidth="1"/>
    <col min="9475" max="9475" width="10" style="2" customWidth="1"/>
    <col min="9476" max="9478" width="8.28515625" style="2" customWidth="1"/>
    <col min="9479" max="9479" width="7" style="2" customWidth="1"/>
    <col min="9480" max="9480" width="8.28515625" style="2" customWidth="1"/>
    <col min="9481" max="9483" width="6" style="2" customWidth="1"/>
    <col min="9484" max="9484" width="5.140625" style="2" bestFit="1" customWidth="1"/>
    <col min="9485" max="9488" width="5.85546875" style="2" bestFit="1" customWidth="1"/>
    <col min="9489" max="9490" width="8.85546875" style="2" bestFit="1" customWidth="1"/>
    <col min="9491" max="9491" width="1" style="2" customWidth="1"/>
    <col min="9492" max="9728" width="7.5703125" style="2"/>
    <col min="9729" max="9729" width="4.28515625" style="2" customWidth="1"/>
    <col min="9730" max="9730" width="5" style="2" customWidth="1"/>
    <col min="9731" max="9731" width="10" style="2" customWidth="1"/>
    <col min="9732" max="9734" width="8.28515625" style="2" customWidth="1"/>
    <col min="9735" max="9735" width="7" style="2" customWidth="1"/>
    <col min="9736" max="9736" width="8.28515625" style="2" customWidth="1"/>
    <col min="9737" max="9739" width="6" style="2" customWidth="1"/>
    <col min="9740" max="9740" width="5.140625" style="2" bestFit="1" customWidth="1"/>
    <col min="9741" max="9744" width="5.85546875" style="2" bestFit="1" customWidth="1"/>
    <col min="9745" max="9746" width="8.85546875" style="2" bestFit="1" customWidth="1"/>
    <col min="9747" max="9747" width="1" style="2" customWidth="1"/>
    <col min="9748" max="9984" width="7.5703125" style="2"/>
    <col min="9985" max="9985" width="4.28515625" style="2" customWidth="1"/>
    <col min="9986" max="9986" width="5" style="2" customWidth="1"/>
    <col min="9987" max="9987" width="10" style="2" customWidth="1"/>
    <col min="9988" max="9990" width="8.28515625" style="2" customWidth="1"/>
    <col min="9991" max="9991" width="7" style="2" customWidth="1"/>
    <col min="9992" max="9992" width="8.28515625" style="2" customWidth="1"/>
    <col min="9993" max="9995" width="6" style="2" customWidth="1"/>
    <col min="9996" max="9996" width="5.140625" style="2" bestFit="1" customWidth="1"/>
    <col min="9997" max="10000" width="5.85546875" style="2" bestFit="1" customWidth="1"/>
    <col min="10001" max="10002" width="8.85546875" style="2" bestFit="1" customWidth="1"/>
    <col min="10003" max="10003" width="1" style="2" customWidth="1"/>
    <col min="10004" max="10240" width="7.5703125" style="2"/>
    <col min="10241" max="10241" width="4.28515625" style="2" customWidth="1"/>
    <col min="10242" max="10242" width="5" style="2" customWidth="1"/>
    <col min="10243" max="10243" width="10" style="2" customWidth="1"/>
    <col min="10244" max="10246" width="8.28515625" style="2" customWidth="1"/>
    <col min="10247" max="10247" width="7" style="2" customWidth="1"/>
    <col min="10248" max="10248" width="8.28515625" style="2" customWidth="1"/>
    <col min="10249" max="10251" width="6" style="2" customWidth="1"/>
    <col min="10252" max="10252" width="5.140625" style="2" bestFit="1" customWidth="1"/>
    <col min="10253" max="10256" width="5.85546875" style="2" bestFit="1" customWidth="1"/>
    <col min="10257" max="10258" width="8.85546875" style="2" bestFit="1" customWidth="1"/>
    <col min="10259" max="10259" width="1" style="2" customWidth="1"/>
    <col min="10260" max="10496" width="7.5703125" style="2"/>
    <col min="10497" max="10497" width="4.28515625" style="2" customWidth="1"/>
    <col min="10498" max="10498" width="5" style="2" customWidth="1"/>
    <col min="10499" max="10499" width="10" style="2" customWidth="1"/>
    <col min="10500" max="10502" width="8.28515625" style="2" customWidth="1"/>
    <col min="10503" max="10503" width="7" style="2" customWidth="1"/>
    <col min="10504" max="10504" width="8.28515625" style="2" customWidth="1"/>
    <col min="10505" max="10507" width="6" style="2" customWidth="1"/>
    <col min="10508" max="10508" width="5.140625" style="2" bestFit="1" customWidth="1"/>
    <col min="10509" max="10512" width="5.85546875" style="2" bestFit="1" customWidth="1"/>
    <col min="10513" max="10514" width="8.85546875" style="2" bestFit="1" customWidth="1"/>
    <col min="10515" max="10515" width="1" style="2" customWidth="1"/>
    <col min="10516" max="10752" width="7.5703125" style="2"/>
    <col min="10753" max="10753" width="4.28515625" style="2" customWidth="1"/>
    <col min="10754" max="10754" width="5" style="2" customWidth="1"/>
    <col min="10755" max="10755" width="10" style="2" customWidth="1"/>
    <col min="10756" max="10758" width="8.28515625" style="2" customWidth="1"/>
    <col min="10759" max="10759" width="7" style="2" customWidth="1"/>
    <col min="10760" max="10760" width="8.28515625" style="2" customWidth="1"/>
    <col min="10761" max="10763" width="6" style="2" customWidth="1"/>
    <col min="10764" max="10764" width="5.140625" style="2" bestFit="1" customWidth="1"/>
    <col min="10765" max="10768" width="5.85546875" style="2" bestFit="1" customWidth="1"/>
    <col min="10769" max="10770" width="8.85546875" style="2" bestFit="1" customWidth="1"/>
    <col min="10771" max="10771" width="1" style="2" customWidth="1"/>
    <col min="10772" max="11008" width="7.5703125" style="2"/>
    <col min="11009" max="11009" width="4.28515625" style="2" customWidth="1"/>
    <col min="11010" max="11010" width="5" style="2" customWidth="1"/>
    <col min="11011" max="11011" width="10" style="2" customWidth="1"/>
    <col min="11012" max="11014" width="8.28515625" style="2" customWidth="1"/>
    <col min="11015" max="11015" width="7" style="2" customWidth="1"/>
    <col min="11016" max="11016" width="8.28515625" style="2" customWidth="1"/>
    <col min="11017" max="11019" width="6" style="2" customWidth="1"/>
    <col min="11020" max="11020" width="5.140625" style="2" bestFit="1" customWidth="1"/>
    <col min="11021" max="11024" width="5.85546875" style="2" bestFit="1" customWidth="1"/>
    <col min="11025" max="11026" width="8.85546875" style="2" bestFit="1" customWidth="1"/>
    <col min="11027" max="11027" width="1" style="2" customWidth="1"/>
    <col min="11028" max="11264" width="7.5703125" style="2"/>
    <col min="11265" max="11265" width="4.28515625" style="2" customWidth="1"/>
    <col min="11266" max="11266" width="5" style="2" customWidth="1"/>
    <col min="11267" max="11267" width="10" style="2" customWidth="1"/>
    <col min="11268" max="11270" width="8.28515625" style="2" customWidth="1"/>
    <col min="11271" max="11271" width="7" style="2" customWidth="1"/>
    <col min="11272" max="11272" width="8.28515625" style="2" customWidth="1"/>
    <col min="11273" max="11275" width="6" style="2" customWidth="1"/>
    <col min="11276" max="11276" width="5.140625" style="2" bestFit="1" customWidth="1"/>
    <col min="11277" max="11280" width="5.85546875" style="2" bestFit="1" customWidth="1"/>
    <col min="11281" max="11282" width="8.85546875" style="2" bestFit="1" customWidth="1"/>
    <col min="11283" max="11283" width="1" style="2" customWidth="1"/>
    <col min="11284" max="11520" width="7.5703125" style="2"/>
    <col min="11521" max="11521" width="4.28515625" style="2" customWidth="1"/>
    <col min="11522" max="11522" width="5" style="2" customWidth="1"/>
    <col min="11523" max="11523" width="10" style="2" customWidth="1"/>
    <col min="11524" max="11526" width="8.28515625" style="2" customWidth="1"/>
    <col min="11527" max="11527" width="7" style="2" customWidth="1"/>
    <col min="11528" max="11528" width="8.28515625" style="2" customWidth="1"/>
    <col min="11529" max="11531" width="6" style="2" customWidth="1"/>
    <col min="11532" max="11532" width="5.140625" style="2" bestFit="1" customWidth="1"/>
    <col min="11533" max="11536" width="5.85546875" style="2" bestFit="1" customWidth="1"/>
    <col min="11537" max="11538" width="8.85546875" style="2" bestFit="1" customWidth="1"/>
    <col min="11539" max="11539" width="1" style="2" customWidth="1"/>
    <col min="11540" max="11776" width="7.5703125" style="2"/>
    <col min="11777" max="11777" width="4.28515625" style="2" customWidth="1"/>
    <col min="11778" max="11778" width="5" style="2" customWidth="1"/>
    <col min="11779" max="11779" width="10" style="2" customWidth="1"/>
    <col min="11780" max="11782" width="8.28515625" style="2" customWidth="1"/>
    <col min="11783" max="11783" width="7" style="2" customWidth="1"/>
    <col min="11784" max="11784" width="8.28515625" style="2" customWidth="1"/>
    <col min="11785" max="11787" width="6" style="2" customWidth="1"/>
    <col min="11788" max="11788" width="5.140625" style="2" bestFit="1" customWidth="1"/>
    <col min="11789" max="11792" width="5.85546875" style="2" bestFit="1" customWidth="1"/>
    <col min="11793" max="11794" width="8.85546875" style="2" bestFit="1" customWidth="1"/>
    <col min="11795" max="11795" width="1" style="2" customWidth="1"/>
    <col min="11796" max="12032" width="7.5703125" style="2"/>
    <col min="12033" max="12033" width="4.28515625" style="2" customWidth="1"/>
    <col min="12034" max="12034" width="5" style="2" customWidth="1"/>
    <col min="12035" max="12035" width="10" style="2" customWidth="1"/>
    <col min="12036" max="12038" width="8.28515625" style="2" customWidth="1"/>
    <col min="12039" max="12039" width="7" style="2" customWidth="1"/>
    <col min="12040" max="12040" width="8.28515625" style="2" customWidth="1"/>
    <col min="12041" max="12043" width="6" style="2" customWidth="1"/>
    <col min="12044" max="12044" width="5.140625" style="2" bestFit="1" customWidth="1"/>
    <col min="12045" max="12048" width="5.85546875" style="2" bestFit="1" customWidth="1"/>
    <col min="12049" max="12050" width="8.85546875" style="2" bestFit="1" customWidth="1"/>
    <col min="12051" max="12051" width="1" style="2" customWidth="1"/>
    <col min="12052" max="12288" width="7.5703125" style="2"/>
    <col min="12289" max="12289" width="4.28515625" style="2" customWidth="1"/>
    <col min="12290" max="12290" width="5" style="2" customWidth="1"/>
    <col min="12291" max="12291" width="10" style="2" customWidth="1"/>
    <col min="12292" max="12294" width="8.28515625" style="2" customWidth="1"/>
    <col min="12295" max="12295" width="7" style="2" customWidth="1"/>
    <col min="12296" max="12296" width="8.28515625" style="2" customWidth="1"/>
    <col min="12297" max="12299" width="6" style="2" customWidth="1"/>
    <col min="12300" max="12300" width="5.140625" style="2" bestFit="1" customWidth="1"/>
    <col min="12301" max="12304" width="5.85546875" style="2" bestFit="1" customWidth="1"/>
    <col min="12305" max="12306" width="8.85546875" style="2" bestFit="1" customWidth="1"/>
    <col min="12307" max="12307" width="1" style="2" customWidth="1"/>
    <col min="12308" max="12544" width="7.5703125" style="2"/>
    <col min="12545" max="12545" width="4.28515625" style="2" customWidth="1"/>
    <col min="12546" max="12546" width="5" style="2" customWidth="1"/>
    <col min="12547" max="12547" width="10" style="2" customWidth="1"/>
    <col min="12548" max="12550" width="8.28515625" style="2" customWidth="1"/>
    <col min="12551" max="12551" width="7" style="2" customWidth="1"/>
    <col min="12552" max="12552" width="8.28515625" style="2" customWidth="1"/>
    <col min="12553" max="12555" width="6" style="2" customWidth="1"/>
    <col min="12556" max="12556" width="5.140625" style="2" bestFit="1" customWidth="1"/>
    <col min="12557" max="12560" width="5.85546875" style="2" bestFit="1" customWidth="1"/>
    <col min="12561" max="12562" width="8.85546875" style="2" bestFit="1" customWidth="1"/>
    <col min="12563" max="12563" width="1" style="2" customWidth="1"/>
    <col min="12564" max="12800" width="7.5703125" style="2"/>
    <col min="12801" max="12801" width="4.28515625" style="2" customWidth="1"/>
    <col min="12802" max="12802" width="5" style="2" customWidth="1"/>
    <col min="12803" max="12803" width="10" style="2" customWidth="1"/>
    <col min="12804" max="12806" width="8.28515625" style="2" customWidth="1"/>
    <col min="12807" max="12807" width="7" style="2" customWidth="1"/>
    <col min="12808" max="12808" width="8.28515625" style="2" customWidth="1"/>
    <col min="12809" max="12811" width="6" style="2" customWidth="1"/>
    <col min="12812" max="12812" width="5.140625" style="2" bestFit="1" customWidth="1"/>
    <col min="12813" max="12816" width="5.85546875" style="2" bestFit="1" customWidth="1"/>
    <col min="12817" max="12818" width="8.85546875" style="2" bestFit="1" customWidth="1"/>
    <col min="12819" max="12819" width="1" style="2" customWidth="1"/>
    <col min="12820" max="13056" width="7.5703125" style="2"/>
    <col min="13057" max="13057" width="4.28515625" style="2" customWidth="1"/>
    <col min="13058" max="13058" width="5" style="2" customWidth="1"/>
    <col min="13059" max="13059" width="10" style="2" customWidth="1"/>
    <col min="13060" max="13062" width="8.28515625" style="2" customWidth="1"/>
    <col min="13063" max="13063" width="7" style="2" customWidth="1"/>
    <col min="13064" max="13064" width="8.28515625" style="2" customWidth="1"/>
    <col min="13065" max="13067" width="6" style="2" customWidth="1"/>
    <col min="13068" max="13068" width="5.140625" style="2" bestFit="1" customWidth="1"/>
    <col min="13069" max="13072" width="5.85546875" style="2" bestFit="1" customWidth="1"/>
    <col min="13073" max="13074" width="8.85546875" style="2" bestFit="1" customWidth="1"/>
    <col min="13075" max="13075" width="1" style="2" customWidth="1"/>
    <col min="13076" max="13312" width="7.5703125" style="2"/>
    <col min="13313" max="13313" width="4.28515625" style="2" customWidth="1"/>
    <col min="13314" max="13314" width="5" style="2" customWidth="1"/>
    <col min="13315" max="13315" width="10" style="2" customWidth="1"/>
    <col min="13316" max="13318" width="8.28515625" style="2" customWidth="1"/>
    <col min="13319" max="13319" width="7" style="2" customWidth="1"/>
    <col min="13320" max="13320" width="8.28515625" style="2" customWidth="1"/>
    <col min="13321" max="13323" width="6" style="2" customWidth="1"/>
    <col min="13324" max="13324" width="5.140625" style="2" bestFit="1" customWidth="1"/>
    <col min="13325" max="13328" width="5.85546875" style="2" bestFit="1" customWidth="1"/>
    <col min="13329" max="13330" width="8.85546875" style="2" bestFit="1" customWidth="1"/>
    <col min="13331" max="13331" width="1" style="2" customWidth="1"/>
    <col min="13332" max="13568" width="7.5703125" style="2"/>
    <col min="13569" max="13569" width="4.28515625" style="2" customWidth="1"/>
    <col min="13570" max="13570" width="5" style="2" customWidth="1"/>
    <col min="13571" max="13571" width="10" style="2" customWidth="1"/>
    <col min="13572" max="13574" width="8.28515625" style="2" customWidth="1"/>
    <col min="13575" max="13575" width="7" style="2" customWidth="1"/>
    <col min="13576" max="13576" width="8.28515625" style="2" customWidth="1"/>
    <col min="13577" max="13579" width="6" style="2" customWidth="1"/>
    <col min="13580" max="13580" width="5.140625" style="2" bestFit="1" customWidth="1"/>
    <col min="13581" max="13584" width="5.85546875" style="2" bestFit="1" customWidth="1"/>
    <col min="13585" max="13586" width="8.85546875" style="2" bestFit="1" customWidth="1"/>
    <col min="13587" max="13587" width="1" style="2" customWidth="1"/>
    <col min="13588" max="13824" width="7.5703125" style="2"/>
    <col min="13825" max="13825" width="4.28515625" style="2" customWidth="1"/>
    <col min="13826" max="13826" width="5" style="2" customWidth="1"/>
    <col min="13827" max="13827" width="10" style="2" customWidth="1"/>
    <col min="13828" max="13830" width="8.28515625" style="2" customWidth="1"/>
    <col min="13831" max="13831" width="7" style="2" customWidth="1"/>
    <col min="13832" max="13832" width="8.28515625" style="2" customWidth="1"/>
    <col min="13833" max="13835" width="6" style="2" customWidth="1"/>
    <col min="13836" max="13836" width="5.140625" style="2" bestFit="1" customWidth="1"/>
    <col min="13837" max="13840" width="5.85546875" style="2" bestFit="1" customWidth="1"/>
    <col min="13841" max="13842" width="8.85546875" style="2" bestFit="1" customWidth="1"/>
    <col min="13843" max="13843" width="1" style="2" customWidth="1"/>
    <col min="13844" max="14080" width="7.5703125" style="2"/>
    <col min="14081" max="14081" width="4.28515625" style="2" customWidth="1"/>
    <col min="14082" max="14082" width="5" style="2" customWidth="1"/>
    <col min="14083" max="14083" width="10" style="2" customWidth="1"/>
    <col min="14084" max="14086" width="8.28515625" style="2" customWidth="1"/>
    <col min="14087" max="14087" width="7" style="2" customWidth="1"/>
    <col min="14088" max="14088" width="8.28515625" style="2" customWidth="1"/>
    <col min="14089" max="14091" width="6" style="2" customWidth="1"/>
    <col min="14092" max="14092" width="5.140625" style="2" bestFit="1" customWidth="1"/>
    <col min="14093" max="14096" width="5.85546875" style="2" bestFit="1" customWidth="1"/>
    <col min="14097" max="14098" width="8.85546875" style="2" bestFit="1" customWidth="1"/>
    <col min="14099" max="14099" width="1" style="2" customWidth="1"/>
    <col min="14100" max="14336" width="7.5703125" style="2"/>
    <col min="14337" max="14337" width="4.28515625" style="2" customWidth="1"/>
    <col min="14338" max="14338" width="5" style="2" customWidth="1"/>
    <col min="14339" max="14339" width="10" style="2" customWidth="1"/>
    <col min="14340" max="14342" width="8.28515625" style="2" customWidth="1"/>
    <col min="14343" max="14343" width="7" style="2" customWidth="1"/>
    <col min="14344" max="14344" width="8.28515625" style="2" customWidth="1"/>
    <col min="14345" max="14347" width="6" style="2" customWidth="1"/>
    <col min="14348" max="14348" width="5.140625" style="2" bestFit="1" customWidth="1"/>
    <col min="14349" max="14352" width="5.85546875" style="2" bestFit="1" customWidth="1"/>
    <col min="14353" max="14354" width="8.85546875" style="2" bestFit="1" customWidth="1"/>
    <col min="14355" max="14355" width="1" style="2" customWidth="1"/>
    <col min="14356" max="14592" width="7.5703125" style="2"/>
    <col min="14593" max="14593" width="4.28515625" style="2" customWidth="1"/>
    <col min="14594" max="14594" width="5" style="2" customWidth="1"/>
    <col min="14595" max="14595" width="10" style="2" customWidth="1"/>
    <col min="14596" max="14598" width="8.28515625" style="2" customWidth="1"/>
    <col min="14599" max="14599" width="7" style="2" customWidth="1"/>
    <col min="14600" max="14600" width="8.28515625" style="2" customWidth="1"/>
    <col min="14601" max="14603" width="6" style="2" customWidth="1"/>
    <col min="14604" max="14604" width="5.140625" style="2" bestFit="1" customWidth="1"/>
    <col min="14605" max="14608" width="5.85546875" style="2" bestFit="1" customWidth="1"/>
    <col min="14609" max="14610" width="8.85546875" style="2" bestFit="1" customWidth="1"/>
    <col min="14611" max="14611" width="1" style="2" customWidth="1"/>
    <col min="14612" max="14848" width="7.5703125" style="2"/>
    <col min="14849" max="14849" width="4.28515625" style="2" customWidth="1"/>
    <col min="14850" max="14850" width="5" style="2" customWidth="1"/>
    <col min="14851" max="14851" width="10" style="2" customWidth="1"/>
    <col min="14852" max="14854" width="8.28515625" style="2" customWidth="1"/>
    <col min="14855" max="14855" width="7" style="2" customWidth="1"/>
    <col min="14856" max="14856" width="8.28515625" style="2" customWidth="1"/>
    <col min="14857" max="14859" width="6" style="2" customWidth="1"/>
    <col min="14860" max="14860" width="5.140625" style="2" bestFit="1" customWidth="1"/>
    <col min="14861" max="14864" width="5.85546875" style="2" bestFit="1" customWidth="1"/>
    <col min="14865" max="14866" width="8.85546875" style="2" bestFit="1" customWidth="1"/>
    <col min="14867" max="14867" width="1" style="2" customWidth="1"/>
    <col min="14868" max="15104" width="7.5703125" style="2"/>
    <col min="15105" max="15105" width="4.28515625" style="2" customWidth="1"/>
    <col min="15106" max="15106" width="5" style="2" customWidth="1"/>
    <col min="15107" max="15107" width="10" style="2" customWidth="1"/>
    <col min="15108" max="15110" width="8.28515625" style="2" customWidth="1"/>
    <col min="15111" max="15111" width="7" style="2" customWidth="1"/>
    <col min="15112" max="15112" width="8.28515625" style="2" customWidth="1"/>
    <col min="15113" max="15115" width="6" style="2" customWidth="1"/>
    <col min="15116" max="15116" width="5.140625" style="2" bestFit="1" customWidth="1"/>
    <col min="15117" max="15120" width="5.85546875" style="2" bestFit="1" customWidth="1"/>
    <col min="15121" max="15122" width="8.85546875" style="2" bestFit="1" customWidth="1"/>
    <col min="15123" max="15123" width="1" style="2" customWidth="1"/>
    <col min="15124" max="15360" width="7.5703125" style="2"/>
    <col min="15361" max="15361" width="4.28515625" style="2" customWidth="1"/>
    <col min="15362" max="15362" width="5" style="2" customWidth="1"/>
    <col min="15363" max="15363" width="10" style="2" customWidth="1"/>
    <col min="15364" max="15366" width="8.28515625" style="2" customWidth="1"/>
    <col min="15367" max="15367" width="7" style="2" customWidth="1"/>
    <col min="15368" max="15368" width="8.28515625" style="2" customWidth="1"/>
    <col min="15369" max="15371" width="6" style="2" customWidth="1"/>
    <col min="15372" max="15372" width="5.140625" style="2" bestFit="1" customWidth="1"/>
    <col min="15373" max="15376" width="5.85546875" style="2" bestFit="1" customWidth="1"/>
    <col min="15377" max="15378" width="8.85546875" style="2" bestFit="1" customWidth="1"/>
    <col min="15379" max="15379" width="1" style="2" customWidth="1"/>
    <col min="15380" max="15616" width="7.5703125" style="2"/>
    <col min="15617" max="15617" width="4.28515625" style="2" customWidth="1"/>
    <col min="15618" max="15618" width="5" style="2" customWidth="1"/>
    <col min="15619" max="15619" width="10" style="2" customWidth="1"/>
    <col min="15620" max="15622" width="8.28515625" style="2" customWidth="1"/>
    <col min="15623" max="15623" width="7" style="2" customWidth="1"/>
    <col min="15624" max="15624" width="8.28515625" style="2" customWidth="1"/>
    <col min="15625" max="15627" width="6" style="2" customWidth="1"/>
    <col min="15628" max="15628" width="5.140625" style="2" bestFit="1" customWidth="1"/>
    <col min="15629" max="15632" width="5.85546875" style="2" bestFit="1" customWidth="1"/>
    <col min="15633" max="15634" width="8.85546875" style="2" bestFit="1" customWidth="1"/>
    <col min="15635" max="15635" width="1" style="2" customWidth="1"/>
    <col min="15636" max="15872" width="7.5703125" style="2"/>
    <col min="15873" max="15873" width="4.28515625" style="2" customWidth="1"/>
    <col min="15874" max="15874" width="5" style="2" customWidth="1"/>
    <col min="15875" max="15875" width="10" style="2" customWidth="1"/>
    <col min="15876" max="15878" width="8.28515625" style="2" customWidth="1"/>
    <col min="15879" max="15879" width="7" style="2" customWidth="1"/>
    <col min="15880" max="15880" width="8.28515625" style="2" customWidth="1"/>
    <col min="15881" max="15883" width="6" style="2" customWidth="1"/>
    <col min="15884" max="15884" width="5.140625" style="2" bestFit="1" customWidth="1"/>
    <col min="15885" max="15888" width="5.85546875" style="2" bestFit="1" customWidth="1"/>
    <col min="15889" max="15890" width="8.85546875" style="2" bestFit="1" customWidth="1"/>
    <col min="15891" max="15891" width="1" style="2" customWidth="1"/>
    <col min="15892" max="16128" width="7.5703125" style="2"/>
    <col min="16129" max="16129" width="4.28515625" style="2" customWidth="1"/>
    <col min="16130" max="16130" width="5" style="2" customWidth="1"/>
    <col min="16131" max="16131" width="10" style="2" customWidth="1"/>
    <col min="16132" max="16134" width="8.28515625" style="2" customWidth="1"/>
    <col min="16135" max="16135" width="7" style="2" customWidth="1"/>
    <col min="16136" max="16136" width="8.28515625" style="2" customWidth="1"/>
    <col min="16137" max="16139" width="6" style="2" customWidth="1"/>
    <col min="16140" max="16140" width="5.140625" style="2" bestFit="1" customWidth="1"/>
    <col min="16141" max="16144" width="5.85546875" style="2" bestFit="1" customWidth="1"/>
    <col min="16145" max="16146" width="8.85546875" style="2" bestFit="1" customWidth="1"/>
    <col min="16147" max="16147" width="1" style="2" customWidth="1"/>
    <col min="16148" max="16384" width="7.5703125" style="2"/>
  </cols>
  <sheetData>
    <row r="1" spans="1:19" ht="14.25" customHeight="1"/>
    <row r="2" spans="1:19" s="5" customFormat="1" ht="24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17.25" customHeight="1">
      <c r="A3" s="6" t="s">
        <v>1</v>
      </c>
    </row>
    <row r="4" spans="1:19" ht="6.75" customHeight="1">
      <c r="A4" s="6"/>
    </row>
    <row r="5" spans="1:19" s="8" customFormat="1" ht="17.25" customHeight="1" thickBot="1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9" s="22" customFormat="1" ht="17.25" customHeight="1">
      <c r="A6" s="9"/>
      <c r="B6" s="9"/>
      <c r="C6" s="10"/>
      <c r="D6" s="11" t="s">
        <v>3</v>
      </c>
      <c r="E6" s="12" t="s">
        <v>4</v>
      </c>
      <c r="F6" s="12" t="s">
        <v>5</v>
      </c>
      <c r="G6" s="12" t="s">
        <v>6</v>
      </c>
      <c r="H6" s="13" t="s">
        <v>7</v>
      </c>
      <c r="I6" s="14" t="s">
        <v>8</v>
      </c>
      <c r="J6" s="11" t="s">
        <v>9</v>
      </c>
      <c r="K6" s="15" t="s">
        <v>10</v>
      </c>
      <c r="L6" s="16" t="s">
        <v>11</v>
      </c>
      <c r="M6" s="17"/>
      <c r="N6" s="17"/>
      <c r="O6" s="17"/>
      <c r="P6" s="18"/>
      <c r="Q6" s="19"/>
      <c r="R6" s="20"/>
      <c r="S6" s="21"/>
    </row>
    <row r="7" spans="1:19" s="22" customFormat="1" ht="17.25" customHeight="1">
      <c r="A7" s="21"/>
      <c r="B7" s="21"/>
      <c r="C7" s="23"/>
      <c r="D7" s="24"/>
      <c r="E7" s="25"/>
      <c r="F7" s="25"/>
      <c r="G7" s="25"/>
      <c r="H7" s="26"/>
      <c r="I7" s="27"/>
      <c r="J7" s="28"/>
      <c r="K7" s="29"/>
      <c r="L7" s="30" t="s">
        <v>12</v>
      </c>
      <c r="M7" s="31"/>
      <c r="N7" s="31"/>
      <c r="O7" s="31"/>
      <c r="P7" s="32"/>
      <c r="Q7" s="33"/>
      <c r="R7" s="34"/>
      <c r="S7" s="21"/>
    </row>
    <row r="8" spans="1:19" s="22" customFormat="1" ht="17.25" customHeight="1">
      <c r="A8" s="21"/>
      <c r="B8" s="21"/>
      <c r="C8" s="23"/>
      <c r="D8" s="24"/>
      <c r="E8" s="25"/>
      <c r="F8" s="25"/>
      <c r="G8" s="25"/>
      <c r="H8" s="26"/>
      <c r="I8" s="27"/>
      <c r="J8" s="28"/>
      <c r="K8" s="29"/>
      <c r="L8" s="35" t="s">
        <v>13</v>
      </c>
      <c r="M8" s="36"/>
      <c r="N8" s="37"/>
      <c r="O8" s="37"/>
      <c r="P8" s="38"/>
      <c r="Q8" s="33" t="s">
        <v>14</v>
      </c>
      <c r="R8" s="34"/>
      <c r="S8" s="21"/>
    </row>
    <row r="9" spans="1:19" s="22" customFormat="1" ht="17.25" customHeight="1">
      <c r="A9" s="21"/>
      <c r="B9" s="21"/>
      <c r="C9" s="23"/>
      <c r="D9" s="24"/>
      <c r="E9" s="25"/>
      <c r="F9" s="25"/>
      <c r="G9" s="25"/>
      <c r="H9" s="26"/>
      <c r="I9" s="27"/>
      <c r="J9" s="28"/>
      <c r="K9" s="29"/>
      <c r="L9" s="39"/>
      <c r="M9" s="40" t="s">
        <v>15</v>
      </c>
      <c r="N9" s="41" t="s">
        <v>16</v>
      </c>
      <c r="O9" s="41" t="s">
        <v>17</v>
      </c>
      <c r="P9" s="42" t="s">
        <v>18</v>
      </c>
      <c r="Q9" s="33"/>
      <c r="R9" s="34" t="s">
        <v>19</v>
      </c>
      <c r="S9" s="21"/>
    </row>
    <row r="10" spans="1:19" s="22" customFormat="1" ht="17.25" customHeight="1">
      <c r="A10" s="21" t="s">
        <v>20</v>
      </c>
      <c r="B10" s="21"/>
      <c r="C10" s="43" t="s">
        <v>13</v>
      </c>
      <c r="D10" s="24"/>
      <c r="E10" s="25"/>
      <c r="F10" s="25"/>
      <c r="G10" s="25"/>
      <c r="H10" s="26"/>
      <c r="I10" s="27"/>
      <c r="J10" s="28"/>
      <c r="K10" s="29"/>
      <c r="L10" s="39"/>
      <c r="M10" s="40" t="s">
        <v>21</v>
      </c>
      <c r="N10" s="41" t="s">
        <v>21</v>
      </c>
      <c r="O10" s="41" t="s">
        <v>21</v>
      </c>
      <c r="P10" s="42" t="s">
        <v>21</v>
      </c>
      <c r="Q10" s="33" t="s">
        <v>22</v>
      </c>
      <c r="R10" s="34"/>
      <c r="S10" s="21"/>
    </row>
    <row r="11" spans="1:19" s="22" customFormat="1" ht="17.25" customHeight="1">
      <c r="A11" s="21"/>
      <c r="B11" s="21"/>
      <c r="C11" s="23"/>
      <c r="D11" s="24"/>
      <c r="E11" s="25"/>
      <c r="F11" s="25"/>
      <c r="G11" s="25"/>
      <c r="H11" s="26"/>
      <c r="I11" s="27"/>
      <c r="J11" s="28"/>
      <c r="K11" s="29"/>
      <c r="L11" s="39"/>
      <c r="M11" s="40" t="s">
        <v>23</v>
      </c>
      <c r="N11" s="41" t="s">
        <v>23</v>
      </c>
      <c r="O11" s="41" t="s">
        <v>23</v>
      </c>
      <c r="P11" s="42" t="s">
        <v>23</v>
      </c>
      <c r="Q11" s="33"/>
      <c r="R11" s="34"/>
      <c r="S11" s="21"/>
    </row>
    <row r="12" spans="1:19" s="22" customFormat="1" ht="24.75" customHeight="1">
      <c r="A12" s="21"/>
      <c r="B12" s="21"/>
      <c r="C12" s="23"/>
      <c r="D12" s="24"/>
      <c r="E12" s="25"/>
      <c r="F12" s="25"/>
      <c r="G12" s="25"/>
      <c r="H12" s="26"/>
      <c r="I12" s="27"/>
      <c r="J12" s="28"/>
      <c r="K12" s="29"/>
      <c r="L12" s="39"/>
      <c r="M12" s="40" t="s">
        <v>24</v>
      </c>
      <c r="N12" s="41" t="s">
        <v>24</v>
      </c>
      <c r="O12" s="41" t="s">
        <v>24</v>
      </c>
      <c r="P12" s="42" t="s">
        <v>24</v>
      </c>
      <c r="Q12" s="33"/>
      <c r="R12" s="34"/>
      <c r="S12" s="21"/>
    </row>
    <row r="13" spans="1:19" s="22" customFormat="1" ht="15" customHeight="1" thickBot="1">
      <c r="A13" s="44"/>
      <c r="B13" s="44"/>
      <c r="C13" s="23"/>
      <c r="D13" s="45" t="s">
        <v>15</v>
      </c>
      <c r="E13" s="45" t="s">
        <v>16</v>
      </c>
      <c r="F13" s="45" t="s">
        <v>17</v>
      </c>
      <c r="G13" s="45" t="s">
        <v>18</v>
      </c>
      <c r="H13" s="46"/>
      <c r="I13" s="47"/>
      <c r="J13" s="48"/>
      <c r="K13" s="49"/>
      <c r="L13" s="50"/>
      <c r="M13" s="51"/>
      <c r="N13" s="37"/>
      <c r="O13" s="37"/>
      <c r="P13" s="38"/>
      <c r="Q13" s="52" t="s">
        <v>25</v>
      </c>
      <c r="R13" s="53" t="s">
        <v>25</v>
      </c>
      <c r="S13" s="21"/>
    </row>
    <row r="14" spans="1:19" s="8" customFormat="1" ht="22.5" customHeight="1">
      <c r="A14" s="54" t="s">
        <v>26</v>
      </c>
      <c r="B14" s="55" t="s">
        <v>26</v>
      </c>
      <c r="C14" s="56">
        <f t="shared" ref="C14:M14" si="0">IF(SUM(C15:C16)=0,"-",SUM(C15:C16))</f>
        <v>7506</v>
      </c>
      <c r="D14" s="57">
        <f t="shared" si="0"/>
        <v>4119</v>
      </c>
      <c r="E14" s="58">
        <f t="shared" si="0"/>
        <v>1182</v>
      </c>
      <c r="F14" s="57">
        <f t="shared" si="0"/>
        <v>220</v>
      </c>
      <c r="G14" s="58">
        <f t="shared" si="0"/>
        <v>32</v>
      </c>
      <c r="H14" s="57">
        <f t="shared" si="0"/>
        <v>1647</v>
      </c>
      <c r="I14" s="58">
        <f t="shared" si="0"/>
        <v>34</v>
      </c>
      <c r="J14" s="57">
        <f t="shared" si="0"/>
        <v>272</v>
      </c>
      <c r="K14" s="58" t="str">
        <f t="shared" si="0"/>
        <v>-</v>
      </c>
      <c r="L14" s="59">
        <f t="shared" si="0"/>
        <v>1</v>
      </c>
      <c r="M14" s="60" t="str">
        <f t="shared" si="0"/>
        <v>-</v>
      </c>
      <c r="N14" s="57">
        <f>SUM(N15:N16)</f>
        <v>1</v>
      </c>
      <c r="O14" s="57">
        <f>SUM(O15:O16)</f>
        <v>0</v>
      </c>
      <c r="P14" s="61">
        <f>SUM(P15:P16)</f>
        <v>0</v>
      </c>
      <c r="Q14" s="62">
        <f t="shared" ref="Q14:Q46" si="1">D14/C14*100</f>
        <v>54.876099120703437</v>
      </c>
      <c r="R14" s="63">
        <f>(H14+L14)/C14*100</f>
        <v>21.955768718358645</v>
      </c>
      <c r="S14" s="64"/>
    </row>
    <row r="15" spans="1:19" s="8" customFormat="1" ht="22.5" customHeight="1">
      <c r="A15" s="65"/>
      <c r="B15" s="45" t="s">
        <v>27</v>
      </c>
      <c r="C15" s="66">
        <f>SUM(D15:K15)</f>
        <v>3785</v>
      </c>
      <c r="D15" s="67">
        <v>2061</v>
      </c>
      <c r="E15" s="67">
        <v>439</v>
      </c>
      <c r="F15" s="67">
        <v>171</v>
      </c>
      <c r="G15" s="67">
        <v>27</v>
      </c>
      <c r="H15" s="67">
        <v>931</v>
      </c>
      <c r="I15" s="67">
        <v>8</v>
      </c>
      <c r="J15" s="67">
        <v>148</v>
      </c>
      <c r="K15" s="68">
        <v>0</v>
      </c>
      <c r="L15" s="69">
        <v>1</v>
      </c>
      <c r="M15" s="68">
        <v>0</v>
      </c>
      <c r="N15" s="67">
        <v>1</v>
      </c>
      <c r="O15" s="67">
        <v>0</v>
      </c>
      <c r="P15" s="67">
        <v>0</v>
      </c>
      <c r="Q15" s="70">
        <f t="shared" si="1"/>
        <v>54.451783355350067</v>
      </c>
      <c r="R15" s="71">
        <f>(H15+L15)/C15*100</f>
        <v>24.623513870541611</v>
      </c>
      <c r="S15" s="64"/>
    </row>
    <row r="16" spans="1:19" s="8" customFormat="1" ht="22.5" customHeight="1">
      <c r="A16" s="65"/>
      <c r="B16" s="45" t="s">
        <v>28</v>
      </c>
      <c r="C16" s="66">
        <f>SUM(D16:K16)</f>
        <v>3721</v>
      </c>
      <c r="D16" s="68">
        <v>2058</v>
      </c>
      <c r="E16" s="68">
        <v>743</v>
      </c>
      <c r="F16" s="68">
        <v>49</v>
      </c>
      <c r="G16" s="68">
        <v>5</v>
      </c>
      <c r="H16" s="68">
        <v>716</v>
      </c>
      <c r="I16" s="68">
        <v>26</v>
      </c>
      <c r="J16" s="68">
        <v>124</v>
      </c>
      <c r="K16" s="68">
        <v>0</v>
      </c>
      <c r="L16" s="72">
        <v>0</v>
      </c>
      <c r="M16" s="73">
        <v>0</v>
      </c>
      <c r="N16" s="73">
        <v>0</v>
      </c>
      <c r="O16" s="73">
        <v>0</v>
      </c>
      <c r="P16" s="74">
        <v>0</v>
      </c>
      <c r="Q16" s="70">
        <f t="shared" si="1"/>
        <v>55.307712980381616</v>
      </c>
      <c r="R16" s="75">
        <f t="shared" ref="R16:R34" si="2">(H16+0)/C16*100</f>
        <v>19.242139209889814</v>
      </c>
      <c r="S16" s="64"/>
    </row>
    <row r="17" spans="1:34" s="8" customFormat="1" ht="22.5" customHeight="1">
      <c r="A17" s="76" t="s">
        <v>29</v>
      </c>
      <c r="B17" s="77" t="s">
        <v>26</v>
      </c>
      <c r="C17" s="78">
        <f>IF(SUM(D17:K17)=0,"-",SUM(D17:K17))</f>
        <v>4750</v>
      </c>
      <c r="D17" s="79">
        <f t="shared" ref="D17:K17" si="3">IF(SUM(D18:D19)=0,"-",SUM(D18:D19))</f>
        <v>3372</v>
      </c>
      <c r="E17" s="79">
        <f t="shared" si="3"/>
        <v>567</v>
      </c>
      <c r="F17" s="79">
        <f t="shared" si="3"/>
        <v>195</v>
      </c>
      <c r="G17" s="79">
        <f t="shared" si="3"/>
        <v>13</v>
      </c>
      <c r="H17" s="79">
        <f t="shared" si="3"/>
        <v>366</v>
      </c>
      <c r="I17" s="79">
        <f t="shared" si="3"/>
        <v>25</v>
      </c>
      <c r="J17" s="79">
        <f t="shared" si="3"/>
        <v>212</v>
      </c>
      <c r="K17" s="79" t="str">
        <f t="shared" si="3"/>
        <v>-</v>
      </c>
      <c r="L17" s="59">
        <f>SUM(L18:L19)</f>
        <v>0</v>
      </c>
      <c r="M17" s="80">
        <f>SUM(M18:M19)</f>
        <v>0</v>
      </c>
      <c r="N17" s="80">
        <f>SUM(N18:N19)</f>
        <v>0</v>
      </c>
      <c r="O17" s="80">
        <f>SUM(O18:O19)</f>
        <v>0</v>
      </c>
      <c r="P17" s="81">
        <f>SUM(P18:P19)</f>
        <v>0</v>
      </c>
      <c r="Q17" s="82">
        <f t="shared" si="1"/>
        <v>70.989473684210523</v>
      </c>
      <c r="R17" s="83">
        <f t="shared" si="2"/>
        <v>7.7052631578947377</v>
      </c>
      <c r="S17" s="64"/>
    </row>
    <row r="18" spans="1:34" s="8" customFormat="1" ht="22.5" customHeight="1">
      <c r="A18" s="84"/>
      <c r="B18" s="45" t="s">
        <v>27</v>
      </c>
      <c r="C18" s="66">
        <f>SUM(D18:K18)</f>
        <v>2412</v>
      </c>
      <c r="D18" s="68">
        <v>1710</v>
      </c>
      <c r="E18" s="68">
        <v>218</v>
      </c>
      <c r="F18" s="68">
        <v>152</v>
      </c>
      <c r="G18" s="68">
        <v>11</v>
      </c>
      <c r="H18" s="68">
        <v>198</v>
      </c>
      <c r="I18" s="68">
        <v>4</v>
      </c>
      <c r="J18" s="68">
        <v>119</v>
      </c>
      <c r="K18" s="68">
        <v>0</v>
      </c>
      <c r="L18" s="69">
        <v>0</v>
      </c>
      <c r="M18" s="68">
        <v>0</v>
      </c>
      <c r="N18" s="68">
        <v>0</v>
      </c>
      <c r="O18" s="68">
        <v>0</v>
      </c>
      <c r="P18" s="85">
        <v>0</v>
      </c>
      <c r="Q18" s="70">
        <f t="shared" si="1"/>
        <v>70.895522388059703</v>
      </c>
      <c r="R18" s="71">
        <v>8.1999999999999993</v>
      </c>
      <c r="S18" s="64"/>
    </row>
    <row r="19" spans="1:34" s="8" customFormat="1" ht="22.5" customHeight="1">
      <c r="A19" s="86"/>
      <c r="B19" s="87" t="s">
        <v>28</v>
      </c>
      <c r="C19" s="88">
        <f>SUM(D19:K19)</f>
        <v>2338</v>
      </c>
      <c r="D19" s="89">
        <v>1662</v>
      </c>
      <c r="E19" s="89">
        <v>349</v>
      </c>
      <c r="F19" s="89">
        <v>43</v>
      </c>
      <c r="G19" s="89">
        <v>2</v>
      </c>
      <c r="H19" s="89">
        <v>168</v>
      </c>
      <c r="I19" s="89">
        <v>21</v>
      </c>
      <c r="J19" s="89">
        <v>93</v>
      </c>
      <c r="K19" s="89">
        <v>0</v>
      </c>
      <c r="L19" s="72">
        <v>0</v>
      </c>
      <c r="M19" s="89">
        <v>0</v>
      </c>
      <c r="N19" s="89">
        <v>0</v>
      </c>
      <c r="O19" s="89">
        <v>0</v>
      </c>
      <c r="P19" s="74">
        <v>0</v>
      </c>
      <c r="Q19" s="90">
        <f t="shared" si="1"/>
        <v>71.086398631308811</v>
      </c>
      <c r="R19" s="75">
        <f t="shared" si="2"/>
        <v>7.1856287425149699</v>
      </c>
      <c r="S19" s="64"/>
    </row>
    <row r="20" spans="1:34" s="8" customFormat="1" ht="22.5" customHeight="1">
      <c r="A20" s="91" t="s">
        <v>30</v>
      </c>
      <c r="B20" s="55" t="s">
        <v>26</v>
      </c>
      <c r="C20" s="92">
        <f t="shared" ref="C20:K20" si="4">IF(SUM(C21:C22)=0,"-",SUM(C21:C22))</f>
        <v>271</v>
      </c>
      <c r="D20" s="60">
        <f t="shared" si="4"/>
        <v>35</v>
      </c>
      <c r="E20" s="60">
        <f t="shared" si="4"/>
        <v>70</v>
      </c>
      <c r="F20" s="60">
        <f t="shared" si="4"/>
        <v>1</v>
      </c>
      <c r="G20" s="60">
        <f t="shared" si="4"/>
        <v>6</v>
      </c>
      <c r="H20" s="60">
        <f t="shared" si="4"/>
        <v>151</v>
      </c>
      <c r="I20" s="60">
        <f t="shared" si="4"/>
        <v>3</v>
      </c>
      <c r="J20" s="60">
        <f t="shared" si="4"/>
        <v>5</v>
      </c>
      <c r="K20" s="60" t="str">
        <f t="shared" si="4"/>
        <v>-</v>
      </c>
      <c r="L20" s="59">
        <f>SUM(L21:L22)</f>
        <v>0</v>
      </c>
      <c r="M20" s="80">
        <f>SUM(M21:M22)</f>
        <v>0</v>
      </c>
      <c r="N20" s="80">
        <f>SUM(N21:N22)</f>
        <v>0</v>
      </c>
      <c r="O20" s="80">
        <f>SUM(O21:O22)</f>
        <v>0</v>
      </c>
      <c r="P20" s="81">
        <f>SUM(P21:P22)</f>
        <v>0</v>
      </c>
      <c r="Q20" s="93">
        <f t="shared" si="1"/>
        <v>12.915129151291513</v>
      </c>
      <c r="R20" s="94">
        <f t="shared" si="2"/>
        <v>55.719557195571959</v>
      </c>
      <c r="S20" s="64"/>
    </row>
    <row r="21" spans="1:34" s="8" customFormat="1" ht="22.5" customHeight="1">
      <c r="A21" s="84"/>
      <c r="B21" s="45" t="s">
        <v>27</v>
      </c>
      <c r="C21" s="95">
        <f t="shared" ref="C21:C46" si="5">IF(SUM(D21:K21)=0,"-",SUM(D21:K21))</f>
        <v>117</v>
      </c>
      <c r="D21" s="68">
        <v>18</v>
      </c>
      <c r="E21" s="68">
        <v>23</v>
      </c>
      <c r="F21" s="68">
        <v>0</v>
      </c>
      <c r="G21" s="68">
        <v>6</v>
      </c>
      <c r="H21" s="68">
        <v>66</v>
      </c>
      <c r="I21" s="68">
        <v>1</v>
      </c>
      <c r="J21" s="68">
        <v>3</v>
      </c>
      <c r="K21" s="68">
        <v>0</v>
      </c>
      <c r="L21" s="69">
        <v>0</v>
      </c>
      <c r="M21" s="68">
        <v>0</v>
      </c>
      <c r="N21" s="68">
        <v>0</v>
      </c>
      <c r="O21" s="68">
        <v>0</v>
      </c>
      <c r="P21" s="85">
        <v>0</v>
      </c>
      <c r="Q21" s="70">
        <f t="shared" si="1"/>
        <v>15.384615384615385</v>
      </c>
      <c r="R21" s="71">
        <f t="shared" si="2"/>
        <v>56.410256410256409</v>
      </c>
      <c r="S21" s="64"/>
    </row>
    <row r="22" spans="1:34" s="8" customFormat="1" ht="22.5" customHeight="1">
      <c r="A22" s="84"/>
      <c r="B22" s="45" t="s">
        <v>28</v>
      </c>
      <c r="C22" s="95">
        <f t="shared" si="5"/>
        <v>154</v>
      </c>
      <c r="D22" s="68">
        <v>17</v>
      </c>
      <c r="E22" s="68">
        <v>47</v>
      </c>
      <c r="F22" s="68">
        <v>1</v>
      </c>
      <c r="G22" s="68">
        <v>0</v>
      </c>
      <c r="H22" s="68">
        <v>85</v>
      </c>
      <c r="I22" s="68">
        <v>2</v>
      </c>
      <c r="J22" s="68">
        <v>2</v>
      </c>
      <c r="K22" s="68">
        <v>0</v>
      </c>
      <c r="L22" s="72">
        <v>0</v>
      </c>
      <c r="M22" s="89">
        <v>0</v>
      </c>
      <c r="N22" s="89">
        <v>0</v>
      </c>
      <c r="O22" s="89">
        <v>0</v>
      </c>
      <c r="P22" s="74">
        <v>0</v>
      </c>
      <c r="Q22" s="70">
        <f t="shared" si="1"/>
        <v>11.038961038961039</v>
      </c>
      <c r="R22" s="71">
        <f t="shared" si="2"/>
        <v>55.194805194805198</v>
      </c>
      <c r="S22" s="64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</row>
    <row r="23" spans="1:34" s="8" customFormat="1" ht="22.5" customHeight="1">
      <c r="A23" s="76" t="s">
        <v>31</v>
      </c>
      <c r="B23" s="77" t="s">
        <v>26</v>
      </c>
      <c r="C23" s="78">
        <f t="shared" si="5"/>
        <v>774</v>
      </c>
      <c r="D23" s="79">
        <f t="shared" ref="D23:K23" si="6">IF(SUM(D24:D25)=0,"-",SUM(D24:D25))</f>
        <v>125</v>
      </c>
      <c r="E23" s="79">
        <f t="shared" si="6"/>
        <v>119</v>
      </c>
      <c r="F23" s="79" t="str">
        <f t="shared" si="6"/>
        <v>-</v>
      </c>
      <c r="G23" s="79">
        <f t="shared" si="6"/>
        <v>11</v>
      </c>
      <c r="H23" s="79">
        <f t="shared" si="6"/>
        <v>512</v>
      </c>
      <c r="I23" s="79">
        <f t="shared" si="6"/>
        <v>1</v>
      </c>
      <c r="J23" s="79">
        <f t="shared" si="6"/>
        <v>6</v>
      </c>
      <c r="K23" s="79" t="str">
        <f t="shared" si="6"/>
        <v>-</v>
      </c>
      <c r="L23" s="59">
        <f>SUM(L24:L25)</f>
        <v>0</v>
      </c>
      <c r="M23" s="80">
        <f>SUM(M24:M25)</f>
        <v>0</v>
      </c>
      <c r="N23" s="80">
        <f>SUM(N24:N25)</f>
        <v>0</v>
      </c>
      <c r="O23" s="80">
        <f>SUM(O24:O25)</f>
        <v>0</v>
      </c>
      <c r="P23" s="81">
        <f>SUM(P24:P25)</f>
        <v>0</v>
      </c>
      <c r="Q23" s="82">
        <f t="shared" si="1"/>
        <v>16.149870801033593</v>
      </c>
      <c r="R23" s="97">
        <f t="shared" si="2"/>
        <v>66.1498708010336</v>
      </c>
      <c r="S23" s="64"/>
    </row>
    <row r="24" spans="1:34" s="8" customFormat="1" ht="22.5" customHeight="1">
      <c r="A24" s="84"/>
      <c r="B24" s="45" t="s">
        <v>27</v>
      </c>
      <c r="C24" s="66">
        <f t="shared" si="5"/>
        <v>697</v>
      </c>
      <c r="D24" s="68">
        <v>116</v>
      </c>
      <c r="E24" s="68">
        <v>96</v>
      </c>
      <c r="F24" s="68">
        <v>0</v>
      </c>
      <c r="G24" s="68">
        <v>10</v>
      </c>
      <c r="H24" s="68">
        <v>468</v>
      </c>
      <c r="I24" s="68">
        <v>1</v>
      </c>
      <c r="J24" s="68">
        <v>6</v>
      </c>
      <c r="K24" s="68">
        <v>0</v>
      </c>
      <c r="L24" s="69">
        <v>0</v>
      </c>
      <c r="M24" s="68">
        <v>0</v>
      </c>
      <c r="N24" s="68">
        <v>0</v>
      </c>
      <c r="O24" s="68">
        <v>0</v>
      </c>
      <c r="P24" s="85">
        <v>0</v>
      </c>
      <c r="Q24" s="70">
        <f t="shared" si="1"/>
        <v>16.642754662840744</v>
      </c>
      <c r="R24" s="71">
        <f t="shared" si="2"/>
        <v>67.144906743185089</v>
      </c>
      <c r="S24" s="64"/>
    </row>
    <row r="25" spans="1:34" s="8" customFormat="1" ht="22.5" customHeight="1">
      <c r="A25" s="86"/>
      <c r="B25" s="87" t="s">
        <v>28</v>
      </c>
      <c r="C25" s="88">
        <f t="shared" si="5"/>
        <v>77</v>
      </c>
      <c r="D25" s="89">
        <v>9</v>
      </c>
      <c r="E25" s="89">
        <v>23</v>
      </c>
      <c r="F25" s="89">
        <v>0</v>
      </c>
      <c r="G25" s="89">
        <v>1</v>
      </c>
      <c r="H25" s="89">
        <v>44</v>
      </c>
      <c r="I25" s="89">
        <v>0</v>
      </c>
      <c r="J25" s="89">
        <v>0</v>
      </c>
      <c r="K25" s="89">
        <v>0</v>
      </c>
      <c r="L25" s="72">
        <v>0</v>
      </c>
      <c r="M25" s="89">
        <v>0</v>
      </c>
      <c r="N25" s="89">
        <v>0</v>
      </c>
      <c r="O25" s="89">
        <v>0</v>
      </c>
      <c r="P25" s="74">
        <v>0</v>
      </c>
      <c r="Q25" s="90">
        <f t="shared" si="1"/>
        <v>11.688311688311687</v>
      </c>
      <c r="R25" s="75">
        <f t="shared" si="2"/>
        <v>57.142857142857139</v>
      </c>
      <c r="S25" s="64"/>
    </row>
    <row r="26" spans="1:34" s="8" customFormat="1" ht="22.5" customHeight="1">
      <c r="A26" s="91" t="s">
        <v>32</v>
      </c>
      <c r="B26" s="55" t="s">
        <v>26</v>
      </c>
      <c r="C26" s="92">
        <f t="shared" si="5"/>
        <v>863</v>
      </c>
      <c r="D26" s="60">
        <f t="shared" ref="D26:K26" si="7">IF(SUM(D27:D28)=0,"-",SUM(D27:D28))</f>
        <v>265</v>
      </c>
      <c r="E26" s="60">
        <f t="shared" si="7"/>
        <v>250</v>
      </c>
      <c r="F26" s="60">
        <f t="shared" si="7"/>
        <v>2</v>
      </c>
      <c r="G26" s="60" t="str">
        <f t="shared" si="7"/>
        <v>-</v>
      </c>
      <c r="H26" s="60">
        <f t="shared" si="7"/>
        <v>325</v>
      </c>
      <c r="I26" s="60">
        <f t="shared" si="7"/>
        <v>3</v>
      </c>
      <c r="J26" s="60">
        <f t="shared" si="7"/>
        <v>18</v>
      </c>
      <c r="K26" s="60" t="str">
        <f t="shared" si="7"/>
        <v>-</v>
      </c>
      <c r="L26" s="98">
        <f>IF(SUM(L27:L28)=0,"-",SUM(L27:L28))</f>
        <v>1</v>
      </c>
      <c r="M26" s="60" t="str">
        <f>IF(SUM(M27:M28)=0,"-",SUM(M27:M28))</f>
        <v>-</v>
      </c>
      <c r="N26" s="80">
        <f>SUM(N27:N28)</f>
        <v>1</v>
      </c>
      <c r="O26" s="80">
        <f>SUM(O27:O28)</f>
        <v>0</v>
      </c>
      <c r="P26" s="81">
        <f>SUM(P27:P28)</f>
        <v>0</v>
      </c>
      <c r="Q26" s="93">
        <f t="shared" si="1"/>
        <v>30.706836616454229</v>
      </c>
      <c r="R26" s="94">
        <v>37.799999999999997</v>
      </c>
      <c r="S26" s="64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</row>
    <row r="27" spans="1:34" s="8" customFormat="1" ht="22.5" customHeight="1">
      <c r="A27" s="84"/>
      <c r="B27" s="45" t="s">
        <v>27</v>
      </c>
      <c r="C27" s="95">
        <f t="shared" si="5"/>
        <v>281</v>
      </c>
      <c r="D27" s="68">
        <v>107</v>
      </c>
      <c r="E27" s="68">
        <v>58</v>
      </c>
      <c r="F27" s="68">
        <v>2</v>
      </c>
      <c r="G27" s="68">
        <v>0</v>
      </c>
      <c r="H27" s="68">
        <v>105</v>
      </c>
      <c r="I27" s="68">
        <v>2</v>
      </c>
      <c r="J27" s="68">
        <v>7</v>
      </c>
      <c r="K27" s="68">
        <v>0</v>
      </c>
      <c r="L27" s="69">
        <v>1</v>
      </c>
      <c r="M27" s="68">
        <v>0</v>
      </c>
      <c r="N27" s="68">
        <v>1</v>
      </c>
      <c r="O27" s="68">
        <v>0</v>
      </c>
      <c r="P27" s="85">
        <v>0</v>
      </c>
      <c r="Q27" s="70">
        <f t="shared" si="1"/>
        <v>38.078291814946617</v>
      </c>
      <c r="R27" s="71">
        <v>37.700000000000003</v>
      </c>
      <c r="S27" s="64"/>
    </row>
    <row r="28" spans="1:34" s="8" customFormat="1" ht="22.5" customHeight="1">
      <c r="A28" s="84"/>
      <c r="B28" s="45" t="s">
        <v>28</v>
      </c>
      <c r="C28" s="95">
        <f t="shared" si="5"/>
        <v>582</v>
      </c>
      <c r="D28" s="68">
        <v>158</v>
      </c>
      <c r="E28" s="68">
        <v>192</v>
      </c>
      <c r="F28" s="68">
        <v>0</v>
      </c>
      <c r="G28" s="68">
        <v>0</v>
      </c>
      <c r="H28" s="68">
        <v>220</v>
      </c>
      <c r="I28" s="68">
        <v>1</v>
      </c>
      <c r="J28" s="68">
        <v>11</v>
      </c>
      <c r="K28" s="68">
        <v>0</v>
      </c>
      <c r="L28" s="72">
        <v>0</v>
      </c>
      <c r="M28" s="73">
        <v>0</v>
      </c>
      <c r="N28" s="89">
        <v>0</v>
      </c>
      <c r="O28" s="89">
        <v>0</v>
      </c>
      <c r="P28" s="74">
        <v>0</v>
      </c>
      <c r="Q28" s="70">
        <f t="shared" si="1"/>
        <v>27.147766323024054</v>
      </c>
      <c r="R28" s="71">
        <f t="shared" si="2"/>
        <v>37.800687285223368</v>
      </c>
      <c r="S28" s="64"/>
    </row>
    <row r="29" spans="1:34" s="8" customFormat="1" ht="22.5" customHeight="1">
      <c r="A29" s="76" t="s">
        <v>33</v>
      </c>
      <c r="B29" s="77" t="s">
        <v>26</v>
      </c>
      <c r="C29" s="78">
        <f t="shared" si="5"/>
        <v>62</v>
      </c>
      <c r="D29" s="79">
        <f t="shared" ref="D29:K29" si="8">IF(SUM(D30:D31)=0,"-",SUM(D30:D31))</f>
        <v>4</v>
      </c>
      <c r="E29" s="79">
        <f t="shared" si="8"/>
        <v>6</v>
      </c>
      <c r="F29" s="79" t="str">
        <f t="shared" si="8"/>
        <v>-</v>
      </c>
      <c r="G29" s="79" t="str">
        <f t="shared" si="8"/>
        <v>-</v>
      </c>
      <c r="H29" s="79">
        <f t="shared" si="8"/>
        <v>48</v>
      </c>
      <c r="I29" s="79" t="str">
        <f t="shared" si="8"/>
        <v>-</v>
      </c>
      <c r="J29" s="79">
        <f t="shared" si="8"/>
        <v>4</v>
      </c>
      <c r="K29" s="79" t="str">
        <f t="shared" si="8"/>
        <v>-</v>
      </c>
      <c r="L29" s="59">
        <f>SUM(L30:L31)</f>
        <v>0</v>
      </c>
      <c r="M29" s="80">
        <f>SUM(M30:M31)</f>
        <v>0</v>
      </c>
      <c r="N29" s="80">
        <f>SUM(N30:N31)</f>
        <v>0</v>
      </c>
      <c r="O29" s="80">
        <f>SUM(O30:O31)</f>
        <v>0</v>
      </c>
      <c r="P29" s="81">
        <f>SUM(P30:P31)</f>
        <v>0</v>
      </c>
      <c r="Q29" s="82">
        <f t="shared" si="1"/>
        <v>6.4516129032258061</v>
      </c>
      <c r="R29" s="83">
        <f t="shared" si="2"/>
        <v>77.41935483870968</v>
      </c>
      <c r="S29" s="64"/>
    </row>
    <row r="30" spans="1:34" s="8" customFormat="1" ht="22.5" customHeight="1">
      <c r="A30" s="84"/>
      <c r="B30" s="45" t="s">
        <v>27</v>
      </c>
      <c r="C30" s="66">
        <f t="shared" si="5"/>
        <v>32</v>
      </c>
      <c r="D30" s="68">
        <v>4</v>
      </c>
      <c r="E30" s="68">
        <v>2</v>
      </c>
      <c r="F30" s="68">
        <v>0</v>
      </c>
      <c r="G30" s="68">
        <v>0</v>
      </c>
      <c r="H30" s="68">
        <v>24</v>
      </c>
      <c r="I30" s="68">
        <v>0</v>
      </c>
      <c r="J30" s="68">
        <v>2</v>
      </c>
      <c r="K30" s="68">
        <v>0</v>
      </c>
      <c r="L30" s="69">
        <v>0</v>
      </c>
      <c r="M30" s="68">
        <v>0</v>
      </c>
      <c r="N30" s="68">
        <v>0</v>
      </c>
      <c r="O30" s="68">
        <v>0</v>
      </c>
      <c r="P30" s="85">
        <v>0</v>
      </c>
      <c r="Q30" s="70">
        <f t="shared" si="1"/>
        <v>12.5</v>
      </c>
      <c r="R30" s="71">
        <f t="shared" si="2"/>
        <v>75</v>
      </c>
      <c r="S30" s="64"/>
    </row>
    <row r="31" spans="1:34" s="8" customFormat="1" ht="22.5" customHeight="1">
      <c r="A31" s="86"/>
      <c r="B31" s="87" t="s">
        <v>28</v>
      </c>
      <c r="C31" s="88">
        <f t="shared" si="5"/>
        <v>30</v>
      </c>
      <c r="D31" s="89">
        <v>0</v>
      </c>
      <c r="E31" s="89">
        <v>4</v>
      </c>
      <c r="F31" s="89">
        <v>0</v>
      </c>
      <c r="G31" s="89">
        <v>0</v>
      </c>
      <c r="H31" s="89">
        <v>24</v>
      </c>
      <c r="I31" s="89">
        <v>0</v>
      </c>
      <c r="J31" s="89">
        <v>2</v>
      </c>
      <c r="K31" s="89">
        <v>0</v>
      </c>
      <c r="L31" s="72">
        <v>0</v>
      </c>
      <c r="M31" s="89">
        <v>0</v>
      </c>
      <c r="N31" s="89">
        <v>0</v>
      </c>
      <c r="O31" s="89">
        <v>0</v>
      </c>
      <c r="P31" s="74">
        <v>0</v>
      </c>
      <c r="Q31" s="90">
        <f t="shared" si="1"/>
        <v>0</v>
      </c>
      <c r="R31" s="75">
        <f t="shared" si="2"/>
        <v>80</v>
      </c>
      <c r="S31" s="64"/>
    </row>
    <row r="32" spans="1:34" s="8" customFormat="1" ht="22.5" customHeight="1">
      <c r="A32" s="91" t="s">
        <v>34</v>
      </c>
      <c r="B32" s="55" t="s">
        <v>26</v>
      </c>
      <c r="C32" s="92">
        <f t="shared" si="5"/>
        <v>208</v>
      </c>
      <c r="D32" s="60">
        <f t="shared" ref="D32:K32" si="9">IF(SUM(D33:D34)=0,"-",SUM(D33:D34))</f>
        <v>31</v>
      </c>
      <c r="E32" s="60">
        <f t="shared" si="9"/>
        <v>69</v>
      </c>
      <c r="F32" s="60">
        <f t="shared" si="9"/>
        <v>2</v>
      </c>
      <c r="G32" s="60">
        <f t="shared" si="9"/>
        <v>2</v>
      </c>
      <c r="H32" s="60">
        <f t="shared" si="9"/>
        <v>99</v>
      </c>
      <c r="I32" s="60" t="str">
        <f t="shared" si="9"/>
        <v>-</v>
      </c>
      <c r="J32" s="60">
        <f t="shared" si="9"/>
        <v>5</v>
      </c>
      <c r="K32" s="60" t="str">
        <f t="shared" si="9"/>
        <v>-</v>
      </c>
      <c r="L32" s="59">
        <f>SUM(L33:L34)</f>
        <v>0</v>
      </c>
      <c r="M32" s="80">
        <f>SUM(M33:M34)</f>
        <v>0</v>
      </c>
      <c r="N32" s="80">
        <f>SUM(N33:N34)</f>
        <v>0</v>
      </c>
      <c r="O32" s="80">
        <f>SUM(O33:O34)</f>
        <v>0</v>
      </c>
      <c r="P32" s="81">
        <f>SUM(P33:P34)</f>
        <v>0</v>
      </c>
      <c r="Q32" s="93">
        <f t="shared" si="1"/>
        <v>14.903846153846153</v>
      </c>
      <c r="R32" s="94">
        <f t="shared" si="2"/>
        <v>47.596153846153847</v>
      </c>
      <c r="S32" s="64"/>
    </row>
    <row r="33" spans="1:19" s="8" customFormat="1" ht="22.5" customHeight="1">
      <c r="A33" s="84"/>
      <c r="B33" s="45" t="s">
        <v>27</v>
      </c>
      <c r="C33" s="95">
        <f t="shared" si="5"/>
        <v>19</v>
      </c>
      <c r="D33" s="68">
        <v>3</v>
      </c>
      <c r="E33" s="68">
        <v>5</v>
      </c>
      <c r="F33" s="68">
        <v>0</v>
      </c>
      <c r="G33" s="68">
        <v>0</v>
      </c>
      <c r="H33" s="68">
        <v>11</v>
      </c>
      <c r="I33" s="68">
        <v>0</v>
      </c>
      <c r="J33" s="68">
        <v>0</v>
      </c>
      <c r="K33" s="68">
        <v>0</v>
      </c>
      <c r="L33" s="69">
        <v>0</v>
      </c>
      <c r="M33" s="68">
        <v>0</v>
      </c>
      <c r="N33" s="68">
        <v>0</v>
      </c>
      <c r="O33" s="68">
        <v>0</v>
      </c>
      <c r="P33" s="85">
        <v>0</v>
      </c>
      <c r="Q33" s="70">
        <f t="shared" si="1"/>
        <v>15.789473684210526</v>
      </c>
      <c r="R33" s="71">
        <f t="shared" si="2"/>
        <v>57.894736842105267</v>
      </c>
      <c r="S33" s="64"/>
    </row>
    <row r="34" spans="1:19" s="8" customFormat="1" ht="22.5" customHeight="1">
      <c r="A34" s="84"/>
      <c r="B34" s="45" t="s">
        <v>28</v>
      </c>
      <c r="C34" s="95">
        <f t="shared" si="5"/>
        <v>189</v>
      </c>
      <c r="D34" s="68">
        <v>28</v>
      </c>
      <c r="E34" s="68">
        <v>64</v>
      </c>
      <c r="F34" s="68">
        <v>2</v>
      </c>
      <c r="G34" s="68">
        <v>2</v>
      </c>
      <c r="H34" s="68">
        <v>88</v>
      </c>
      <c r="I34" s="68">
        <v>0</v>
      </c>
      <c r="J34" s="68">
        <v>5</v>
      </c>
      <c r="K34" s="68">
        <v>0</v>
      </c>
      <c r="L34" s="72">
        <v>0</v>
      </c>
      <c r="M34" s="89">
        <v>0</v>
      </c>
      <c r="N34" s="89">
        <v>0</v>
      </c>
      <c r="O34" s="89">
        <v>0</v>
      </c>
      <c r="P34" s="74">
        <v>0</v>
      </c>
      <c r="Q34" s="70">
        <f t="shared" si="1"/>
        <v>14.814814814814813</v>
      </c>
      <c r="R34" s="71">
        <f t="shared" si="2"/>
        <v>46.560846560846556</v>
      </c>
      <c r="S34" s="64"/>
    </row>
    <row r="35" spans="1:19" s="8" customFormat="1" ht="22.5" customHeight="1">
      <c r="A35" s="76" t="s">
        <v>35</v>
      </c>
      <c r="B35" s="77" t="s">
        <v>26</v>
      </c>
      <c r="C35" s="78">
        <f t="shared" si="5"/>
        <v>39</v>
      </c>
      <c r="D35" s="79">
        <f t="shared" ref="D35:K35" si="10">IF(SUM(D36:D37)=0,"-",SUM(D36:D37))</f>
        <v>37</v>
      </c>
      <c r="E35" s="79">
        <f t="shared" si="10"/>
        <v>2</v>
      </c>
      <c r="F35" s="79" t="str">
        <f t="shared" si="10"/>
        <v>-</v>
      </c>
      <c r="G35" s="79" t="str">
        <f t="shared" si="10"/>
        <v>-</v>
      </c>
      <c r="H35" s="79" t="str">
        <f t="shared" si="10"/>
        <v>-</v>
      </c>
      <c r="I35" s="79" t="str">
        <f t="shared" si="10"/>
        <v>-</v>
      </c>
      <c r="J35" s="79" t="str">
        <f t="shared" si="10"/>
        <v>-</v>
      </c>
      <c r="K35" s="79" t="str">
        <f t="shared" si="10"/>
        <v>-</v>
      </c>
      <c r="L35" s="59">
        <f>SUM(L36:L37)</f>
        <v>0</v>
      </c>
      <c r="M35" s="80">
        <f>SUM(M36:M37)</f>
        <v>0</v>
      </c>
      <c r="N35" s="80">
        <f>SUM(N36:N37)</f>
        <v>0</v>
      </c>
      <c r="O35" s="80">
        <f>SUM(O36:O37)</f>
        <v>0</v>
      </c>
      <c r="P35" s="81">
        <f>SUM(P36:P37)</f>
        <v>0</v>
      </c>
      <c r="Q35" s="82">
        <f t="shared" si="1"/>
        <v>94.871794871794862</v>
      </c>
      <c r="R35" s="83">
        <v>0</v>
      </c>
      <c r="S35" s="64"/>
    </row>
    <row r="36" spans="1:19" s="8" customFormat="1" ht="22.5" customHeight="1">
      <c r="A36" s="84"/>
      <c r="B36" s="45" t="s">
        <v>27</v>
      </c>
      <c r="C36" s="66">
        <f t="shared" si="5"/>
        <v>3</v>
      </c>
      <c r="D36" s="68">
        <v>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9">
        <v>0</v>
      </c>
      <c r="M36" s="68">
        <v>0</v>
      </c>
      <c r="N36" s="68">
        <v>0</v>
      </c>
      <c r="O36" s="68">
        <v>0</v>
      </c>
      <c r="P36" s="85">
        <v>0</v>
      </c>
      <c r="Q36" s="70">
        <f t="shared" si="1"/>
        <v>100</v>
      </c>
      <c r="R36" s="71">
        <v>0</v>
      </c>
      <c r="S36" s="64"/>
    </row>
    <row r="37" spans="1:19" s="8" customFormat="1" ht="22.5" customHeight="1">
      <c r="A37" s="86"/>
      <c r="B37" s="45" t="s">
        <v>28</v>
      </c>
      <c r="C37" s="88">
        <f t="shared" si="5"/>
        <v>36</v>
      </c>
      <c r="D37" s="89">
        <v>34</v>
      </c>
      <c r="E37" s="89">
        <v>2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72">
        <v>0</v>
      </c>
      <c r="M37" s="89">
        <v>0</v>
      </c>
      <c r="N37" s="89">
        <v>0</v>
      </c>
      <c r="O37" s="89">
        <v>0</v>
      </c>
      <c r="P37" s="74">
        <v>0</v>
      </c>
      <c r="Q37" s="90">
        <f t="shared" si="1"/>
        <v>94.444444444444443</v>
      </c>
      <c r="R37" s="75">
        <f t="shared" ref="R37:R46" si="11">(H37+0)/C37*100</f>
        <v>0</v>
      </c>
      <c r="S37" s="64"/>
    </row>
    <row r="38" spans="1:19" s="8" customFormat="1" ht="22.5" customHeight="1">
      <c r="A38" s="76" t="s">
        <v>36</v>
      </c>
      <c r="B38" s="77" t="s">
        <v>26</v>
      </c>
      <c r="C38" s="99">
        <f>IF(SUM(D38:K38)=0,"-",SUM(D38:K38))</f>
        <v>14</v>
      </c>
      <c r="D38" s="79">
        <f t="shared" ref="D38:K38" si="12">IF(SUM(D39:D40)=0,"-",SUM(D39:D40))</f>
        <v>7</v>
      </c>
      <c r="E38" s="79" t="str">
        <f t="shared" si="12"/>
        <v>-</v>
      </c>
      <c r="F38" s="79" t="str">
        <f t="shared" si="12"/>
        <v>-</v>
      </c>
      <c r="G38" s="79" t="str">
        <f t="shared" si="12"/>
        <v>-</v>
      </c>
      <c r="H38" s="79">
        <f t="shared" si="12"/>
        <v>7</v>
      </c>
      <c r="I38" s="79" t="str">
        <f t="shared" si="12"/>
        <v>-</v>
      </c>
      <c r="J38" s="79" t="str">
        <f t="shared" si="12"/>
        <v>-</v>
      </c>
      <c r="K38" s="79" t="str">
        <f t="shared" si="12"/>
        <v>-</v>
      </c>
      <c r="L38" s="59">
        <f>SUM(L39:L40)</f>
        <v>0</v>
      </c>
      <c r="M38" s="80">
        <f>SUM(M39:M40)</f>
        <v>0</v>
      </c>
      <c r="N38" s="80">
        <f>SUM(N39:N40)</f>
        <v>0</v>
      </c>
      <c r="O38" s="80">
        <f>SUM(O39:O40)</f>
        <v>0</v>
      </c>
      <c r="P38" s="81">
        <f>SUM(P39:P40)</f>
        <v>0</v>
      </c>
      <c r="Q38" s="82">
        <f>D38/C38*100</f>
        <v>50</v>
      </c>
      <c r="R38" s="83">
        <f>(H38+0)/C38*100</f>
        <v>50</v>
      </c>
      <c r="S38" s="64"/>
    </row>
    <row r="39" spans="1:19" s="8" customFormat="1" ht="22.5" customHeight="1">
      <c r="A39" s="84"/>
      <c r="B39" s="45" t="s">
        <v>27</v>
      </c>
      <c r="C39" s="95">
        <f>IF(SUM(D39:K39)=0,"-",SUM(D39:K39))</f>
        <v>3</v>
      </c>
      <c r="D39" s="68">
        <v>2</v>
      </c>
      <c r="E39" s="68">
        <v>0</v>
      </c>
      <c r="F39" s="68">
        <v>0</v>
      </c>
      <c r="G39" s="68">
        <v>0</v>
      </c>
      <c r="H39" s="68">
        <v>1</v>
      </c>
      <c r="I39" s="68">
        <v>0</v>
      </c>
      <c r="J39" s="68">
        <v>0</v>
      </c>
      <c r="K39" s="68">
        <v>0</v>
      </c>
      <c r="L39" s="69">
        <v>0</v>
      </c>
      <c r="M39" s="68">
        <v>0</v>
      </c>
      <c r="N39" s="68">
        <v>0</v>
      </c>
      <c r="O39" s="68">
        <v>0</v>
      </c>
      <c r="P39" s="85">
        <v>0</v>
      </c>
      <c r="Q39" s="70">
        <f>D39/C39*100</f>
        <v>66.666666666666657</v>
      </c>
      <c r="R39" s="71">
        <f>(H39+0)/C39*100</f>
        <v>33.333333333333329</v>
      </c>
      <c r="S39" s="64"/>
    </row>
    <row r="40" spans="1:19" s="8" customFormat="1" ht="22.5" customHeight="1">
      <c r="A40" s="86"/>
      <c r="B40" s="87" t="s">
        <v>28</v>
      </c>
      <c r="C40" s="100">
        <f>IF(SUM(D40:K40)=0,"-",SUM(D40:K40))</f>
        <v>11</v>
      </c>
      <c r="D40" s="89">
        <v>5</v>
      </c>
      <c r="E40" s="89">
        <v>0</v>
      </c>
      <c r="F40" s="89">
        <v>0</v>
      </c>
      <c r="G40" s="89">
        <v>0</v>
      </c>
      <c r="H40" s="89">
        <v>6</v>
      </c>
      <c r="I40" s="89">
        <v>0</v>
      </c>
      <c r="J40" s="89">
        <v>0</v>
      </c>
      <c r="K40" s="89">
        <v>0</v>
      </c>
      <c r="L40" s="72">
        <v>0</v>
      </c>
      <c r="M40" s="89">
        <v>0</v>
      </c>
      <c r="N40" s="89">
        <v>0</v>
      </c>
      <c r="O40" s="89">
        <v>0</v>
      </c>
      <c r="P40" s="74">
        <v>0</v>
      </c>
      <c r="Q40" s="90">
        <f>D40/C40*100</f>
        <v>45.454545454545453</v>
      </c>
      <c r="R40" s="75">
        <f>(H40+0)/C40*100</f>
        <v>54.54545454545454</v>
      </c>
      <c r="S40" s="64"/>
    </row>
    <row r="41" spans="1:19" s="8" customFormat="1" ht="22.5" customHeight="1">
      <c r="A41" s="76" t="s">
        <v>37</v>
      </c>
      <c r="B41" s="77" t="s">
        <v>26</v>
      </c>
      <c r="C41" s="99">
        <f t="shared" si="5"/>
        <v>271</v>
      </c>
      <c r="D41" s="79">
        <f t="shared" ref="D41:K41" si="13">IF(SUM(D42:D43)=0,"-",SUM(D42:D43))</f>
        <v>178</v>
      </c>
      <c r="E41" s="79">
        <f t="shared" si="13"/>
        <v>28</v>
      </c>
      <c r="F41" s="79">
        <f t="shared" si="13"/>
        <v>17</v>
      </c>
      <c r="G41" s="79" t="str">
        <f t="shared" si="13"/>
        <v>-</v>
      </c>
      <c r="H41" s="79">
        <f t="shared" si="13"/>
        <v>30</v>
      </c>
      <c r="I41" s="79" t="str">
        <f t="shared" si="13"/>
        <v>-</v>
      </c>
      <c r="J41" s="79">
        <f t="shared" si="13"/>
        <v>18</v>
      </c>
      <c r="K41" s="79" t="str">
        <f t="shared" si="13"/>
        <v>-</v>
      </c>
      <c r="L41" s="59">
        <f>SUM(L42:L43)</f>
        <v>0</v>
      </c>
      <c r="M41" s="80">
        <f>SUM(M42:M43)</f>
        <v>0</v>
      </c>
      <c r="N41" s="80">
        <f>SUM(N42:N43)</f>
        <v>0</v>
      </c>
      <c r="O41" s="80">
        <f>SUM(O42:O43)</f>
        <v>0</v>
      </c>
      <c r="P41" s="81">
        <f>SUM(P42:P43)</f>
        <v>0</v>
      </c>
      <c r="Q41" s="82">
        <f t="shared" si="1"/>
        <v>65.682656826568262</v>
      </c>
      <c r="R41" s="83">
        <f t="shared" si="11"/>
        <v>11.07011070110701</v>
      </c>
      <c r="S41" s="64"/>
    </row>
    <row r="42" spans="1:19" s="8" customFormat="1" ht="22.5" customHeight="1">
      <c r="A42" s="84"/>
      <c r="B42" s="45" t="s">
        <v>27</v>
      </c>
      <c r="C42" s="95">
        <f t="shared" si="5"/>
        <v>98</v>
      </c>
      <c r="D42" s="68">
        <v>67</v>
      </c>
      <c r="E42" s="68">
        <v>2</v>
      </c>
      <c r="F42" s="68">
        <v>14</v>
      </c>
      <c r="G42" s="68">
        <v>0</v>
      </c>
      <c r="H42" s="68">
        <v>6</v>
      </c>
      <c r="I42" s="68">
        <v>0</v>
      </c>
      <c r="J42" s="68">
        <v>9</v>
      </c>
      <c r="K42" s="68">
        <v>0</v>
      </c>
      <c r="L42" s="69">
        <v>0</v>
      </c>
      <c r="M42" s="68">
        <v>0</v>
      </c>
      <c r="N42" s="68">
        <v>0</v>
      </c>
      <c r="O42" s="68">
        <v>0</v>
      </c>
      <c r="P42" s="85">
        <v>0</v>
      </c>
      <c r="Q42" s="70">
        <f t="shared" si="1"/>
        <v>68.367346938775512</v>
      </c>
      <c r="R42" s="71">
        <f t="shared" si="11"/>
        <v>6.1224489795918364</v>
      </c>
      <c r="S42" s="64"/>
    </row>
    <row r="43" spans="1:19" s="8" customFormat="1" ht="22.5" customHeight="1">
      <c r="A43" s="86"/>
      <c r="B43" s="87" t="s">
        <v>28</v>
      </c>
      <c r="C43" s="100">
        <f t="shared" si="5"/>
        <v>173</v>
      </c>
      <c r="D43" s="89">
        <v>111</v>
      </c>
      <c r="E43" s="89">
        <v>26</v>
      </c>
      <c r="F43" s="89">
        <v>3</v>
      </c>
      <c r="G43" s="89">
        <v>0</v>
      </c>
      <c r="H43" s="89">
        <v>24</v>
      </c>
      <c r="I43" s="89">
        <v>0</v>
      </c>
      <c r="J43" s="89">
        <v>9</v>
      </c>
      <c r="K43" s="89">
        <v>0</v>
      </c>
      <c r="L43" s="72">
        <v>0</v>
      </c>
      <c r="M43" s="89">
        <v>0</v>
      </c>
      <c r="N43" s="89">
        <v>0</v>
      </c>
      <c r="O43" s="89">
        <v>0</v>
      </c>
      <c r="P43" s="74">
        <v>0</v>
      </c>
      <c r="Q43" s="90">
        <f t="shared" si="1"/>
        <v>64.161849710982651</v>
      </c>
      <c r="R43" s="75">
        <f t="shared" si="11"/>
        <v>13.872832369942195</v>
      </c>
      <c r="S43" s="64"/>
    </row>
    <row r="44" spans="1:19" s="8" customFormat="1" ht="22.5" customHeight="1">
      <c r="A44" s="91" t="s">
        <v>38</v>
      </c>
      <c r="B44" s="55" t="s">
        <v>26</v>
      </c>
      <c r="C44" s="101">
        <f t="shared" si="5"/>
        <v>254</v>
      </c>
      <c r="D44" s="60">
        <f t="shared" ref="D44:K44" si="14">IF(SUM(D45:D46)=0,"-",SUM(D45:D46))</f>
        <v>65</v>
      </c>
      <c r="E44" s="60">
        <f t="shared" si="14"/>
        <v>71</v>
      </c>
      <c r="F44" s="60">
        <f t="shared" si="14"/>
        <v>3</v>
      </c>
      <c r="G44" s="79" t="str">
        <f t="shared" si="14"/>
        <v>-</v>
      </c>
      <c r="H44" s="60">
        <f t="shared" si="14"/>
        <v>109</v>
      </c>
      <c r="I44" s="60">
        <f t="shared" si="14"/>
        <v>2</v>
      </c>
      <c r="J44" s="60">
        <f t="shared" si="14"/>
        <v>4</v>
      </c>
      <c r="K44" s="60" t="str">
        <f t="shared" si="14"/>
        <v>-</v>
      </c>
      <c r="L44" s="59">
        <f>SUM(L45:L46)</f>
        <v>0</v>
      </c>
      <c r="M44" s="80">
        <f>SUM(M45:M46)</f>
        <v>0</v>
      </c>
      <c r="N44" s="80">
        <f>SUM(N45:N46)</f>
        <v>0</v>
      </c>
      <c r="O44" s="80">
        <f>SUM(O45:O46)</f>
        <v>0</v>
      </c>
      <c r="P44" s="81">
        <f>SUM(P45:P46)</f>
        <v>0</v>
      </c>
      <c r="Q44" s="93">
        <f>D44/C44*100</f>
        <v>25.590551181102363</v>
      </c>
      <c r="R44" s="83">
        <f t="shared" si="11"/>
        <v>42.913385826771652</v>
      </c>
      <c r="S44" s="64"/>
    </row>
    <row r="45" spans="1:19" s="8" customFormat="1" ht="22.5" customHeight="1">
      <c r="A45" s="84"/>
      <c r="B45" s="45" t="s">
        <v>27</v>
      </c>
      <c r="C45" s="66">
        <f t="shared" si="5"/>
        <v>123</v>
      </c>
      <c r="D45" s="68">
        <v>31</v>
      </c>
      <c r="E45" s="68">
        <v>35</v>
      </c>
      <c r="F45" s="68">
        <v>3</v>
      </c>
      <c r="G45" s="68">
        <v>0</v>
      </c>
      <c r="H45" s="68">
        <v>52</v>
      </c>
      <c r="I45" s="68">
        <v>0</v>
      </c>
      <c r="J45" s="68">
        <v>2</v>
      </c>
      <c r="K45" s="68">
        <v>0</v>
      </c>
      <c r="L45" s="69">
        <v>0</v>
      </c>
      <c r="M45" s="68">
        <v>0</v>
      </c>
      <c r="N45" s="68">
        <v>0</v>
      </c>
      <c r="O45" s="68">
        <v>0</v>
      </c>
      <c r="P45" s="85">
        <v>0</v>
      </c>
      <c r="Q45" s="70">
        <f t="shared" si="1"/>
        <v>25.203252032520325</v>
      </c>
      <c r="R45" s="71">
        <f t="shared" si="11"/>
        <v>42.276422764227647</v>
      </c>
      <c r="S45" s="64"/>
    </row>
    <row r="46" spans="1:19" s="8" customFormat="1" ht="22.5" customHeight="1" thickBot="1">
      <c r="A46" s="102"/>
      <c r="B46" s="103" t="s">
        <v>28</v>
      </c>
      <c r="C46" s="104">
        <f t="shared" si="5"/>
        <v>131</v>
      </c>
      <c r="D46" s="105">
        <v>34</v>
      </c>
      <c r="E46" s="105">
        <v>36</v>
      </c>
      <c r="F46" s="105">
        <v>0</v>
      </c>
      <c r="G46" s="106">
        <v>0</v>
      </c>
      <c r="H46" s="105">
        <v>57</v>
      </c>
      <c r="I46" s="105">
        <v>2</v>
      </c>
      <c r="J46" s="105">
        <v>2</v>
      </c>
      <c r="K46" s="105">
        <v>0</v>
      </c>
      <c r="L46" s="107">
        <v>0</v>
      </c>
      <c r="M46" s="105">
        <v>0</v>
      </c>
      <c r="N46" s="105">
        <v>0</v>
      </c>
      <c r="O46" s="105">
        <v>0</v>
      </c>
      <c r="P46" s="108">
        <v>0</v>
      </c>
      <c r="Q46" s="109">
        <f t="shared" si="1"/>
        <v>25.954198473282442</v>
      </c>
      <c r="R46" s="110">
        <f t="shared" si="11"/>
        <v>43.511450381679388</v>
      </c>
      <c r="S46" s="64"/>
    </row>
  </sheetData>
  <mergeCells count="24">
    <mergeCell ref="A41:A43"/>
    <mergeCell ref="A44:A46"/>
    <mergeCell ref="A23:A25"/>
    <mergeCell ref="A26:A28"/>
    <mergeCell ref="A29:A31"/>
    <mergeCell ref="A32:A34"/>
    <mergeCell ref="A35:A37"/>
    <mergeCell ref="A38:A40"/>
    <mergeCell ref="L6:P6"/>
    <mergeCell ref="L7:P7"/>
    <mergeCell ref="L8:L13"/>
    <mergeCell ref="A14:A16"/>
    <mergeCell ref="A17:A19"/>
    <mergeCell ref="A20:A22"/>
    <mergeCell ref="A2:R2"/>
    <mergeCell ref="A5:R5"/>
    <mergeCell ref="D6:D12"/>
    <mergeCell ref="E6:E12"/>
    <mergeCell ref="F6:F12"/>
    <mergeCell ref="G6:G12"/>
    <mergeCell ref="H6:H13"/>
    <mergeCell ref="I6:I13"/>
    <mergeCell ref="J6:J13"/>
    <mergeCell ref="K6:K13"/>
  </mergeCells>
  <phoneticPr fontId="3"/>
  <pageMargins left="0.43307086614173229" right="0.35433070866141736" top="0.78740157480314965" bottom="0.59055118110236227" header="0.51181102362204722" footer="0.51181102362204722"/>
  <pageSetup paperSize="9" scale="80" orientation="portrait" r:id="rId1"/>
  <headerFooter scaleWithDoc="0" alignWithMargins="0">
    <oddHeader>&amp;L&amp;11卒業後・高校</oddHeader>
    <oddFooter>&amp;C&amp;"Century,標準"&amp;P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U51"/>
  <sheetViews>
    <sheetView topLeftCell="C1" zoomScaleNormal="100" zoomScaleSheetLayoutView="100" workbookViewId="0">
      <selection activeCell="T14" sqref="T14"/>
    </sheetView>
  </sheetViews>
  <sheetFormatPr defaultColWidth="7.5703125" defaultRowHeight="17.25" customHeight="1"/>
  <cols>
    <col min="1" max="1" width="5.5703125" style="111" customWidth="1"/>
    <col min="2" max="2" width="6.7109375" style="111" bestFit="1" customWidth="1"/>
    <col min="3" max="26" width="5.140625" style="111" customWidth="1"/>
    <col min="27" max="32" width="4.5703125" style="111" customWidth="1"/>
    <col min="33" max="33" width="6.140625" style="111" customWidth="1"/>
    <col min="34" max="34" width="4.5703125" style="111" customWidth="1"/>
    <col min="35" max="35" width="6.140625" style="111" customWidth="1"/>
    <col min="36" max="256" width="7.5703125" style="111"/>
    <col min="257" max="257" width="5.5703125" style="111" customWidth="1"/>
    <col min="258" max="258" width="6.7109375" style="111" bestFit="1" customWidth="1"/>
    <col min="259" max="282" width="5.140625" style="111" customWidth="1"/>
    <col min="283" max="288" width="4.5703125" style="111" customWidth="1"/>
    <col min="289" max="289" width="6.140625" style="111" customWidth="1"/>
    <col min="290" max="290" width="4.5703125" style="111" customWidth="1"/>
    <col min="291" max="291" width="6.140625" style="111" customWidth="1"/>
    <col min="292" max="512" width="7.5703125" style="111"/>
    <col min="513" max="513" width="5.5703125" style="111" customWidth="1"/>
    <col min="514" max="514" width="6.7109375" style="111" bestFit="1" customWidth="1"/>
    <col min="515" max="538" width="5.140625" style="111" customWidth="1"/>
    <col min="539" max="544" width="4.5703125" style="111" customWidth="1"/>
    <col min="545" max="545" width="6.140625" style="111" customWidth="1"/>
    <col min="546" max="546" width="4.5703125" style="111" customWidth="1"/>
    <col min="547" max="547" width="6.140625" style="111" customWidth="1"/>
    <col min="548" max="768" width="7.5703125" style="111"/>
    <col min="769" max="769" width="5.5703125" style="111" customWidth="1"/>
    <col min="770" max="770" width="6.7109375" style="111" bestFit="1" customWidth="1"/>
    <col min="771" max="794" width="5.140625" style="111" customWidth="1"/>
    <col min="795" max="800" width="4.5703125" style="111" customWidth="1"/>
    <col min="801" max="801" width="6.140625" style="111" customWidth="1"/>
    <col min="802" max="802" width="4.5703125" style="111" customWidth="1"/>
    <col min="803" max="803" width="6.140625" style="111" customWidth="1"/>
    <col min="804" max="1024" width="7.5703125" style="111"/>
    <col min="1025" max="1025" width="5.5703125" style="111" customWidth="1"/>
    <col min="1026" max="1026" width="6.7109375" style="111" bestFit="1" customWidth="1"/>
    <col min="1027" max="1050" width="5.140625" style="111" customWidth="1"/>
    <col min="1051" max="1056" width="4.5703125" style="111" customWidth="1"/>
    <col min="1057" max="1057" width="6.140625" style="111" customWidth="1"/>
    <col min="1058" max="1058" width="4.5703125" style="111" customWidth="1"/>
    <col min="1059" max="1059" width="6.140625" style="111" customWidth="1"/>
    <col min="1060" max="1280" width="7.5703125" style="111"/>
    <col min="1281" max="1281" width="5.5703125" style="111" customWidth="1"/>
    <col min="1282" max="1282" width="6.7109375" style="111" bestFit="1" customWidth="1"/>
    <col min="1283" max="1306" width="5.140625" style="111" customWidth="1"/>
    <col min="1307" max="1312" width="4.5703125" style="111" customWidth="1"/>
    <col min="1313" max="1313" width="6.140625" style="111" customWidth="1"/>
    <col min="1314" max="1314" width="4.5703125" style="111" customWidth="1"/>
    <col min="1315" max="1315" width="6.140625" style="111" customWidth="1"/>
    <col min="1316" max="1536" width="7.5703125" style="111"/>
    <col min="1537" max="1537" width="5.5703125" style="111" customWidth="1"/>
    <col min="1538" max="1538" width="6.7109375" style="111" bestFit="1" customWidth="1"/>
    <col min="1539" max="1562" width="5.140625" style="111" customWidth="1"/>
    <col min="1563" max="1568" width="4.5703125" style="111" customWidth="1"/>
    <col min="1569" max="1569" width="6.140625" style="111" customWidth="1"/>
    <col min="1570" max="1570" width="4.5703125" style="111" customWidth="1"/>
    <col min="1571" max="1571" width="6.140625" style="111" customWidth="1"/>
    <col min="1572" max="1792" width="7.5703125" style="111"/>
    <col min="1793" max="1793" width="5.5703125" style="111" customWidth="1"/>
    <col min="1794" max="1794" width="6.7109375" style="111" bestFit="1" customWidth="1"/>
    <col min="1795" max="1818" width="5.140625" style="111" customWidth="1"/>
    <col min="1819" max="1824" width="4.5703125" style="111" customWidth="1"/>
    <col min="1825" max="1825" width="6.140625" style="111" customWidth="1"/>
    <col min="1826" max="1826" width="4.5703125" style="111" customWidth="1"/>
    <col min="1827" max="1827" width="6.140625" style="111" customWidth="1"/>
    <col min="1828" max="2048" width="7.5703125" style="111"/>
    <col min="2049" max="2049" width="5.5703125" style="111" customWidth="1"/>
    <col min="2050" max="2050" width="6.7109375" style="111" bestFit="1" customWidth="1"/>
    <col min="2051" max="2074" width="5.140625" style="111" customWidth="1"/>
    <col min="2075" max="2080" width="4.5703125" style="111" customWidth="1"/>
    <col min="2081" max="2081" width="6.140625" style="111" customWidth="1"/>
    <col min="2082" max="2082" width="4.5703125" style="111" customWidth="1"/>
    <col min="2083" max="2083" width="6.140625" style="111" customWidth="1"/>
    <col min="2084" max="2304" width="7.5703125" style="111"/>
    <col min="2305" max="2305" width="5.5703125" style="111" customWidth="1"/>
    <col min="2306" max="2306" width="6.7109375" style="111" bestFit="1" customWidth="1"/>
    <col min="2307" max="2330" width="5.140625" style="111" customWidth="1"/>
    <col min="2331" max="2336" width="4.5703125" style="111" customWidth="1"/>
    <col min="2337" max="2337" width="6.140625" style="111" customWidth="1"/>
    <col min="2338" max="2338" width="4.5703125" style="111" customWidth="1"/>
    <col min="2339" max="2339" width="6.140625" style="111" customWidth="1"/>
    <col min="2340" max="2560" width="7.5703125" style="111"/>
    <col min="2561" max="2561" width="5.5703125" style="111" customWidth="1"/>
    <col min="2562" max="2562" width="6.7109375" style="111" bestFit="1" customWidth="1"/>
    <col min="2563" max="2586" width="5.140625" style="111" customWidth="1"/>
    <col min="2587" max="2592" width="4.5703125" style="111" customWidth="1"/>
    <col min="2593" max="2593" width="6.140625" style="111" customWidth="1"/>
    <col min="2594" max="2594" width="4.5703125" style="111" customWidth="1"/>
    <col min="2595" max="2595" width="6.140625" style="111" customWidth="1"/>
    <col min="2596" max="2816" width="7.5703125" style="111"/>
    <col min="2817" max="2817" width="5.5703125" style="111" customWidth="1"/>
    <col min="2818" max="2818" width="6.7109375" style="111" bestFit="1" customWidth="1"/>
    <col min="2819" max="2842" width="5.140625" style="111" customWidth="1"/>
    <col min="2843" max="2848" width="4.5703125" style="111" customWidth="1"/>
    <col min="2849" max="2849" width="6.140625" style="111" customWidth="1"/>
    <col min="2850" max="2850" width="4.5703125" style="111" customWidth="1"/>
    <col min="2851" max="2851" width="6.140625" style="111" customWidth="1"/>
    <col min="2852" max="3072" width="7.5703125" style="111"/>
    <col min="3073" max="3073" width="5.5703125" style="111" customWidth="1"/>
    <col min="3074" max="3074" width="6.7109375" style="111" bestFit="1" customWidth="1"/>
    <col min="3075" max="3098" width="5.140625" style="111" customWidth="1"/>
    <col min="3099" max="3104" width="4.5703125" style="111" customWidth="1"/>
    <col min="3105" max="3105" width="6.140625" style="111" customWidth="1"/>
    <col min="3106" max="3106" width="4.5703125" style="111" customWidth="1"/>
    <col min="3107" max="3107" width="6.140625" style="111" customWidth="1"/>
    <col min="3108" max="3328" width="7.5703125" style="111"/>
    <col min="3329" max="3329" width="5.5703125" style="111" customWidth="1"/>
    <col min="3330" max="3330" width="6.7109375" style="111" bestFit="1" customWidth="1"/>
    <col min="3331" max="3354" width="5.140625" style="111" customWidth="1"/>
    <col min="3355" max="3360" width="4.5703125" style="111" customWidth="1"/>
    <col min="3361" max="3361" width="6.140625" style="111" customWidth="1"/>
    <col min="3362" max="3362" width="4.5703125" style="111" customWidth="1"/>
    <col min="3363" max="3363" width="6.140625" style="111" customWidth="1"/>
    <col min="3364" max="3584" width="7.5703125" style="111"/>
    <col min="3585" max="3585" width="5.5703125" style="111" customWidth="1"/>
    <col min="3586" max="3586" width="6.7109375" style="111" bestFit="1" customWidth="1"/>
    <col min="3587" max="3610" width="5.140625" style="111" customWidth="1"/>
    <col min="3611" max="3616" width="4.5703125" style="111" customWidth="1"/>
    <col min="3617" max="3617" width="6.140625" style="111" customWidth="1"/>
    <col min="3618" max="3618" width="4.5703125" style="111" customWidth="1"/>
    <col min="3619" max="3619" width="6.140625" style="111" customWidth="1"/>
    <col min="3620" max="3840" width="7.5703125" style="111"/>
    <col min="3841" max="3841" width="5.5703125" style="111" customWidth="1"/>
    <col min="3842" max="3842" width="6.7109375" style="111" bestFit="1" customWidth="1"/>
    <col min="3843" max="3866" width="5.140625" style="111" customWidth="1"/>
    <col min="3867" max="3872" width="4.5703125" style="111" customWidth="1"/>
    <col min="3873" max="3873" width="6.140625" style="111" customWidth="1"/>
    <col min="3874" max="3874" width="4.5703125" style="111" customWidth="1"/>
    <col min="3875" max="3875" width="6.140625" style="111" customWidth="1"/>
    <col min="3876" max="4096" width="7.5703125" style="111"/>
    <col min="4097" max="4097" width="5.5703125" style="111" customWidth="1"/>
    <col min="4098" max="4098" width="6.7109375" style="111" bestFit="1" customWidth="1"/>
    <col min="4099" max="4122" width="5.140625" style="111" customWidth="1"/>
    <col min="4123" max="4128" width="4.5703125" style="111" customWidth="1"/>
    <col min="4129" max="4129" width="6.140625" style="111" customWidth="1"/>
    <col min="4130" max="4130" width="4.5703125" style="111" customWidth="1"/>
    <col min="4131" max="4131" width="6.140625" style="111" customWidth="1"/>
    <col min="4132" max="4352" width="7.5703125" style="111"/>
    <col min="4353" max="4353" width="5.5703125" style="111" customWidth="1"/>
    <col min="4354" max="4354" width="6.7109375" style="111" bestFit="1" customWidth="1"/>
    <col min="4355" max="4378" width="5.140625" style="111" customWidth="1"/>
    <col min="4379" max="4384" width="4.5703125" style="111" customWidth="1"/>
    <col min="4385" max="4385" width="6.140625" style="111" customWidth="1"/>
    <col min="4386" max="4386" width="4.5703125" style="111" customWidth="1"/>
    <col min="4387" max="4387" width="6.140625" style="111" customWidth="1"/>
    <col min="4388" max="4608" width="7.5703125" style="111"/>
    <col min="4609" max="4609" width="5.5703125" style="111" customWidth="1"/>
    <col min="4610" max="4610" width="6.7109375" style="111" bestFit="1" customWidth="1"/>
    <col min="4611" max="4634" width="5.140625" style="111" customWidth="1"/>
    <col min="4635" max="4640" width="4.5703125" style="111" customWidth="1"/>
    <col min="4641" max="4641" width="6.140625" style="111" customWidth="1"/>
    <col min="4642" max="4642" width="4.5703125" style="111" customWidth="1"/>
    <col min="4643" max="4643" width="6.140625" style="111" customWidth="1"/>
    <col min="4644" max="4864" width="7.5703125" style="111"/>
    <col min="4865" max="4865" width="5.5703125" style="111" customWidth="1"/>
    <col min="4866" max="4866" width="6.7109375" style="111" bestFit="1" customWidth="1"/>
    <col min="4867" max="4890" width="5.140625" style="111" customWidth="1"/>
    <col min="4891" max="4896" width="4.5703125" style="111" customWidth="1"/>
    <col min="4897" max="4897" width="6.140625" style="111" customWidth="1"/>
    <col min="4898" max="4898" width="4.5703125" style="111" customWidth="1"/>
    <col min="4899" max="4899" width="6.140625" style="111" customWidth="1"/>
    <col min="4900" max="5120" width="7.5703125" style="111"/>
    <col min="5121" max="5121" width="5.5703125" style="111" customWidth="1"/>
    <col min="5122" max="5122" width="6.7109375" style="111" bestFit="1" customWidth="1"/>
    <col min="5123" max="5146" width="5.140625" style="111" customWidth="1"/>
    <col min="5147" max="5152" width="4.5703125" style="111" customWidth="1"/>
    <col min="5153" max="5153" width="6.140625" style="111" customWidth="1"/>
    <col min="5154" max="5154" width="4.5703125" style="111" customWidth="1"/>
    <col min="5155" max="5155" width="6.140625" style="111" customWidth="1"/>
    <col min="5156" max="5376" width="7.5703125" style="111"/>
    <col min="5377" max="5377" width="5.5703125" style="111" customWidth="1"/>
    <col min="5378" max="5378" width="6.7109375" style="111" bestFit="1" customWidth="1"/>
    <col min="5379" max="5402" width="5.140625" style="111" customWidth="1"/>
    <col min="5403" max="5408" width="4.5703125" style="111" customWidth="1"/>
    <col min="5409" max="5409" width="6.140625" style="111" customWidth="1"/>
    <col min="5410" max="5410" width="4.5703125" style="111" customWidth="1"/>
    <col min="5411" max="5411" width="6.140625" style="111" customWidth="1"/>
    <col min="5412" max="5632" width="7.5703125" style="111"/>
    <col min="5633" max="5633" width="5.5703125" style="111" customWidth="1"/>
    <col min="5634" max="5634" width="6.7109375" style="111" bestFit="1" customWidth="1"/>
    <col min="5635" max="5658" width="5.140625" style="111" customWidth="1"/>
    <col min="5659" max="5664" width="4.5703125" style="111" customWidth="1"/>
    <col min="5665" max="5665" width="6.140625" style="111" customWidth="1"/>
    <col min="5666" max="5666" width="4.5703125" style="111" customWidth="1"/>
    <col min="5667" max="5667" width="6.140625" style="111" customWidth="1"/>
    <col min="5668" max="5888" width="7.5703125" style="111"/>
    <col min="5889" max="5889" width="5.5703125" style="111" customWidth="1"/>
    <col min="5890" max="5890" width="6.7109375" style="111" bestFit="1" customWidth="1"/>
    <col min="5891" max="5914" width="5.140625" style="111" customWidth="1"/>
    <col min="5915" max="5920" width="4.5703125" style="111" customWidth="1"/>
    <col min="5921" max="5921" width="6.140625" style="111" customWidth="1"/>
    <col min="5922" max="5922" width="4.5703125" style="111" customWidth="1"/>
    <col min="5923" max="5923" width="6.140625" style="111" customWidth="1"/>
    <col min="5924" max="6144" width="7.5703125" style="111"/>
    <col min="6145" max="6145" width="5.5703125" style="111" customWidth="1"/>
    <col min="6146" max="6146" width="6.7109375" style="111" bestFit="1" customWidth="1"/>
    <col min="6147" max="6170" width="5.140625" style="111" customWidth="1"/>
    <col min="6171" max="6176" width="4.5703125" style="111" customWidth="1"/>
    <col min="6177" max="6177" width="6.140625" style="111" customWidth="1"/>
    <col min="6178" max="6178" width="4.5703125" style="111" customWidth="1"/>
    <col min="6179" max="6179" width="6.140625" style="111" customWidth="1"/>
    <col min="6180" max="6400" width="7.5703125" style="111"/>
    <col min="6401" max="6401" width="5.5703125" style="111" customWidth="1"/>
    <col min="6402" max="6402" width="6.7109375" style="111" bestFit="1" customWidth="1"/>
    <col min="6403" max="6426" width="5.140625" style="111" customWidth="1"/>
    <col min="6427" max="6432" width="4.5703125" style="111" customWidth="1"/>
    <col min="6433" max="6433" width="6.140625" style="111" customWidth="1"/>
    <col min="6434" max="6434" width="4.5703125" style="111" customWidth="1"/>
    <col min="6435" max="6435" width="6.140625" style="111" customWidth="1"/>
    <col min="6436" max="6656" width="7.5703125" style="111"/>
    <col min="6657" max="6657" width="5.5703125" style="111" customWidth="1"/>
    <col min="6658" max="6658" width="6.7109375" style="111" bestFit="1" customWidth="1"/>
    <col min="6659" max="6682" width="5.140625" style="111" customWidth="1"/>
    <col min="6683" max="6688" width="4.5703125" style="111" customWidth="1"/>
    <col min="6689" max="6689" width="6.140625" style="111" customWidth="1"/>
    <col min="6690" max="6690" width="4.5703125" style="111" customWidth="1"/>
    <col min="6691" max="6691" width="6.140625" style="111" customWidth="1"/>
    <col min="6692" max="6912" width="7.5703125" style="111"/>
    <col min="6913" max="6913" width="5.5703125" style="111" customWidth="1"/>
    <col min="6914" max="6914" width="6.7109375" style="111" bestFit="1" customWidth="1"/>
    <col min="6915" max="6938" width="5.140625" style="111" customWidth="1"/>
    <col min="6939" max="6944" width="4.5703125" style="111" customWidth="1"/>
    <col min="6945" max="6945" width="6.140625" style="111" customWidth="1"/>
    <col min="6946" max="6946" width="4.5703125" style="111" customWidth="1"/>
    <col min="6947" max="6947" width="6.140625" style="111" customWidth="1"/>
    <col min="6948" max="7168" width="7.5703125" style="111"/>
    <col min="7169" max="7169" width="5.5703125" style="111" customWidth="1"/>
    <col min="7170" max="7170" width="6.7109375" style="111" bestFit="1" customWidth="1"/>
    <col min="7171" max="7194" width="5.140625" style="111" customWidth="1"/>
    <col min="7195" max="7200" width="4.5703125" style="111" customWidth="1"/>
    <col min="7201" max="7201" width="6.140625" style="111" customWidth="1"/>
    <col min="7202" max="7202" width="4.5703125" style="111" customWidth="1"/>
    <col min="7203" max="7203" width="6.140625" style="111" customWidth="1"/>
    <col min="7204" max="7424" width="7.5703125" style="111"/>
    <col min="7425" max="7425" width="5.5703125" style="111" customWidth="1"/>
    <col min="7426" max="7426" width="6.7109375" style="111" bestFit="1" customWidth="1"/>
    <col min="7427" max="7450" width="5.140625" style="111" customWidth="1"/>
    <col min="7451" max="7456" width="4.5703125" style="111" customWidth="1"/>
    <col min="7457" max="7457" width="6.140625" style="111" customWidth="1"/>
    <col min="7458" max="7458" width="4.5703125" style="111" customWidth="1"/>
    <col min="7459" max="7459" width="6.140625" style="111" customWidth="1"/>
    <col min="7460" max="7680" width="7.5703125" style="111"/>
    <col min="7681" max="7681" width="5.5703125" style="111" customWidth="1"/>
    <col min="7682" max="7682" width="6.7109375" style="111" bestFit="1" customWidth="1"/>
    <col min="7683" max="7706" width="5.140625" style="111" customWidth="1"/>
    <col min="7707" max="7712" width="4.5703125" style="111" customWidth="1"/>
    <col min="7713" max="7713" width="6.140625" style="111" customWidth="1"/>
    <col min="7714" max="7714" width="4.5703125" style="111" customWidth="1"/>
    <col min="7715" max="7715" width="6.140625" style="111" customWidth="1"/>
    <col min="7716" max="7936" width="7.5703125" style="111"/>
    <col min="7937" max="7937" width="5.5703125" style="111" customWidth="1"/>
    <col min="7938" max="7938" width="6.7109375" style="111" bestFit="1" customWidth="1"/>
    <col min="7939" max="7962" width="5.140625" style="111" customWidth="1"/>
    <col min="7963" max="7968" width="4.5703125" style="111" customWidth="1"/>
    <col min="7969" max="7969" width="6.140625" style="111" customWidth="1"/>
    <col min="7970" max="7970" width="4.5703125" style="111" customWidth="1"/>
    <col min="7971" max="7971" width="6.140625" style="111" customWidth="1"/>
    <col min="7972" max="8192" width="7.5703125" style="111"/>
    <col min="8193" max="8193" width="5.5703125" style="111" customWidth="1"/>
    <col min="8194" max="8194" width="6.7109375" style="111" bestFit="1" customWidth="1"/>
    <col min="8195" max="8218" width="5.140625" style="111" customWidth="1"/>
    <col min="8219" max="8224" width="4.5703125" style="111" customWidth="1"/>
    <col min="8225" max="8225" width="6.140625" style="111" customWidth="1"/>
    <col min="8226" max="8226" width="4.5703125" style="111" customWidth="1"/>
    <col min="8227" max="8227" width="6.140625" style="111" customWidth="1"/>
    <col min="8228" max="8448" width="7.5703125" style="111"/>
    <col min="8449" max="8449" width="5.5703125" style="111" customWidth="1"/>
    <col min="8450" max="8450" width="6.7109375" style="111" bestFit="1" customWidth="1"/>
    <col min="8451" max="8474" width="5.140625" style="111" customWidth="1"/>
    <col min="8475" max="8480" width="4.5703125" style="111" customWidth="1"/>
    <col min="8481" max="8481" width="6.140625" style="111" customWidth="1"/>
    <col min="8482" max="8482" width="4.5703125" style="111" customWidth="1"/>
    <col min="8483" max="8483" width="6.140625" style="111" customWidth="1"/>
    <col min="8484" max="8704" width="7.5703125" style="111"/>
    <col min="8705" max="8705" width="5.5703125" style="111" customWidth="1"/>
    <col min="8706" max="8706" width="6.7109375" style="111" bestFit="1" customWidth="1"/>
    <col min="8707" max="8730" width="5.140625" style="111" customWidth="1"/>
    <col min="8731" max="8736" width="4.5703125" style="111" customWidth="1"/>
    <col min="8737" max="8737" width="6.140625" style="111" customWidth="1"/>
    <col min="8738" max="8738" width="4.5703125" style="111" customWidth="1"/>
    <col min="8739" max="8739" width="6.140625" style="111" customWidth="1"/>
    <col min="8740" max="8960" width="7.5703125" style="111"/>
    <col min="8961" max="8961" width="5.5703125" style="111" customWidth="1"/>
    <col min="8962" max="8962" width="6.7109375" style="111" bestFit="1" customWidth="1"/>
    <col min="8963" max="8986" width="5.140625" style="111" customWidth="1"/>
    <col min="8987" max="8992" width="4.5703125" style="111" customWidth="1"/>
    <col min="8993" max="8993" width="6.140625" style="111" customWidth="1"/>
    <col min="8994" max="8994" width="4.5703125" style="111" customWidth="1"/>
    <col min="8995" max="8995" width="6.140625" style="111" customWidth="1"/>
    <col min="8996" max="9216" width="7.5703125" style="111"/>
    <col min="9217" max="9217" width="5.5703125" style="111" customWidth="1"/>
    <col min="9218" max="9218" width="6.7109375" style="111" bestFit="1" customWidth="1"/>
    <col min="9219" max="9242" width="5.140625" style="111" customWidth="1"/>
    <col min="9243" max="9248" width="4.5703125" style="111" customWidth="1"/>
    <col min="9249" max="9249" width="6.140625" style="111" customWidth="1"/>
    <col min="9250" max="9250" width="4.5703125" style="111" customWidth="1"/>
    <col min="9251" max="9251" width="6.140625" style="111" customWidth="1"/>
    <col min="9252" max="9472" width="7.5703125" style="111"/>
    <col min="9473" max="9473" width="5.5703125" style="111" customWidth="1"/>
    <col min="9474" max="9474" width="6.7109375" style="111" bestFit="1" customWidth="1"/>
    <col min="9475" max="9498" width="5.140625" style="111" customWidth="1"/>
    <col min="9499" max="9504" width="4.5703125" style="111" customWidth="1"/>
    <col min="9505" max="9505" width="6.140625" style="111" customWidth="1"/>
    <col min="9506" max="9506" width="4.5703125" style="111" customWidth="1"/>
    <col min="9507" max="9507" width="6.140625" style="111" customWidth="1"/>
    <col min="9508" max="9728" width="7.5703125" style="111"/>
    <col min="9729" max="9729" width="5.5703125" style="111" customWidth="1"/>
    <col min="9730" max="9730" width="6.7109375" style="111" bestFit="1" customWidth="1"/>
    <col min="9731" max="9754" width="5.140625" style="111" customWidth="1"/>
    <col min="9755" max="9760" width="4.5703125" style="111" customWidth="1"/>
    <col min="9761" max="9761" width="6.140625" style="111" customWidth="1"/>
    <col min="9762" max="9762" width="4.5703125" style="111" customWidth="1"/>
    <col min="9763" max="9763" width="6.140625" style="111" customWidth="1"/>
    <col min="9764" max="9984" width="7.5703125" style="111"/>
    <col min="9985" max="9985" width="5.5703125" style="111" customWidth="1"/>
    <col min="9986" max="9986" width="6.7109375" style="111" bestFit="1" customWidth="1"/>
    <col min="9987" max="10010" width="5.140625" style="111" customWidth="1"/>
    <col min="10011" max="10016" width="4.5703125" style="111" customWidth="1"/>
    <col min="10017" max="10017" width="6.140625" style="111" customWidth="1"/>
    <col min="10018" max="10018" width="4.5703125" style="111" customWidth="1"/>
    <col min="10019" max="10019" width="6.140625" style="111" customWidth="1"/>
    <col min="10020" max="10240" width="7.5703125" style="111"/>
    <col min="10241" max="10241" width="5.5703125" style="111" customWidth="1"/>
    <col min="10242" max="10242" width="6.7109375" style="111" bestFit="1" customWidth="1"/>
    <col min="10243" max="10266" width="5.140625" style="111" customWidth="1"/>
    <col min="10267" max="10272" width="4.5703125" style="111" customWidth="1"/>
    <col min="10273" max="10273" width="6.140625" style="111" customWidth="1"/>
    <col min="10274" max="10274" width="4.5703125" style="111" customWidth="1"/>
    <col min="10275" max="10275" width="6.140625" style="111" customWidth="1"/>
    <col min="10276" max="10496" width="7.5703125" style="111"/>
    <col min="10497" max="10497" width="5.5703125" style="111" customWidth="1"/>
    <col min="10498" max="10498" width="6.7109375" style="111" bestFit="1" customWidth="1"/>
    <col min="10499" max="10522" width="5.140625" style="111" customWidth="1"/>
    <col min="10523" max="10528" width="4.5703125" style="111" customWidth="1"/>
    <col min="10529" max="10529" width="6.140625" style="111" customWidth="1"/>
    <col min="10530" max="10530" width="4.5703125" style="111" customWidth="1"/>
    <col min="10531" max="10531" width="6.140625" style="111" customWidth="1"/>
    <col min="10532" max="10752" width="7.5703125" style="111"/>
    <col min="10753" max="10753" width="5.5703125" style="111" customWidth="1"/>
    <col min="10754" max="10754" width="6.7109375" style="111" bestFit="1" customWidth="1"/>
    <col min="10755" max="10778" width="5.140625" style="111" customWidth="1"/>
    <col min="10779" max="10784" width="4.5703125" style="111" customWidth="1"/>
    <col min="10785" max="10785" width="6.140625" style="111" customWidth="1"/>
    <col min="10786" max="10786" width="4.5703125" style="111" customWidth="1"/>
    <col min="10787" max="10787" width="6.140625" style="111" customWidth="1"/>
    <col min="10788" max="11008" width="7.5703125" style="111"/>
    <col min="11009" max="11009" width="5.5703125" style="111" customWidth="1"/>
    <col min="11010" max="11010" width="6.7109375" style="111" bestFit="1" customWidth="1"/>
    <col min="11011" max="11034" width="5.140625" style="111" customWidth="1"/>
    <col min="11035" max="11040" width="4.5703125" style="111" customWidth="1"/>
    <col min="11041" max="11041" width="6.140625" style="111" customWidth="1"/>
    <col min="11042" max="11042" width="4.5703125" style="111" customWidth="1"/>
    <col min="11043" max="11043" width="6.140625" style="111" customWidth="1"/>
    <col min="11044" max="11264" width="7.5703125" style="111"/>
    <col min="11265" max="11265" width="5.5703125" style="111" customWidth="1"/>
    <col min="11266" max="11266" width="6.7109375" style="111" bestFit="1" customWidth="1"/>
    <col min="11267" max="11290" width="5.140625" style="111" customWidth="1"/>
    <col min="11291" max="11296" width="4.5703125" style="111" customWidth="1"/>
    <col min="11297" max="11297" width="6.140625" style="111" customWidth="1"/>
    <col min="11298" max="11298" width="4.5703125" style="111" customWidth="1"/>
    <col min="11299" max="11299" width="6.140625" style="111" customWidth="1"/>
    <col min="11300" max="11520" width="7.5703125" style="111"/>
    <col min="11521" max="11521" width="5.5703125" style="111" customWidth="1"/>
    <col min="11522" max="11522" width="6.7109375" style="111" bestFit="1" customWidth="1"/>
    <col min="11523" max="11546" width="5.140625" style="111" customWidth="1"/>
    <col min="11547" max="11552" width="4.5703125" style="111" customWidth="1"/>
    <col min="11553" max="11553" width="6.140625" style="111" customWidth="1"/>
    <col min="11554" max="11554" width="4.5703125" style="111" customWidth="1"/>
    <col min="11555" max="11555" width="6.140625" style="111" customWidth="1"/>
    <col min="11556" max="11776" width="7.5703125" style="111"/>
    <col min="11777" max="11777" width="5.5703125" style="111" customWidth="1"/>
    <col min="11778" max="11778" width="6.7109375" style="111" bestFit="1" customWidth="1"/>
    <col min="11779" max="11802" width="5.140625" style="111" customWidth="1"/>
    <col min="11803" max="11808" width="4.5703125" style="111" customWidth="1"/>
    <col min="11809" max="11809" width="6.140625" style="111" customWidth="1"/>
    <col min="11810" max="11810" width="4.5703125" style="111" customWidth="1"/>
    <col min="11811" max="11811" width="6.140625" style="111" customWidth="1"/>
    <col min="11812" max="12032" width="7.5703125" style="111"/>
    <col min="12033" max="12033" width="5.5703125" style="111" customWidth="1"/>
    <col min="12034" max="12034" width="6.7109375" style="111" bestFit="1" customWidth="1"/>
    <col min="12035" max="12058" width="5.140625" style="111" customWidth="1"/>
    <col min="12059" max="12064" width="4.5703125" style="111" customWidth="1"/>
    <col min="12065" max="12065" width="6.140625" style="111" customWidth="1"/>
    <col min="12066" max="12066" width="4.5703125" style="111" customWidth="1"/>
    <col min="12067" max="12067" width="6.140625" style="111" customWidth="1"/>
    <col min="12068" max="12288" width="7.5703125" style="111"/>
    <col min="12289" max="12289" width="5.5703125" style="111" customWidth="1"/>
    <col min="12290" max="12290" width="6.7109375" style="111" bestFit="1" customWidth="1"/>
    <col min="12291" max="12314" width="5.140625" style="111" customWidth="1"/>
    <col min="12315" max="12320" width="4.5703125" style="111" customWidth="1"/>
    <col min="12321" max="12321" width="6.140625" style="111" customWidth="1"/>
    <col min="12322" max="12322" width="4.5703125" style="111" customWidth="1"/>
    <col min="12323" max="12323" width="6.140625" style="111" customWidth="1"/>
    <col min="12324" max="12544" width="7.5703125" style="111"/>
    <col min="12545" max="12545" width="5.5703125" style="111" customWidth="1"/>
    <col min="12546" max="12546" width="6.7109375" style="111" bestFit="1" customWidth="1"/>
    <col min="12547" max="12570" width="5.140625" style="111" customWidth="1"/>
    <col min="12571" max="12576" width="4.5703125" style="111" customWidth="1"/>
    <col min="12577" max="12577" width="6.140625" style="111" customWidth="1"/>
    <col min="12578" max="12578" width="4.5703125" style="111" customWidth="1"/>
    <col min="12579" max="12579" width="6.140625" style="111" customWidth="1"/>
    <col min="12580" max="12800" width="7.5703125" style="111"/>
    <col min="12801" max="12801" width="5.5703125" style="111" customWidth="1"/>
    <col min="12802" max="12802" width="6.7109375" style="111" bestFit="1" customWidth="1"/>
    <col min="12803" max="12826" width="5.140625" style="111" customWidth="1"/>
    <col min="12827" max="12832" width="4.5703125" style="111" customWidth="1"/>
    <col min="12833" max="12833" width="6.140625" style="111" customWidth="1"/>
    <col min="12834" max="12834" width="4.5703125" style="111" customWidth="1"/>
    <col min="12835" max="12835" width="6.140625" style="111" customWidth="1"/>
    <col min="12836" max="13056" width="7.5703125" style="111"/>
    <col min="13057" max="13057" width="5.5703125" style="111" customWidth="1"/>
    <col min="13058" max="13058" width="6.7109375" style="111" bestFit="1" customWidth="1"/>
    <col min="13059" max="13082" width="5.140625" style="111" customWidth="1"/>
    <col min="13083" max="13088" width="4.5703125" style="111" customWidth="1"/>
    <col min="13089" max="13089" width="6.140625" style="111" customWidth="1"/>
    <col min="13090" max="13090" width="4.5703125" style="111" customWidth="1"/>
    <col min="13091" max="13091" width="6.140625" style="111" customWidth="1"/>
    <col min="13092" max="13312" width="7.5703125" style="111"/>
    <col min="13313" max="13313" width="5.5703125" style="111" customWidth="1"/>
    <col min="13314" max="13314" width="6.7109375" style="111" bestFit="1" customWidth="1"/>
    <col min="13315" max="13338" width="5.140625" style="111" customWidth="1"/>
    <col min="13339" max="13344" width="4.5703125" style="111" customWidth="1"/>
    <col min="13345" max="13345" width="6.140625" style="111" customWidth="1"/>
    <col min="13346" max="13346" width="4.5703125" style="111" customWidth="1"/>
    <col min="13347" max="13347" width="6.140625" style="111" customWidth="1"/>
    <col min="13348" max="13568" width="7.5703125" style="111"/>
    <col min="13569" max="13569" width="5.5703125" style="111" customWidth="1"/>
    <col min="13570" max="13570" width="6.7109375" style="111" bestFit="1" customWidth="1"/>
    <col min="13571" max="13594" width="5.140625" style="111" customWidth="1"/>
    <col min="13595" max="13600" width="4.5703125" style="111" customWidth="1"/>
    <col min="13601" max="13601" width="6.140625" style="111" customWidth="1"/>
    <col min="13602" max="13602" width="4.5703125" style="111" customWidth="1"/>
    <col min="13603" max="13603" width="6.140625" style="111" customWidth="1"/>
    <col min="13604" max="13824" width="7.5703125" style="111"/>
    <col min="13825" max="13825" width="5.5703125" style="111" customWidth="1"/>
    <col min="13826" max="13826" width="6.7109375" style="111" bestFit="1" customWidth="1"/>
    <col min="13827" max="13850" width="5.140625" style="111" customWidth="1"/>
    <col min="13851" max="13856" width="4.5703125" style="111" customWidth="1"/>
    <col min="13857" max="13857" width="6.140625" style="111" customWidth="1"/>
    <col min="13858" max="13858" width="4.5703125" style="111" customWidth="1"/>
    <col min="13859" max="13859" width="6.140625" style="111" customWidth="1"/>
    <col min="13860" max="14080" width="7.5703125" style="111"/>
    <col min="14081" max="14081" width="5.5703125" style="111" customWidth="1"/>
    <col min="14082" max="14082" width="6.7109375" style="111" bestFit="1" customWidth="1"/>
    <col min="14083" max="14106" width="5.140625" style="111" customWidth="1"/>
    <col min="14107" max="14112" width="4.5703125" style="111" customWidth="1"/>
    <col min="14113" max="14113" width="6.140625" style="111" customWidth="1"/>
    <col min="14114" max="14114" width="4.5703125" style="111" customWidth="1"/>
    <col min="14115" max="14115" width="6.140625" style="111" customWidth="1"/>
    <col min="14116" max="14336" width="7.5703125" style="111"/>
    <col min="14337" max="14337" width="5.5703125" style="111" customWidth="1"/>
    <col min="14338" max="14338" width="6.7109375" style="111" bestFit="1" customWidth="1"/>
    <col min="14339" max="14362" width="5.140625" style="111" customWidth="1"/>
    <col min="14363" max="14368" width="4.5703125" style="111" customWidth="1"/>
    <col min="14369" max="14369" width="6.140625" style="111" customWidth="1"/>
    <col min="14370" max="14370" width="4.5703125" style="111" customWidth="1"/>
    <col min="14371" max="14371" width="6.140625" style="111" customWidth="1"/>
    <col min="14372" max="14592" width="7.5703125" style="111"/>
    <col min="14593" max="14593" width="5.5703125" style="111" customWidth="1"/>
    <col min="14594" max="14594" width="6.7109375" style="111" bestFit="1" customWidth="1"/>
    <col min="14595" max="14618" width="5.140625" style="111" customWidth="1"/>
    <col min="14619" max="14624" width="4.5703125" style="111" customWidth="1"/>
    <col min="14625" max="14625" width="6.140625" style="111" customWidth="1"/>
    <col min="14626" max="14626" width="4.5703125" style="111" customWidth="1"/>
    <col min="14627" max="14627" width="6.140625" style="111" customWidth="1"/>
    <col min="14628" max="14848" width="7.5703125" style="111"/>
    <col min="14849" max="14849" width="5.5703125" style="111" customWidth="1"/>
    <col min="14850" max="14850" width="6.7109375" style="111" bestFit="1" customWidth="1"/>
    <col min="14851" max="14874" width="5.140625" style="111" customWidth="1"/>
    <col min="14875" max="14880" width="4.5703125" style="111" customWidth="1"/>
    <col min="14881" max="14881" width="6.140625" style="111" customWidth="1"/>
    <col min="14882" max="14882" width="4.5703125" style="111" customWidth="1"/>
    <col min="14883" max="14883" width="6.140625" style="111" customWidth="1"/>
    <col min="14884" max="15104" width="7.5703125" style="111"/>
    <col min="15105" max="15105" width="5.5703125" style="111" customWidth="1"/>
    <col min="15106" max="15106" width="6.7109375" style="111" bestFit="1" customWidth="1"/>
    <col min="15107" max="15130" width="5.140625" style="111" customWidth="1"/>
    <col min="15131" max="15136" width="4.5703125" style="111" customWidth="1"/>
    <col min="15137" max="15137" width="6.140625" style="111" customWidth="1"/>
    <col min="15138" max="15138" width="4.5703125" style="111" customWidth="1"/>
    <col min="15139" max="15139" width="6.140625" style="111" customWidth="1"/>
    <col min="15140" max="15360" width="7.5703125" style="111"/>
    <col min="15361" max="15361" width="5.5703125" style="111" customWidth="1"/>
    <col min="15362" max="15362" width="6.7109375" style="111" bestFit="1" customWidth="1"/>
    <col min="15363" max="15386" width="5.140625" style="111" customWidth="1"/>
    <col min="15387" max="15392" width="4.5703125" style="111" customWidth="1"/>
    <col min="15393" max="15393" width="6.140625" style="111" customWidth="1"/>
    <col min="15394" max="15394" width="4.5703125" style="111" customWidth="1"/>
    <col min="15395" max="15395" width="6.140625" style="111" customWidth="1"/>
    <col min="15396" max="15616" width="7.5703125" style="111"/>
    <col min="15617" max="15617" width="5.5703125" style="111" customWidth="1"/>
    <col min="15618" max="15618" width="6.7109375" style="111" bestFit="1" customWidth="1"/>
    <col min="15619" max="15642" width="5.140625" style="111" customWidth="1"/>
    <col min="15643" max="15648" width="4.5703125" style="111" customWidth="1"/>
    <col min="15649" max="15649" width="6.140625" style="111" customWidth="1"/>
    <col min="15650" max="15650" width="4.5703125" style="111" customWidth="1"/>
    <col min="15651" max="15651" width="6.140625" style="111" customWidth="1"/>
    <col min="15652" max="15872" width="7.5703125" style="111"/>
    <col min="15873" max="15873" width="5.5703125" style="111" customWidth="1"/>
    <col min="15874" max="15874" width="6.7109375" style="111" bestFit="1" customWidth="1"/>
    <col min="15875" max="15898" width="5.140625" style="111" customWidth="1"/>
    <col min="15899" max="15904" width="4.5703125" style="111" customWidth="1"/>
    <col min="15905" max="15905" width="6.140625" style="111" customWidth="1"/>
    <col min="15906" max="15906" width="4.5703125" style="111" customWidth="1"/>
    <col min="15907" max="15907" width="6.140625" style="111" customWidth="1"/>
    <col min="15908" max="16128" width="7.5703125" style="111"/>
    <col min="16129" max="16129" width="5.5703125" style="111" customWidth="1"/>
    <col min="16130" max="16130" width="6.7109375" style="111" bestFit="1" customWidth="1"/>
    <col min="16131" max="16154" width="5.140625" style="111" customWidth="1"/>
    <col min="16155" max="16160" width="4.5703125" style="111" customWidth="1"/>
    <col min="16161" max="16161" width="6.140625" style="111" customWidth="1"/>
    <col min="16162" max="16162" width="4.5703125" style="111" customWidth="1"/>
    <col min="16163" max="16163" width="6.140625" style="111" customWidth="1"/>
    <col min="16164" max="16384" width="7.5703125" style="111"/>
  </cols>
  <sheetData>
    <row r="1" spans="1:36" ht="14.25" customHeight="1"/>
    <row r="2" spans="1:36" ht="17.25" customHeight="1">
      <c r="A2" s="506" t="s">
        <v>217</v>
      </c>
    </row>
    <row r="3" spans="1:36" ht="10.5" customHeight="1">
      <c r="A3" s="507"/>
    </row>
    <row r="4" spans="1:36" s="115" customFormat="1" ht="17.25" customHeight="1" thickBot="1">
      <c r="A4" s="113" t="s">
        <v>218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X4" s="127"/>
      <c r="Y4" s="127"/>
      <c r="Z4" s="127"/>
    </row>
    <row r="5" spans="1:36" s="521" customFormat="1" ht="9.75" customHeight="1">
      <c r="A5" s="188" t="s">
        <v>219</v>
      </c>
      <c r="B5" s="508"/>
      <c r="C5" s="509" t="s">
        <v>220</v>
      </c>
      <c r="D5" s="510"/>
      <c r="E5" s="511" t="s">
        <v>221</v>
      </c>
      <c r="F5" s="511"/>
      <c r="G5" s="512"/>
      <c r="H5" s="512"/>
      <c r="I5" s="513" t="s">
        <v>222</v>
      </c>
      <c r="J5" s="514"/>
      <c r="K5" s="513" t="s">
        <v>223</v>
      </c>
      <c r="L5" s="515"/>
      <c r="M5" s="513" t="s">
        <v>224</v>
      </c>
      <c r="N5" s="514"/>
      <c r="O5" s="513" t="s">
        <v>225</v>
      </c>
      <c r="P5" s="515"/>
      <c r="Q5" s="513" t="s">
        <v>9</v>
      </c>
      <c r="R5" s="515"/>
      <c r="S5" s="513" t="s">
        <v>226</v>
      </c>
      <c r="T5" s="514"/>
      <c r="U5" s="516" t="s">
        <v>227</v>
      </c>
      <c r="V5" s="517"/>
      <c r="W5" s="518"/>
      <c r="X5" s="519"/>
      <c r="Y5" s="520"/>
      <c r="Z5" s="519"/>
    </row>
    <row r="6" spans="1:36" s="521" customFormat="1" ht="60" customHeight="1">
      <c r="A6" s="135"/>
      <c r="B6" s="320"/>
      <c r="C6" s="132"/>
      <c r="D6" s="522"/>
      <c r="E6" s="523"/>
      <c r="F6" s="523"/>
      <c r="G6" s="524" t="s">
        <v>228</v>
      </c>
      <c r="H6" s="525"/>
      <c r="I6" s="518"/>
      <c r="J6" s="526"/>
      <c r="K6" s="518"/>
      <c r="L6" s="527"/>
      <c r="M6" s="518"/>
      <c r="N6" s="526"/>
      <c r="O6" s="518"/>
      <c r="P6" s="527"/>
      <c r="Q6" s="518"/>
      <c r="R6" s="527"/>
      <c r="S6" s="518"/>
      <c r="T6" s="526"/>
      <c r="U6" s="528"/>
      <c r="V6" s="520"/>
      <c r="W6" s="529"/>
      <c r="X6" s="519"/>
      <c r="Y6" s="519"/>
      <c r="Z6" s="519"/>
      <c r="AJ6" s="530"/>
    </row>
    <row r="7" spans="1:36" s="521" customFormat="1" ht="12.75">
      <c r="A7" s="230"/>
      <c r="B7" s="323"/>
      <c r="C7" s="531"/>
      <c r="D7" s="532"/>
      <c r="E7" s="533" t="s">
        <v>15</v>
      </c>
      <c r="F7" s="533"/>
      <c r="G7" s="534"/>
      <c r="H7" s="535"/>
      <c r="I7" s="536" t="s">
        <v>16</v>
      </c>
      <c r="J7" s="533"/>
      <c r="K7" s="536" t="s">
        <v>17</v>
      </c>
      <c r="L7" s="537"/>
      <c r="M7" s="536" t="s">
        <v>18</v>
      </c>
      <c r="N7" s="533"/>
      <c r="O7" s="538"/>
      <c r="P7" s="539"/>
      <c r="Q7" s="538"/>
      <c r="R7" s="539"/>
      <c r="S7" s="538"/>
      <c r="T7" s="540"/>
      <c r="U7" s="541"/>
      <c r="V7" s="542"/>
      <c r="W7" s="529"/>
      <c r="X7" s="519"/>
      <c r="Y7" s="519"/>
      <c r="Z7" s="519"/>
      <c r="AJ7" s="530"/>
    </row>
    <row r="8" spans="1:36" s="115" customFormat="1" ht="21" customHeight="1">
      <c r="A8" s="543" t="s">
        <v>229</v>
      </c>
      <c r="B8" s="544" t="s">
        <v>26</v>
      </c>
      <c r="C8" s="545">
        <f>SUM(C9:D10)</f>
        <v>77</v>
      </c>
      <c r="D8" s="546"/>
      <c r="E8" s="450">
        <f>SUM(E9:F10)</f>
        <v>12</v>
      </c>
      <c r="F8" s="547"/>
      <c r="G8" s="450">
        <f>SUM(G9:H10)</f>
        <v>12</v>
      </c>
      <c r="H8" s="547"/>
      <c r="I8" s="450">
        <f>SUM(I9:J10)</f>
        <v>10</v>
      </c>
      <c r="J8" s="547"/>
      <c r="K8" s="450">
        <f>SUM(K9:L10)</f>
        <v>1</v>
      </c>
      <c r="L8" s="547"/>
      <c r="M8" s="548">
        <f>SUM(M9:N10)</f>
        <v>0</v>
      </c>
      <c r="N8" s="548"/>
      <c r="O8" s="450">
        <f>SUM(O9:P10)</f>
        <v>26</v>
      </c>
      <c r="P8" s="547"/>
      <c r="Q8" s="450">
        <f>SUM(Q9:R10)</f>
        <v>28</v>
      </c>
      <c r="R8" s="547"/>
      <c r="S8" s="548">
        <f>SUM(S9:T10)</f>
        <v>0</v>
      </c>
      <c r="T8" s="548"/>
      <c r="U8" s="548">
        <f>SUM(U9:V10)</f>
        <v>0</v>
      </c>
      <c r="V8" s="549"/>
      <c r="W8" s="550"/>
      <c r="X8" s="519"/>
      <c r="Y8" s="551"/>
      <c r="Z8" s="519"/>
    </row>
    <row r="9" spans="1:36" s="115" customFormat="1" ht="21" customHeight="1">
      <c r="A9" s="552"/>
      <c r="B9" s="553" t="s">
        <v>27</v>
      </c>
      <c r="C9" s="554">
        <f>SUM(E9,I9:V9)</f>
        <v>33</v>
      </c>
      <c r="D9" s="555"/>
      <c r="E9" s="556">
        <v>2</v>
      </c>
      <c r="F9" s="555"/>
      <c r="G9" s="556">
        <v>2</v>
      </c>
      <c r="H9" s="555"/>
      <c r="I9" s="556">
        <v>5</v>
      </c>
      <c r="J9" s="555"/>
      <c r="K9" s="556">
        <v>1</v>
      </c>
      <c r="L9" s="555"/>
      <c r="M9" s="557">
        <v>0</v>
      </c>
      <c r="N9" s="557"/>
      <c r="O9" s="556">
        <v>15</v>
      </c>
      <c r="P9" s="555"/>
      <c r="Q9" s="556">
        <v>10</v>
      </c>
      <c r="R9" s="555"/>
      <c r="S9" s="557">
        <v>0</v>
      </c>
      <c r="T9" s="557"/>
      <c r="U9" s="557">
        <v>0</v>
      </c>
      <c r="V9" s="556"/>
      <c r="W9" s="550"/>
      <c r="X9" s="519"/>
      <c r="Y9" s="551"/>
      <c r="Z9" s="519"/>
    </row>
    <row r="10" spans="1:36" s="115" customFormat="1" ht="21" customHeight="1" thickBot="1">
      <c r="A10" s="558"/>
      <c r="B10" s="150" t="s">
        <v>28</v>
      </c>
      <c r="C10" s="559">
        <f>SUM(E10,I10:V10)</f>
        <v>44</v>
      </c>
      <c r="D10" s="560"/>
      <c r="E10" s="560">
        <v>10</v>
      </c>
      <c r="F10" s="561"/>
      <c r="G10" s="561">
        <v>10</v>
      </c>
      <c r="H10" s="561"/>
      <c r="I10" s="561">
        <v>5</v>
      </c>
      <c r="J10" s="561"/>
      <c r="K10" s="562">
        <v>0</v>
      </c>
      <c r="L10" s="560"/>
      <c r="M10" s="561">
        <v>0</v>
      </c>
      <c r="N10" s="561"/>
      <c r="O10" s="562">
        <v>11</v>
      </c>
      <c r="P10" s="560"/>
      <c r="Q10" s="562">
        <v>18</v>
      </c>
      <c r="R10" s="560"/>
      <c r="S10" s="561">
        <v>0</v>
      </c>
      <c r="T10" s="561"/>
      <c r="U10" s="561">
        <v>0</v>
      </c>
      <c r="V10" s="562"/>
      <c r="W10" s="550"/>
      <c r="X10" s="519"/>
      <c r="Y10" s="551"/>
      <c r="Z10" s="519"/>
    </row>
    <row r="11" spans="1:36" ht="13.5" thickBot="1">
      <c r="X11" s="283"/>
      <c r="Y11" s="283"/>
      <c r="Z11" s="283"/>
    </row>
    <row r="12" spans="1:36" s="521" customFormat="1" ht="9.75" customHeight="1">
      <c r="A12" s="188" t="s">
        <v>219</v>
      </c>
      <c r="B12" s="508"/>
      <c r="C12" s="514" t="s">
        <v>230</v>
      </c>
      <c r="D12" s="514"/>
      <c r="E12" s="563"/>
      <c r="F12" s="563"/>
      <c r="G12" s="513" t="s">
        <v>231</v>
      </c>
      <c r="H12" s="51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  <c r="V12" s="564"/>
      <c r="W12" s="564"/>
      <c r="X12" s="564"/>
      <c r="Y12" s="565"/>
      <c r="Z12" s="565"/>
      <c r="AA12" s="564"/>
      <c r="AB12" s="564"/>
      <c r="AC12" s="127"/>
      <c r="AD12" s="127"/>
      <c r="AE12" s="564"/>
      <c r="AF12" s="564"/>
    </row>
    <row r="13" spans="1:36" s="521" customFormat="1" ht="60" customHeight="1">
      <c r="A13" s="135"/>
      <c r="B13" s="320"/>
      <c r="C13" s="526"/>
      <c r="D13" s="526"/>
      <c r="E13" s="566" t="s">
        <v>232</v>
      </c>
      <c r="F13" s="567"/>
      <c r="G13" s="518"/>
      <c r="H13" s="526"/>
      <c r="I13" s="564"/>
      <c r="J13" s="564"/>
      <c r="K13" s="564"/>
      <c r="L13" s="564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4"/>
      <c r="X13" s="564"/>
      <c r="Y13" s="565"/>
      <c r="Z13" s="565"/>
      <c r="AA13" s="564"/>
      <c r="AB13" s="564"/>
      <c r="AC13" s="569"/>
      <c r="AD13" s="569"/>
      <c r="AE13" s="564"/>
      <c r="AF13" s="564"/>
      <c r="AJ13" s="530"/>
    </row>
    <row r="14" spans="1:36" s="521" customFormat="1" ht="12.75">
      <c r="A14" s="230"/>
      <c r="B14" s="323"/>
      <c r="C14" s="533" t="s">
        <v>25</v>
      </c>
      <c r="D14" s="533"/>
      <c r="E14" s="536" t="s">
        <v>25</v>
      </c>
      <c r="F14" s="533"/>
      <c r="G14" s="536" t="s">
        <v>25</v>
      </c>
      <c r="H14" s="533"/>
      <c r="I14" s="570"/>
      <c r="J14" s="570"/>
      <c r="K14" s="570"/>
      <c r="L14" s="570"/>
      <c r="M14" s="570"/>
      <c r="N14" s="570"/>
      <c r="O14" s="570"/>
      <c r="P14" s="570"/>
      <c r="Q14" s="570"/>
      <c r="R14" s="570"/>
      <c r="S14" s="564"/>
      <c r="T14" s="564"/>
      <c r="U14" s="564"/>
      <c r="V14" s="564"/>
      <c r="W14" s="564"/>
      <c r="X14" s="564"/>
      <c r="Y14" s="565"/>
      <c r="Z14" s="565"/>
      <c r="AA14" s="570"/>
      <c r="AB14" s="570"/>
      <c r="AC14" s="570"/>
      <c r="AD14" s="570"/>
      <c r="AE14" s="570"/>
      <c r="AF14" s="570"/>
      <c r="AJ14" s="530"/>
    </row>
    <row r="15" spans="1:36" s="115" customFormat="1" ht="21" customHeight="1">
      <c r="A15" s="543" t="s">
        <v>229</v>
      </c>
      <c r="B15" s="544" t="s">
        <v>26</v>
      </c>
      <c r="C15" s="571">
        <f>E8/C8*100</f>
        <v>15.584415584415584</v>
      </c>
      <c r="D15" s="572"/>
      <c r="E15" s="572">
        <f>G8/C8*100</f>
        <v>15.584415584415584</v>
      </c>
      <c r="F15" s="572"/>
      <c r="G15" s="573">
        <v>33.799999999999997</v>
      </c>
      <c r="H15" s="574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575"/>
      <c r="AB15" s="575"/>
      <c r="AC15" s="575"/>
      <c r="AD15" s="575"/>
      <c r="AE15" s="575"/>
      <c r="AF15" s="575"/>
    </row>
    <row r="16" spans="1:36" s="115" customFormat="1" ht="21" customHeight="1">
      <c r="A16" s="552"/>
      <c r="B16" s="553" t="s">
        <v>27</v>
      </c>
      <c r="C16" s="576">
        <f>E9/C9*100</f>
        <v>6.0606060606060606</v>
      </c>
      <c r="D16" s="577"/>
      <c r="E16" s="577">
        <f>G9/C9*100</f>
        <v>6.0606060606060606</v>
      </c>
      <c r="F16" s="577"/>
      <c r="G16" s="578">
        <v>45.5</v>
      </c>
      <c r="H16" s="579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575"/>
      <c r="AB16" s="575"/>
      <c r="AC16" s="575"/>
      <c r="AD16" s="575"/>
      <c r="AE16" s="575"/>
      <c r="AF16" s="575"/>
    </row>
    <row r="17" spans="1:47" s="115" customFormat="1" ht="21" customHeight="1" thickBot="1">
      <c r="A17" s="558"/>
      <c r="B17" s="150" t="s">
        <v>28</v>
      </c>
      <c r="C17" s="580">
        <f>E10/C10*100</f>
        <v>22.727272727272727</v>
      </c>
      <c r="D17" s="581"/>
      <c r="E17" s="581">
        <f>G10/C10*100</f>
        <v>22.727272727272727</v>
      </c>
      <c r="F17" s="581"/>
      <c r="G17" s="582">
        <v>25</v>
      </c>
      <c r="H17" s="583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575"/>
      <c r="AB17" s="575"/>
      <c r="AC17" s="575"/>
      <c r="AD17" s="575"/>
      <c r="AE17" s="575"/>
      <c r="AF17" s="575"/>
    </row>
    <row r="18" spans="1:47" ht="24.95" customHeight="1"/>
    <row r="19" spans="1:47" s="115" customFormat="1" ht="13.5" thickBot="1">
      <c r="A19" s="113" t="s">
        <v>233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spans="1:47" s="115" customFormat="1" ht="42.75" customHeight="1">
      <c r="A20" s="584" t="s">
        <v>219</v>
      </c>
      <c r="B20" s="584"/>
      <c r="C20" s="585" t="s">
        <v>13</v>
      </c>
      <c r="D20" s="586"/>
      <c r="E20" s="585" t="s">
        <v>234</v>
      </c>
      <c r="F20" s="586"/>
      <c r="G20" s="585" t="s">
        <v>235</v>
      </c>
      <c r="H20" s="586"/>
      <c r="I20" s="585" t="s">
        <v>236</v>
      </c>
      <c r="J20" s="586"/>
      <c r="K20" s="585" t="s">
        <v>237</v>
      </c>
      <c r="L20" s="586"/>
      <c r="M20" s="585" t="s">
        <v>40</v>
      </c>
      <c r="N20" s="586"/>
      <c r="O20" s="585" t="s">
        <v>41</v>
      </c>
      <c r="P20" s="587"/>
      <c r="Q20" s="588"/>
      <c r="R20" s="588"/>
      <c r="S20" s="589"/>
      <c r="T20" s="589"/>
      <c r="U20" s="127"/>
      <c r="V20" s="127"/>
      <c r="AG20" s="127"/>
      <c r="AH20" s="127"/>
      <c r="AI20" s="127"/>
      <c r="AJ20" s="127"/>
    </row>
    <row r="21" spans="1:47" s="115" customFormat="1" ht="21" customHeight="1">
      <c r="A21" s="543" t="s">
        <v>229</v>
      </c>
      <c r="B21" s="590" t="s">
        <v>26</v>
      </c>
      <c r="C21" s="447">
        <f>SUM(E21:T21)</f>
        <v>12</v>
      </c>
      <c r="D21" s="547"/>
      <c r="E21" s="447">
        <f>IF(SUM(E22:E23)=0,"-",SUM(E22:E23))</f>
        <v>7</v>
      </c>
      <c r="F21" s="547"/>
      <c r="G21" s="447">
        <f>IF(SUM(G22:G23)=0,"-",SUM(G22:G23))</f>
        <v>5</v>
      </c>
      <c r="H21" s="547"/>
      <c r="I21" s="447" t="str">
        <f>IF(SUM(I22:I23)=0,"-",SUM(I22:I23))</f>
        <v>-</v>
      </c>
      <c r="J21" s="547"/>
      <c r="K21" s="447" t="str">
        <f>IF(SUM(K22:K23)=0,"-",SUM(K22:K23))</f>
        <v>-</v>
      </c>
      <c r="L21" s="547"/>
      <c r="M21" s="447" t="str">
        <f>IF(SUM(M22:M23)=0,"-",SUM(M22:M23))</f>
        <v>-</v>
      </c>
      <c r="N21" s="547"/>
      <c r="O21" s="447" t="str">
        <f>IF(SUM(O22:O23)=0,"-",SUM(O22:O23))</f>
        <v>-</v>
      </c>
      <c r="P21" s="448"/>
      <c r="Q21" s="158"/>
      <c r="R21" s="158"/>
      <c r="S21" s="551"/>
      <c r="T21" s="551"/>
    </row>
    <row r="22" spans="1:47" s="115" customFormat="1" ht="21" customHeight="1">
      <c r="A22" s="552"/>
      <c r="B22" s="591" t="s">
        <v>27</v>
      </c>
      <c r="C22" s="554">
        <f>SUM(E22:T22)</f>
        <v>2</v>
      </c>
      <c r="D22" s="555"/>
      <c r="E22" s="554">
        <v>2</v>
      </c>
      <c r="F22" s="592"/>
      <c r="G22" s="554">
        <v>0</v>
      </c>
      <c r="H22" s="555"/>
      <c r="I22" s="554">
        <v>0</v>
      </c>
      <c r="J22" s="555"/>
      <c r="K22" s="554">
        <v>0</v>
      </c>
      <c r="L22" s="555"/>
      <c r="M22" s="554">
        <v>0</v>
      </c>
      <c r="N22" s="555"/>
      <c r="O22" s="554">
        <v>0</v>
      </c>
      <c r="P22" s="593"/>
      <c r="Q22" s="158"/>
      <c r="R22" s="158"/>
      <c r="S22" s="551"/>
      <c r="T22" s="551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</row>
    <row r="23" spans="1:47" s="115" customFormat="1" ht="21" customHeight="1" thickBot="1">
      <c r="A23" s="558"/>
      <c r="B23" s="148" t="s">
        <v>28</v>
      </c>
      <c r="C23" s="559">
        <f>SUM(E23:T23)</f>
        <v>10</v>
      </c>
      <c r="D23" s="560"/>
      <c r="E23" s="559">
        <v>5</v>
      </c>
      <c r="F23" s="560"/>
      <c r="G23" s="559">
        <v>5</v>
      </c>
      <c r="H23" s="560"/>
      <c r="I23" s="559">
        <v>0</v>
      </c>
      <c r="J23" s="560"/>
      <c r="K23" s="559">
        <v>0</v>
      </c>
      <c r="L23" s="560"/>
      <c r="M23" s="559">
        <v>0</v>
      </c>
      <c r="N23" s="560"/>
      <c r="O23" s="559">
        <v>0</v>
      </c>
      <c r="P23" s="594"/>
      <c r="Q23" s="158"/>
      <c r="R23" s="158"/>
      <c r="S23" s="551"/>
      <c r="T23" s="551"/>
      <c r="U23" s="595"/>
      <c r="V23" s="595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</row>
    <row r="24" spans="1:47" ht="24.95" customHeight="1">
      <c r="Q24" s="283"/>
      <c r="X24" s="283"/>
      <c r="Y24" s="283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</row>
    <row r="25" spans="1:47" s="115" customFormat="1" ht="13.5" thickBot="1">
      <c r="A25" s="113" t="s">
        <v>238</v>
      </c>
      <c r="B25" s="114"/>
      <c r="C25" s="114"/>
      <c r="D25" s="114"/>
      <c r="E25" s="114"/>
      <c r="F25" s="114"/>
      <c r="G25" s="114"/>
      <c r="H25" s="114"/>
      <c r="I25" s="114"/>
      <c r="J25" s="127"/>
      <c r="K25" s="127"/>
      <c r="L25" s="127"/>
      <c r="M25" s="127"/>
      <c r="X25" s="127"/>
      <c r="Y25" s="127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</row>
    <row r="26" spans="1:47" s="115" customFormat="1" ht="29.25" customHeight="1">
      <c r="A26" s="188" t="s">
        <v>219</v>
      </c>
      <c r="B26" s="508"/>
      <c r="C26" s="596" t="s">
        <v>239</v>
      </c>
      <c r="D26" s="597" t="s">
        <v>240</v>
      </c>
      <c r="E26" s="598" t="s">
        <v>241</v>
      </c>
      <c r="F26" s="598" t="s">
        <v>242</v>
      </c>
      <c r="G26" s="598" t="s">
        <v>99</v>
      </c>
      <c r="H26" s="598" t="s">
        <v>100</v>
      </c>
      <c r="I26" s="599" t="s">
        <v>243</v>
      </c>
      <c r="J26" s="600"/>
      <c r="K26" s="598" t="s">
        <v>103</v>
      </c>
      <c r="L26" s="598" t="s">
        <v>104</v>
      </c>
      <c r="M26" s="598" t="s">
        <v>244</v>
      </c>
      <c r="N26" s="599" t="s">
        <v>245</v>
      </c>
      <c r="O26" s="601"/>
      <c r="P26" s="601"/>
      <c r="Q26" s="601"/>
      <c r="R26" s="602"/>
      <c r="S26" s="598" t="s">
        <v>106</v>
      </c>
      <c r="T26" s="603" t="s">
        <v>120</v>
      </c>
      <c r="U26" s="600"/>
      <c r="X26" s="604"/>
      <c r="Y26" s="604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</row>
    <row r="27" spans="1:47" s="115" customFormat="1" ht="119.25" customHeight="1">
      <c r="A27" s="230"/>
      <c r="B27" s="323"/>
      <c r="C27" s="605"/>
      <c r="D27" s="606"/>
      <c r="E27" s="607"/>
      <c r="F27" s="607"/>
      <c r="G27" s="607"/>
      <c r="H27" s="607"/>
      <c r="I27" s="608" t="s">
        <v>107</v>
      </c>
      <c r="J27" s="608" t="s">
        <v>108</v>
      </c>
      <c r="K27" s="607"/>
      <c r="L27" s="607"/>
      <c r="M27" s="607"/>
      <c r="N27" s="609" t="s">
        <v>246</v>
      </c>
      <c r="O27" s="610" t="s">
        <v>88</v>
      </c>
      <c r="P27" s="608" t="s">
        <v>89</v>
      </c>
      <c r="Q27" s="608" t="s">
        <v>247</v>
      </c>
      <c r="R27" s="608" t="s">
        <v>248</v>
      </c>
      <c r="S27" s="607"/>
      <c r="T27" s="611" t="s">
        <v>121</v>
      </c>
      <c r="U27" s="610" t="s">
        <v>249</v>
      </c>
      <c r="X27" s="604"/>
      <c r="Y27" s="604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</row>
    <row r="28" spans="1:47" s="115" customFormat="1" ht="21" customHeight="1">
      <c r="A28" s="543" t="s">
        <v>229</v>
      </c>
      <c r="B28" s="544" t="s">
        <v>26</v>
      </c>
      <c r="C28" s="612">
        <f>SUM(D28:S28)</f>
        <v>26</v>
      </c>
      <c r="D28" s="381">
        <f t="shared" ref="D28:U28" si="0">SUM(D29:D30)</f>
        <v>0</v>
      </c>
      <c r="E28" s="381">
        <f t="shared" si="0"/>
        <v>6</v>
      </c>
      <c r="F28" s="381">
        <f t="shared" si="0"/>
        <v>5</v>
      </c>
      <c r="G28" s="381">
        <f t="shared" si="0"/>
        <v>3</v>
      </c>
      <c r="H28" s="381">
        <f t="shared" si="0"/>
        <v>0</v>
      </c>
      <c r="I28" s="381">
        <f t="shared" si="0"/>
        <v>0</v>
      </c>
      <c r="J28" s="381">
        <f t="shared" si="0"/>
        <v>0</v>
      </c>
      <c r="K28" s="381">
        <f t="shared" si="0"/>
        <v>0</v>
      </c>
      <c r="L28" s="381">
        <f t="shared" si="0"/>
        <v>2</v>
      </c>
      <c r="M28" s="381">
        <f t="shared" si="0"/>
        <v>0</v>
      </c>
      <c r="N28" s="381">
        <f t="shared" si="0"/>
        <v>10</v>
      </c>
      <c r="O28" s="381">
        <f t="shared" si="0"/>
        <v>0</v>
      </c>
      <c r="P28" s="381">
        <f t="shared" si="0"/>
        <v>0</v>
      </c>
      <c r="Q28" s="373">
        <f t="shared" si="0"/>
        <v>0</v>
      </c>
      <c r="R28" s="373">
        <f t="shared" si="0"/>
        <v>0</v>
      </c>
      <c r="S28" s="613">
        <f t="shared" si="0"/>
        <v>0</v>
      </c>
      <c r="T28" s="614">
        <f t="shared" si="0"/>
        <v>0</v>
      </c>
      <c r="U28" s="615">
        <f t="shared" si="0"/>
        <v>0</v>
      </c>
      <c r="X28" s="604"/>
      <c r="Y28" s="604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</row>
    <row r="29" spans="1:47" s="115" customFormat="1" ht="21" customHeight="1">
      <c r="A29" s="552"/>
      <c r="B29" s="553" t="s">
        <v>27</v>
      </c>
      <c r="C29" s="616">
        <f>SUM(D29:S29)</f>
        <v>15</v>
      </c>
      <c r="D29" s="617">
        <v>0</v>
      </c>
      <c r="E29" s="617">
        <v>1</v>
      </c>
      <c r="F29" s="617">
        <v>3</v>
      </c>
      <c r="G29" s="617">
        <v>1</v>
      </c>
      <c r="H29" s="617">
        <v>0</v>
      </c>
      <c r="I29" s="617">
        <v>0</v>
      </c>
      <c r="J29" s="617">
        <v>0</v>
      </c>
      <c r="K29" s="617">
        <v>0</v>
      </c>
      <c r="L29" s="617">
        <v>2</v>
      </c>
      <c r="M29" s="617">
        <v>0</v>
      </c>
      <c r="N29" s="617">
        <v>8</v>
      </c>
      <c r="O29" s="617">
        <v>0</v>
      </c>
      <c r="P29" s="617">
        <v>0</v>
      </c>
      <c r="Q29" s="368">
        <v>0</v>
      </c>
      <c r="R29" s="368">
        <v>0</v>
      </c>
      <c r="S29" s="618">
        <v>0</v>
      </c>
      <c r="T29" s="369">
        <v>0</v>
      </c>
      <c r="U29" s="368">
        <v>0</v>
      </c>
      <c r="X29" s="604"/>
      <c r="Y29" s="604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</row>
    <row r="30" spans="1:47" s="115" customFormat="1" ht="21" customHeight="1" thickBot="1">
      <c r="A30" s="558"/>
      <c r="B30" s="150" t="s">
        <v>28</v>
      </c>
      <c r="C30" s="619">
        <f>SUM(D30:S30)</f>
        <v>11</v>
      </c>
      <c r="D30" s="620">
        <v>0</v>
      </c>
      <c r="E30" s="620">
        <v>5</v>
      </c>
      <c r="F30" s="620">
        <v>2</v>
      </c>
      <c r="G30" s="620">
        <v>2</v>
      </c>
      <c r="H30" s="620">
        <v>0</v>
      </c>
      <c r="I30" s="620">
        <v>0</v>
      </c>
      <c r="J30" s="620">
        <v>0</v>
      </c>
      <c r="K30" s="620">
        <v>0</v>
      </c>
      <c r="L30" s="620">
        <v>0</v>
      </c>
      <c r="M30" s="620">
        <v>0</v>
      </c>
      <c r="N30" s="620">
        <v>2</v>
      </c>
      <c r="O30" s="620">
        <v>0</v>
      </c>
      <c r="P30" s="620">
        <v>0</v>
      </c>
      <c r="Q30" s="386">
        <v>0</v>
      </c>
      <c r="R30" s="386">
        <v>0</v>
      </c>
      <c r="S30" s="621">
        <v>0</v>
      </c>
      <c r="T30" s="622">
        <v>0</v>
      </c>
      <c r="U30" s="386">
        <v>0</v>
      </c>
      <c r="X30" s="568"/>
      <c r="Y30" s="568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</row>
    <row r="31" spans="1:47" ht="24.95" customHeight="1"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</row>
    <row r="32" spans="1:47" s="350" customFormat="1" ht="13.5" thickBot="1">
      <c r="A32" s="353" t="s">
        <v>250</v>
      </c>
      <c r="B32" s="351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</row>
    <row r="33" spans="1:34" s="360" customFormat="1" ht="105" customHeight="1">
      <c r="A33" s="623" t="s">
        <v>219</v>
      </c>
      <c r="B33" s="624" t="s">
        <v>13</v>
      </c>
      <c r="C33" s="625" t="s">
        <v>157</v>
      </c>
      <c r="D33" s="626" t="s">
        <v>158</v>
      </c>
      <c r="E33" s="626" t="s">
        <v>251</v>
      </c>
      <c r="F33" s="626" t="s">
        <v>160</v>
      </c>
      <c r="G33" s="626" t="s">
        <v>161</v>
      </c>
      <c r="H33" s="626" t="s">
        <v>162</v>
      </c>
      <c r="I33" s="626" t="s">
        <v>163</v>
      </c>
      <c r="J33" s="626" t="s">
        <v>164</v>
      </c>
      <c r="K33" s="626" t="s">
        <v>165</v>
      </c>
      <c r="L33" s="626" t="s">
        <v>252</v>
      </c>
      <c r="M33" s="626" t="s">
        <v>253</v>
      </c>
      <c r="N33" s="626" t="s">
        <v>254</v>
      </c>
      <c r="O33" s="626" t="s">
        <v>255</v>
      </c>
      <c r="P33" s="626" t="s">
        <v>256</v>
      </c>
      <c r="Q33" s="626" t="s">
        <v>171</v>
      </c>
      <c r="R33" s="626" t="s">
        <v>172</v>
      </c>
      <c r="S33" s="626" t="s">
        <v>173</v>
      </c>
      <c r="T33" s="626" t="s">
        <v>257</v>
      </c>
      <c r="U33" s="626" t="s">
        <v>258</v>
      </c>
      <c r="V33" s="626" t="s">
        <v>259</v>
      </c>
      <c r="W33" s="627"/>
      <c r="X33" s="627"/>
      <c r="Y33" s="200"/>
      <c r="Z33" s="200"/>
      <c r="AA33" s="627"/>
      <c r="AB33" s="627"/>
      <c r="AC33" s="627"/>
      <c r="AD33" s="627"/>
      <c r="AE33" s="627"/>
      <c r="AF33" s="627"/>
      <c r="AG33" s="627"/>
      <c r="AH33" s="627"/>
    </row>
    <row r="34" spans="1:34" s="360" customFormat="1" ht="23.25" customHeight="1">
      <c r="A34" s="628" t="s">
        <v>26</v>
      </c>
      <c r="B34" s="629">
        <f>SUM(C34:V34)</f>
        <v>26</v>
      </c>
      <c r="C34" s="612">
        <f>SUM(C35:C36)</f>
        <v>0</v>
      </c>
      <c r="D34" s="381">
        <f t="shared" ref="D34:V34" si="1">SUM(D35:D36)</f>
        <v>0</v>
      </c>
      <c r="E34" s="630">
        <f t="shared" si="1"/>
        <v>0</v>
      </c>
      <c r="F34" s="381">
        <f t="shared" si="1"/>
        <v>4</v>
      </c>
      <c r="G34" s="381">
        <f t="shared" si="1"/>
        <v>13</v>
      </c>
      <c r="H34" s="381">
        <f t="shared" si="1"/>
        <v>0</v>
      </c>
      <c r="I34" s="381">
        <f t="shared" si="1"/>
        <v>0</v>
      </c>
      <c r="J34" s="381">
        <f t="shared" si="1"/>
        <v>1</v>
      </c>
      <c r="K34" s="381">
        <f>SUM(K35:K36)</f>
        <v>4</v>
      </c>
      <c r="L34" s="381">
        <f t="shared" si="1"/>
        <v>0</v>
      </c>
      <c r="M34" s="381">
        <f t="shared" si="1"/>
        <v>0</v>
      </c>
      <c r="N34" s="381">
        <f t="shared" si="1"/>
        <v>0</v>
      </c>
      <c r="O34" s="381">
        <f t="shared" si="1"/>
        <v>0</v>
      </c>
      <c r="P34" s="381">
        <f t="shared" si="1"/>
        <v>2</v>
      </c>
      <c r="Q34" s="381">
        <f t="shared" si="1"/>
        <v>0</v>
      </c>
      <c r="R34" s="381">
        <f t="shared" si="1"/>
        <v>1</v>
      </c>
      <c r="S34" s="381">
        <f t="shared" si="1"/>
        <v>1</v>
      </c>
      <c r="T34" s="381">
        <f t="shared" si="1"/>
        <v>0</v>
      </c>
      <c r="U34" s="381">
        <f t="shared" si="1"/>
        <v>0</v>
      </c>
      <c r="V34" s="373">
        <f t="shared" si="1"/>
        <v>0</v>
      </c>
      <c r="W34" s="369"/>
      <c r="X34" s="369"/>
      <c r="Y34" s="200"/>
      <c r="Z34" s="200"/>
      <c r="AA34" s="631"/>
      <c r="AB34" s="631"/>
      <c r="AC34" s="631"/>
      <c r="AD34" s="631"/>
      <c r="AE34" s="631"/>
      <c r="AF34" s="631"/>
      <c r="AG34" s="631"/>
      <c r="AH34" s="631"/>
    </row>
    <row r="35" spans="1:34" s="360" customFormat="1" ht="23.25" customHeight="1">
      <c r="A35" s="632" t="s">
        <v>27</v>
      </c>
      <c r="B35" s="633">
        <f>SUM(C35:Z35)</f>
        <v>15</v>
      </c>
      <c r="C35" s="369">
        <v>0</v>
      </c>
      <c r="D35" s="368">
        <v>0</v>
      </c>
      <c r="E35" s="634">
        <v>0</v>
      </c>
      <c r="F35" s="369">
        <v>4</v>
      </c>
      <c r="G35" s="368">
        <v>7</v>
      </c>
      <c r="H35" s="368">
        <v>0</v>
      </c>
      <c r="I35" s="368">
        <v>0</v>
      </c>
      <c r="J35" s="368">
        <v>0</v>
      </c>
      <c r="K35" s="368">
        <v>2</v>
      </c>
      <c r="L35" s="368">
        <v>0</v>
      </c>
      <c r="M35" s="368">
        <v>0</v>
      </c>
      <c r="N35" s="368">
        <v>0</v>
      </c>
      <c r="O35" s="368">
        <v>0</v>
      </c>
      <c r="P35" s="368">
        <v>1</v>
      </c>
      <c r="Q35" s="368">
        <v>0</v>
      </c>
      <c r="R35" s="368">
        <v>0</v>
      </c>
      <c r="S35" s="368">
        <v>1</v>
      </c>
      <c r="T35" s="368">
        <v>0</v>
      </c>
      <c r="U35" s="368">
        <v>0</v>
      </c>
      <c r="V35" s="368">
        <v>0</v>
      </c>
      <c r="W35" s="369"/>
      <c r="X35" s="369"/>
      <c r="Y35" s="200"/>
      <c r="Z35" s="200"/>
      <c r="AA35" s="631"/>
      <c r="AB35" s="631"/>
      <c r="AC35" s="631"/>
      <c r="AD35" s="631"/>
      <c r="AE35" s="631"/>
      <c r="AF35" s="631"/>
      <c r="AG35" s="631"/>
      <c r="AH35" s="631"/>
    </row>
    <row r="36" spans="1:34" s="360" customFormat="1" ht="23.25" customHeight="1" thickBot="1">
      <c r="A36" s="635" t="s">
        <v>28</v>
      </c>
      <c r="B36" s="636">
        <f>SUM(C36:Z36)</f>
        <v>11</v>
      </c>
      <c r="C36" s="622">
        <v>0</v>
      </c>
      <c r="D36" s="386">
        <v>0</v>
      </c>
      <c r="E36" s="386">
        <v>0</v>
      </c>
      <c r="F36" s="386">
        <v>0</v>
      </c>
      <c r="G36" s="386">
        <v>6</v>
      </c>
      <c r="H36" s="386">
        <v>0</v>
      </c>
      <c r="I36" s="386">
        <v>0</v>
      </c>
      <c r="J36" s="386">
        <v>1</v>
      </c>
      <c r="K36" s="386">
        <v>2</v>
      </c>
      <c r="L36" s="386">
        <v>0</v>
      </c>
      <c r="M36" s="386">
        <v>0</v>
      </c>
      <c r="N36" s="386">
        <v>0</v>
      </c>
      <c r="O36" s="386">
        <v>0</v>
      </c>
      <c r="P36" s="386">
        <v>1</v>
      </c>
      <c r="Q36" s="386">
        <v>0</v>
      </c>
      <c r="R36" s="386">
        <v>1</v>
      </c>
      <c r="S36" s="386">
        <v>0</v>
      </c>
      <c r="T36" s="386">
        <v>0</v>
      </c>
      <c r="U36" s="386">
        <v>0</v>
      </c>
      <c r="V36" s="386">
        <v>0</v>
      </c>
      <c r="W36" s="369"/>
      <c r="X36" s="369"/>
      <c r="Y36" s="200"/>
      <c r="Z36" s="200"/>
      <c r="AA36" s="631"/>
      <c r="AB36" s="631"/>
      <c r="AC36" s="631"/>
      <c r="AD36" s="631"/>
      <c r="AE36" s="631"/>
      <c r="AF36" s="631"/>
      <c r="AG36" s="631"/>
      <c r="AH36" s="631"/>
    </row>
    <row r="37" spans="1:34" ht="17.25" customHeight="1">
      <c r="Y37" s="200"/>
      <c r="Z37" s="200"/>
    </row>
    <row r="39" spans="1:34" ht="17.25" customHeight="1">
      <c r="B39" s="637"/>
      <c r="C39" s="637"/>
      <c r="D39" s="637"/>
      <c r="E39" s="637"/>
      <c r="F39" s="637"/>
      <c r="G39" s="637"/>
      <c r="H39" s="637"/>
      <c r="I39" s="637"/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  <c r="Y39" s="637"/>
      <c r="Z39" s="637"/>
    </row>
    <row r="40" spans="1:34" ht="17.25" customHeight="1">
      <c r="B40" s="637"/>
      <c r="C40" s="637"/>
      <c r="D40" s="637"/>
      <c r="E40" s="637"/>
      <c r="F40" s="637"/>
      <c r="G40" s="637"/>
      <c r="H40" s="637"/>
      <c r="I40" s="637"/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</row>
    <row r="41" spans="1:34" ht="17.25" customHeight="1">
      <c r="B41" s="637"/>
      <c r="C41" s="637"/>
      <c r="D41" s="637"/>
      <c r="E41" s="637"/>
      <c r="F41" s="637"/>
      <c r="G41" s="637"/>
      <c r="H41" s="637"/>
      <c r="I41" s="637"/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  <c r="Y41" s="637"/>
      <c r="Z41" s="637"/>
    </row>
    <row r="42" spans="1:34" ht="17.25" customHeight="1">
      <c r="B42" s="637"/>
      <c r="C42" s="637"/>
      <c r="D42" s="637"/>
      <c r="E42" s="637"/>
      <c r="F42" s="637"/>
      <c r="G42" s="637"/>
      <c r="H42" s="637"/>
      <c r="I42" s="637"/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  <c r="Y42" s="637"/>
      <c r="Z42" s="637"/>
    </row>
    <row r="43" spans="1:34" ht="17.25" customHeight="1">
      <c r="B43" s="637"/>
      <c r="C43" s="637"/>
      <c r="D43" s="637"/>
      <c r="E43" s="637"/>
      <c r="F43" s="637"/>
      <c r="G43" s="637"/>
      <c r="H43" s="637"/>
      <c r="I43" s="637"/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  <c r="Y43" s="637"/>
      <c r="Z43" s="637"/>
    </row>
    <row r="44" spans="1:34" ht="17.25" customHeight="1">
      <c r="B44" s="637"/>
      <c r="C44" s="637"/>
      <c r="D44" s="637"/>
      <c r="E44" s="637"/>
      <c r="F44" s="637"/>
      <c r="G44" s="637"/>
      <c r="H44" s="637"/>
      <c r="I44" s="637"/>
      <c r="J44" s="637"/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  <c r="Y44" s="637"/>
      <c r="Z44" s="637"/>
    </row>
    <row r="45" spans="1:34" ht="17.25" customHeight="1">
      <c r="B45" s="637"/>
      <c r="C45" s="637"/>
      <c r="D45" s="637"/>
      <c r="E45" s="637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</row>
    <row r="46" spans="1:34" ht="17.25" customHeight="1">
      <c r="B46" s="637"/>
      <c r="C46" s="637"/>
      <c r="D46" s="637"/>
      <c r="E46" s="637"/>
      <c r="F46" s="637"/>
      <c r="G46" s="637"/>
      <c r="H46" s="637"/>
      <c r="I46" s="637"/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  <c r="Y46" s="637"/>
      <c r="Z46" s="637"/>
    </row>
    <row r="47" spans="1:34" ht="17.25" customHeight="1">
      <c r="B47" s="637"/>
      <c r="C47" s="637"/>
      <c r="D47" s="637"/>
      <c r="E47" s="637"/>
      <c r="F47" s="637"/>
      <c r="G47" s="637"/>
      <c r="H47" s="637"/>
      <c r="I47" s="637"/>
      <c r="J47" s="637"/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  <c r="Y47" s="637"/>
      <c r="Z47" s="637"/>
    </row>
    <row r="48" spans="1:34" ht="17.25" customHeight="1">
      <c r="B48" s="637"/>
      <c r="C48" s="637"/>
      <c r="D48" s="637"/>
      <c r="E48" s="637"/>
      <c r="F48" s="637"/>
      <c r="G48" s="637"/>
      <c r="H48" s="637"/>
      <c r="I48" s="637"/>
      <c r="J48" s="637"/>
      <c r="K48" s="637"/>
      <c r="L48" s="637"/>
      <c r="M48" s="637"/>
      <c r="N48" s="637"/>
      <c r="O48" s="637"/>
      <c r="P48" s="637"/>
      <c r="Q48" s="637"/>
      <c r="R48" s="637"/>
      <c r="S48" s="637"/>
      <c r="T48" s="637"/>
      <c r="U48" s="637"/>
      <c r="V48" s="637"/>
      <c r="W48" s="637"/>
      <c r="X48" s="637"/>
      <c r="Y48" s="637"/>
      <c r="Z48" s="637"/>
    </row>
    <row r="49" spans="2:26" ht="17.25" customHeight="1">
      <c r="B49" s="637"/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  <c r="Y49" s="637"/>
      <c r="Z49" s="637"/>
    </row>
    <row r="50" spans="2:26" ht="17.25" customHeight="1">
      <c r="B50" s="637"/>
      <c r="C50" s="637"/>
      <c r="D50" s="637"/>
      <c r="E50" s="637"/>
      <c r="F50" s="637"/>
      <c r="G50" s="637"/>
      <c r="H50" s="637"/>
      <c r="I50" s="637"/>
      <c r="J50" s="637"/>
      <c r="K50" s="637"/>
      <c r="L50" s="637"/>
      <c r="M50" s="637"/>
      <c r="N50" s="637"/>
      <c r="O50" s="637"/>
      <c r="P50" s="637"/>
      <c r="Q50" s="637"/>
      <c r="R50" s="637"/>
      <c r="S50" s="637"/>
      <c r="T50" s="637"/>
      <c r="U50" s="637"/>
      <c r="V50" s="637"/>
      <c r="W50" s="637"/>
      <c r="X50" s="637"/>
      <c r="Y50" s="637"/>
      <c r="Z50" s="637"/>
    </row>
    <row r="51" spans="2:26" ht="17.25" customHeight="1">
      <c r="B51" s="637"/>
      <c r="C51" s="637"/>
      <c r="D51" s="637"/>
      <c r="E51" s="637"/>
      <c r="F51" s="637"/>
      <c r="G51" s="637"/>
      <c r="H51" s="637"/>
      <c r="I51" s="637"/>
      <c r="J51" s="637"/>
      <c r="K51" s="637"/>
      <c r="L51" s="637"/>
      <c r="M51" s="637"/>
      <c r="N51" s="637"/>
      <c r="O51" s="637"/>
      <c r="P51" s="637"/>
      <c r="Q51" s="637"/>
      <c r="R51" s="637"/>
      <c r="S51" s="637"/>
      <c r="T51" s="637"/>
      <c r="U51" s="637"/>
      <c r="V51" s="637"/>
      <c r="W51" s="637"/>
      <c r="X51" s="637"/>
      <c r="Y51" s="637"/>
      <c r="Z51" s="637"/>
    </row>
  </sheetData>
  <mergeCells count="124">
    <mergeCell ref="S26:S27"/>
    <mergeCell ref="T26:U26"/>
    <mergeCell ref="X26:X29"/>
    <mergeCell ref="Y26:Y29"/>
    <mergeCell ref="A28:A30"/>
    <mergeCell ref="H26:H27"/>
    <mergeCell ref="I26:J26"/>
    <mergeCell ref="K26:K27"/>
    <mergeCell ref="L26:L27"/>
    <mergeCell ref="M26:M27"/>
    <mergeCell ref="N26:R26"/>
    <mergeCell ref="A26:B27"/>
    <mergeCell ref="C26:C27"/>
    <mergeCell ref="D26:D27"/>
    <mergeCell ref="E26:E27"/>
    <mergeCell ref="F26:F27"/>
    <mergeCell ref="G26:G27"/>
    <mergeCell ref="O22:P22"/>
    <mergeCell ref="S22:T22"/>
    <mergeCell ref="C23:D23"/>
    <mergeCell ref="E23:F23"/>
    <mergeCell ref="G23:H23"/>
    <mergeCell ref="I23:J23"/>
    <mergeCell ref="K23:L23"/>
    <mergeCell ref="M23:N23"/>
    <mergeCell ref="O23:P23"/>
    <mergeCell ref="S23:T23"/>
    <mergeCell ref="K21:L21"/>
    <mergeCell ref="M21:N21"/>
    <mergeCell ref="O21:P21"/>
    <mergeCell ref="S21:T21"/>
    <mergeCell ref="C22:D22"/>
    <mergeCell ref="E22:F22"/>
    <mergeCell ref="G22:H22"/>
    <mergeCell ref="I22:J22"/>
    <mergeCell ref="K22:L22"/>
    <mergeCell ref="M22:N22"/>
    <mergeCell ref="I20:J20"/>
    <mergeCell ref="K20:L20"/>
    <mergeCell ref="M20:N20"/>
    <mergeCell ref="O20:P20"/>
    <mergeCell ref="S20:T20"/>
    <mergeCell ref="A21:A23"/>
    <mergeCell ref="C21:D21"/>
    <mergeCell ref="E21:F21"/>
    <mergeCell ref="G21:H21"/>
    <mergeCell ref="I21:J21"/>
    <mergeCell ref="C17:D17"/>
    <mergeCell ref="E17:F17"/>
    <mergeCell ref="G17:H17"/>
    <mergeCell ref="A20:B20"/>
    <mergeCell ref="C20:D20"/>
    <mergeCell ref="E20:F20"/>
    <mergeCell ref="G20:H20"/>
    <mergeCell ref="C14:D14"/>
    <mergeCell ref="E14:F14"/>
    <mergeCell ref="G14:H14"/>
    <mergeCell ref="A15:A17"/>
    <mergeCell ref="C15:D15"/>
    <mergeCell ref="E15:F15"/>
    <mergeCell ref="G15:H15"/>
    <mergeCell ref="C16:D16"/>
    <mergeCell ref="E16:F16"/>
    <mergeCell ref="G16:H16"/>
    <mergeCell ref="Q10:R10"/>
    <mergeCell ref="S10:T10"/>
    <mergeCell ref="U10:V10"/>
    <mergeCell ref="W10:X10"/>
    <mergeCell ref="Y10:Z10"/>
    <mergeCell ref="A12:B14"/>
    <mergeCell ref="C12:D13"/>
    <mergeCell ref="E12:F12"/>
    <mergeCell ref="G12:H13"/>
    <mergeCell ref="E13:F13"/>
    <mergeCell ref="U9:V9"/>
    <mergeCell ref="W9:X9"/>
    <mergeCell ref="Y9:Z9"/>
    <mergeCell ref="C10:D10"/>
    <mergeCell ref="E10:F10"/>
    <mergeCell ref="G10:H10"/>
    <mergeCell ref="I10:J10"/>
    <mergeCell ref="K10:L10"/>
    <mergeCell ref="M10:N10"/>
    <mergeCell ref="O10:P10"/>
    <mergeCell ref="Y8:Z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W8:X8"/>
    <mergeCell ref="A8:A10"/>
    <mergeCell ref="C8:D8"/>
    <mergeCell ref="E8:F8"/>
    <mergeCell ref="G8:H8"/>
    <mergeCell ref="I8:J8"/>
    <mergeCell ref="K8:L8"/>
    <mergeCell ref="Y5:Z7"/>
    <mergeCell ref="G6:H7"/>
    <mergeCell ref="E7:F7"/>
    <mergeCell ref="I7:J7"/>
    <mergeCell ref="K7:L7"/>
    <mergeCell ref="M7:N7"/>
    <mergeCell ref="M5:N6"/>
    <mergeCell ref="O5:P7"/>
    <mergeCell ref="Q5:R7"/>
    <mergeCell ref="S5:T7"/>
    <mergeCell ref="U5:V7"/>
    <mergeCell ref="W5:X7"/>
    <mergeCell ref="A5:B7"/>
    <mergeCell ref="C5:D7"/>
    <mergeCell ref="E5:F6"/>
    <mergeCell ref="G5:H5"/>
    <mergeCell ref="I5:J6"/>
    <mergeCell ref="K5:L6"/>
  </mergeCells>
  <phoneticPr fontId="10"/>
  <pageMargins left="0.78740157480314965" right="0.51181102362204722" top="0.78740157480314965" bottom="0.51181102362204722" header="0.51181102362204722" footer="0.51181102362204722"/>
  <pageSetup paperSize="9" scale="73" orientation="portrait" r:id="rId1"/>
  <headerFooter scaleWithDoc="0" alignWithMargins="0">
    <oddHeader>&amp;R卒業後・高校(通信制)</oddHeader>
    <oddFooter>&amp;C&amp;"Century,標準"100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zoomScaleNormal="100" workbookViewId="0">
      <pane xSplit="2" topLeftCell="C1" activePane="topRight" state="frozen"/>
      <selection activeCell="T14" sqref="T14"/>
      <selection pane="topRight" activeCell="T14" sqref="T14"/>
    </sheetView>
  </sheetViews>
  <sheetFormatPr defaultColWidth="8.5703125" defaultRowHeight="23.25" customHeight="1"/>
  <cols>
    <col min="1" max="1" width="3.5703125" style="111" customWidth="1"/>
    <col min="2" max="2" width="7.85546875" style="111" customWidth="1"/>
    <col min="3" max="8" width="7.28515625" style="111" customWidth="1"/>
    <col min="9" max="11" width="5.42578125" style="111" customWidth="1"/>
    <col min="12" max="23" width="3.7109375" style="111" customWidth="1"/>
    <col min="24" max="24" width="8.42578125" style="111" customWidth="1"/>
    <col min="25" max="256" width="8.5703125" style="111"/>
    <col min="257" max="257" width="3.5703125" style="111" customWidth="1"/>
    <col min="258" max="258" width="7.85546875" style="111" customWidth="1"/>
    <col min="259" max="264" width="7.28515625" style="111" customWidth="1"/>
    <col min="265" max="267" width="5.42578125" style="111" customWidth="1"/>
    <col min="268" max="279" width="3.7109375" style="111" customWidth="1"/>
    <col min="280" max="280" width="8.42578125" style="111" customWidth="1"/>
    <col min="281" max="512" width="8.5703125" style="111"/>
    <col min="513" max="513" width="3.5703125" style="111" customWidth="1"/>
    <col min="514" max="514" width="7.85546875" style="111" customWidth="1"/>
    <col min="515" max="520" width="7.28515625" style="111" customWidth="1"/>
    <col min="521" max="523" width="5.42578125" style="111" customWidth="1"/>
    <col min="524" max="535" width="3.7109375" style="111" customWidth="1"/>
    <col min="536" max="536" width="8.42578125" style="111" customWidth="1"/>
    <col min="537" max="768" width="8.5703125" style="111"/>
    <col min="769" max="769" width="3.5703125" style="111" customWidth="1"/>
    <col min="770" max="770" width="7.85546875" style="111" customWidth="1"/>
    <col min="771" max="776" width="7.28515625" style="111" customWidth="1"/>
    <col min="777" max="779" width="5.42578125" style="111" customWidth="1"/>
    <col min="780" max="791" width="3.7109375" style="111" customWidth="1"/>
    <col min="792" max="792" width="8.42578125" style="111" customWidth="1"/>
    <col min="793" max="1024" width="8.5703125" style="111"/>
    <col min="1025" max="1025" width="3.5703125" style="111" customWidth="1"/>
    <col min="1026" max="1026" width="7.85546875" style="111" customWidth="1"/>
    <col min="1027" max="1032" width="7.28515625" style="111" customWidth="1"/>
    <col min="1033" max="1035" width="5.42578125" style="111" customWidth="1"/>
    <col min="1036" max="1047" width="3.7109375" style="111" customWidth="1"/>
    <col min="1048" max="1048" width="8.42578125" style="111" customWidth="1"/>
    <col min="1049" max="1280" width="8.5703125" style="111"/>
    <col min="1281" max="1281" width="3.5703125" style="111" customWidth="1"/>
    <col min="1282" max="1282" width="7.85546875" style="111" customWidth="1"/>
    <col min="1283" max="1288" width="7.28515625" style="111" customWidth="1"/>
    <col min="1289" max="1291" width="5.42578125" style="111" customWidth="1"/>
    <col min="1292" max="1303" width="3.7109375" style="111" customWidth="1"/>
    <col min="1304" max="1304" width="8.42578125" style="111" customWidth="1"/>
    <col min="1305" max="1536" width="8.5703125" style="111"/>
    <col min="1537" max="1537" width="3.5703125" style="111" customWidth="1"/>
    <col min="1538" max="1538" width="7.85546875" style="111" customWidth="1"/>
    <col min="1539" max="1544" width="7.28515625" style="111" customWidth="1"/>
    <col min="1545" max="1547" width="5.42578125" style="111" customWidth="1"/>
    <col min="1548" max="1559" width="3.7109375" style="111" customWidth="1"/>
    <col min="1560" max="1560" width="8.42578125" style="111" customWidth="1"/>
    <col min="1561" max="1792" width="8.5703125" style="111"/>
    <col min="1793" max="1793" width="3.5703125" style="111" customWidth="1"/>
    <col min="1794" max="1794" width="7.85546875" style="111" customWidth="1"/>
    <col min="1795" max="1800" width="7.28515625" style="111" customWidth="1"/>
    <col min="1801" max="1803" width="5.42578125" style="111" customWidth="1"/>
    <col min="1804" max="1815" width="3.7109375" style="111" customWidth="1"/>
    <col min="1816" max="1816" width="8.42578125" style="111" customWidth="1"/>
    <col min="1817" max="2048" width="8.5703125" style="111"/>
    <col min="2049" max="2049" width="3.5703125" style="111" customWidth="1"/>
    <col min="2050" max="2050" width="7.85546875" style="111" customWidth="1"/>
    <col min="2051" max="2056" width="7.28515625" style="111" customWidth="1"/>
    <col min="2057" max="2059" width="5.42578125" style="111" customWidth="1"/>
    <col min="2060" max="2071" width="3.7109375" style="111" customWidth="1"/>
    <col min="2072" max="2072" width="8.42578125" style="111" customWidth="1"/>
    <col min="2073" max="2304" width="8.5703125" style="111"/>
    <col min="2305" max="2305" width="3.5703125" style="111" customWidth="1"/>
    <col min="2306" max="2306" width="7.85546875" style="111" customWidth="1"/>
    <col min="2307" max="2312" width="7.28515625" style="111" customWidth="1"/>
    <col min="2313" max="2315" width="5.42578125" style="111" customWidth="1"/>
    <col min="2316" max="2327" width="3.7109375" style="111" customWidth="1"/>
    <col min="2328" max="2328" width="8.42578125" style="111" customWidth="1"/>
    <col min="2329" max="2560" width="8.5703125" style="111"/>
    <col min="2561" max="2561" width="3.5703125" style="111" customWidth="1"/>
    <col min="2562" max="2562" width="7.85546875" style="111" customWidth="1"/>
    <col min="2563" max="2568" width="7.28515625" style="111" customWidth="1"/>
    <col min="2569" max="2571" width="5.42578125" style="111" customWidth="1"/>
    <col min="2572" max="2583" width="3.7109375" style="111" customWidth="1"/>
    <col min="2584" max="2584" width="8.42578125" style="111" customWidth="1"/>
    <col min="2585" max="2816" width="8.5703125" style="111"/>
    <col min="2817" max="2817" width="3.5703125" style="111" customWidth="1"/>
    <col min="2818" max="2818" width="7.85546875" style="111" customWidth="1"/>
    <col min="2819" max="2824" width="7.28515625" style="111" customWidth="1"/>
    <col min="2825" max="2827" width="5.42578125" style="111" customWidth="1"/>
    <col min="2828" max="2839" width="3.7109375" style="111" customWidth="1"/>
    <col min="2840" max="2840" width="8.42578125" style="111" customWidth="1"/>
    <col min="2841" max="3072" width="8.5703125" style="111"/>
    <col min="3073" max="3073" width="3.5703125" style="111" customWidth="1"/>
    <col min="3074" max="3074" width="7.85546875" style="111" customWidth="1"/>
    <col min="3075" max="3080" width="7.28515625" style="111" customWidth="1"/>
    <col min="3081" max="3083" width="5.42578125" style="111" customWidth="1"/>
    <col min="3084" max="3095" width="3.7109375" style="111" customWidth="1"/>
    <col min="3096" max="3096" width="8.42578125" style="111" customWidth="1"/>
    <col min="3097" max="3328" width="8.5703125" style="111"/>
    <col min="3329" max="3329" width="3.5703125" style="111" customWidth="1"/>
    <col min="3330" max="3330" width="7.85546875" style="111" customWidth="1"/>
    <col min="3331" max="3336" width="7.28515625" style="111" customWidth="1"/>
    <col min="3337" max="3339" width="5.42578125" style="111" customWidth="1"/>
    <col min="3340" max="3351" width="3.7109375" style="111" customWidth="1"/>
    <col min="3352" max="3352" width="8.42578125" style="111" customWidth="1"/>
    <col min="3353" max="3584" width="8.5703125" style="111"/>
    <col min="3585" max="3585" width="3.5703125" style="111" customWidth="1"/>
    <col min="3586" max="3586" width="7.85546875" style="111" customWidth="1"/>
    <col min="3587" max="3592" width="7.28515625" style="111" customWidth="1"/>
    <col min="3593" max="3595" width="5.42578125" style="111" customWidth="1"/>
    <col min="3596" max="3607" width="3.7109375" style="111" customWidth="1"/>
    <col min="3608" max="3608" width="8.42578125" style="111" customWidth="1"/>
    <col min="3609" max="3840" width="8.5703125" style="111"/>
    <col min="3841" max="3841" width="3.5703125" style="111" customWidth="1"/>
    <col min="3842" max="3842" width="7.85546875" style="111" customWidth="1"/>
    <col min="3843" max="3848" width="7.28515625" style="111" customWidth="1"/>
    <col min="3849" max="3851" width="5.42578125" style="111" customWidth="1"/>
    <col min="3852" max="3863" width="3.7109375" style="111" customWidth="1"/>
    <col min="3864" max="3864" width="8.42578125" style="111" customWidth="1"/>
    <col min="3865" max="4096" width="8.5703125" style="111"/>
    <col min="4097" max="4097" width="3.5703125" style="111" customWidth="1"/>
    <col min="4098" max="4098" width="7.85546875" style="111" customWidth="1"/>
    <col min="4099" max="4104" width="7.28515625" style="111" customWidth="1"/>
    <col min="4105" max="4107" width="5.42578125" style="111" customWidth="1"/>
    <col min="4108" max="4119" width="3.7109375" style="111" customWidth="1"/>
    <col min="4120" max="4120" width="8.42578125" style="111" customWidth="1"/>
    <col min="4121" max="4352" width="8.5703125" style="111"/>
    <col min="4353" max="4353" width="3.5703125" style="111" customWidth="1"/>
    <col min="4354" max="4354" width="7.85546875" style="111" customWidth="1"/>
    <col min="4355" max="4360" width="7.28515625" style="111" customWidth="1"/>
    <col min="4361" max="4363" width="5.42578125" style="111" customWidth="1"/>
    <col min="4364" max="4375" width="3.7109375" style="111" customWidth="1"/>
    <col min="4376" max="4376" width="8.42578125" style="111" customWidth="1"/>
    <col min="4377" max="4608" width="8.5703125" style="111"/>
    <col min="4609" max="4609" width="3.5703125" style="111" customWidth="1"/>
    <col min="4610" max="4610" width="7.85546875" style="111" customWidth="1"/>
    <col min="4611" max="4616" width="7.28515625" style="111" customWidth="1"/>
    <col min="4617" max="4619" width="5.42578125" style="111" customWidth="1"/>
    <col min="4620" max="4631" width="3.7109375" style="111" customWidth="1"/>
    <col min="4632" max="4632" width="8.42578125" style="111" customWidth="1"/>
    <col min="4633" max="4864" width="8.5703125" style="111"/>
    <col min="4865" max="4865" width="3.5703125" style="111" customWidth="1"/>
    <col min="4866" max="4866" width="7.85546875" style="111" customWidth="1"/>
    <col min="4867" max="4872" width="7.28515625" style="111" customWidth="1"/>
    <col min="4873" max="4875" width="5.42578125" style="111" customWidth="1"/>
    <col min="4876" max="4887" width="3.7109375" style="111" customWidth="1"/>
    <col min="4888" max="4888" width="8.42578125" style="111" customWidth="1"/>
    <col min="4889" max="5120" width="8.5703125" style="111"/>
    <col min="5121" max="5121" width="3.5703125" style="111" customWidth="1"/>
    <col min="5122" max="5122" width="7.85546875" style="111" customWidth="1"/>
    <col min="5123" max="5128" width="7.28515625" style="111" customWidth="1"/>
    <col min="5129" max="5131" width="5.42578125" style="111" customWidth="1"/>
    <col min="5132" max="5143" width="3.7109375" style="111" customWidth="1"/>
    <col min="5144" max="5144" width="8.42578125" style="111" customWidth="1"/>
    <col min="5145" max="5376" width="8.5703125" style="111"/>
    <col min="5377" max="5377" width="3.5703125" style="111" customWidth="1"/>
    <col min="5378" max="5378" width="7.85546875" style="111" customWidth="1"/>
    <col min="5379" max="5384" width="7.28515625" style="111" customWidth="1"/>
    <col min="5385" max="5387" width="5.42578125" style="111" customWidth="1"/>
    <col min="5388" max="5399" width="3.7109375" style="111" customWidth="1"/>
    <col min="5400" max="5400" width="8.42578125" style="111" customWidth="1"/>
    <col min="5401" max="5632" width="8.5703125" style="111"/>
    <col min="5633" max="5633" width="3.5703125" style="111" customWidth="1"/>
    <col min="5634" max="5634" width="7.85546875" style="111" customWidth="1"/>
    <col min="5635" max="5640" width="7.28515625" style="111" customWidth="1"/>
    <col min="5641" max="5643" width="5.42578125" style="111" customWidth="1"/>
    <col min="5644" max="5655" width="3.7109375" style="111" customWidth="1"/>
    <col min="5656" max="5656" width="8.42578125" style="111" customWidth="1"/>
    <col min="5657" max="5888" width="8.5703125" style="111"/>
    <col min="5889" max="5889" width="3.5703125" style="111" customWidth="1"/>
    <col min="5890" max="5890" width="7.85546875" style="111" customWidth="1"/>
    <col min="5891" max="5896" width="7.28515625" style="111" customWidth="1"/>
    <col min="5897" max="5899" width="5.42578125" style="111" customWidth="1"/>
    <col min="5900" max="5911" width="3.7109375" style="111" customWidth="1"/>
    <col min="5912" max="5912" width="8.42578125" style="111" customWidth="1"/>
    <col min="5913" max="6144" width="8.5703125" style="111"/>
    <col min="6145" max="6145" width="3.5703125" style="111" customWidth="1"/>
    <col min="6146" max="6146" width="7.85546875" style="111" customWidth="1"/>
    <col min="6147" max="6152" width="7.28515625" style="111" customWidth="1"/>
    <col min="6153" max="6155" width="5.42578125" style="111" customWidth="1"/>
    <col min="6156" max="6167" width="3.7109375" style="111" customWidth="1"/>
    <col min="6168" max="6168" width="8.42578125" style="111" customWidth="1"/>
    <col min="6169" max="6400" width="8.5703125" style="111"/>
    <col min="6401" max="6401" width="3.5703125" style="111" customWidth="1"/>
    <col min="6402" max="6402" width="7.85546875" style="111" customWidth="1"/>
    <col min="6403" max="6408" width="7.28515625" style="111" customWidth="1"/>
    <col min="6409" max="6411" width="5.42578125" style="111" customWidth="1"/>
    <col min="6412" max="6423" width="3.7109375" style="111" customWidth="1"/>
    <col min="6424" max="6424" width="8.42578125" style="111" customWidth="1"/>
    <col min="6425" max="6656" width="8.5703125" style="111"/>
    <col min="6657" max="6657" width="3.5703125" style="111" customWidth="1"/>
    <col min="6658" max="6658" width="7.85546875" style="111" customWidth="1"/>
    <col min="6659" max="6664" width="7.28515625" style="111" customWidth="1"/>
    <col min="6665" max="6667" width="5.42578125" style="111" customWidth="1"/>
    <col min="6668" max="6679" width="3.7109375" style="111" customWidth="1"/>
    <col min="6680" max="6680" width="8.42578125" style="111" customWidth="1"/>
    <col min="6681" max="6912" width="8.5703125" style="111"/>
    <col min="6913" max="6913" width="3.5703125" style="111" customWidth="1"/>
    <col min="6914" max="6914" width="7.85546875" style="111" customWidth="1"/>
    <col min="6915" max="6920" width="7.28515625" style="111" customWidth="1"/>
    <col min="6921" max="6923" width="5.42578125" style="111" customWidth="1"/>
    <col min="6924" max="6935" width="3.7109375" style="111" customWidth="1"/>
    <col min="6936" max="6936" width="8.42578125" style="111" customWidth="1"/>
    <col min="6937" max="7168" width="8.5703125" style="111"/>
    <col min="7169" max="7169" width="3.5703125" style="111" customWidth="1"/>
    <col min="7170" max="7170" width="7.85546875" style="111" customWidth="1"/>
    <col min="7171" max="7176" width="7.28515625" style="111" customWidth="1"/>
    <col min="7177" max="7179" width="5.42578125" style="111" customWidth="1"/>
    <col min="7180" max="7191" width="3.7109375" style="111" customWidth="1"/>
    <col min="7192" max="7192" width="8.42578125" style="111" customWidth="1"/>
    <col min="7193" max="7424" width="8.5703125" style="111"/>
    <col min="7425" max="7425" width="3.5703125" style="111" customWidth="1"/>
    <col min="7426" max="7426" width="7.85546875" style="111" customWidth="1"/>
    <col min="7427" max="7432" width="7.28515625" style="111" customWidth="1"/>
    <col min="7433" max="7435" width="5.42578125" style="111" customWidth="1"/>
    <col min="7436" max="7447" width="3.7109375" style="111" customWidth="1"/>
    <col min="7448" max="7448" width="8.42578125" style="111" customWidth="1"/>
    <col min="7449" max="7680" width="8.5703125" style="111"/>
    <col min="7681" max="7681" width="3.5703125" style="111" customWidth="1"/>
    <col min="7682" max="7682" width="7.85546875" style="111" customWidth="1"/>
    <col min="7683" max="7688" width="7.28515625" style="111" customWidth="1"/>
    <col min="7689" max="7691" width="5.42578125" style="111" customWidth="1"/>
    <col min="7692" max="7703" width="3.7109375" style="111" customWidth="1"/>
    <col min="7704" max="7704" width="8.42578125" style="111" customWidth="1"/>
    <col min="7705" max="7936" width="8.5703125" style="111"/>
    <col min="7937" max="7937" width="3.5703125" style="111" customWidth="1"/>
    <col min="7938" max="7938" width="7.85546875" style="111" customWidth="1"/>
    <col min="7939" max="7944" width="7.28515625" style="111" customWidth="1"/>
    <col min="7945" max="7947" width="5.42578125" style="111" customWidth="1"/>
    <col min="7948" max="7959" width="3.7109375" style="111" customWidth="1"/>
    <col min="7960" max="7960" width="8.42578125" style="111" customWidth="1"/>
    <col min="7961" max="8192" width="8.5703125" style="111"/>
    <col min="8193" max="8193" width="3.5703125" style="111" customWidth="1"/>
    <col min="8194" max="8194" width="7.85546875" style="111" customWidth="1"/>
    <col min="8195" max="8200" width="7.28515625" style="111" customWidth="1"/>
    <col min="8201" max="8203" width="5.42578125" style="111" customWidth="1"/>
    <col min="8204" max="8215" width="3.7109375" style="111" customWidth="1"/>
    <col min="8216" max="8216" width="8.42578125" style="111" customWidth="1"/>
    <col min="8217" max="8448" width="8.5703125" style="111"/>
    <col min="8449" max="8449" width="3.5703125" style="111" customWidth="1"/>
    <col min="8450" max="8450" width="7.85546875" style="111" customWidth="1"/>
    <col min="8451" max="8456" width="7.28515625" style="111" customWidth="1"/>
    <col min="8457" max="8459" width="5.42578125" style="111" customWidth="1"/>
    <col min="8460" max="8471" width="3.7109375" style="111" customWidth="1"/>
    <col min="8472" max="8472" width="8.42578125" style="111" customWidth="1"/>
    <col min="8473" max="8704" width="8.5703125" style="111"/>
    <col min="8705" max="8705" width="3.5703125" style="111" customWidth="1"/>
    <col min="8706" max="8706" width="7.85546875" style="111" customWidth="1"/>
    <col min="8707" max="8712" width="7.28515625" style="111" customWidth="1"/>
    <col min="8713" max="8715" width="5.42578125" style="111" customWidth="1"/>
    <col min="8716" max="8727" width="3.7109375" style="111" customWidth="1"/>
    <col min="8728" max="8728" width="8.42578125" style="111" customWidth="1"/>
    <col min="8729" max="8960" width="8.5703125" style="111"/>
    <col min="8961" max="8961" width="3.5703125" style="111" customWidth="1"/>
    <col min="8962" max="8962" width="7.85546875" style="111" customWidth="1"/>
    <col min="8963" max="8968" width="7.28515625" style="111" customWidth="1"/>
    <col min="8969" max="8971" width="5.42578125" style="111" customWidth="1"/>
    <col min="8972" max="8983" width="3.7109375" style="111" customWidth="1"/>
    <col min="8984" max="8984" width="8.42578125" style="111" customWidth="1"/>
    <col min="8985" max="9216" width="8.5703125" style="111"/>
    <col min="9217" max="9217" width="3.5703125" style="111" customWidth="1"/>
    <col min="9218" max="9218" width="7.85546875" style="111" customWidth="1"/>
    <col min="9219" max="9224" width="7.28515625" style="111" customWidth="1"/>
    <col min="9225" max="9227" width="5.42578125" style="111" customWidth="1"/>
    <col min="9228" max="9239" width="3.7109375" style="111" customWidth="1"/>
    <col min="9240" max="9240" width="8.42578125" style="111" customWidth="1"/>
    <col min="9241" max="9472" width="8.5703125" style="111"/>
    <col min="9473" max="9473" width="3.5703125" style="111" customWidth="1"/>
    <col min="9474" max="9474" width="7.85546875" style="111" customWidth="1"/>
    <col min="9475" max="9480" width="7.28515625" style="111" customWidth="1"/>
    <col min="9481" max="9483" width="5.42578125" style="111" customWidth="1"/>
    <col min="9484" max="9495" width="3.7109375" style="111" customWidth="1"/>
    <col min="9496" max="9496" width="8.42578125" style="111" customWidth="1"/>
    <col min="9497" max="9728" width="8.5703125" style="111"/>
    <col min="9729" max="9729" width="3.5703125" style="111" customWidth="1"/>
    <col min="9730" max="9730" width="7.85546875" style="111" customWidth="1"/>
    <col min="9731" max="9736" width="7.28515625" style="111" customWidth="1"/>
    <col min="9737" max="9739" width="5.42578125" style="111" customWidth="1"/>
    <col min="9740" max="9751" width="3.7109375" style="111" customWidth="1"/>
    <col min="9752" max="9752" width="8.42578125" style="111" customWidth="1"/>
    <col min="9753" max="9984" width="8.5703125" style="111"/>
    <col min="9985" max="9985" width="3.5703125" style="111" customWidth="1"/>
    <col min="9986" max="9986" width="7.85546875" style="111" customWidth="1"/>
    <col min="9987" max="9992" width="7.28515625" style="111" customWidth="1"/>
    <col min="9993" max="9995" width="5.42578125" style="111" customWidth="1"/>
    <col min="9996" max="10007" width="3.7109375" style="111" customWidth="1"/>
    <col min="10008" max="10008" width="8.42578125" style="111" customWidth="1"/>
    <col min="10009" max="10240" width="8.5703125" style="111"/>
    <col min="10241" max="10241" width="3.5703125" style="111" customWidth="1"/>
    <col min="10242" max="10242" width="7.85546875" style="111" customWidth="1"/>
    <col min="10243" max="10248" width="7.28515625" style="111" customWidth="1"/>
    <col min="10249" max="10251" width="5.42578125" style="111" customWidth="1"/>
    <col min="10252" max="10263" width="3.7109375" style="111" customWidth="1"/>
    <col min="10264" max="10264" width="8.42578125" style="111" customWidth="1"/>
    <col min="10265" max="10496" width="8.5703125" style="111"/>
    <col min="10497" max="10497" width="3.5703125" style="111" customWidth="1"/>
    <col min="10498" max="10498" width="7.85546875" style="111" customWidth="1"/>
    <col min="10499" max="10504" width="7.28515625" style="111" customWidth="1"/>
    <col min="10505" max="10507" width="5.42578125" style="111" customWidth="1"/>
    <col min="10508" max="10519" width="3.7109375" style="111" customWidth="1"/>
    <col min="10520" max="10520" width="8.42578125" style="111" customWidth="1"/>
    <col min="10521" max="10752" width="8.5703125" style="111"/>
    <col min="10753" max="10753" width="3.5703125" style="111" customWidth="1"/>
    <col min="10754" max="10754" width="7.85546875" style="111" customWidth="1"/>
    <col min="10755" max="10760" width="7.28515625" style="111" customWidth="1"/>
    <col min="10761" max="10763" width="5.42578125" style="111" customWidth="1"/>
    <col min="10764" max="10775" width="3.7109375" style="111" customWidth="1"/>
    <col min="10776" max="10776" width="8.42578125" style="111" customWidth="1"/>
    <col min="10777" max="11008" width="8.5703125" style="111"/>
    <col min="11009" max="11009" width="3.5703125" style="111" customWidth="1"/>
    <col min="11010" max="11010" width="7.85546875" style="111" customWidth="1"/>
    <col min="11011" max="11016" width="7.28515625" style="111" customWidth="1"/>
    <col min="11017" max="11019" width="5.42578125" style="111" customWidth="1"/>
    <col min="11020" max="11031" width="3.7109375" style="111" customWidth="1"/>
    <col min="11032" max="11032" width="8.42578125" style="111" customWidth="1"/>
    <col min="11033" max="11264" width="8.5703125" style="111"/>
    <col min="11265" max="11265" width="3.5703125" style="111" customWidth="1"/>
    <col min="11266" max="11266" width="7.85546875" style="111" customWidth="1"/>
    <col min="11267" max="11272" width="7.28515625" style="111" customWidth="1"/>
    <col min="11273" max="11275" width="5.42578125" style="111" customWidth="1"/>
    <col min="11276" max="11287" width="3.7109375" style="111" customWidth="1"/>
    <col min="11288" max="11288" width="8.42578125" style="111" customWidth="1"/>
    <col min="11289" max="11520" width="8.5703125" style="111"/>
    <col min="11521" max="11521" width="3.5703125" style="111" customWidth="1"/>
    <col min="11522" max="11522" width="7.85546875" style="111" customWidth="1"/>
    <col min="11523" max="11528" width="7.28515625" style="111" customWidth="1"/>
    <col min="11529" max="11531" width="5.42578125" style="111" customWidth="1"/>
    <col min="11532" max="11543" width="3.7109375" style="111" customWidth="1"/>
    <col min="11544" max="11544" width="8.42578125" style="111" customWidth="1"/>
    <col min="11545" max="11776" width="8.5703125" style="111"/>
    <col min="11777" max="11777" width="3.5703125" style="111" customWidth="1"/>
    <col min="11778" max="11778" width="7.85546875" style="111" customWidth="1"/>
    <col min="11779" max="11784" width="7.28515625" style="111" customWidth="1"/>
    <col min="11785" max="11787" width="5.42578125" style="111" customWidth="1"/>
    <col min="11788" max="11799" width="3.7109375" style="111" customWidth="1"/>
    <col min="11800" max="11800" width="8.42578125" style="111" customWidth="1"/>
    <col min="11801" max="12032" width="8.5703125" style="111"/>
    <col min="12033" max="12033" width="3.5703125" style="111" customWidth="1"/>
    <col min="12034" max="12034" width="7.85546875" style="111" customWidth="1"/>
    <col min="12035" max="12040" width="7.28515625" style="111" customWidth="1"/>
    <col min="12041" max="12043" width="5.42578125" style="111" customWidth="1"/>
    <col min="12044" max="12055" width="3.7109375" style="111" customWidth="1"/>
    <col min="12056" max="12056" width="8.42578125" style="111" customWidth="1"/>
    <col min="12057" max="12288" width="8.5703125" style="111"/>
    <col min="12289" max="12289" width="3.5703125" style="111" customWidth="1"/>
    <col min="12290" max="12290" width="7.85546875" style="111" customWidth="1"/>
    <col min="12291" max="12296" width="7.28515625" style="111" customWidth="1"/>
    <col min="12297" max="12299" width="5.42578125" style="111" customWidth="1"/>
    <col min="12300" max="12311" width="3.7109375" style="111" customWidth="1"/>
    <col min="12312" max="12312" width="8.42578125" style="111" customWidth="1"/>
    <col min="12313" max="12544" width="8.5703125" style="111"/>
    <col min="12545" max="12545" width="3.5703125" style="111" customWidth="1"/>
    <col min="12546" max="12546" width="7.85546875" style="111" customWidth="1"/>
    <col min="12547" max="12552" width="7.28515625" style="111" customWidth="1"/>
    <col min="12553" max="12555" width="5.42578125" style="111" customWidth="1"/>
    <col min="12556" max="12567" width="3.7109375" style="111" customWidth="1"/>
    <col min="12568" max="12568" width="8.42578125" style="111" customWidth="1"/>
    <col min="12569" max="12800" width="8.5703125" style="111"/>
    <col min="12801" max="12801" width="3.5703125" style="111" customWidth="1"/>
    <col min="12802" max="12802" width="7.85546875" style="111" customWidth="1"/>
    <col min="12803" max="12808" width="7.28515625" style="111" customWidth="1"/>
    <col min="12809" max="12811" width="5.42578125" style="111" customWidth="1"/>
    <col min="12812" max="12823" width="3.7109375" style="111" customWidth="1"/>
    <col min="12824" max="12824" width="8.42578125" style="111" customWidth="1"/>
    <col min="12825" max="13056" width="8.5703125" style="111"/>
    <col min="13057" max="13057" width="3.5703125" style="111" customWidth="1"/>
    <col min="13058" max="13058" width="7.85546875" style="111" customWidth="1"/>
    <col min="13059" max="13064" width="7.28515625" style="111" customWidth="1"/>
    <col min="13065" max="13067" width="5.42578125" style="111" customWidth="1"/>
    <col min="13068" max="13079" width="3.7109375" style="111" customWidth="1"/>
    <col min="13080" max="13080" width="8.42578125" style="111" customWidth="1"/>
    <col min="13081" max="13312" width="8.5703125" style="111"/>
    <col min="13313" max="13313" width="3.5703125" style="111" customWidth="1"/>
    <col min="13314" max="13314" width="7.85546875" style="111" customWidth="1"/>
    <col min="13315" max="13320" width="7.28515625" style="111" customWidth="1"/>
    <col min="13321" max="13323" width="5.42578125" style="111" customWidth="1"/>
    <col min="13324" max="13335" width="3.7109375" style="111" customWidth="1"/>
    <col min="13336" max="13336" width="8.42578125" style="111" customWidth="1"/>
    <col min="13337" max="13568" width="8.5703125" style="111"/>
    <col min="13569" max="13569" width="3.5703125" style="111" customWidth="1"/>
    <col min="13570" max="13570" width="7.85546875" style="111" customWidth="1"/>
    <col min="13571" max="13576" width="7.28515625" style="111" customWidth="1"/>
    <col min="13577" max="13579" width="5.42578125" style="111" customWidth="1"/>
    <col min="13580" max="13591" width="3.7109375" style="111" customWidth="1"/>
    <col min="13592" max="13592" width="8.42578125" style="111" customWidth="1"/>
    <col min="13593" max="13824" width="8.5703125" style="111"/>
    <col min="13825" max="13825" width="3.5703125" style="111" customWidth="1"/>
    <col min="13826" max="13826" width="7.85546875" style="111" customWidth="1"/>
    <col min="13827" max="13832" width="7.28515625" style="111" customWidth="1"/>
    <col min="13833" max="13835" width="5.42578125" style="111" customWidth="1"/>
    <col min="13836" max="13847" width="3.7109375" style="111" customWidth="1"/>
    <col min="13848" max="13848" width="8.42578125" style="111" customWidth="1"/>
    <col min="13849" max="14080" width="8.5703125" style="111"/>
    <col min="14081" max="14081" width="3.5703125" style="111" customWidth="1"/>
    <col min="14082" max="14082" width="7.85546875" style="111" customWidth="1"/>
    <col min="14083" max="14088" width="7.28515625" style="111" customWidth="1"/>
    <col min="14089" max="14091" width="5.42578125" style="111" customWidth="1"/>
    <col min="14092" max="14103" width="3.7109375" style="111" customWidth="1"/>
    <col min="14104" max="14104" width="8.42578125" style="111" customWidth="1"/>
    <col min="14105" max="14336" width="8.5703125" style="111"/>
    <col min="14337" max="14337" width="3.5703125" style="111" customWidth="1"/>
    <col min="14338" max="14338" width="7.85546875" style="111" customWidth="1"/>
    <col min="14339" max="14344" width="7.28515625" style="111" customWidth="1"/>
    <col min="14345" max="14347" width="5.42578125" style="111" customWidth="1"/>
    <col min="14348" max="14359" width="3.7109375" style="111" customWidth="1"/>
    <col min="14360" max="14360" width="8.42578125" style="111" customWidth="1"/>
    <col min="14361" max="14592" width="8.5703125" style="111"/>
    <col min="14593" max="14593" width="3.5703125" style="111" customWidth="1"/>
    <col min="14594" max="14594" width="7.85546875" style="111" customWidth="1"/>
    <col min="14595" max="14600" width="7.28515625" style="111" customWidth="1"/>
    <col min="14601" max="14603" width="5.42578125" style="111" customWidth="1"/>
    <col min="14604" max="14615" width="3.7109375" style="111" customWidth="1"/>
    <col min="14616" max="14616" width="8.42578125" style="111" customWidth="1"/>
    <col min="14617" max="14848" width="8.5703125" style="111"/>
    <col min="14849" max="14849" width="3.5703125" style="111" customWidth="1"/>
    <col min="14850" max="14850" width="7.85546875" style="111" customWidth="1"/>
    <col min="14851" max="14856" width="7.28515625" style="111" customWidth="1"/>
    <col min="14857" max="14859" width="5.42578125" style="111" customWidth="1"/>
    <col min="14860" max="14871" width="3.7109375" style="111" customWidth="1"/>
    <col min="14872" max="14872" width="8.42578125" style="111" customWidth="1"/>
    <col min="14873" max="15104" width="8.5703125" style="111"/>
    <col min="15105" max="15105" width="3.5703125" style="111" customWidth="1"/>
    <col min="15106" max="15106" width="7.85546875" style="111" customWidth="1"/>
    <col min="15107" max="15112" width="7.28515625" style="111" customWidth="1"/>
    <col min="15113" max="15115" width="5.42578125" style="111" customWidth="1"/>
    <col min="15116" max="15127" width="3.7109375" style="111" customWidth="1"/>
    <col min="15128" max="15128" width="8.42578125" style="111" customWidth="1"/>
    <col min="15129" max="15360" width="8.5703125" style="111"/>
    <col min="15361" max="15361" width="3.5703125" style="111" customWidth="1"/>
    <col min="15362" max="15362" width="7.85546875" style="111" customWidth="1"/>
    <col min="15363" max="15368" width="7.28515625" style="111" customWidth="1"/>
    <col min="15369" max="15371" width="5.42578125" style="111" customWidth="1"/>
    <col min="15372" max="15383" width="3.7109375" style="111" customWidth="1"/>
    <col min="15384" max="15384" width="8.42578125" style="111" customWidth="1"/>
    <col min="15385" max="15616" width="8.5703125" style="111"/>
    <col min="15617" max="15617" width="3.5703125" style="111" customWidth="1"/>
    <col min="15618" max="15618" width="7.85546875" style="111" customWidth="1"/>
    <col min="15619" max="15624" width="7.28515625" style="111" customWidth="1"/>
    <col min="15625" max="15627" width="5.42578125" style="111" customWidth="1"/>
    <col min="15628" max="15639" width="3.7109375" style="111" customWidth="1"/>
    <col min="15640" max="15640" width="8.42578125" style="111" customWidth="1"/>
    <col min="15641" max="15872" width="8.5703125" style="111"/>
    <col min="15873" max="15873" width="3.5703125" style="111" customWidth="1"/>
    <col min="15874" max="15874" width="7.85546875" style="111" customWidth="1"/>
    <col min="15875" max="15880" width="7.28515625" style="111" customWidth="1"/>
    <col min="15881" max="15883" width="5.42578125" style="111" customWidth="1"/>
    <col min="15884" max="15895" width="3.7109375" style="111" customWidth="1"/>
    <col min="15896" max="15896" width="8.42578125" style="111" customWidth="1"/>
    <col min="15897" max="16128" width="8.5703125" style="111"/>
    <col min="16129" max="16129" width="3.5703125" style="111" customWidth="1"/>
    <col min="16130" max="16130" width="7.85546875" style="111" customWidth="1"/>
    <col min="16131" max="16136" width="7.28515625" style="111" customWidth="1"/>
    <col min="16137" max="16139" width="5.42578125" style="111" customWidth="1"/>
    <col min="16140" max="16151" width="3.7109375" style="111" customWidth="1"/>
    <col min="16152" max="16152" width="8.42578125" style="111" customWidth="1"/>
    <col min="16153" max="16384" width="8.5703125" style="111"/>
  </cols>
  <sheetData>
    <row r="1" spans="1:23" ht="24.75" customHeight="1">
      <c r="T1" s="112"/>
      <c r="W1" s="112"/>
    </row>
    <row r="2" spans="1:23" ht="24.75" customHeight="1"/>
    <row r="3" spans="1:23" s="115" customFormat="1" ht="24" customHeight="1" thickBot="1">
      <c r="A3" s="113" t="s">
        <v>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s="115" customFormat="1" ht="17.25" customHeight="1">
      <c r="A4" s="116"/>
      <c r="B4" s="116"/>
      <c r="C4" s="117" t="s">
        <v>13</v>
      </c>
      <c r="D4" s="118"/>
      <c r="E4" s="118"/>
      <c r="F4" s="119"/>
      <c r="G4" s="116"/>
      <c r="H4" s="120"/>
      <c r="I4" s="116"/>
      <c r="J4" s="116"/>
      <c r="K4" s="116"/>
      <c r="L4" s="121" t="s">
        <v>40</v>
      </c>
      <c r="M4" s="118"/>
      <c r="N4" s="122"/>
      <c r="O4" s="123" t="s">
        <v>41</v>
      </c>
      <c r="P4" s="124"/>
      <c r="Q4" s="125"/>
      <c r="R4" s="126" t="s">
        <v>42</v>
      </c>
      <c r="S4" s="124"/>
      <c r="T4" s="124"/>
      <c r="U4" s="123" t="s">
        <v>43</v>
      </c>
      <c r="V4" s="124"/>
      <c r="W4" s="124"/>
    </row>
    <row r="5" spans="1:23" s="115" customFormat="1" ht="17.25" customHeight="1">
      <c r="A5" s="127"/>
      <c r="B5" s="127"/>
      <c r="C5" s="128"/>
      <c r="D5" s="129"/>
      <c r="E5" s="129"/>
      <c r="F5" s="130" t="s">
        <v>44</v>
      </c>
      <c r="G5" s="129"/>
      <c r="H5" s="131"/>
      <c r="I5" s="129" t="s">
        <v>45</v>
      </c>
      <c r="J5" s="129"/>
      <c r="K5" s="129"/>
      <c r="L5" s="130"/>
      <c r="M5" s="129"/>
      <c r="N5" s="131"/>
      <c r="O5" s="132"/>
      <c r="P5" s="133"/>
      <c r="Q5" s="134"/>
      <c r="R5" s="133"/>
      <c r="S5" s="133"/>
      <c r="T5" s="133"/>
      <c r="U5" s="132"/>
      <c r="V5" s="133"/>
      <c r="W5" s="133"/>
    </row>
    <row r="6" spans="1:23" s="115" customFormat="1" ht="17.25" customHeight="1">
      <c r="A6" s="135" t="s">
        <v>46</v>
      </c>
      <c r="B6" s="136"/>
      <c r="C6" s="128"/>
      <c r="D6" s="129"/>
      <c r="E6" s="129"/>
      <c r="F6" s="137" t="s">
        <v>47</v>
      </c>
      <c r="G6" s="127"/>
      <c r="H6" s="138"/>
      <c r="I6" s="129" t="s">
        <v>48</v>
      </c>
      <c r="J6" s="129"/>
      <c r="K6" s="129"/>
      <c r="L6" s="130"/>
      <c r="M6" s="129"/>
      <c r="N6" s="131"/>
      <c r="O6" s="132"/>
      <c r="P6" s="133"/>
      <c r="Q6" s="134"/>
      <c r="R6" s="133"/>
      <c r="S6" s="133"/>
      <c r="T6" s="133"/>
      <c r="U6" s="132"/>
      <c r="V6" s="133"/>
      <c r="W6" s="133"/>
    </row>
    <row r="7" spans="1:23" s="115" customFormat="1" ht="17.25" customHeight="1">
      <c r="A7" s="139"/>
      <c r="B7" s="139"/>
      <c r="C7" s="128"/>
      <c r="D7" s="140"/>
      <c r="E7" s="140"/>
      <c r="F7" s="137"/>
      <c r="G7" s="141"/>
      <c r="H7" s="142"/>
      <c r="I7" s="127"/>
      <c r="J7" s="141"/>
      <c r="K7" s="141"/>
      <c r="L7" s="130"/>
      <c r="M7" s="140"/>
      <c r="N7" s="143"/>
      <c r="O7" s="132"/>
      <c r="P7" s="144"/>
      <c r="Q7" s="145"/>
      <c r="R7" s="133"/>
      <c r="S7" s="144"/>
      <c r="T7" s="144"/>
      <c r="U7" s="132"/>
      <c r="V7" s="144"/>
      <c r="W7" s="144"/>
    </row>
    <row r="8" spans="1:23" s="115" customFormat="1" ht="22.5" customHeight="1" thickBot="1">
      <c r="A8" s="146"/>
      <c r="B8" s="146"/>
      <c r="C8" s="147" t="s">
        <v>26</v>
      </c>
      <c r="D8" s="148" t="s">
        <v>27</v>
      </c>
      <c r="E8" s="148" t="s">
        <v>28</v>
      </c>
      <c r="F8" s="149" t="s">
        <v>26</v>
      </c>
      <c r="G8" s="148" t="s">
        <v>27</v>
      </c>
      <c r="H8" s="150" t="s">
        <v>28</v>
      </c>
      <c r="I8" s="151" t="s">
        <v>26</v>
      </c>
      <c r="J8" s="148" t="s">
        <v>27</v>
      </c>
      <c r="K8" s="148" t="s">
        <v>28</v>
      </c>
      <c r="L8" s="149" t="s">
        <v>26</v>
      </c>
      <c r="M8" s="148" t="s">
        <v>27</v>
      </c>
      <c r="N8" s="150" t="s">
        <v>28</v>
      </c>
      <c r="O8" s="149" t="s">
        <v>26</v>
      </c>
      <c r="P8" s="148" t="s">
        <v>27</v>
      </c>
      <c r="Q8" s="150" t="s">
        <v>28</v>
      </c>
      <c r="R8" s="151" t="s">
        <v>26</v>
      </c>
      <c r="S8" s="148" t="s">
        <v>27</v>
      </c>
      <c r="T8" s="148" t="s">
        <v>28</v>
      </c>
      <c r="U8" s="149" t="s">
        <v>26</v>
      </c>
      <c r="V8" s="148" t="s">
        <v>27</v>
      </c>
      <c r="W8" s="148" t="s">
        <v>28</v>
      </c>
    </row>
    <row r="9" spans="1:23" s="115" customFormat="1" ht="29.25" customHeight="1">
      <c r="A9" s="152"/>
      <c r="B9" s="153" t="s">
        <v>26</v>
      </c>
      <c r="C9" s="154">
        <f t="shared" ref="C9:C41" si="0">SUM(D9:E9)</f>
        <v>4119</v>
      </c>
      <c r="D9" s="155">
        <f>SUM(D10:D19)</f>
        <v>2061</v>
      </c>
      <c r="E9" s="156">
        <f>SUM(E10:E19)</f>
        <v>2058</v>
      </c>
      <c r="F9" s="154">
        <f t="shared" ref="F9:F41" si="1">SUM(G9:H9)</f>
        <v>3502</v>
      </c>
      <c r="G9" s="155">
        <f>SUM(G10:G19)</f>
        <v>1978</v>
      </c>
      <c r="H9" s="156">
        <f>SUM(H10:H19)</f>
        <v>1524</v>
      </c>
      <c r="I9" s="154">
        <f t="shared" ref="I9:I41" si="2">SUM(J9:K9)</f>
        <v>580</v>
      </c>
      <c r="J9" s="155">
        <f>SUM(J20,J31)</f>
        <v>79</v>
      </c>
      <c r="K9" s="156">
        <f t="shared" ref="K9:W9" si="3">SUM(K20,K31)</f>
        <v>501</v>
      </c>
      <c r="L9" s="154">
        <f t="shared" si="3"/>
        <v>37</v>
      </c>
      <c r="M9" s="155">
        <f t="shared" si="3"/>
        <v>4</v>
      </c>
      <c r="N9" s="156">
        <f t="shared" si="3"/>
        <v>33</v>
      </c>
      <c r="O9" s="154">
        <f t="shared" si="3"/>
        <v>0</v>
      </c>
      <c r="P9" s="155">
        <f t="shared" si="3"/>
        <v>0</v>
      </c>
      <c r="Q9" s="156">
        <f t="shared" si="3"/>
        <v>0</v>
      </c>
      <c r="R9" s="154">
        <f t="shared" si="3"/>
        <v>0</v>
      </c>
      <c r="S9" s="155">
        <f t="shared" si="3"/>
        <v>0</v>
      </c>
      <c r="T9" s="155">
        <f t="shared" si="3"/>
        <v>0</v>
      </c>
      <c r="U9" s="154">
        <f t="shared" si="3"/>
        <v>0</v>
      </c>
      <c r="V9" s="155">
        <f t="shared" si="3"/>
        <v>0</v>
      </c>
      <c r="W9" s="155">
        <f t="shared" si="3"/>
        <v>0</v>
      </c>
    </row>
    <row r="10" spans="1:23" s="115" customFormat="1" ht="23.25" customHeight="1">
      <c r="A10" s="139"/>
      <c r="B10" s="157" t="s">
        <v>49</v>
      </c>
      <c r="C10" s="158">
        <f t="shared" si="0"/>
        <v>3372</v>
      </c>
      <c r="D10" s="159">
        <f t="shared" ref="D10:D41" si="4">G10+J10+M10+P10+S10+V10</f>
        <v>1710</v>
      </c>
      <c r="E10" s="159">
        <f t="shared" ref="E10:E41" si="5">H10+K10++N10+Q10+T10+W10</f>
        <v>1662</v>
      </c>
      <c r="F10" s="160">
        <f t="shared" si="1"/>
        <v>2957</v>
      </c>
      <c r="G10" s="161">
        <v>1642</v>
      </c>
      <c r="H10" s="159">
        <v>1315</v>
      </c>
      <c r="I10" s="160">
        <f t="shared" si="2"/>
        <v>415</v>
      </c>
      <c r="J10" s="159">
        <v>68</v>
      </c>
      <c r="K10" s="159">
        <v>347</v>
      </c>
      <c r="L10" s="160">
        <f t="shared" ref="L10:L41" si="6">SUM(M10:N10)</f>
        <v>0</v>
      </c>
      <c r="M10" s="159">
        <v>0</v>
      </c>
      <c r="N10" s="159">
        <v>0</v>
      </c>
      <c r="O10" s="160">
        <f t="shared" ref="O10:O41" si="7">SUM(P10:Q10)</f>
        <v>0</v>
      </c>
      <c r="P10" s="159">
        <v>0</v>
      </c>
      <c r="Q10" s="159">
        <f t="shared" ref="Q10:Q15" si="8">Q21+Q32</f>
        <v>0</v>
      </c>
      <c r="R10" s="160">
        <f t="shared" ref="R10:R40" si="9">SUM(S10:T10)</f>
        <v>0</v>
      </c>
      <c r="S10" s="159">
        <f t="shared" ref="S10:T19" si="10">S21+S32</f>
        <v>0</v>
      </c>
      <c r="T10" s="159">
        <f t="shared" si="10"/>
        <v>0</v>
      </c>
      <c r="U10" s="160">
        <f t="shared" ref="U10:U31" si="11">SUM(V10:W10)</f>
        <v>0</v>
      </c>
      <c r="V10" s="159">
        <f t="shared" ref="V10:W19" si="12">V21+V32</f>
        <v>0</v>
      </c>
      <c r="W10" s="159">
        <v>0</v>
      </c>
    </row>
    <row r="11" spans="1:23" s="115" customFormat="1" ht="23.25" customHeight="1">
      <c r="A11" s="139"/>
      <c r="B11" s="162" t="s">
        <v>50</v>
      </c>
      <c r="C11" s="158">
        <f t="shared" si="0"/>
        <v>35</v>
      </c>
      <c r="D11" s="159">
        <f t="shared" si="4"/>
        <v>18</v>
      </c>
      <c r="E11" s="159">
        <f t="shared" si="5"/>
        <v>17</v>
      </c>
      <c r="F11" s="160">
        <f t="shared" si="1"/>
        <v>25</v>
      </c>
      <c r="G11" s="163">
        <v>18</v>
      </c>
      <c r="H11" s="159">
        <v>7</v>
      </c>
      <c r="I11" s="160">
        <f t="shared" si="2"/>
        <v>10</v>
      </c>
      <c r="J11" s="159">
        <v>0</v>
      </c>
      <c r="K11" s="159">
        <v>10</v>
      </c>
      <c r="L11" s="160">
        <f t="shared" si="6"/>
        <v>0</v>
      </c>
      <c r="M11" s="159">
        <v>0</v>
      </c>
      <c r="N11" s="159">
        <v>0</v>
      </c>
      <c r="O11" s="160">
        <f t="shared" si="7"/>
        <v>0</v>
      </c>
      <c r="P11" s="159">
        <v>0</v>
      </c>
      <c r="Q11" s="159">
        <f t="shared" si="8"/>
        <v>0</v>
      </c>
      <c r="R11" s="160">
        <f t="shared" si="9"/>
        <v>0</v>
      </c>
      <c r="S11" s="159">
        <f t="shared" si="10"/>
        <v>0</v>
      </c>
      <c r="T11" s="159">
        <f t="shared" si="10"/>
        <v>0</v>
      </c>
      <c r="U11" s="160">
        <f t="shared" si="11"/>
        <v>0</v>
      </c>
      <c r="V11" s="159">
        <f t="shared" si="12"/>
        <v>0</v>
      </c>
      <c r="W11" s="159">
        <v>0</v>
      </c>
    </row>
    <row r="12" spans="1:23" s="115" customFormat="1" ht="23.25" customHeight="1">
      <c r="A12" s="139"/>
      <c r="B12" s="162" t="s">
        <v>51</v>
      </c>
      <c r="C12" s="158">
        <f t="shared" si="0"/>
        <v>125</v>
      </c>
      <c r="D12" s="159">
        <f t="shared" si="4"/>
        <v>116</v>
      </c>
      <c r="E12" s="159">
        <f t="shared" si="5"/>
        <v>9</v>
      </c>
      <c r="F12" s="160">
        <f t="shared" si="1"/>
        <v>113</v>
      </c>
      <c r="G12" s="163">
        <v>109</v>
      </c>
      <c r="H12" s="159">
        <v>4</v>
      </c>
      <c r="I12" s="160">
        <f t="shared" si="2"/>
        <v>12</v>
      </c>
      <c r="J12" s="159">
        <v>7</v>
      </c>
      <c r="K12" s="159">
        <v>5</v>
      </c>
      <c r="L12" s="160">
        <f t="shared" si="6"/>
        <v>0</v>
      </c>
      <c r="M12" s="159">
        <v>0</v>
      </c>
      <c r="N12" s="159">
        <v>0</v>
      </c>
      <c r="O12" s="160">
        <f t="shared" si="7"/>
        <v>0</v>
      </c>
      <c r="P12" s="159">
        <v>0</v>
      </c>
      <c r="Q12" s="159">
        <f t="shared" si="8"/>
        <v>0</v>
      </c>
      <c r="R12" s="160">
        <f t="shared" si="9"/>
        <v>0</v>
      </c>
      <c r="S12" s="159">
        <f t="shared" si="10"/>
        <v>0</v>
      </c>
      <c r="T12" s="159">
        <f t="shared" si="10"/>
        <v>0</v>
      </c>
      <c r="U12" s="160">
        <f t="shared" si="11"/>
        <v>0</v>
      </c>
      <c r="V12" s="159">
        <f t="shared" si="12"/>
        <v>0</v>
      </c>
      <c r="W12" s="159">
        <v>0</v>
      </c>
    </row>
    <row r="13" spans="1:23" s="115" customFormat="1" ht="23.25" customHeight="1">
      <c r="A13" s="164" t="s">
        <v>13</v>
      </c>
      <c r="B13" s="162" t="s">
        <v>52</v>
      </c>
      <c r="C13" s="158">
        <f t="shared" si="0"/>
        <v>265</v>
      </c>
      <c r="D13" s="159">
        <f t="shared" si="4"/>
        <v>107</v>
      </c>
      <c r="E13" s="159">
        <f t="shared" si="5"/>
        <v>158</v>
      </c>
      <c r="F13" s="160">
        <f t="shared" si="1"/>
        <v>188</v>
      </c>
      <c r="G13" s="163">
        <v>104</v>
      </c>
      <c r="H13" s="159">
        <v>84</v>
      </c>
      <c r="I13" s="160">
        <f t="shared" si="2"/>
        <v>77</v>
      </c>
      <c r="J13" s="159">
        <v>3</v>
      </c>
      <c r="K13" s="159">
        <v>74</v>
      </c>
      <c r="L13" s="160">
        <f t="shared" si="6"/>
        <v>0</v>
      </c>
      <c r="M13" s="159">
        <v>0</v>
      </c>
      <c r="N13" s="159">
        <v>0</v>
      </c>
      <c r="O13" s="160">
        <f t="shared" si="7"/>
        <v>0</v>
      </c>
      <c r="P13" s="159">
        <v>0</v>
      </c>
      <c r="Q13" s="159">
        <f t="shared" si="8"/>
        <v>0</v>
      </c>
      <c r="R13" s="160">
        <f t="shared" si="9"/>
        <v>0</v>
      </c>
      <c r="S13" s="159">
        <f t="shared" si="10"/>
        <v>0</v>
      </c>
      <c r="T13" s="159">
        <f t="shared" si="10"/>
        <v>0</v>
      </c>
      <c r="U13" s="160">
        <f t="shared" si="11"/>
        <v>0</v>
      </c>
      <c r="V13" s="159">
        <f t="shared" si="12"/>
        <v>0</v>
      </c>
      <c r="W13" s="159">
        <v>0</v>
      </c>
    </row>
    <row r="14" spans="1:23" s="115" customFormat="1" ht="23.25" customHeight="1">
      <c r="A14" s="139"/>
      <c r="B14" s="162" t="s">
        <v>53</v>
      </c>
      <c r="C14" s="158">
        <f t="shared" si="0"/>
        <v>4</v>
      </c>
      <c r="D14" s="159">
        <f t="shared" si="4"/>
        <v>4</v>
      </c>
      <c r="E14" s="159">
        <f t="shared" si="5"/>
        <v>0</v>
      </c>
      <c r="F14" s="160">
        <f t="shared" si="1"/>
        <v>3</v>
      </c>
      <c r="G14" s="163">
        <v>3</v>
      </c>
      <c r="H14" s="159">
        <v>0</v>
      </c>
      <c r="I14" s="160">
        <f t="shared" si="2"/>
        <v>0</v>
      </c>
      <c r="J14" s="159">
        <v>0</v>
      </c>
      <c r="K14" s="159">
        <v>0</v>
      </c>
      <c r="L14" s="160">
        <f t="shared" si="6"/>
        <v>1</v>
      </c>
      <c r="M14" s="159">
        <v>1</v>
      </c>
      <c r="N14" s="159">
        <v>0</v>
      </c>
      <c r="O14" s="160">
        <f t="shared" si="7"/>
        <v>0</v>
      </c>
      <c r="P14" s="159">
        <f t="shared" ref="P14:P19" si="13">P25+P36</f>
        <v>0</v>
      </c>
      <c r="Q14" s="159">
        <f t="shared" si="8"/>
        <v>0</v>
      </c>
      <c r="R14" s="160">
        <f t="shared" si="9"/>
        <v>0</v>
      </c>
      <c r="S14" s="159">
        <f t="shared" si="10"/>
        <v>0</v>
      </c>
      <c r="T14" s="159">
        <f t="shared" si="10"/>
        <v>0</v>
      </c>
      <c r="U14" s="160">
        <f t="shared" si="11"/>
        <v>0</v>
      </c>
      <c r="V14" s="159">
        <f t="shared" si="12"/>
        <v>0</v>
      </c>
      <c r="W14" s="159">
        <f t="shared" si="12"/>
        <v>0</v>
      </c>
    </row>
    <row r="15" spans="1:23" s="115" customFormat="1" ht="23.25" customHeight="1">
      <c r="A15" s="139"/>
      <c r="B15" s="162" t="s">
        <v>54</v>
      </c>
      <c r="C15" s="158">
        <f t="shared" si="0"/>
        <v>31</v>
      </c>
      <c r="D15" s="159">
        <f t="shared" si="4"/>
        <v>3</v>
      </c>
      <c r="E15" s="159">
        <f t="shared" si="5"/>
        <v>28</v>
      </c>
      <c r="F15" s="160">
        <f t="shared" si="1"/>
        <v>13</v>
      </c>
      <c r="G15" s="163">
        <v>3</v>
      </c>
      <c r="H15" s="159">
        <v>10</v>
      </c>
      <c r="I15" s="160">
        <f t="shared" si="2"/>
        <v>18</v>
      </c>
      <c r="J15" s="159">
        <v>0</v>
      </c>
      <c r="K15" s="159">
        <v>18</v>
      </c>
      <c r="L15" s="160">
        <f t="shared" si="6"/>
        <v>0</v>
      </c>
      <c r="M15" s="159">
        <v>0</v>
      </c>
      <c r="N15" s="159">
        <v>0</v>
      </c>
      <c r="O15" s="160">
        <f t="shared" si="7"/>
        <v>0</v>
      </c>
      <c r="P15" s="159">
        <f t="shared" si="13"/>
        <v>0</v>
      </c>
      <c r="Q15" s="159">
        <f t="shared" si="8"/>
        <v>0</v>
      </c>
      <c r="R15" s="160">
        <f t="shared" si="9"/>
        <v>0</v>
      </c>
      <c r="S15" s="159">
        <f t="shared" si="10"/>
        <v>0</v>
      </c>
      <c r="T15" s="159">
        <f t="shared" si="10"/>
        <v>0</v>
      </c>
      <c r="U15" s="160">
        <f t="shared" si="11"/>
        <v>0</v>
      </c>
      <c r="V15" s="159">
        <f t="shared" si="12"/>
        <v>0</v>
      </c>
      <c r="W15" s="159">
        <f t="shared" si="12"/>
        <v>0</v>
      </c>
    </row>
    <row r="16" spans="1:23" s="115" customFormat="1" ht="23.25" customHeight="1">
      <c r="A16" s="139"/>
      <c r="B16" s="162" t="s">
        <v>55</v>
      </c>
      <c r="C16" s="158">
        <f t="shared" si="0"/>
        <v>37</v>
      </c>
      <c r="D16" s="159">
        <f t="shared" si="4"/>
        <v>3</v>
      </c>
      <c r="E16" s="159">
        <f t="shared" si="5"/>
        <v>34</v>
      </c>
      <c r="F16" s="160">
        <f t="shared" si="1"/>
        <v>1</v>
      </c>
      <c r="G16" s="159">
        <v>0</v>
      </c>
      <c r="H16" s="159">
        <v>1</v>
      </c>
      <c r="I16" s="160">
        <f t="shared" si="2"/>
        <v>0</v>
      </c>
      <c r="J16" s="159">
        <v>0</v>
      </c>
      <c r="K16" s="159">
        <v>0</v>
      </c>
      <c r="L16" s="160">
        <f t="shared" si="6"/>
        <v>36</v>
      </c>
      <c r="M16" s="159">
        <v>3</v>
      </c>
      <c r="N16" s="159">
        <v>33</v>
      </c>
      <c r="O16" s="160">
        <f t="shared" si="7"/>
        <v>0</v>
      </c>
      <c r="P16" s="159">
        <f t="shared" si="13"/>
        <v>0</v>
      </c>
      <c r="Q16" s="159">
        <v>0</v>
      </c>
      <c r="R16" s="160">
        <f t="shared" si="9"/>
        <v>0</v>
      </c>
      <c r="S16" s="159">
        <f t="shared" si="10"/>
        <v>0</v>
      </c>
      <c r="T16" s="159">
        <f t="shared" si="10"/>
        <v>0</v>
      </c>
      <c r="U16" s="160">
        <f t="shared" si="11"/>
        <v>0</v>
      </c>
      <c r="V16" s="159">
        <f t="shared" si="12"/>
        <v>0</v>
      </c>
      <c r="W16" s="159">
        <f t="shared" si="12"/>
        <v>0</v>
      </c>
    </row>
    <row r="17" spans="1:23" s="115" customFormat="1" ht="23.25" customHeight="1">
      <c r="A17" s="139"/>
      <c r="B17" s="162" t="s">
        <v>36</v>
      </c>
      <c r="C17" s="158">
        <f t="shared" si="0"/>
        <v>7</v>
      </c>
      <c r="D17" s="159">
        <f t="shared" si="4"/>
        <v>2</v>
      </c>
      <c r="E17" s="159">
        <f t="shared" si="5"/>
        <v>5</v>
      </c>
      <c r="F17" s="160">
        <f t="shared" si="1"/>
        <v>5</v>
      </c>
      <c r="G17" s="159">
        <v>2</v>
      </c>
      <c r="H17" s="159">
        <v>3</v>
      </c>
      <c r="I17" s="160">
        <f t="shared" si="2"/>
        <v>2</v>
      </c>
      <c r="J17" s="159">
        <v>0</v>
      </c>
      <c r="K17" s="159">
        <v>2</v>
      </c>
      <c r="L17" s="160">
        <f t="shared" si="6"/>
        <v>0</v>
      </c>
      <c r="M17" s="159">
        <v>0</v>
      </c>
      <c r="N17" s="159">
        <v>0</v>
      </c>
      <c r="O17" s="160">
        <f t="shared" si="7"/>
        <v>0</v>
      </c>
      <c r="P17" s="159">
        <f t="shared" si="13"/>
        <v>0</v>
      </c>
      <c r="Q17" s="159">
        <f>Q28+Q39</f>
        <v>0</v>
      </c>
      <c r="R17" s="160">
        <f t="shared" si="9"/>
        <v>0</v>
      </c>
      <c r="S17" s="159">
        <f t="shared" si="10"/>
        <v>0</v>
      </c>
      <c r="T17" s="159">
        <f t="shared" si="10"/>
        <v>0</v>
      </c>
      <c r="U17" s="160">
        <f t="shared" si="11"/>
        <v>0</v>
      </c>
      <c r="V17" s="159">
        <f t="shared" si="12"/>
        <v>0</v>
      </c>
      <c r="W17" s="159">
        <f t="shared" si="12"/>
        <v>0</v>
      </c>
    </row>
    <row r="18" spans="1:23" s="115" customFormat="1" ht="23.25" customHeight="1">
      <c r="A18" s="139"/>
      <c r="B18" s="162" t="s">
        <v>56</v>
      </c>
      <c r="C18" s="158">
        <f t="shared" si="0"/>
        <v>178</v>
      </c>
      <c r="D18" s="159">
        <f t="shared" si="4"/>
        <v>67</v>
      </c>
      <c r="E18" s="159">
        <f t="shared" si="5"/>
        <v>111</v>
      </c>
      <c r="F18" s="160">
        <f t="shared" si="1"/>
        <v>154</v>
      </c>
      <c r="G18" s="159">
        <v>67</v>
      </c>
      <c r="H18" s="159">
        <v>87</v>
      </c>
      <c r="I18" s="160">
        <f t="shared" si="2"/>
        <v>24</v>
      </c>
      <c r="J18" s="159">
        <v>0</v>
      </c>
      <c r="K18" s="159">
        <v>24</v>
      </c>
      <c r="L18" s="160">
        <f t="shared" si="6"/>
        <v>0</v>
      </c>
      <c r="M18" s="159">
        <v>0</v>
      </c>
      <c r="N18" s="159">
        <f>N29+N40</f>
        <v>0</v>
      </c>
      <c r="O18" s="160">
        <f t="shared" si="7"/>
        <v>0</v>
      </c>
      <c r="P18" s="159">
        <f t="shared" si="13"/>
        <v>0</v>
      </c>
      <c r="Q18" s="159">
        <f>Q29+Q40</f>
        <v>0</v>
      </c>
      <c r="R18" s="160">
        <f t="shared" si="9"/>
        <v>0</v>
      </c>
      <c r="S18" s="159">
        <f t="shared" si="10"/>
        <v>0</v>
      </c>
      <c r="T18" s="159">
        <f t="shared" si="10"/>
        <v>0</v>
      </c>
      <c r="U18" s="160">
        <f t="shared" si="11"/>
        <v>0</v>
      </c>
      <c r="V18" s="159">
        <f t="shared" si="12"/>
        <v>0</v>
      </c>
      <c r="W18" s="159">
        <f t="shared" si="12"/>
        <v>0</v>
      </c>
    </row>
    <row r="19" spans="1:23" s="115" customFormat="1" ht="23.25" customHeight="1">
      <c r="A19" s="139"/>
      <c r="B19" s="162" t="s">
        <v>57</v>
      </c>
      <c r="C19" s="158">
        <f t="shared" si="0"/>
        <v>65</v>
      </c>
      <c r="D19" s="159">
        <f t="shared" si="4"/>
        <v>31</v>
      </c>
      <c r="E19" s="159">
        <f t="shared" si="5"/>
        <v>34</v>
      </c>
      <c r="F19" s="160">
        <f t="shared" si="1"/>
        <v>43</v>
      </c>
      <c r="G19" s="159">
        <v>30</v>
      </c>
      <c r="H19" s="159">
        <v>13</v>
      </c>
      <c r="I19" s="160">
        <f t="shared" si="2"/>
        <v>22</v>
      </c>
      <c r="J19" s="159">
        <v>1</v>
      </c>
      <c r="K19" s="159">
        <v>21</v>
      </c>
      <c r="L19" s="160">
        <f t="shared" si="6"/>
        <v>0</v>
      </c>
      <c r="M19" s="159">
        <v>0</v>
      </c>
      <c r="N19" s="159">
        <f>N30+N41</f>
        <v>0</v>
      </c>
      <c r="O19" s="160">
        <f t="shared" si="7"/>
        <v>0</v>
      </c>
      <c r="P19" s="159">
        <f t="shared" si="13"/>
        <v>0</v>
      </c>
      <c r="Q19" s="159">
        <f>Q30+Q41</f>
        <v>0</v>
      </c>
      <c r="R19" s="165">
        <f t="shared" si="9"/>
        <v>0</v>
      </c>
      <c r="S19" s="166">
        <f t="shared" si="10"/>
        <v>0</v>
      </c>
      <c r="T19" s="166">
        <f t="shared" si="10"/>
        <v>0</v>
      </c>
      <c r="U19" s="165">
        <f t="shared" si="11"/>
        <v>0</v>
      </c>
      <c r="V19" s="166">
        <f t="shared" si="12"/>
        <v>0</v>
      </c>
      <c r="W19" s="166">
        <f t="shared" si="12"/>
        <v>0</v>
      </c>
    </row>
    <row r="20" spans="1:23" s="115" customFormat="1" ht="29.25" customHeight="1">
      <c r="A20" s="167" t="s">
        <v>58</v>
      </c>
      <c r="B20" s="168" t="s">
        <v>26</v>
      </c>
      <c r="C20" s="169">
        <f t="shared" si="0"/>
        <v>4084</v>
      </c>
      <c r="D20" s="170">
        <f t="shared" si="4"/>
        <v>2036</v>
      </c>
      <c r="E20" s="170">
        <f t="shared" si="5"/>
        <v>2048</v>
      </c>
      <c r="F20" s="171">
        <f t="shared" si="1"/>
        <v>3475</v>
      </c>
      <c r="G20" s="170">
        <f>SUM(G21:G30)</f>
        <v>1956</v>
      </c>
      <c r="H20" s="172">
        <f>SUM(H21:H30)</f>
        <v>1519</v>
      </c>
      <c r="I20" s="169">
        <f t="shared" si="2"/>
        <v>572</v>
      </c>
      <c r="J20" s="170">
        <f>SUM(J21:J30)</f>
        <v>76</v>
      </c>
      <c r="K20" s="172">
        <f>SUM(K21:K30)</f>
        <v>496</v>
      </c>
      <c r="L20" s="169">
        <f t="shared" si="6"/>
        <v>37</v>
      </c>
      <c r="M20" s="170">
        <f>SUM(M21:M30)</f>
        <v>4</v>
      </c>
      <c r="N20" s="172">
        <f>SUM(N21:N30)</f>
        <v>33</v>
      </c>
      <c r="O20" s="169">
        <f t="shared" si="7"/>
        <v>0</v>
      </c>
      <c r="P20" s="170">
        <f>SUM(P21:P30)</f>
        <v>0</v>
      </c>
      <c r="Q20" s="172">
        <f>SUM(Q21:Q30)</f>
        <v>0</v>
      </c>
      <c r="R20" s="169">
        <f t="shared" si="9"/>
        <v>0</v>
      </c>
      <c r="S20" s="170">
        <f>SUM(S21:S30)</f>
        <v>0</v>
      </c>
      <c r="T20" s="170">
        <f>SUM(T21:T30)</f>
        <v>0</v>
      </c>
      <c r="U20" s="171">
        <f t="shared" si="11"/>
        <v>0</v>
      </c>
      <c r="V20" s="170">
        <f>SUM(V21:V30)</f>
        <v>0</v>
      </c>
      <c r="W20" s="170">
        <v>0</v>
      </c>
    </row>
    <row r="21" spans="1:23" s="115" customFormat="1" ht="23.25" customHeight="1">
      <c r="A21" s="173"/>
      <c r="B21" s="162" t="s">
        <v>49</v>
      </c>
      <c r="C21" s="158">
        <f t="shared" si="0"/>
        <v>3358</v>
      </c>
      <c r="D21" s="159">
        <f t="shared" si="4"/>
        <v>1701</v>
      </c>
      <c r="E21" s="159">
        <f t="shared" si="5"/>
        <v>1657</v>
      </c>
      <c r="F21" s="160">
        <f t="shared" si="1"/>
        <v>2947</v>
      </c>
      <c r="G21" s="159">
        <v>1635</v>
      </c>
      <c r="H21" s="174">
        <v>1312</v>
      </c>
      <c r="I21" s="160">
        <f t="shared" si="2"/>
        <v>411</v>
      </c>
      <c r="J21" s="159">
        <v>66</v>
      </c>
      <c r="K21" s="159">
        <v>345</v>
      </c>
      <c r="L21" s="160">
        <f t="shared" si="6"/>
        <v>0</v>
      </c>
      <c r="M21" s="159">
        <v>0</v>
      </c>
      <c r="N21" s="159">
        <v>0</v>
      </c>
      <c r="O21" s="160">
        <f t="shared" si="7"/>
        <v>0</v>
      </c>
      <c r="P21" s="159">
        <v>0</v>
      </c>
      <c r="Q21" s="174">
        <v>0</v>
      </c>
      <c r="R21" s="160">
        <f t="shared" si="9"/>
        <v>0</v>
      </c>
      <c r="S21" s="159">
        <v>0</v>
      </c>
      <c r="T21" s="159">
        <v>0</v>
      </c>
      <c r="U21" s="160">
        <f t="shared" si="11"/>
        <v>0</v>
      </c>
      <c r="V21" s="159">
        <v>0</v>
      </c>
      <c r="W21" s="159">
        <v>0</v>
      </c>
    </row>
    <row r="22" spans="1:23" s="115" customFormat="1" ht="23.25" customHeight="1">
      <c r="A22" s="173"/>
      <c r="B22" s="162" t="s">
        <v>50</v>
      </c>
      <c r="C22" s="158">
        <f t="shared" si="0"/>
        <v>35</v>
      </c>
      <c r="D22" s="159">
        <f t="shared" si="4"/>
        <v>18</v>
      </c>
      <c r="E22" s="159">
        <f t="shared" si="5"/>
        <v>17</v>
      </c>
      <c r="F22" s="160">
        <f t="shared" si="1"/>
        <v>25</v>
      </c>
      <c r="G22" s="159">
        <v>18</v>
      </c>
      <c r="H22" s="174">
        <v>7</v>
      </c>
      <c r="I22" s="160">
        <f t="shared" si="2"/>
        <v>10</v>
      </c>
      <c r="J22" s="159">
        <v>0</v>
      </c>
      <c r="K22" s="159">
        <v>10</v>
      </c>
      <c r="L22" s="160">
        <f t="shared" si="6"/>
        <v>0</v>
      </c>
      <c r="M22" s="159">
        <v>0</v>
      </c>
      <c r="N22" s="159">
        <v>0</v>
      </c>
      <c r="O22" s="160">
        <f t="shared" si="7"/>
        <v>0</v>
      </c>
      <c r="P22" s="159">
        <v>0</v>
      </c>
      <c r="Q22" s="174">
        <v>0</v>
      </c>
      <c r="R22" s="160">
        <f t="shared" si="9"/>
        <v>0</v>
      </c>
      <c r="S22" s="159">
        <v>0</v>
      </c>
      <c r="T22" s="159">
        <v>0</v>
      </c>
      <c r="U22" s="160">
        <f t="shared" si="11"/>
        <v>0</v>
      </c>
      <c r="V22" s="159">
        <v>0</v>
      </c>
      <c r="W22" s="159">
        <v>0</v>
      </c>
    </row>
    <row r="23" spans="1:23" s="115" customFormat="1" ht="23.25" customHeight="1">
      <c r="A23" s="173"/>
      <c r="B23" s="162" t="s">
        <v>51</v>
      </c>
      <c r="C23" s="158">
        <f t="shared" si="0"/>
        <v>125</v>
      </c>
      <c r="D23" s="159">
        <f t="shared" si="4"/>
        <v>116</v>
      </c>
      <c r="E23" s="159">
        <f t="shared" si="5"/>
        <v>9</v>
      </c>
      <c r="F23" s="160">
        <f t="shared" si="1"/>
        <v>113</v>
      </c>
      <c r="G23" s="159">
        <v>109</v>
      </c>
      <c r="H23" s="174">
        <v>4</v>
      </c>
      <c r="I23" s="160">
        <f t="shared" si="2"/>
        <v>12</v>
      </c>
      <c r="J23" s="159">
        <v>7</v>
      </c>
      <c r="K23" s="159">
        <v>5</v>
      </c>
      <c r="L23" s="160">
        <f t="shared" si="6"/>
        <v>0</v>
      </c>
      <c r="M23" s="159">
        <v>0</v>
      </c>
      <c r="N23" s="159">
        <v>0</v>
      </c>
      <c r="O23" s="160">
        <f t="shared" si="7"/>
        <v>0</v>
      </c>
      <c r="P23" s="159">
        <v>0</v>
      </c>
      <c r="Q23" s="174">
        <v>0</v>
      </c>
      <c r="R23" s="160">
        <f t="shared" si="9"/>
        <v>0</v>
      </c>
      <c r="S23" s="159">
        <v>0</v>
      </c>
      <c r="T23" s="159">
        <v>0</v>
      </c>
      <c r="U23" s="160">
        <f t="shared" si="11"/>
        <v>0</v>
      </c>
      <c r="V23" s="159">
        <v>0</v>
      </c>
      <c r="W23" s="159">
        <v>0</v>
      </c>
    </row>
    <row r="24" spans="1:23" s="115" customFormat="1" ht="23.25" customHeight="1">
      <c r="A24" s="173"/>
      <c r="B24" s="162" t="s">
        <v>52</v>
      </c>
      <c r="C24" s="158">
        <f t="shared" si="0"/>
        <v>265</v>
      </c>
      <c r="D24" s="159">
        <f t="shared" si="4"/>
        <v>107</v>
      </c>
      <c r="E24" s="159">
        <f t="shared" si="5"/>
        <v>158</v>
      </c>
      <c r="F24" s="160">
        <f t="shared" si="1"/>
        <v>188</v>
      </c>
      <c r="G24" s="159">
        <v>104</v>
      </c>
      <c r="H24" s="174">
        <v>84</v>
      </c>
      <c r="I24" s="160">
        <f t="shared" si="2"/>
        <v>77</v>
      </c>
      <c r="J24" s="159">
        <v>3</v>
      </c>
      <c r="K24" s="159">
        <v>74</v>
      </c>
      <c r="L24" s="160">
        <f t="shared" si="6"/>
        <v>0</v>
      </c>
      <c r="M24" s="159">
        <v>0</v>
      </c>
      <c r="N24" s="159">
        <v>0</v>
      </c>
      <c r="O24" s="160">
        <f t="shared" si="7"/>
        <v>0</v>
      </c>
      <c r="P24" s="159">
        <v>0</v>
      </c>
      <c r="Q24" s="174">
        <v>0</v>
      </c>
      <c r="R24" s="160">
        <f t="shared" si="9"/>
        <v>0</v>
      </c>
      <c r="S24" s="159">
        <v>0</v>
      </c>
      <c r="T24" s="159">
        <v>0</v>
      </c>
      <c r="U24" s="160">
        <f t="shared" si="11"/>
        <v>0</v>
      </c>
      <c r="V24" s="159">
        <v>0</v>
      </c>
      <c r="W24" s="159">
        <v>0</v>
      </c>
    </row>
    <row r="25" spans="1:23" s="115" customFormat="1" ht="23.25" customHeight="1">
      <c r="A25" s="173"/>
      <c r="B25" s="162" t="s">
        <v>53</v>
      </c>
      <c r="C25" s="158">
        <f t="shared" si="0"/>
        <v>4</v>
      </c>
      <c r="D25" s="159">
        <f t="shared" si="4"/>
        <v>4</v>
      </c>
      <c r="E25" s="159">
        <f t="shared" si="5"/>
        <v>0</v>
      </c>
      <c r="F25" s="160">
        <f t="shared" si="1"/>
        <v>3</v>
      </c>
      <c r="G25" s="159">
        <v>3</v>
      </c>
      <c r="H25" s="174">
        <v>0</v>
      </c>
      <c r="I25" s="160">
        <f t="shared" si="2"/>
        <v>0</v>
      </c>
      <c r="J25" s="159">
        <v>0</v>
      </c>
      <c r="K25" s="159">
        <v>0</v>
      </c>
      <c r="L25" s="160">
        <f t="shared" si="6"/>
        <v>1</v>
      </c>
      <c r="M25" s="159">
        <v>1</v>
      </c>
      <c r="N25" s="159">
        <v>0</v>
      </c>
      <c r="O25" s="160">
        <f t="shared" si="7"/>
        <v>0</v>
      </c>
      <c r="P25" s="159">
        <v>0</v>
      </c>
      <c r="Q25" s="174">
        <v>0</v>
      </c>
      <c r="R25" s="160">
        <f t="shared" si="9"/>
        <v>0</v>
      </c>
      <c r="S25" s="159">
        <v>0</v>
      </c>
      <c r="T25" s="159">
        <v>0</v>
      </c>
      <c r="U25" s="160">
        <f t="shared" si="11"/>
        <v>0</v>
      </c>
      <c r="V25" s="159">
        <v>0</v>
      </c>
      <c r="W25" s="159">
        <v>0</v>
      </c>
    </row>
    <row r="26" spans="1:23" s="115" customFormat="1" ht="23.25" customHeight="1">
      <c r="A26" s="173"/>
      <c r="B26" s="162" t="s">
        <v>54</v>
      </c>
      <c r="C26" s="158">
        <f t="shared" si="0"/>
        <v>31</v>
      </c>
      <c r="D26" s="159">
        <f t="shared" si="4"/>
        <v>3</v>
      </c>
      <c r="E26" s="159">
        <f t="shared" si="5"/>
        <v>28</v>
      </c>
      <c r="F26" s="160">
        <f t="shared" si="1"/>
        <v>13</v>
      </c>
      <c r="G26" s="159">
        <v>3</v>
      </c>
      <c r="H26" s="174">
        <v>10</v>
      </c>
      <c r="I26" s="160">
        <f t="shared" si="2"/>
        <v>18</v>
      </c>
      <c r="J26" s="159">
        <v>0</v>
      </c>
      <c r="K26" s="159">
        <v>18</v>
      </c>
      <c r="L26" s="160">
        <f t="shared" si="6"/>
        <v>0</v>
      </c>
      <c r="M26" s="159">
        <v>0</v>
      </c>
      <c r="N26" s="159">
        <v>0</v>
      </c>
      <c r="O26" s="160">
        <f t="shared" si="7"/>
        <v>0</v>
      </c>
      <c r="P26" s="159">
        <v>0</v>
      </c>
      <c r="Q26" s="174">
        <v>0</v>
      </c>
      <c r="R26" s="160">
        <f t="shared" si="9"/>
        <v>0</v>
      </c>
      <c r="S26" s="159">
        <v>0</v>
      </c>
      <c r="T26" s="159">
        <v>0</v>
      </c>
      <c r="U26" s="160">
        <f t="shared" si="11"/>
        <v>0</v>
      </c>
      <c r="V26" s="159">
        <v>0</v>
      </c>
      <c r="W26" s="159">
        <v>0</v>
      </c>
    </row>
    <row r="27" spans="1:23" s="115" customFormat="1" ht="23.25" customHeight="1">
      <c r="A27" s="173"/>
      <c r="B27" s="162" t="s">
        <v>55</v>
      </c>
      <c r="C27" s="158">
        <f t="shared" si="0"/>
        <v>37</v>
      </c>
      <c r="D27" s="159">
        <f t="shared" si="4"/>
        <v>3</v>
      </c>
      <c r="E27" s="159">
        <f t="shared" si="5"/>
        <v>34</v>
      </c>
      <c r="F27" s="160">
        <f t="shared" si="1"/>
        <v>1</v>
      </c>
      <c r="G27" s="159">
        <v>0</v>
      </c>
      <c r="H27" s="174">
        <v>1</v>
      </c>
      <c r="I27" s="160">
        <f t="shared" si="2"/>
        <v>0</v>
      </c>
      <c r="J27" s="159">
        <v>0</v>
      </c>
      <c r="K27" s="159">
        <v>0</v>
      </c>
      <c r="L27" s="160">
        <f t="shared" si="6"/>
        <v>36</v>
      </c>
      <c r="M27" s="159">
        <v>3</v>
      </c>
      <c r="N27" s="159">
        <v>33</v>
      </c>
      <c r="O27" s="160">
        <f t="shared" si="7"/>
        <v>0</v>
      </c>
      <c r="P27" s="159">
        <v>0</v>
      </c>
      <c r="Q27" s="174">
        <v>0</v>
      </c>
      <c r="R27" s="160">
        <f t="shared" si="9"/>
        <v>0</v>
      </c>
      <c r="S27" s="159">
        <v>0</v>
      </c>
      <c r="T27" s="159">
        <v>0</v>
      </c>
      <c r="U27" s="160">
        <f t="shared" si="11"/>
        <v>0</v>
      </c>
      <c r="V27" s="159">
        <v>0</v>
      </c>
      <c r="W27" s="159">
        <v>0</v>
      </c>
    </row>
    <row r="28" spans="1:23" s="115" customFormat="1" ht="23.25" customHeight="1">
      <c r="A28" s="173"/>
      <c r="B28" s="162" t="s">
        <v>36</v>
      </c>
      <c r="C28" s="158">
        <f t="shared" si="0"/>
        <v>7</v>
      </c>
      <c r="D28" s="159">
        <f t="shared" si="4"/>
        <v>2</v>
      </c>
      <c r="E28" s="159">
        <f t="shared" si="5"/>
        <v>5</v>
      </c>
      <c r="F28" s="160">
        <f t="shared" si="1"/>
        <v>5</v>
      </c>
      <c r="G28" s="159">
        <v>2</v>
      </c>
      <c r="H28" s="174">
        <v>3</v>
      </c>
      <c r="I28" s="160">
        <f t="shared" si="2"/>
        <v>2</v>
      </c>
      <c r="J28" s="159">
        <v>0</v>
      </c>
      <c r="K28" s="159">
        <v>2</v>
      </c>
      <c r="L28" s="160">
        <f t="shared" si="6"/>
        <v>0</v>
      </c>
      <c r="M28" s="159">
        <v>0</v>
      </c>
      <c r="N28" s="159">
        <v>0</v>
      </c>
      <c r="O28" s="160">
        <f t="shared" si="7"/>
        <v>0</v>
      </c>
      <c r="P28" s="159">
        <v>0</v>
      </c>
      <c r="Q28" s="174">
        <v>0</v>
      </c>
      <c r="R28" s="160">
        <f t="shared" si="9"/>
        <v>0</v>
      </c>
      <c r="S28" s="159">
        <v>0</v>
      </c>
      <c r="T28" s="159">
        <v>0</v>
      </c>
      <c r="U28" s="160">
        <f t="shared" si="11"/>
        <v>0</v>
      </c>
      <c r="V28" s="159">
        <v>0</v>
      </c>
      <c r="W28" s="159">
        <v>0</v>
      </c>
    </row>
    <row r="29" spans="1:23" s="115" customFormat="1" ht="23.25" customHeight="1">
      <c r="A29" s="173"/>
      <c r="B29" s="162" t="s">
        <v>56</v>
      </c>
      <c r="C29" s="158">
        <f t="shared" si="0"/>
        <v>178</v>
      </c>
      <c r="D29" s="159">
        <f t="shared" si="4"/>
        <v>67</v>
      </c>
      <c r="E29" s="159">
        <f t="shared" si="5"/>
        <v>111</v>
      </c>
      <c r="F29" s="160">
        <f t="shared" si="1"/>
        <v>154</v>
      </c>
      <c r="G29" s="159">
        <v>67</v>
      </c>
      <c r="H29" s="174">
        <v>87</v>
      </c>
      <c r="I29" s="160">
        <f t="shared" si="2"/>
        <v>24</v>
      </c>
      <c r="J29" s="159">
        <v>0</v>
      </c>
      <c r="K29" s="159">
        <v>24</v>
      </c>
      <c r="L29" s="160">
        <f t="shared" si="6"/>
        <v>0</v>
      </c>
      <c r="M29" s="159">
        <v>0</v>
      </c>
      <c r="N29" s="159">
        <v>0</v>
      </c>
      <c r="O29" s="160">
        <f t="shared" si="7"/>
        <v>0</v>
      </c>
      <c r="P29" s="159">
        <v>0</v>
      </c>
      <c r="Q29" s="174">
        <v>0</v>
      </c>
      <c r="R29" s="160">
        <f t="shared" si="9"/>
        <v>0</v>
      </c>
      <c r="S29" s="159">
        <v>0</v>
      </c>
      <c r="T29" s="159">
        <v>0</v>
      </c>
      <c r="U29" s="160">
        <f t="shared" si="11"/>
        <v>0</v>
      </c>
      <c r="V29" s="159">
        <v>0</v>
      </c>
      <c r="W29" s="159">
        <v>0</v>
      </c>
    </row>
    <row r="30" spans="1:23" s="115" customFormat="1" ht="23.25" customHeight="1">
      <c r="A30" s="175"/>
      <c r="B30" s="176" t="s">
        <v>57</v>
      </c>
      <c r="C30" s="177">
        <f t="shared" si="0"/>
        <v>44</v>
      </c>
      <c r="D30" s="159">
        <f t="shared" si="4"/>
        <v>15</v>
      </c>
      <c r="E30" s="159">
        <f t="shared" si="5"/>
        <v>29</v>
      </c>
      <c r="F30" s="165">
        <f t="shared" si="1"/>
        <v>26</v>
      </c>
      <c r="G30" s="166">
        <v>15</v>
      </c>
      <c r="H30" s="178">
        <v>11</v>
      </c>
      <c r="I30" s="165">
        <f t="shared" si="2"/>
        <v>18</v>
      </c>
      <c r="J30" s="166">
        <v>0</v>
      </c>
      <c r="K30" s="166">
        <v>18</v>
      </c>
      <c r="L30" s="165">
        <f t="shared" si="6"/>
        <v>0</v>
      </c>
      <c r="M30" s="166">
        <v>0</v>
      </c>
      <c r="N30" s="166">
        <v>0</v>
      </c>
      <c r="O30" s="165">
        <f t="shared" si="7"/>
        <v>0</v>
      </c>
      <c r="P30" s="166">
        <v>0</v>
      </c>
      <c r="Q30" s="178">
        <v>0</v>
      </c>
      <c r="R30" s="165">
        <f t="shared" si="9"/>
        <v>0</v>
      </c>
      <c r="S30" s="166">
        <v>0</v>
      </c>
      <c r="T30" s="166">
        <v>0</v>
      </c>
      <c r="U30" s="165">
        <f t="shared" si="11"/>
        <v>0</v>
      </c>
      <c r="V30" s="166">
        <v>0</v>
      </c>
      <c r="W30" s="166">
        <v>0</v>
      </c>
    </row>
    <row r="31" spans="1:23" s="115" customFormat="1" ht="29.25" customHeight="1">
      <c r="A31" s="179" t="s">
        <v>59</v>
      </c>
      <c r="B31" s="168" t="s">
        <v>26</v>
      </c>
      <c r="C31" s="169">
        <f t="shared" si="0"/>
        <v>35</v>
      </c>
      <c r="D31" s="170">
        <f t="shared" si="4"/>
        <v>25</v>
      </c>
      <c r="E31" s="172">
        <f t="shared" si="5"/>
        <v>10</v>
      </c>
      <c r="F31" s="169">
        <f t="shared" si="1"/>
        <v>27</v>
      </c>
      <c r="G31" s="170">
        <f>SUM(G32:G41)</f>
        <v>22</v>
      </c>
      <c r="H31" s="172">
        <f>SUM(H32:H41)</f>
        <v>5</v>
      </c>
      <c r="I31" s="169">
        <f t="shared" si="2"/>
        <v>8</v>
      </c>
      <c r="J31" s="170">
        <f>SUM(J32:J41)</f>
        <v>3</v>
      </c>
      <c r="K31" s="172">
        <f>SUM(K32:K41)</f>
        <v>5</v>
      </c>
      <c r="L31" s="169">
        <f t="shared" si="6"/>
        <v>0</v>
      </c>
      <c r="M31" s="170">
        <f>SUM(M32:M41)</f>
        <v>0</v>
      </c>
      <c r="N31" s="172">
        <f>SUM(N32:N41)</f>
        <v>0</v>
      </c>
      <c r="O31" s="169">
        <f t="shared" si="7"/>
        <v>0</v>
      </c>
      <c r="P31" s="170">
        <f>SUM(P32:P41)</f>
        <v>0</v>
      </c>
      <c r="Q31" s="172">
        <f>SUM(Q32:Q41)</f>
        <v>0</v>
      </c>
      <c r="R31" s="169">
        <f t="shared" si="9"/>
        <v>0</v>
      </c>
      <c r="S31" s="170">
        <f>SUM(S32:S41)</f>
        <v>0</v>
      </c>
      <c r="T31" s="170">
        <f>SUM(T32:T41)</f>
        <v>0</v>
      </c>
      <c r="U31" s="171">
        <f t="shared" si="11"/>
        <v>0</v>
      </c>
      <c r="V31" s="170">
        <f>SUM(V32:V41)</f>
        <v>0</v>
      </c>
      <c r="W31" s="170">
        <f>SUM(W32:W41)</f>
        <v>0</v>
      </c>
    </row>
    <row r="32" spans="1:23" s="115" customFormat="1" ht="23.25" customHeight="1">
      <c r="A32" s="173"/>
      <c r="B32" s="162" t="s">
        <v>49</v>
      </c>
      <c r="C32" s="158">
        <f t="shared" si="0"/>
        <v>14</v>
      </c>
      <c r="D32" s="159">
        <f t="shared" si="4"/>
        <v>9</v>
      </c>
      <c r="E32" s="159">
        <f t="shared" si="5"/>
        <v>5</v>
      </c>
      <c r="F32" s="160">
        <f t="shared" si="1"/>
        <v>10</v>
      </c>
      <c r="G32" s="159">
        <v>7</v>
      </c>
      <c r="H32" s="174">
        <v>3</v>
      </c>
      <c r="I32" s="160">
        <f t="shared" si="2"/>
        <v>4</v>
      </c>
      <c r="J32" s="159">
        <v>2</v>
      </c>
      <c r="K32" s="159">
        <v>2</v>
      </c>
      <c r="L32" s="160">
        <f t="shared" si="6"/>
        <v>0</v>
      </c>
      <c r="M32" s="159">
        <v>0</v>
      </c>
      <c r="N32" s="159">
        <v>0</v>
      </c>
      <c r="O32" s="160">
        <f t="shared" si="7"/>
        <v>0</v>
      </c>
      <c r="P32" s="159">
        <v>0</v>
      </c>
      <c r="Q32" s="174">
        <v>0</v>
      </c>
      <c r="R32" s="160">
        <f t="shared" si="9"/>
        <v>0</v>
      </c>
      <c r="S32" s="159">
        <v>0</v>
      </c>
      <c r="T32" s="159">
        <v>0</v>
      </c>
      <c r="U32" s="160">
        <v>0</v>
      </c>
      <c r="V32" s="159">
        <v>0</v>
      </c>
      <c r="W32" s="159">
        <v>0</v>
      </c>
    </row>
    <row r="33" spans="1:23" s="115" customFormat="1" ht="23.25" customHeight="1">
      <c r="A33" s="173"/>
      <c r="B33" s="162" t="s">
        <v>50</v>
      </c>
      <c r="C33" s="158">
        <f t="shared" si="0"/>
        <v>0</v>
      </c>
      <c r="D33" s="159">
        <f t="shared" si="4"/>
        <v>0</v>
      </c>
      <c r="E33" s="159">
        <f t="shared" si="5"/>
        <v>0</v>
      </c>
      <c r="F33" s="160">
        <f t="shared" si="1"/>
        <v>0</v>
      </c>
      <c r="G33" s="159">
        <v>0</v>
      </c>
      <c r="H33" s="174">
        <v>0</v>
      </c>
      <c r="I33" s="160">
        <f t="shared" si="2"/>
        <v>0</v>
      </c>
      <c r="J33" s="159">
        <v>0</v>
      </c>
      <c r="K33" s="159">
        <v>0</v>
      </c>
      <c r="L33" s="160">
        <f t="shared" si="6"/>
        <v>0</v>
      </c>
      <c r="M33" s="159">
        <v>0</v>
      </c>
      <c r="N33" s="159">
        <v>0</v>
      </c>
      <c r="O33" s="160">
        <f t="shared" si="7"/>
        <v>0</v>
      </c>
      <c r="P33" s="159">
        <v>0</v>
      </c>
      <c r="Q33" s="174">
        <v>0</v>
      </c>
      <c r="R33" s="160">
        <f t="shared" si="9"/>
        <v>0</v>
      </c>
      <c r="S33" s="159">
        <v>0</v>
      </c>
      <c r="T33" s="159">
        <v>0</v>
      </c>
      <c r="U33" s="160">
        <f t="shared" ref="U33:U40" si="14">SUM(V33:W33)</f>
        <v>0</v>
      </c>
      <c r="V33" s="159">
        <v>0</v>
      </c>
      <c r="W33" s="159">
        <v>0</v>
      </c>
    </row>
    <row r="34" spans="1:23" s="115" customFormat="1" ht="23.25" customHeight="1">
      <c r="A34" s="173"/>
      <c r="B34" s="162" t="s">
        <v>51</v>
      </c>
      <c r="C34" s="158">
        <f t="shared" si="0"/>
        <v>0</v>
      </c>
      <c r="D34" s="159">
        <f t="shared" si="4"/>
        <v>0</v>
      </c>
      <c r="E34" s="159">
        <f t="shared" si="5"/>
        <v>0</v>
      </c>
      <c r="F34" s="160">
        <f t="shared" si="1"/>
        <v>0</v>
      </c>
      <c r="G34" s="159">
        <v>0</v>
      </c>
      <c r="H34" s="174">
        <v>0</v>
      </c>
      <c r="I34" s="160">
        <f t="shared" si="2"/>
        <v>0</v>
      </c>
      <c r="J34" s="159">
        <v>0</v>
      </c>
      <c r="K34" s="159">
        <v>0</v>
      </c>
      <c r="L34" s="160">
        <f t="shared" si="6"/>
        <v>0</v>
      </c>
      <c r="M34" s="159">
        <v>0</v>
      </c>
      <c r="N34" s="159">
        <v>0</v>
      </c>
      <c r="O34" s="160">
        <f t="shared" si="7"/>
        <v>0</v>
      </c>
      <c r="P34" s="159">
        <v>0</v>
      </c>
      <c r="Q34" s="174">
        <v>0</v>
      </c>
      <c r="R34" s="160">
        <f t="shared" si="9"/>
        <v>0</v>
      </c>
      <c r="S34" s="159">
        <v>0</v>
      </c>
      <c r="T34" s="159">
        <v>0</v>
      </c>
      <c r="U34" s="160">
        <f t="shared" si="14"/>
        <v>0</v>
      </c>
      <c r="V34" s="159">
        <v>0</v>
      </c>
      <c r="W34" s="159">
        <v>0</v>
      </c>
    </row>
    <row r="35" spans="1:23" s="115" customFormat="1" ht="23.25" customHeight="1">
      <c r="A35" s="173"/>
      <c r="B35" s="162" t="s">
        <v>52</v>
      </c>
      <c r="C35" s="158">
        <f t="shared" si="0"/>
        <v>0</v>
      </c>
      <c r="D35" s="159">
        <f t="shared" si="4"/>
        <v>0</v>
      </c>
      <c r="E35" s="174">
        <f t="shared" si="5"/>
        <v>0</v>
      </c>
      <c r="F35" s="158">
        <f t="shared" si="1"/>
        <v>0</v>
      </c>
      <c r="G35" s="159">
        <v>0</v>
      </c>
      <c r="H35" s="174">
        <v>0</v>
      </c>
      <c r="I35" s="160">
        <f t="shared" si="2"/>
        <v>0</v>
      </c>
      <c r="J35" s="159">
        <v>0</v>
      </c>
      <c r="K35" s="159">
        <v>0</v>
      </c>
      <c r="L35" s="160">
        <f t="shared" si="6"/>
        <v>0</v>
      </c>
      <c r="M35" s="159">
        <v>0</v>
      </c>
      <c r="N35" s="159">
        <v>0</v>
      </c>
      <c r="O35" s="160">
        <f t="shared" si="7"/>
        <v>0</v>
      </c>
      <c r="P35" s="159">
        <v>0</v>
      </c>
      <c r="Q35" s="174">
        <v>0</v>
      </c>
      <c r="R35" s="160">
        <f t="shared" si="9"/>
        <v>0</v>
      </c>
      <c r="S35" s="159">
        <v>0</v>
      </c>
      <c r="T35" s="159">
        <v>0</v>
      </c>
      <c r="U35" s="160">
        <f t="shared" si="14"/>
        <v>0</v>
      </c>
      <c r="V35" s="159">
        <v>0</v>
      </c>
      <c r="W35" s="159">
        <v>0</v>
      </c>
    </row>
    <row r="36" spans="1:23" s="115" customFormat="1" ht="23.25" customHeight="1">
      <c r="A36" s="173"/>
      <c r="B36" s="162" t="s">
        <v>53</v>
      </c>
      <c r="C36" s="158">
        <f t="shared" si="0"/>
        <v>0</v>
      </c>
      <c r="D36" s="159">
        <f t="shared" si="4"/>
        <v>0</v>
      </c>
      <c r="E36" s="159">
        <f t="shared" si="5"/>
        <v>0</v>
      </c>
      <c r="F36" s="160">
        <f t="shared" si="1"/>
        <v>0</v>
      </c>
      <c r="G36" s="159">
        <v>0</v>
      </c>
      <c r="H36" s="174">
        <v>0</v>
      </c>
      <c r="I36" s="160">
        <f t="shared" si="2"/>
        <v>0</v>
      </c>
      <c r="J36" s="159">
        <v>0</v>
      </c>
      <c r="K36" s="159">
        <v>0</v>
      </c>
      <c r="L36" s="160">
        <f t="shared" si="6"/>
        <v>0</v>
      </c>
      <c r="M36" s="159">
        <v>0</v>
      </c>
      <c r="N36" s="159">
        <v>0</v>
      </c>
      <c r="O36" s="160">
        <f t="shared" si="7"/>
        <v>0</v>
      </c>
      <c r="P36" s="159">
        <v>0</v>
      </c>
      <c r="Q36" s="174">
        <v>0</v>
      </c>
      <c r="R36" s="160">
        <f t="shared" si="9"/>
        <v>0</v>
      </c>
      <c r="S36" s="159">
        <v>0</v>
      </c>
      <c r="T36" s="159">
        <v>0</v>
      </c>
      <c r="U36" s="160">
        <f t="shared" si="14"/>
        <v>0</v>
      </c>
      <c r="V36" s="159">
        <v>0</v>
      </c>
      <c r="W36" s="159">
        <v>0</v>
      </c>
    </row>
    <row r="37" spans="1:23" s="115" customFormat="1" ht="23.25" customHeight="1">
      <c r="A37" s="173"/>
      <c r="B37" s="162" t="s">
        <v>54</v>
      </c>
      <c r="C37" s="158">
        <f t="shared" si="0"/>
        <v>0</v>
      </c>
      <c r="D37" s="159">
        <f t="shared" si="4"/>
        <v>0</v>
      </c>
      <c r="E37" s="159">
        <f t="shared" si="5"/>
        <v>0</v>
      </c>
      <c r="F37" s="160">
        <f t="shared" si="1"/>
        <v>0</v>
      </c>
      <c r="G37" s="159">
        <v>0</v>
      </c>
      <c r="H37" s="174">
        <v>0</v>
      </c>
      <c r="I37" s="160">
        <f t="shared" si="2"/>
        <v>0</v>
      </c>
      <c r="J37" s="159">
        <v>0</v>
      </c>
      <c r="K37" s="159">
        <v>0</v>
      </c>
      <c r="L37" s="160">
        <f t="shared" si="6"/>
        <v>0</v>
      </c>
      <c r="M37" s="159">
        <v>0</v>
      </c>
      <c r="N37" s="159">
        <v>0</v>
      </c>
      <c r="O37" s="160">
        <f t="shared" si="7"/>
        <v>0</v>
      </c>
      <c r="P37" s="159">
        <v>0</v>
      </c>
      <c r="Q37" s="174">
        <v>0</v>
      </c>
      <c r="R37" s="160">
        <f t="shared" si="9"/>
        <v>0</v>
      </c>
      <c r="S37" s="159">
        <v>0</v>
      </c>
      <c r="T37" s="159">
        <v>0</v>
      </c>
      <c r="U37" s="160">
        <f t="shared" si="14"/>
        <v>0</v>
      </c>
      <c r="V37" s="159">
        <v>0</v>
      </c>
      <c r="W37" s="159">
        <v>0</v>
      </c>
    </row>
    <row r="38" spans="1:23" s="115" customFormat="1" ht="23.25" customHeight="1">
      <c r="A38" s="173"/>
      <c r="B38" s="162" t="s">
        <v>55</v>
      </c>
      <c r="C38" s="158">
        <f t="shared" si="0"/>
        <v>0</v>
      </c>
      <c r="D38" s="159">
        <f t="shared" si="4"/>
        <v>0</v>
      </c>
      <c r="E38" s="159">
        <f t="shared" si="5"/>
        <v>0</v>
      </c>
      <c r="F38" s="160">
        <f t="shared" si="1"/>
        <v>0</v>
      </c>
      <c r="G38" s="159">
        <v>0</v>
      </c>
      <c r="H38" s="174">
        <v>0</v>
      </c>
      <c r="I38" s="160">
        <f t="shared" si="2"/>
        <v>0</v>
      </c>
      <c r="J38" s="159">
        <v>0</v>
      </c>
      <c r="K38" s="159">
        <v>0</v>
      </c>
      <c r="L38" s="160">
        <f t="shared" si="6"/>
        <v>0</v>
      </c>
      <c r="M38" s="159">
        <v>0</v>
      </c>
      <c r="N38" s="159">
        <v>0</v>
      </c>
      <c r="O38" s="160">
        <f t="shared" si="7"/>
        <v>0</v>
      </c>
      <c r="P38" s="159">
        <v>0</v>
      </c>
      <c r="Q38" s="174">
        <v>0</v>
      </c>
      <c r="R38" s="160">
        <f t="shared" si="9"/>
        <v>0</v>
      </c>
      <c r="S38" s="159">
        <v>0</v>
      </c>
      <c r="T38" s="159">
        <v>0</v>
      </c>
      <c r="U38" s="160">
        <f t="shared" si="14"/>
        <v>0</v>
      </c>
      <c r="V38" s="159">
        <v>0</v>
      </c>
      <c r="W38" s="159">
        <v>0</v>
      </c>
    </row>
    <row r="39" spans="1:23" s="115" customFormat="1" ht="23.25" customHeight="1">
      <c r="A39" s="173"/>
      <c r="B39" s="162" t="s">
        <v>36</v>
      </c>
      <c r="C39" s="158">
        <f t="shared" si="0"/>
        <v>0</v>
      </c>
      <c r="D39" s="159">
        <f t="shared" si="4"/>
        <v>0</v>
      </c>
      <c r="E39" s="159">
        <f t="shared" si="5"/>
        <v>0</v>
      </c>
      <c r="F39" s="160">
        <f t="shared" si="1"/>
        <v>0</v>
      </c>
      <c r="G39" s="159">
        <v>0</v>
      </c>
      <c r="H39" s="174">
        <v>0</v>
      </c>
      <c r="I39" s="160">
        <f t="shared" si="2"/>
        <v>0</v>
      </c>
      <c r="J39" s="159">
        <v>0</v>
      </c>
      <c r="K39" s="159">
        <v>0</v>
      </c>
      <c r="L39" s="160">
        <f t="shared" si="6"/>
        <v>0</v>
      </c>
      <c r="M39" s="159">
        <v>0</v>
      </c>
      <c r="N39" s="159">
        <v>0</v>
      </c>
      <c r="O39" s="160">
        <f t="shared" si="7"/>
        <v>0</v>
      </c>
      <c r="P39" s="159">
        <v>0</v>
      </c>
      <c r="Q39" s="174">
        <v>0</v>
      </c>
      <c r="R39" s="160">
        <f t="shared" si="9"/>
        <v>0</v>
      </c>
      <c r="S39" s="159">
        <v>0</v>
      </c>
      <c r="T39" s="159">
        <v>0</v>
      </c>
      <c r="U39" s="160">
        <f t="shared" si="14"/>
        <v>0</v>
      </c>
      <c r="V39" s="159">
        <v>0</v>
      </c>
      <c r="W39" s="159">
        <v>0</v>
      </c>
    </row>
    <row r="40" spans="1:23" s="115" customFormat="1" ht="23.25" customHeight="1">
      <c r="A40" s="173"/>
      <c r="B40" s="162" t="s">
        <v>56</v>
      </c>
      <c r="C40" s="158">
        <f t="shared" si="0"/>
        <v>0</v>
      </c>
      <c r="D40" s="159">
        <f t="shared" si="4"/>
        <v>0</v>
      </c>
      <c r="E40" s="159">
        <f t="shared" si="5"/>
        <v>0</v>
      </c>
      <c r="F40" s="160">
        <f t="shared" si="1"/>
        <v>0</v>
      </c>
      <c r="G40" s="159">
        <v>0</v>
      </c>
      <c r="H40" s="174">
        <v>0</v>
      </c>
      <c r="I40" s="160">
        <f t="shared" si="2"/>
        <v>0</v>
      </c>
      <c r="J40" s="159">
        <v>0</v>
      </c>
      <c r="K40" s="159">
        <v>0</v>
      </c>
      <c r="L40" s="160">
        <f t="shared" si="6"/>
        <v>0</v>
      </c>
      <c r="M40" s="159">
        <v>0</v>
      </c>
      <c r="N40" s="159">
        <v>0</v>
      </c>
      <c r="O40" s="160">
        <f t="shared" si="7"/>
        <v>0</v>
      </c>
      <c r="P40" s="159">
        <v>0</v>
      </c>
      <c r="Q40" s="174">
        <v>0</v>
      </c>
      <c r="R40" s="160">
        <f t="shared" si="9"/>
        <v>0</v>
      </c>
      <c r="S40" s="159">
        <v>0</v>
      </c>
      <c r="T40" s="159">
        <v>0</v>
      </c>
      <c r="U40" s="160">
        <f t="shared" si="14"/>
        <v>0</v>
      </c>
      <c r="V40" s="159">
        <v>0</v>
      </c>
      <c r="W40" s="159">
        <v>0</v>
      </c>
    </row>
    <row r="41" spans="1:23" s="115" customFormat="1" ht="23.25" customHeight="1" thickBot="1">
      <c r="A41" s="180"/>
      <c r="B41" s="181" t="s">
        <v>57</v>
      </c>
      <c r="C41" s="182">
        <f t="shared" si="0"/>
        <v>21</v>
      </c>
      <c r="D41" s="183">
        <f t="shared" si="4"/>
        <v>16</v>
      </c>
      <c r="E41" s="183">
        <f t="shared" si="5"/>
        <v>5</v>
      </c>
      <c r="F41" s="184">
        <f t="shared" si="1"/>
        <v>17</v>
      </c>
      <c r="G41" s="183">
        <v>15</v>
      </c>
      <c r="H41" s="185">
        <v>2</v>
      </c>
      <c r="I41" s="184">
        <f t="shared" si="2"/>
        <v>4</v>
      </c>
      <c r="J41" s="183">
        <v>1</v>
      </c>
      <c r="K41" s="183">
        <v>3</v>
      </c>
      <c r="L41" s="184">
        <f t="shared" si="6"/>
        <v>0</v>
      </c>
      <c r="M41" s="183">
        <v>0</v>
      </c>
      <c r="N41" s="183">
        <v>0</v>
      </c>
      <c r="O41" s="184">
        <f t="shared" si="7"/>
        <v>0</v>
      </c>
      <c r="P41" s="183">
        <v>0</v>
      </c>
      <c r="Q41" s="185">
        <v>0</v>
      </c>
      <c r="R41" s="184">
        <v>0</v>
      </c>
      <c r="S41" s="183">
        <v>0</v>
      </c>
      <c r="T41" s="183">
        <v>0</v>
      </c>
      <c r="U41" s="184">
        <v>0</v>
      </c>
      <c r="V41" s="183">
        <v>0</v>
      </c>
      <c r="W41" s="183">
        <v>0</v>
      </c>
    </row>
  </sheetData>
  <mergeCells count="11">
    <mergeCell ref="A6:B6"/>
    <mergeCell ref="I6:K6"/>
    <mergeCell ref="A20:A30"/>
    <mergeCell ref="A31:A41"/>
    <mergeCell ref="C4:E7"/>
    <mergeCell ref="L4:N7"/>
    <mergeCell ref="O4:Q7"/>
    <mergeCell ref="R4:T7"/>
    <mergeCell ref="U4:W7"/>
    <mergeCell ref="F5:H5"/>
    <mergeCell ref="I5:K5"/>
  </mergeCells>
  <phoneticPr fontId="10"/>
  <pageMargins left="0.78740157480314965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&amp;R卒業後・高校</oddHeader>
    <oddFooter>&amp;C&amp;"Century,標準"92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40"/>
  <sheetViews>
    <sheetView showGridLines="0" zoomScaleNormal="100" workbookViewId="0">
      <pane xSplit="2" topLeftCell="C1" activePane="topRight" state="frozen"/>
      <selection activeCell="T14" sqref="T14"/>
      <selection pane="topRight" activeCell="T14" sqref="T14"/>
    </sheetView>
  </sheetViews>
  <sheetFormatPr defaultColWidth="8.5703125" defaultRowHeight="24.75" customHeight="1"/>
  <cols>
    <col min="1" max="1" width="5.7109375" style="111" customWidth="1"/>
    <col min="2" max="2" width="9.5703125" style="111" customWidth="1"/>
    <col min="3" max="14" width="7.7109375" style="111" customWidth="1"/>
    <col min="15" max="15" width="1" style="111" customWidth="1"/>
    <col min="16" max="16" width="8.5703125" style="111"/>
    <col min="17" max="17" width="8.5703125" style="186"/>
    <col min="18" max="256" width="8.5703125" style="111"/>
    <col min="257" max="257" width="5.7109375" style="111" customWidth="1"/>
    <col min="258" max="258" width="9.5703125" style="111" customWidth="1"/>
    <col min="259" max="270" width="7.7109375" style="111" customWidth="1"/>
    <col min="271" max="271" width="1" style="111" customWidth="1"/>
    <col min="272" max="512" width="8.5703125" style="111"/>
    <col min="513" max="513" width="5.7109375" style="111" customWidth="1"/>
    <col min="514" max="514" width="9.5703125" style="111" customWidth="1"/>
    <col min="515" max="526" width="7.7109375" style="111" customWidth="1"/>
    <col min="527" max="527" width="1" style="111" customWidth="1"/>
    <col min="528" max="768" width="8.5703125" style="111"/>
    <col min="769" max="769" width="5.7109375" style="111" customWidth="1"/>
    <col min="770" max="770" width="9.5703125" style="111" customWidth="1"/>
    <col min="771" max="782" width="7.7109375" style="111" customWidth="1"/>
    <col min="783" max="783" width="1" style="111" customWidth="1"/>
    <col min="784" max="1024" width="8.5703125" style="111"/>
    <col min="1025" max="1025" width="5.7109375" style="111" customWidth="1"/>
    <col min="1026" max="1026" width="9.5703125" style="111" customWidth="1"/>
    <col min="1027" max="1038" width="7.7109375" style="111" customWidth="1"/>
    <col min="1039" max="1039" width="1" style="111" customWidth="1"/>
    <col min="1040" max="1280" width="8.5703125" style="111"/>
    <col min="1281" max="1281" width="5.7109375" style="111" customWidth="1"/>
    <col min="1282" max="1282" width="9.5703125" style="111" customWidth="1"/>
    <col min="1283" max="1294" width="7.7109375" style="111" customWidth="1"/>
    <col min="1295" max="1295" width="1" style="111" customWidth="1"/>
    <col min="1296" max="1536" width="8.5703125" style="111"/>
    <col min="1537" max="1537" width="5.7109375" style="111" customWidth="1"/>
    <col min="1538" max="1538" width="9.5703125" style="111" customWidth="1"/>
    <col min="1539" max="1550" width="7.7109375" style="111" customWidth="1"/>
    <col min="1551" max="1551" width="1" style="111" customWidth="1"/>
    <col min="1552" max="1792" width="8.5703125" style="111"/>
    <col min="1793" max="1793" width="5.7109375" style="111" customWidth="1"/>
    <col min="1794" max="1794" width="9.5703125" style="111" customWidth="1"/>
    <col min="1795" max="1806" width="7.7109375" style="111" customWidth="1"/>
    <col min="1807" max="1807" width="1" style="111" customWidth="1"/>
    <col min="1808" max="2048" width="8.5703125" style="111"/>
    <col min="2049" max="2049" width="5.7109375" style="111" customWidth="1"/>
    <col min="2050" max="2050" width="9.5703125" style="111" customWidth="1"/>
    <col min="2051" max="2062" width="7.7109375" style="111" customWidth="1"/>
    <col min="2063" max="2063" width="1" style="111" customWidth="1"/>
    <col min="2064" max="2304" width="8.5703125" style="111"/>
    <col min="2305" max="2305" width="5.7109375" style="111" customWidth="1"/>
    <col min="2306" max="2306" width="9.5703125" style="111" customWidth="1"/>
    <col min="2307" max="2318" width="7.7109375" style="111" customWidth="1"/>
    <col min="2319" max="2319" width="1" style="111" customWidth="1"/>
    <col min="2320" max="2560" width="8.5703125" style="111"/>
    <col min="2561" max="2561" width="5.7109375" style="111" customWidth="1"/>
    <col min="2562" max="2562" width="9.5703125" style="111" customWidth="1"/>
    <col min="2563" max="2574" width="7.7109375" style="111" customWidth="1"/>
    <col min="2575" max="2575" width="1" style="111" customWidth="1"/>
    <col min="2576" max="2816" width="8.5703125" style="111"/>
    <col min="2817" max="2817" width="5.7109375" style="111" customWidth="1"/>
    <col min="2818" max="2818" width="9.5703125" style="111" customWidth="1"/>
    <col min="2819" max="2830" width="7.7109375" style="111" customWidth="1"/>
    <col min="2831" max="2831" width="1" style="111" customWidth="1"/>
    <col min="2832" max="3072" width="8.5703125" style="111"/>
    <col min="3073" max="3073" width="5.7109375" style="111" customWidth="1"/>
    <col min="3074" max="3074" width="9.5703125" style="111" customWidth="1"/>
    <col min="3075" max="3086" width="7.7109375" style="111" customWidth="1"/>
    <col min="3087" max="3087" width="1" style="111" customWidth="1"/>
    <col min="3088" max="3328" width="8.5703125" style="111"/>
    <col min="3329" max="3329" width="5.7109375" style="111" customWidth="1"/>
    <col min="3330" max="3330" width="9.5703125" style="111" customWidth="1"/>
    <col min="3331" max="3342" width="7.7109375" style="111" customWidth="1"/>
    <col min="3343" max="3343" width="1" style="111" customWidth="1"/>
    <col min="3344" max="3584" width="8.5703125" style="111"/>
    <col min="3585" max="3585" width="5.7109375" style="111" customWidth="1"/>
    <col min="3586" max="3586" width="9.5703125" style="111" customWidth="1"/>
    <col min="3587" max="3598" width="7.7109375" style="111" customWidth="1"/>
    <col min="3599" max="3599" width="1" style="111" customWidth="1"/>
    <col min="3600" max="3840" width="8.5703125" style="111"/>
    <col min="3841" max="3841" width="5.7109375" style="111" customWidth="1"/>
    <col min="3842" max="3842" width="9.5703125" style="111" customWidth="1"/>
    <col min="3843" max="3854" width="7.7109375" style="111" customWidth="1"/>
    <col min="3855" max="3855" width="1" style="111" customWidth="1"/>
    <col min="3856" max="4096" width="8.5703125" style="111"/>
    <col min="4097" max="4097" width="5.7109375" style="111" customWidth="1"/>
    <col min="4098" max="4098" width="9.5703125" style="111" customWidth="1"/>
    <col min="4099" max="4110" width="7.7109375" style="111" customWidth="1"/>
    <col min="4111" max="4111" width="1" style="111" customWidth="1"/>
    <col min="4112" max="4352" width="8.5703125" style="111"/>
    <col min="4353" max="4353" width="5.7109375" style="111" customWidth="1"/>
    <col min="4354" max="4354" width="9.5703125" style="111" customWidth="1"/>
    <col min="4355" max="4366" width="7.7109375" style="111" customWidth="1"/>
    <col min="4367" max="4367" width="1" style="111" customWidth="1"/>
    <col min="4368" max="4608" width="8.5703125" style="111"/>
    <col min="4609" max="4609" width="5.7109375" style="111" customWidth="1"/>
    <col min="4610" max="4610" width="9.5703125" style="111" customWidth="1"/>
    <col min="4611" max="4622" width="7.7109375" style="111" customWidth="1"/>
    <col min="4623" max="4623" width="1" style="111" customWidth="1"/>
    <col min="4624" max="4864" width="8.5703125" style="111"/>
    <col min="4865" max="4865" width="5.7109375" style="111" customWidth="1"/>
    <col min="4866" max="4866" width="9.5703125" style="111" customWidth="1"/>
    <col min="4867" max="4878" width="7.7109375" style="111" customWidth="1"/>
    <col min="4879" max="4879" width="1" style="111" customWidth="1"/>
    <col min="4880" max="5120" width="8.5703125" style="111"/>
    <col min="5121" max="5121" width="5.7109375" style="111" customWidth="1"/>
    <col min="5122" max="5122" width="9.5703125" style="111" customWidth="1"/>
    <col min="5123" max="5134" width="7.7109375" style="111" customWidth="1"/>
    <col min="5135" max="5135" width="1" style="111" customWidth="1"/>
    <col min="5136" max="5376" width="8.5703125" style="111"/>
    <col min="5377" max="5377" width="5.7109375" style="111" customWidth="1"/>
    <col min="5378" max="5378" width="9.5703125" style="111" customWidth="1"/>
    <col min="5379" max="5390" width="7.7109375" style="111" customWidth="1"/>
    <col min="5391" max="5391" width="1" style="111" customWidth="1"/>
    <col min="5392" max="5632" width="8.5703125" style="111"/>
    <col min="5633" max="5633" width="5.7109375" style="111" customWidth="1"/>
    <col min="5634" max="5634" width="9.5703125" style="111" customWidth="1"/>
    <col min="5635" max="5646" width="7.7109375" style="111" customWidth="1"/>
    <col min="5647" max="5647" width="1" style="111" customWidth="1"/>
    <col min="5648" max="5888" width="8.5703125" style="111"/>
    <col min="5889" max="5889" width="5.7109375" style="111" customWidth="1"/>
    <col min="5890" max="5890" width="9.5703125" style="111" customWidth="1"/>
    <col min="5891" max="5902" width="7.7109375" style="111" customWidth="1"/>
    <col min="5903" max="5903" width="1" style="111" customWidth="1"/>
    <col min="5904" max="6144" width="8.5703125" style="111"/>
    <col min="6145" max="6145" width="5.7109375" style="111" customWidth="1"/>
    <col min="6146" max="6146" width="9.5703125" style="111" customWidth="1"/>
    <col min="6147" max="6158" width="7.7109375" style="111" customWidth="1"/>
    <col min="6159" max="6159" width="1" style="111" customWidth="1"/>
    <col min="6160" max="6400" width="8.5703125" style="111"/>
    <col min="6401" max="6401" width="5.7109375" style="111" customWidth="1"/>
    <col min="6402" max="6402" width="9.5703125" style="111" customWidth="1"/>
    <col min="6403" max="6414" width="7.7109375" style="111" customWidth="1"/>
    <col min="6415" max="6415" width="1" style="111" customWidth="1"/>
    <col min="6416" max="6656" width="8.5703125" style="111"/>
    <col min="6657" max="6657" width="5.7109375" style="111" customWidth="1"/>
    <col min="6658" max="6658" width="9.5703125" style="111" customWidth="1"/>
    <col min="6659" max="6670" width="7.7109375" style="111" customWidth="1"/>
    <col min="6671" max="6671" width="1" style="111" customWidth="1"/>
    <col min="6672" max="6912" width="8.5703125" style="111"/>
    <col min="6913" max="6913" width="5.7109375" style="111" customWidth="1"/>
    <col min="6914" max="6914" width="9.5703125" style="111" customWidth="1"/>
    <col min="6915" max="6926" width="7.7109375" style="111" customWidth="1"/>
    <col min="6927" max="6927" width="1" style="111" customWidth="1"/>
    <col min="6928" max="7168" width="8.5703125" style="111"/>
    <col min="7169" max="7169" width="5.7109375" style="111" customWidth="1"/>
    <col min="7170" max="7170" width="9.5703125" style="111" customWidth="1"/>
    <col min="7171" max="7182" width="7.7109375" style="111" customWidth="1"/>
    <col min="7183" max="7183" width="1" style="111" customWidth="1"/>
    <col min="7184" max="7424" width="8.5703125" style="111"/>
    <col min="7425" max="7425" width="5.7109375" style="111" customWidth="1"/>
    <col min="7426" max="7426" width="9.5703125" style="111" customWidth="1"/>
    <col min="7427" max="7438" width="7.7109375" style="111" customWidth="1"/>
    <col min="7439" max="7439" width="1" style="111" customWidth="1"/>
    <col min="7440" max="7680" width="8.5703125" style="111"/>
    <col min="7681" max="7681" width="5.7109375" style="111" customWidth="1"/>
    <col min="7682" max="7682" width="9.5703125" style="111" customWidth="1"/>
    <col min="7683" max="7694" width="7.7109375" style="111" customWidth="1"/>
    <col min="7695" max="7695" width="1" style="111" customWidth="1"/>
    <col min="7696" max="7936" width="8.5703125" style="111"/>
    <col min="7937" max="7937" width="5.7109375" style="111" customWidth="1"/>
    <col min="7938" max="7938" width="9.5703125" style="111" customWidth="1"/>
    <col min="7939" max="7950" width="7.7109375" style="111" customWidth="1"/>
    <col min="7951" max="7951" width="1" style="111" customWidth="1"/>
    <col min="7952" max="8192" width="8.5703125" style="111"/>
    <col min="8193" max="8193" width="5.7109375" style="111" customWidth="1"/>
    <col min="8194" max="8194" width="9.5703125" style="111" customWidth="1"/>
    <col min="8195" max="8206" width="7.7109375" style="111" customWidth="1"/>
    <col min="8207" max="8207" width="1" style="111" customWidth="1"/>
    <col min="8208" max="8448" width="8.5703125" style="111"/>
    <col min="8449" max="8449" width="5.7109375" style="111" customWidth="1"/>
    <col min="8450" max="8450" width="9.5703125" style="111" customWidth="1"/>
    <col min="8451" max="8462" width="7.7109375" style="111" customWidth="1"/>
    <col min="8463" max="8463" width="1" style="111" customWidth="1"/>
    <col min="8464" max="8704" width="8.5703125" style="111"/>
    <col min="8705" max="8705" width="5.7109375" style="111" customWidth="1"/>
    <col min="8706" max="8706" width="9.5703125" style="111" customWidth="1"/>
    <col min="8707" max="8718" width="7.7109375" style="111" customWidth="1"/>
    <col min="8719" max="8719" width="1" style="111" customWidth="1"/>
    <col min="8720" max="8960" width="8.5703125" style="111"/>
    <col min="8961" max="8961" width="5.7109375" style="111" customWidth="1"/>
    <col min="8962" max="8962" width="9.5703125" style="111" customWidth="1"/>
    <col min="8963" max="8974" width="7.7109375" style="111" customWidth="1"/>
    <col min="8975" max="8975" width="1" style="111" customWidth="1"/>
    <col min="8976" max="9216" width="8.5703125" style="111"/>
    <col min="9217" max="9217" width="5.7109375" style="111" customWidth="1"/>
    <col min="9218" max="9218" width="9.5703125" style="111" customWidth="1"/>
    <col min="9219" max="9230" width="7.7109375" style="111" customWidth="1"/>
    <col min="9231" max="9231" width="1" style="111" customWidth="1"/>
    <col min="9232" max="9472" width="8.5703125" style="111"/>
    <col min="9473" max="9473" width="5.7109375" style="111" customWidth="1"/>
    <col min="9474" max="9474" width="9.5703125" style="111" customWidth="1"/>
    <col min="9475" max="9486" width="7.7109375" style="111" customWidth="1"/>
    <col min="9487" max="9487" width="1" style="111" customWidth="1"/>
    <col min="9488" max="9728" width="8.5703125" style="111"/>
    <col min="9729" max="9729" width="5.7109375" style="111" customWidth="1"/>
    <col min="9730" max="9730" width="9.5703125" style="111" customWidth="1"/>
    <col min="9731" max="9742" width="7.7109375" style="111" customWidth="1"/>
    <col min="9743" max="9743" width="1" style="111" customWidth="1"/>
    <col min="9744" max="9984" width="8.5703125" style="111"/>
    <col min="9985" max="9985" width="5.7109375" style="111" customWidth="1"/>
    <col min="9986" max="9986" width="9.5703125" style="111" customWidth="1"/>
    <col min="9987" max="9998" width="7.7109375" style="111" customWidth="1"/>
    <col min="9999" max="9999" width="1" style="111" customWidth="1"/>
    <col min="10000" max="10240" width="8.5703125" style="111"/>
    <col min="10241" max="10241" width="5.7109375" style="111" customWidth="1"/>
    <col min="10242" max="10242" width="9.5703125" style="111" customWidth="1"/>
    <col min="10243" max="10254" width="7.7109375" style="111" customWidth="1"/>
    <col min="10255" max="10255" width="1" style="111" customWidth="1"/>
    <col min="10256" max="10496" width="8.5703125" style="111"/>
    <col min="10497" max="10497" width="5.7109375" style="111" customWidth="1"/>
    <col min="10498" max="10498" width="9.5703125" style="111" customWidth="1"/>
    <col min="10499" max="10510" width="7.7109375" style="111" customWidth="1"/>
    <col min="10511" max="10511" width="1" style="111" customWidth="1"/>
    <col min="10512" max="10752" width="8.5703125" style="111"/>
    <col min="10753" max="10753" width="5.7109375" style="111" customWidth="1"/>
    <col min="10754" max="10754" width="9.5703125" style="111" customWidth="1"/>
    <col min="10755" max="10766" width="7.7109375" style="111" customWidth="1"/>
    <col min="10767" max="10767" width="1" style="111" customWidth="1"/>
    <col min="10768" max="11008" width="8.5703125" style="111"/>
    <col min="11009" max="11009" width="5.7109375" style="111" customWidth="1"/>
    <col min="11010" max="11010" width="9.5703125" style="111" customWidth="1"/>
    <col min="11011" max="11022" width="7.7109375" style="111" customWidth="1"/>
    <col min="11023" max="11023" width="1" style="111" customWidth="1"/>
    <col min="11024" max="11264" width="8.5703125" style="111"/>
    <col min="11265" max="11265" width="5.7109375" style="111" customWidth="1"/>
    <col min="11266" max="11266" width="9.5703125" style="111" customWidth="1"/>
    <col min="11267" max="11278" width="7.7109375" style="111" customWidth="1"/>
    <col min="11279" max="11279" width="1" style="111" customWidth="1"/>
    <col min="11280" max="11520" width="8.5703125" style="111"/>
    <col min="11521" max="11521" width="5.7109375" style="111" customWidth="1"/>
    <col min="11522" max="11522" width="9.5703125" style="111" customWidth="1"/>
    <col min="11523" max="11534" width="7.7109375" style="111" customWidth="1"/>
    <col min="11535" max="11535" width="1" style="111" customWidth="1"/>
    <col min="11536" max="11776" width="8.5703125" style="111"/>
    <col min="11777" max="11777" width="5.7109375" style="111" customWidth="1"/>
    <col min="11778" max="11778" width="9.5703125" style="111" customWidth="1"/>
    <col min="11779" max="11790" width="7.7109375" style="111" customWidth="1"/>
    <col min="11791" max="11791" width="1" style="111" customWidth="1"/>
    <col min="11792" max="12032" width="8.5703125" style="111"/>
    <col min="12033" max="12033" width="5.7109375" style="111" customWidth="1"/>
    <col min="12034" max="12034" width="9.5703125" style="111" customWidth="1"/>
    <col min="12035" max="12046" width="7.7109375" style="111" customWidth="1"/>
    <col min="12047" max="12047" width="1" style="111" customWidth="1"/>
    <col min="12048" max="12288" width="8.5703125" style="111"/>
    <col min="12289" max="12289" width="5.7109375" style="111" customWidth="1"/>
    <col min="12290" max="12290" width="9.5703125" style="111" customWidth="1"/>
    <col min="12291" max="12302" width="7.7109375" style="111" customWidth="1"/>
    <col min="12303" max="12303" width="1" style="111" customWidth="1"/>
    <col min="12304" max="12544" width="8.5703125" style="111"/>
    <col min="12545" max="12545" width="5.7109375" style="111" customWidth="1"/>
    <col min="12546" max="12546" width="9.5703125" style="111" customWidth="1"/>
    <col min="12547" max="12558" width="7.7109375" style="111" customWidth="1"/>
    <col min="12559" max="12559" width="1" style="111" customWidth="1"/>
    <col min="12560" max="12800" width="8.5703125" style="111"/>
    <col min="12801" max="12801" width="5.7109375" style="111" customWidth="1"/>
    <col min="12802" max="12802" width="9.5703125" style="111" customWidth="1"/>
    <col min="12803" max="12814" width="7.7109375" style="111" customWidth="1"/>
    <col min="12815" max="12815" width="1" style="111" customWidth="1"/>
    <col min="12816" max="13056" width="8.5703125" style="111"/>
    <col min="13057" max="13057" width="5.7109375" style="111" customWidth="1"/>
    <col min="13058" max="13058" width="9.5703125" style="111" customWidth="1"/>
    <col min="13059" max="13070" width="7.7109375" style="111" customWidth="1"/>
    <col min="13071" max="13071" width="1" style="111" customWidth="1"/>
    <col min="13072" max="13312" width="8.5703125" style="111"/>
    <col min="13313" max="13313" width="5.7109375" style="111" customWidth="1"/>
    <col min="13314" max="13314" width="9.5703125" style="111" customWidth="1"/>
    <col min="13315" max="13326" width="7.7109375" style="111" customWidth="1"/>
    <col min="13327" max="13327" width="1" style="111" customWidth="1"/>
    <col min="13328" max="13568" width="8.5703125" style="111"/>
    <col min="13569" max="13569" width="5.7109375" style="111" customWidth="1"/>
    <col min="13570" max="13570" width="9.5703125" style="111" customWidth="1"/>
    <col min="13571" max="13582" width="7.7109375" style="111" customWidth="1"/>
    <col min="13583" max="13583" width="1" style="111" customWidth="1"/>
    <col min="13584" max="13824" width="8.5703125" style="111"/>
    <col min="13825" max="13825" width="5.7109375" style="111" customWidth="1"/>
    <col min="13826" max="13826" width="9.5703125" style="111" customWidth="1"/>
    <col min="13827" max="13838" width="7.7109375" style="111" customWidth="1"/>
    <col min="13839" max="13839" width="1" style="111" customWidth="1"/>
    <col min="13840" max="14080" width="8.5703125" style="111"/>
    <col min="14081" max="14081" width="5.7109375" style="111" customWidth="1"/>
    <col min="14082" max="14082" width="9.5703125" style="111" customWidth="1"/>
    <col min="14083" max="14094" width="7.7109375" style="111" customWidth="1"/>
    <col min="14095" max="14095" width="1" style="111" customWidth="1"/>
    <col min="14096" max="14336" width="8.5703125" style="111"/>
    <col min="14337" max="14337" width="5.7109375" style="111" customWidth="1"/>
    <col min="14338" max="14338" width="9.5703125" style="111" customWidth="1"/>
    <col min="14339" max="14350" width="7.7109375" style="111" customWidth="1"/>
    <col min="14351" max="14351" width="1" style="111" customWidth="1"/>
    <col min="14352" max="14592" width="8.5703125" style="111"/>
    <col min="14593" max="14593" width="5.7109375" style="111" customWidth="1"/>
    <col min="14594" max="14594" width="9.5703125" style="111" customWidth="1"/>
    <col min="14595" max="14606" width="7.7109375" style="111" customWidth="1"/>
    <col min="14607" max="14607" width="1" style="111" customWidth="1"/>
    <col min="14608" max="14848" width="8.5703125" style="111"/>
    <col min="14849" max="14849" width="5.7109375" style="111" customWidth="1"/>
    <col min="14850" max="14850" width="9.5703125" style="111" customWidth="1"/>
    <col min="14851" max="14862" width="7.7109375" style="111" customWidth="1"/>
    <col min="14863" max="14863" width="1" style="111" customWidth="1"/>
    <col min="14864" max="15104" width="8.5703125" style="111"/>
    <col min="15105" max="15105" width="5.7109375" style="111" customWidth="1"/>
    <col min="15106" max="15106" width="9.5703125" style="111" customWidth="1"/>
    <col min="15107" max="15118" width="7.7109375" style="111" customWidth="1"/>
    <col min="15119" max="15119" width="1" style="111" customWidth="1"/>
    <col min="15120" max="15360" width="8.5703125" style="111"/>
    <col min="15361" max="15361" width="5.7109375" style="111" customWidth="1"/>
    <col min="15362" max="15362" width="9.5703125" style="111" customWidth="1"/>
    <col min="15363" max="15374" width="7.7109375" style="111" customWidth="1"/>
    <col min="15375" max="15375" width="1" style="111" customWidth="1"/>
    <col min="15376" max="15616" width="8.5703125" style="111"/>
    <col min="15617" max="15617" width="5.7109375" style="111" customWidth="1"/>
    <col min="15618" max="15618" width="9.5703125" style="111" customWidth="1"/>
    <col min="15619" max="15630" width="7.7109375" style="111" customWidth="1"/>
    <col min="15631" max="15631" width="1" style="111" customWidth="1"/>
    <col min="15632" max="15872" width="8.5703125" style="111"/>
    <col min="15873" max="15873" width="5.7109375" style="111" customWidth="1"/>
    <col min="15874" max="15874" width="9.5703125" style="111" customWidth="1"/>
    <col min="15875" max="15886" width="7.7109375" style="111" customWidth="1"/>
    <col min="15887" max="15887" width="1" style="111" customWidth="1"/>
    <col min="15888" max="16128" width="8.5703125" style="111"/>
    <col min="16129" max="16129" width="5.7109375" style="111" customWidth="1"/>
    <col min="16130" max="16130" width="9.5703125" style="111" customWidth="1"/>
    <col min="16131" max="16142" width="7.7109375" style="111" customWidth="1"/>
    <col min="16143" max="16143" width="1" style="111" customWidth="1"/>
    <col min="16144" max="16384" width="8.5703125" style="111"/>
  </cols>
  <sheetData>
    <row r="1" spans="1:23" ht="22.5" customHeight="1"/>
    <row r="2" spans="1:23" ht="22.5" customHeight="1"/>
    <row r="3" spans="1:23" s="115" customFormat="1" ht="24.75" customHeight="1" thickBot="1">
      <c r="A3" s="113" t="s">
        <v>60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Q3" s="187"/>
    </row>
    <row r="4" spans="1:23" s="115" customFormat="1" ht="23.25" customHeight="1">
      <c r="A4" s="188" t="s">
        <v>61</v>
      </c>
      <c r="B4" s="189"/>
      <c r="C4" s="190" t="s">
        <v>62</v>
      </c>
      <c r="D4" s="118"/>
      <c r="E4" s="122"/>
      <c r="F4" s="191" t="s">
        <v>63</v>
      </c>
      <c r="G4" s="118"/>
      <c r="H4" s="118"/>
      <c r="I4" s="118"/>
      <c r="J4" s="118"/>
      <c r="K4" s="118"/>
      <c r="L4" s="118"/>
      <c r="M4" s="118"/>
      <c r="N4" s="118"/>
      <c r="O4" s="127"/>
      <c r="Q4" s="187"/>
    </row>
    <row r="5" spans="1:23" s="115" customFormat="1" ht="16.5" customHeight="1">
      <c r="A5" s="135"/>
      <c r="B5" s="136"/>
      <c r="C5" s="128"/>
      <c r="D5" s="129"/>
      <c r="E5" s="131"/>
      <c r="F5" s="192" t="s">
        <v>26</v>
      </c>
      <c r="G5" s="193"/>
      <c r="H5" s="194"/>
      <c r="I5" s="195" t="s">
        <v>64</v>
      </c>
      <c r="J5" s="193"/>
      <c r="K5" s="194"/>
      <c r="L5" s="192" t="s">
        <v>65</v>
      </c>
      <c r="M5" s="193"/>
      <c r="N5" s="193"/>
      <c r="O5" s="127"/>
      <c r="Q5" s="187"/>
    </row>
    <row r="6" spans="1:23" s="115" customFormat="1" ht="16.5" customHeight="1">
      <c r="A6" s="135"/>
      <c r="B6" s="136"/>
      <c r="C6" s="128"/>
      <c r="D6" s="140"/>
      <c r="E6" s="143"/>
      <c r="F6" s="130"/>
      <c r="G6" s="129"/>
      <c r="H6" s="131"/>
      <c r="I6" s="130"/>
      <c r="J6" s="140"/>
      <c r="K6" s="143"/>
      <c r="L6" s="130"/>
      <c r="M6" s="129"/>
      <c r="N6" s="129"/>
      <c r="O6" s="127"/>
      <c r="Q6" s="187"/>
    </row>
    <row r="7" spans="1:23" s="115" customFormat="1" ht="21.75" customHeight="1" thickBot="1">
      <c r="A7" s="196"/>
      <c r="B7" s="197"/>
      <c r="C7" s="147" t="s">
        <v>26</v>
      </c>
      <c r="D7" s="148" t="s">
        <v>66</v>
      </c>
      <c r="E7" s="150" t="s">
        <v>67</v>
      </c>
      <c r="F7" s="198" t="s">
        <v>26</v>
      </c>
      <c r="G7" s="199" t="s">
        <v>66</v>
      </c>
      <c r="H7" s="199" t="s">
        <v>67</v>
      </c>
      <c r="I7" s="149" t="s">
        <v>26</v>
      </c>
      <c r="J7" s="148" t="s">
        <v>66</v>
      </c>
      <c r="K7" s="150" t="s">
        <v>67</v>
      </c>
      <c r="L7" s="151" t="s">
        <v>26</v>
      </c>
      <c r="M7" s="199" t="s">
        <v>66</v>
      </c>
      <c r="N7" s="199" t="s">
        <v>67</v>
      </c>
      <c r="O7" s="127"/>
      <c r="Q7" s="200"/>
      <c r="R7" s="200"/>
      <c r="S7" s="200"/>
      <c r="T7" s="200"/>
      <c r="U7" s="200"/>
      <c r="V7" s="200"/>
      <c r="W7" s="200"/>
    </row>
    <row r="8" spans="1:23" s="115" customFormat="1" ht="28.5" customHeight="1">
      <c r="A8" s="118" t="s">
        <v>13</v>
      </c>
      <c r="B8" s="201" t="s">
        <v>26</v>
      </c>
      <c r="C8" s="202">
        <f t="shared" ref="C8:C40" si="0">SUM(D8:E8)</f>
        <v>1182</v>
      </c>
      <c r="D8" s="203">
        <f t="shared" ref="D8:N8" si="1">SUM(D9:D18)</f>
        <v>439</v>
      </c>
      <c r="E8" s="156">
        <f t="shared" si="1"/>
        <v>743</v>
      </c>
      <c r="F8" s="204">
        <f t="shared" si="1"/>
        <v>220</v>
      </c>
      <c r="G8" s="203">
        <f t="shared" si="1"/>
        <v>171</v>
      </c>
      <c r="H8" s="205">
        <f t="shared" si="1"/>
        <v>49</v>
      </c>
      <c r="I8" s="204">
        <f t="shared" si="1"/>
        <v>90</v>
      </c>
      <c r="J8" s="203">
        <f t="shared" si="1"/>
        <v>71</v>
      </c>
      <c r="K8" s="205">
        <f t="shared" si="1"/>
        <v>19</v>
      </c>
      <c r="L8" s="204">
        <f t="shared" si="1"/>
        <v>130</v>
      </c>
      <c r="M8" s="203">
        <f t="shared" si="1"/>
        <v>100</v>
      </c>
      <c r="N8" s="204">
        <f t="shared" si="1"/>
        <v>30</v>
      </c>
      <c r="O8" s="127"/>
      <c r="Q8" s="187"/>
    </row>
    <row r="9" spans="1:23" s="115" customFormat="1" ht="23.25" customHeight="1">
      <c r="A9" s="206"/>
      <c r="B9" s="162" t="s">
        <v>49</v>
      </c>
      <c r="C9" s="207">
        <f t="shared" si="0"/>
        <v>567</v>
      </c>
      <c r="D9" s="159">
        <v>218</v>
      </c>
      <c r="E9" s="208">
        <v>349</v>
      </c>
      <c r="F9" s="158">
        <f t="shared" ref="F9:F18" si="2">SUM(G9:H9)</f>
        <v>195</v>
      </c>
      <c r="G9" s="159">
        <f t="shared" ref="G9:H18" si="3">G20+G31</f>
        <v>152</v>
      </c>
      <c r="H9" s="174">
        <f t="shared" si="3"/>
        <v>43</v>
      </c>
      <c r="I9" s="158">
        <f t="shared" ref="I9:I18" si="4">SUM(J9:K9)</f>
        <v>84</v>
      </c>
      <c r="J9" s="159">
        <v>65</v>
      </c>
      <c r="K9" s="174">
        <v>19</v>
      </c>
      <c r="L9" s="158">
        <f t="shared" ref="L9:L29" si="5">SUM(M9:N9)</f>
        <v>111</v>
      </c>
      <c r="M9" s="159">
        <v>87</v>
      </c>
      <c r="N9" s="159">
        <v>24</v>
      </c>
      <c r="O9" s="127"/>
      <c r="Q9" s="187"/>
    </row>
    <row r="10" spans="1:23" s="115" customFormat="1" ht="23.25" customHeight="1">
      <c r="A10" s="206"/>
      <c r="B10" s="162" t="s">
        <v>50</v>
      </c>
      <c r="C10" s="207">
        <f t="shared" si="0"/>
        <v>70</v>
      </c>
      <c r="D10" s="159">
        <v>23</v>
      </c>
      <c r="E10" s="174">
        <v>47</v>
      </c>
      <c r="F10" s="158">
        <f t="shared" si="2"/>
        <v>1</v>
      </c>
      <c r="G10" s="159">
        <f t="shared" si="3"/>
        <v>0</v>
      </c>
      <c r="H10" s="174">
        <f t="shared" si="3"/>
        <v>1</v>
      </c>
      <c r="I10" s="158">
        <f t="shared" si="4"/>
        <v>0</v>
      </c>
      <c r="J10" s="159">
        <v>0</v>
      </c>
      <c r="K10" s="174">
        <v>0</v>
      </c>
      <c r="L10" s="158">
        <f t="shared" si="5"/>
        <v>1</v>
      </c>
      <c r="M10" s="159">
        <v>0</v>
      </c>
      <c r="N10" s="159">
        <v>1</v>
      </c>
      <c r="O10" s="127"/>
      <c r="Q10" s="187"/>
    </row>
    <row r="11" spans="1:23" s="115" customFormat="1" ht="23.25" customHeight="1">
      <c r="A11" s="206"/>
      <c r="B11" s="162" t="s">
        <v>51</v>
      </c>
      <c r="C11" s="207">
        <f t="shared" si="0"/>
        <v>119</v>
      </c>
      <c r="D11" s="159">
        <v>96</v>
      </c>
      <c r="E11" s="174">
        <v>23</v>
      </c>
      <c r="F11" s="158">
        <f t="shared" si="2"/>
        <v>0</v>
      </c>
      <c r="G11" s="159">
        <f t="shared" si="3"/>
        <v>0</v>
      </c>
      <c r="H11" s="174">
        <f t="shared" si="3"/>
        <v>0</v>
      </c>
      <c r="I11" s="158">
        <f t="shared" si="4"/>
        <v>0</v>
      </c>
      <c r="J11" s="159">
        <v>0</v>
      </c>
      <c r="K11" s="174">
        <v>0</v>
      </c>
      <c r="L11" s="158">
        <f t="shared" si="5"/>
        <v>0</v>
      </c>
      <c r="M11" s="159">
        <v>0</v>
      </c>
      <c r="N11" s="159">
        <v>0</v>
      </c>
      <c r="O11" s="127"/>
      <c r="Q11" s="187"/>
    </row>
    <row r="12" spans="1:23" s="115" customFormat="1" ht="23.25" customHeight="1">
      <c r="A12" s="206"/>
      <c r="B12" s="162" t="s">
        <v>52</v>
      </c>
      <c r="C12" s="207">
        <f t="shared" si="0"/>
        <v>250</v>
      </c>
      <c r="D12" s="159">
        <v>58</v>
      </c>
      <c r="E12" s="174">
        <v>192</v>
      </c>
      <c r="F12" s="158">
        <f t="shared" si="2"/>
        <v>2</v>
      </c>
      <c r="G12" s="159">
        <f t="shared" si="3"/>
        <v>2</v>
      </c>
      <c r="H12" s="174">
        <f t="shared" si="3"/>
        <v>0</v>
      </c>
      <c r="I12" s="158">
        <f t="shared" si="4"/>
        <v>1</v>
      </c>
      <c r="J12" s="159">
        <v>1</v>
      </c>
      <c r="K12" s="174">
        <v>0</v>
      </c>
      <c r="L12" s="158">
        <f t="shared" si="5"/>
        <v>1</v>
      </c>
      <c r="M12" s="159">
        <v>1</v>
      </c>
      <c r="N12" s="159">
        <v>0</v>
      </c>
      <c r="O12" s="127"/>
      <c r="Q12" s="187"/>
    </row>
    <row r="13" spans="1:23" s="115" customFormat="1" ht="23.25" customHeight="1">
      <c r="A13" s="206"/>
      <c r="B13" s="162" t="s">
        <v>53</v>
      </c>
      <c r="C13" s="207">
        <f t="shared" si="0"/>
        <v>6</v>
      </c>
      <c r="D13" s="159">
        <v>2</v>
      </c>
      <c r="E13" s="174">
        <v>4</v>
      </c>
      <c r="F13" s="158">
        <f t="shared" si="2"/>
        <v>0</v>
      </c>
      <c r="G13" s="159">
        <f t="shared" si="3"/>
        <v>0</v>
      </c>
      <c r="H13" s="174">
        <f t="shared" si="3"/>
        <v>0</v>
      </c>
      <c r="I13" s="158">
        <f t="shared" si="4"/>
        <v>0</v>
      </c>
      <c r="J13" s="159">
        <v>0</v>
      </c>
      <c r="K13" s="174">
        <v>0</v>
      </c>
      <c r="L13" s="158">
        <f t="shared" si="5"/>
        <v>0</v>
      </c>
      <c r="M13" s="159">
        <v>0</v>
      </c>
      <c r="N13" s="159">
        <v>0</v>
      </c>
      <c r="O13" s="127"/>
      <c r="Q13" s="187"/>
    </row>
    <row r="14" spans="1:23" s="115" customFormat="1" ht="23.25" customHeight="1">
      <c r="A14" s="206"/>
      <c r="B14" s="162" t="s">
        <v>54</v>
      </c>
      <c r="C14" s="207">
        <f t="shared" si="0"/>
        <v>69</v>
      </c>
      <c r="D14" s="159">
        <v>5</v>
      </c>
      <c r="E14" s="174">
        <v>64</v>
      </c>
      <c r="F14" s="158">
        <f t="shared" si="2"/>
        <v>2</v>
      </c>
      <c r="G14" s="159">
        <f t="shared" si="3"/>
        <v>0</v>
      </c>
      <c r="H14" s="174">
        <f t="shared" si="3"/>
        <v>2</v>
      </c>
      <c r="I14" s="158">
        <f t="shared" si="4"/>
        <v>0</v>
      </c>
      <c r="J14" s="159">
        <v>0</v>
      </c>
      <c r="K14" s="174">
        <v>0</v>
      </c>
      <c r="L14" s="158">
        <f t="shared" si="5"/>
        <v>2</v>
      </c>
      <c r="M14" s="159">
        <v>0</v>
      </c>
      <c r="N14" s="159">
        <v>2</v>
      </c>
      <c r="O14" s="127"/>
      <c r="Q14" s="187"/>
    </row>
    <row r="15" spans="1:23" s="115" customFormat="1" ht="23.25" customHeight="1">
      <c r="A15" s="206"/>
      <c r="B15" s="162" t="s">
        <v>55</v>
      </c>
      <c r="C15" s="207">
        <f t="shared" si="0"/>
        <v>2</v>
      </c>
      <c r="D15" s="159">
        <v>0</v>
      </c>
      <c r="E15" s="174">
        <v>2</v>
      </c>
      <c r="F15" s="158">
        <f t="shared" si="2"/>
        <v>0</v>
      </c>
      <c r="G15" s="159">
        <f t="shared" si="3"/>
        <v>0</v>
      </c>
      <c r="H15" s="174">
        <f t="shared" si="3"/>
        <v>0</v>
      </c>
      <c r="I15" s="158">
        <f t="shared" si="4"/>
        <v>0</v>
      </c>
      <c r="J15" s="159">
        <v>0</v>
      </c>
      <c r="K15" s="174">
        <v>0</v>
      </c>
      <c r="L15" s="158">
        <f t="shared" si="5"/>
        <v>0</v>
      </c>
      <c r="M15" s="159">
        <v>0</v>
      </c>
      <c r="N15" s="159">
        <v>0</v>
      </c>
      <c r="O15" s="127"/>
      <c r="Q15" s="187"/>
    </row>
    <row r="16" spans="1:23" s="115" customFormat="1" ht="23.25" customHeight="1">
      <c r="A16" s="206"/>
      <c r="B16" s="162" t="s">
        <v>36</v>
      </c>
      <c r="C16" s="207">
        <f t="shared" si="0"/>
        <v>0</v>
      </c>
      <c r="D16" s="159">
        <v>0</v>
      </c>
      <c r="E16" s="174">
        <v>0</v>
      </c>
      <c r="F16" s="158">
        <f t="shared" si="2"/>
        <v>0</v>
      </c>
      <c r="G16" s="159">
        <f t="shared" si="3"/>
        <v>0</v>
      </c>
      <c r="H16" s="174">
        <f t="shared" si="3"/>
        <v>0</v>
      </c>
      <c r="I16" s="158">
        <f t="shared" si="4"/>
        <v>0</v>
      </c>
      <c r="J16" s="159">
        <v>0</v>
      </c>
      <c r="K16" s="174">
        <v>0</v>
      </c>
      <c r="L16" s="158">
        <f t="shared" si="5"/>
        <v>0</v>
      </c>
      <c r="M16" s="159">
        <v>0</v>
      </c>
      <c r="N16" s="159">
        <v>0</v>
      </c>
      <c r="O16" s="127"/>
      <c r="Q16" s="187"/>
    </row>
    <row r="17" spans="1:17" s="115" customFormat="1" ht="23.25" customHeight="1">
      <c r="A17" s="206"/>
      <c r="B17" s="162" t="s">
        <v>56</v>
      </c>
      <c r="C17" s="207">
        <f t="shared" si="0"/>
        <v>28</v>
      </c>
      <c r="D17" s="159">
        <v>2</v>
      </c>
      <c r="E17" s="174">
        <v>26</v>
      </c>
      <c r="F17" s="158">
        <f t="shared" si="2"/>
        <v>17</v>
      </c>
      <c r="G17" s="159">
        <f t="shared" si="3"/>
        <v>14</v>
      </c>
      <c r="H17" s="174">
        <f t="shared" si="3"/>
        <v>3</v>
      </c>
      <c r="I17" s="158">
        <f t="shared" si="4"/>
        <v>5</v>
      </c>
      <c r="J17" s="159">
        <v>5</v>
      </c>
      <c r="K17" s="174">
        <v>0</v>
      </c>
      <c r="L17" s="158">
        <f t="shared" si="5"/>
        <v>12</v>
      </c>
      <c r="M17" s="159">
        <v>9</v>
      </c>
      <c r="N17" s="159">
        <v>3</v>
      </c>
      <c r="O17" s="127"/>
      <c r="Q17" s="187"/>
    </row>
    <row r="18" spans="1:17" s="115" customFormat="1" ht="23.25" customHeight="1">
      <c r="A18" s="206"/>
      <c r="B18" s="162" t="s">
        <v>57</v>
      </c>
      <c r="C18" s="207">
        <f t="shared" si="0"/>
        <v>71</v>
      </c>
      <c r="D18" s="159">
        <v>35</v>
      </c>
      <c r="E18" s="178">
        <v>36</v>
      </c>
      <c r="F18" s="158">
        <f t="shared" si="2"/>
        <v>3</v>
      </c>
      <c r="G18" s="166">
        <f t="shared" si="3"/>
        <v>3</v>
      </c>
      <c r="H18" s="178">
        <f t="shared" si="3"/>
        <v>0</v>
      </c>
      <c r="I18" s="177">
        <f t="shared" si="4"/>
        <v>0</v>
      </c>
      <c r="J18" s="166">
        <v>0</v>
      </c>
      <c r="K18" s="178">
        <v>0</v>
      </c>
      <c r="L18" s="177">
        <f t="shared" si="5"/>
        <v>3</v>
      </c>
      <c r="M18" s="166">
        <v>3</v>
      </c>
      <c r="N18" s="166">
        <v>0</v>
      </c>
      <c r="O18" s="127"/>
      <c r="Q18" s="187"/>
    </row>
    <row r="19" spans="1:17" s="115" customFormat="1" ht="28.5" customHeight="1">
      <c r="A19" s="209" t="s">
        <v>58</v>
      </c>
      <c r="B19" s="168" t="s">
        <v>26</v>
      </c>
      <c r="C19" s="170">
        <f t="shared" si="0"/>
        <v>1138</v>
      </c>
      <c r="D19" s="170">
        <f t="shared" ref="D19:K19" si="6">SUM(D20:D29)</f>
        <v>412</v>
      </c>
      <c r="E19" s="172">
        <f t="shared" si="6"/>
        <v>726</v>
      </c>
      <c r="F19" s="169">
        <f t="shared" si="6"/>
        <v>218</v>
      </c>
      <c r="G19" s="170">
        <f t="shared" si="6"/>
        <v>169</v>
      </c>
      <c r="H19" s="172">
        <f t="shared" si="6"/>
        <v>49</v>
      </c>
      <c r="I19" s="169">
        <f t="shared" si="6"/>
        <v>90</v>
      </c>
      <c r="J19" s="170">
        <f t="shared" si="6"/>
        <v>71</v>
      </c>
      <c r="K19" s="172">
        <f t="shared" si="6"/>
        <v>19</v>
      </c>
      <c r="L19" s="169">
        <f t="shared" si="5"/>
        <v>128</v>
      </c>
      <c r="M19" s="170">
        <f>SUM(M20:M29)</f>
        <v>98</v>
      </c>
      <c r="N19" s="170">
        <f>SUM(N20:N29)</f>
        <v>30</v>
      </c>
      <c r="O19" s="127"/>
      <c r="Q19" s="187"/>
    </row>
    <row r="20" spans="1:17" s="115" customFormat="1" ht="23.25" customHeight="1">
      <c r="A20" s="206"/>
      <c r="B20" s="162" t="s">
        <v>49</v>
      </c>
      <c r="C20" s="207">
        <f t="shared" si="0"/>
        <v>553</v>
      </c>
      <c r="D20" s="159">
        <v>214</v>
      </c>
      <c r="E20" s="174">
        <v>339</v>
      </c>
      <c r="F20" s="210">
        <f t="shared" ref="F20:F29" si="7">SUM(G20:H20)</f>
        <v>195</v>
      </c>
      <c r="G20" s="159">
        <f t="shared" ref="G20:H29" si="8">J20+M20</f>
        <v>152</v>
      </c>
      <c r="H20" s="159">
        <f t="shared" si="8"/>
        <v>43</v>
      </c>
      <c r="I20" s="210">
        <f t="shared" ref="I20:I29" si="9">SUM(J20:K20)</f>
        <v>84</v>
      </c>
      <c r="J20" s="211">
        <v>65</v>
      </c>
      <c r="K20" s="208">
        <v>19</v>
      </c>
      <c r="L20" s="158">
        <f t="shared" si="5"/>
        <v>111</v>
      </c>
      <c r="M20" s="159">
        <v>87</v>
      </c>
      <c r="N20" s="211">
        <v>24</v>
      </c>
      <c r="O20" s="127"/>
      <c r="Q20" s="187"/>
    </row>
    <row r="21" spans="1:17" s="115" customFormat="1" ht="23.25" customHeight="1">
      <c r="A21" s="206"/>
      <c r="B21" s="162" t="s">
        <v>50</v>
      </c>
      <c r="C21" s="207">
        <f t="shared" si="0"/>
        <v>70</v>
      </c>
      <c r="D21" s="159">
        <v>23</v>
      </c>
      <c r="E21" s="174">
        <v>47</v>
      </c>
      <c r="F21" s="160">
        <f t="shared" si="7"/>
        <v>1</v>
      </c>
      <c r="G21" s="159">
        <f t="shared" si="8"/>
        <v>0</v>
      </c>
      <c r="H21" s="159">
        <f t="shared" si="8"/>
        <v>1</v>
      </c>
      <c r="I21" s="160">
        <f t="shared" si="9"/>
        <v>0</v>
      </c>
      <c r="J21" s="159">
        <v>0</v>
      </c>
      <c r="K21" s="174">
        <v>0</v>
      </c>
      <c r="L21" s="158">
        <f t="shared" si="5"/>
        <v>1</v>
      </c>
      <c r="M21" s="159">
        <v>0</v>
      </c>
      <c r="N21" s="159">
        <v>1</v>
      </c>
      <c r="O21" s="127"/>
      <c r="Q21" s="187"/>
    </row>
    <row r="22" spans="1:17" s="115" customFormat="1" ht="23.25" customHeight="1">
      <c r="A22" s="206"/>
      <c r="B22" s="162" t="s">
        <v>51</v>
      </c>
      <c r="C22" s="207">
        <f t="shared" si="0"/>
        <v>119</v>
      </c>
      <c r="D22" s="159">
        <v>96</v>
      </c>
      <c r="E22" s="174">
        <v>23</v>
      </c>
      <c r="F22" s="160">
        <f t="shared" si="7"/>
        <v>0</v>
      </c>
      <c r="G22" s="159">
        <f t="shared" si="8"/>
        <v>0</v>
      </c>
      <c r="H22" s="159">
        <f t="shared" si="8"/>
        <v>0</v>
      </c>
      <c r="I22" s="160">
        <f t="shared" si="9"/>
        <v>0</v>
      </c>
      <c r="J22" s="159">
        <v>0</v>
      </c>
      <c r="K22" s="174">
        <v>0</v>
      </c>
      <c r="L22" s="158">
        <f t="shared" si="5"/>
        <v>0</v>
      </c>
      <c r="M22" s="159">
        <v>0</v>
      </c>
      <c r="N22" s="159">
        <v>0</v>
      </c>
      <c r="O22" s="127"/>
      <c r="Q22" s="187"/>
    </row>
    <row r="23" spans="1:17" s="115" customFormat="1" ht="23.25" customHeight="1">
      <c r="A23" s="206"/>
      <c r="B23" s="162" t="s">
        <v>52</v>
      </c>
      <c r="C23" s="207">
        <f t="shared" si="0"/>
        <v>250</v>
      </c>
      <c r="D23" s="159">
        <v>58</v>
      </c>
      <c r="E23" s="174">
        <v>192</v>
      </c>
      <c r="F23" s="160">
        <f t="shared" si="7"/>
        <v>2</v>
      </c>
      <c r="G23" s="159">
        <f t="shared" si="8"/>
        <v>2</v>
      </c>
      <c r="H23" s="159">
        <f t="shared" si="8"/>
        <v>0</v>
      </c>
      <c r="I23" s="160">
        <f t="shared" si="9"/>
        <v>1</v>
      </c>
      <c r="J23" s="159">
        <v>1</v>
      </c>
      <c r="K23" s="174">
        <v>0</v>
      </c>
      <c r="L23" s="158">
        <f t="shared" si="5"/>
        <v>1</v>
      </c>
      <c r="M23" s="159">
        <v>1</v>
      </c>
      <c r="N23" s="159">
        <v>0</v>
      </c>
      <c r="O23" s="127"/>
      <c r="Q23" s="187"/>
    </row>
    <row r="24" spans="1:17" s="115" customFormat="1" ht="23.25" customHeight="1">
      <c r="A24" s="206"/>
      <c r="B24" s="162" t="s">
        <v>53</v>
      </c>
      <c r="C24" s="207">
        <f t="shared" si="0"/>
        <v>6</v>
      </c>
      <c r="D24" s="159">
        <v>2</v>
      </c>
      <c r="E24" s="174">
        <v>4</v>
      </c>
      <c r="F24" s="160">
        <f t="shared" si="7"/>
        <v>0</v>
      </c>
      <c r="G24" s="159">
        <f t="shared" si="8"/>
        <v>0</v>
      </c>
      <c r="H24" s="159">
        <f t="shared" si="8"/>
        <v>0</v>
      </c>
      <c r="I24" s="160">
        <f t="shared" si="9"/>
        <v>0</v>
      </c>
      <c r="J24" s="159">
        <v>0</v>
      </c>
      <c r="K24" s="174">
        <v>0</v>
      </c>
      <c r="L24" s="158">
        <f t="shared" si="5"/>
        <v>0</v>
      </c>
      <c r="M24" s="159">
        <v>0</v>
      </c>
      <c r="N24" s="159">
        <v>0</v>
      </c>
      <c r="O24" s="212"/>
      <c r="P24" s="213"/>
      <c r="Q24" s="187"/>
    </row>
    <row r="25" spans="1:17" s="115" customFormat="1" ht="23.25" customHeight="1">
      <c r="A25" s="206"/>
      <c r="B25" s="162" t="s">
        <v>54</v>
      </c>
      <c r="C25" s="207">
        <f t="shared" si="0"/>
        <v>69</v>
      </c>
      <c r="D25" s="159">
        <v>5</v>
      </c>
      <c r="E25" s="174">
        <v>64</v>
      </c>
      <c r="F25" s="160">
        <f t="shared" si="7"/>
        <v>2</v>
      </c>
      <c r="G25" s="159">
        <f t="shared" si="8"/>
        <v>0</v>
      </c>
      <c r="H25" s="159">
        <f t="shared" si="8"/>
        <v>2</v>
      </c>
      <c r="I25" s="160">
        <f t="shared" si="9"/>
        <v>0</v>
      </c>
      <c r="J25" s="159">
        <v>0</v>
      </c>
      <c r="K25" s="174">
        <v>0</v>
      </c>
      <c r="L25" s="158">
        <f t="shared" si="5"/>
        <v>2</v>
      </c>
      <c r="M25" s="159">
        <v>0</v>
      </c>
      <c r="N25" s="159">
        <v>2</v>
      </c>
      <c r="O25" s="127"/>
      <c r="Q25" s="187"/>
    </row>
    <row r="26" spans="1:17" s="115" customFormat="1" ht="23.25" customHeight="1">
      <c r="A26" s="206"/>
      <c r="B26" s="162" t="s">
        <v>55</v>
      </c>
      <c r="C26" s="207">
        <f t="shared" si="0"/>
        <v>2</v>
      </c>
      <c r="D26" s="159">
        <v>0</v>
      </c>
      <c r="E26" s="174">
        <v>2</v>
      </c>
      <c r="F26" s="160">
        <f t="shared" si="7"/>
        <v>0</v>
      </c>
      <c r="G26" s="159">
        <f t="shared" si="8"/>
        <v>0</v>
      </c>
      <c r="H26" s="159">
        <f t="shared" si="8"/>
        <v>0</v>
      </c>
      <c r="I26" s="160">
        <f t="shared" si="9"/>
        <v>0</v>
      </c>
      <c r="J26" s="159">
        <v>0</v>
      </c>
      <c r="K26" s="174">
        <v>0</v>
      </c>
      <c r="L26" s="158">
        <f t="shared" si="5"/>
        <v>0</v>
      </c>
      <c r="M26" s="159">
        <v>0</v>
      </c>
      <c r="N26" s="159">
        <v>0</v>
      </c>
      <c r="O26" s="127"/>
      <c r="Q26" s="187"/>
    </row>
    <row r="27" spans="1:17" s="115" customFormat="1" ht="23.25" customHeight="1">
      <c r="A27" s="206"/>
      <c r="B27" s="162" t="s">
        <v>36</v>
      </c>
      <c r="C27" s="207">
        <f t="shared" si="0"/>
        <v>0</v>
      </c>
      <c r="D27" s="159">
        <v>0</v>
      </c>
      <c r="E27" s="174">
        <v>0</v>
      </c>
      <c r="F27" s="160">
        <f t="shared" si="7"/>
        <v>0</v>
      </c>
      <c r="G27" s="159">
        <f t="shared" si="8"/>
        <v>0</v>
      </c>
      <c r="H27" s="159">
        <f t="shared" si="8"/>
        <v>0</v>
      </c>
      <c r="I27" s="160">
        <f t="shared" si="9"/>
        <v>0</v>
      </c>
      <c r="J27" s="159">
        <v>0</v>
      </c>
      <c r="K27" s="174">
        <v>0</v>
      </c>
      <c r="L27" s="158">
        <f t="shared" si="5"/>
        <v>0</v>
      </c>
      <c r="M27" s="159">
        <v>0</v>
      </c>
      <c r="N27" s="159">
        <v>0</v>
      </c>
      <c r="O27" s="127"/>
      <c r="Q27" s="187"/>
    </row>
    <row r="28" spans="1:17" s="115" customFormat="1" ht="23.25" customHeight="1">
      <c r="A28" s="206"/>
      <c r="B28" s="162" t="s">
        <v>56</v>
      </c>
      <c r="C28" s="207">
        <f t="shared" si="0"/>
        <v>28</v>
      </c>
      <c r="D28" s="159">
        <v>2</v>
      </c>
      <c r="E28" s="174">
        <v>26</v>
      </c>
      <c r="F28" s="160">
        <f t="shared" si="7"/>
        <v>17</v>
      </c>
      <c r="G28" s="159">
        <f t="shared" si="8"/>
        <v>14</v>
      </c>
      <c r="H28" s="159">
        <f t="shared" si="8"/>
        <v>3</v>
      </c>
      <c r="I28" s="160">
        <f t="shared" si="9"/>
        <v>5</v>
      </c>
      <c r="J28" s="159">
        <v>5</v>
      </c>
      <c r="K28" s="174">
        <v>0</v>
      </c>
      <c r="L28" s="158">
        <f t="shared" si="5"/>
        <v>12</v>
      </c>
      <c r="M28" s="159">
        <v>9</v>
      </c>
      <c r="N28" s="159">
        <v>3</v>
      </c>
      <c r="O28" s="127"/>
      <c r="Q28" s="187"/>
    </row>
    <row r="29" spans="1:17" s="115" customFormat="1" ht="23.25" customHeight="1">
      <c r="A29" s="214"/>
      <c r="B29" s="176" t="s">
        <v>57</v>
      </c>
      <c r="C29" s="207">
        <f t="shared" si="0"/>
        <v>41</v>
      </c>
      <c r="D29" s="166">
        <v>12</v>
      </c>
      <c r="E29" s="178">
        <v>29</v>
      </c>
      <c r="F29" s="165">
        <f t="shared" si="7"/>
        <v>1</v>
      </c>
      <c r="G29" s="159">
        <f t="shared" si="8"/>
        <v>1</v>
      </c>
      <c r="H29" s="159">
        <f t="shared" si="8"/>
        <v>0</v>
      </c>
      <c r="I29" s="165">
        <f t="shared" si="9"/>
        <v>0</v>
      </c>
      <c r="J29" s="166">
        <v>0</v>
      </c>
      <c r="K29" s="178">
        <v>0</v>
      </c>
      <c r="L29" s="177">
        <f t="shared" si="5"/>
        <v>1</v>
      </c>
      <c r="M29" s="166">
        <v>1</v>
      </c>
      <c r="N29" s="166">
        <v>0</v>
      </c>
      <c r="O29" s="127"/>
      <c r="Q29" s="187"/>
    </row>
    <row r="30" spans="1:17" s="115" customFormat="1" ht="28.5" customHeight="1">
      <c r="A30" s="215" t="s">
        <v>68</v>
      </c>
      <c r="B30" s="201" t="s">
        <v>26</v>
      </c>
      <c r="C30" s="170">
        <f t="shared" si="0"/>
        <v>44</v>
      </c>
      <c r="D30" s="170">
        <f t="shared" ref="D30:N30" si="10">SUM(D31:D40)</f>
        <v>27</v>
      </c>
      <c r="E30" s="172">
        <f t="shared" si="10"/>
        <v>17</v>
      </c>
      <c r="F30" s="169">
        <f t="shared" si="10"/>
        <v>2</v>
      </c>
      <c r="G30" s="170">
        <f t="shared" si="10"/>
        <v>2</v>
      </c>
      <c r="H30" s="172">
        <f t="shared" si="10"/>
        <v>0</v>
      </c>
      <c r="I30" s="170">
        <f t="shared" si="10"/>
        <v>0</v>
      </c>
      <c r="J30" s="170">
        <f t="shared" si="10"/>
        <v>0</v>
      </c>
      <c r="K30" s="172">
        <f t="shared" si="10"/>
        <v>0</v>
      </c>
      <c r="L30" s="169">
        <f t="shared" si="10"/>
        <v>2</v>
      </c>
      <c r="M30" s="170">
        <f t="shared" si="10"/>
        <v>2</v>
      </c>
      <c r="N30" s="170">
        <f t="shared" si="10"/>
        <v>0</v>
      </c>
      <c r="O30" s="127"/>
      <c r="Q30" s="187"/>
    </row>
    <row r="31" spans="1:17" s="115" customFormat="1" ht="23.25" customHeight="1">
      <c r="A31" s="206"/>
      <c r="B31" s="162" t="s">
        <v>49</v>
      </c>
      <c r="C31" s="207">
        <f t="shared" si="0"/>
        <v>14</v>
      </c>
      <c r="D31" s="159">
        <v>4</v>
      </c>
      <c r="E31" s="174">
        <v>10</v>
      </c>
      <c r="F31" s="210">
        <f t="shared" ref="F31:F40" si="11">SUM(G31:H31)</f>
        <v>0</v>
      </c>
      <c r="G31" s="159">
        <f t="shared" ref="G31:H40" si="12">J31+M31</f>
        <v>0</v>
      </c>
      <c r="H31" s="159">
        <f t="shared" si="12"/>
        <v>0</v>
      </c>
      <c r="I31" s="210">
        <f t="shared" ref="I31:I40" si="13">SUM(J31:K31)</f>
        <v>0</v>
      </c>
      <c r="J31" s="211">
        <v>0</v>
      </c>
      <c r="K31" s="208">
        <v>0</v>
      </c>
      <c r="L31" s="158">
        <f t="shared" ref="L31:L40" si="14">SUM(M31:N31)</f>
        <v>0</v>
      </c>
      <c r="M31" s="159">
        <v>0</v>
      </c>
      <c r="N31" s="211">
        <v>0</v>
      </c>
      <c r="O31" s="127"/>
      <c r="Q31" s="187"/>
    </row>
    <row r="32" spans="1:17" s="115" customFormat="1" ht="23.25" customHeight="1">
      <c r="A32" s="206"/>
      <c r="B32" s="162" t="s">
        <v>50</v>
      </c>
      <c r="C32" s="207">
        <f t="shared" si="0"/>
        <v>0</v>
      </c>
      <c r="D32" s="159">
        <v>0</v>
      </c>
      <c r="E32" s="174">
        <v>0</v>
      </c>
      <c r="F32" s="160">
        <f t="shared" si="11"/>
        <v>0</v>
      </c>
      <c r="G32" s="159">
        <f t="shared" si="12"/>
        <v>0</v>
      </c>
      <c r="H32" s="159">
        <f t="shared" si="12"/>
        <v>0</v>
      </c>
      <c r="I32" s="160">
        <f t="shared" si="13"/>
        <v>0</v>
      </c>
      <c r="J32" s="159">
        <v>0</v>
      </c>
      <c r="K32" s="174">
        <v>0</v>
      </c>
      <c r="L32" s="158">
        <f t="shared" si="14"/>
        <v>0</v>
      </c>
      <c r="M32" s="159">
        <v>0</v>
      </c>
      <c r="N32" s="159">
        <v>0</v>
      </c>
      <c r="O32" s="127"/>
      <c r="Q32" s="187"/>
    </row>
    <row r="33" spans="1:17" s="115" customFormat="1" ht="23.25" customHeight="1">
      <c r="A33" s="206"/>
      <c r="B33" s="162" t="s">
        <v>51</v>
      </c>
      <c r="C33" s="207">
        <f t="shared" si="0"/>
        <v>0</v>
      </c>
      <c r="D33" s="159">
        <v>0</v>
      </c>
      <c r="E33" s="174">
        <v>0</v>
      </c>
      <c r="F33" s="160">
        <f t="shared" si="11"/>
        <v>0</v>
      </c>
      <c r="G33" s="159">
        <f t="shared" si="12"/>
        <v>0</v>
      </c>
      <c r="H33" s="159">
        <f t="shared" si="12"/>
        <v>0</v>
      </c>
      <c r="I33" s="160">
        <f t="shared" si="13"/>
        <v>0</v>
      </c>
      <c r="J33" s="159">
        <v>0</v>
      </c>
      <c r="K33" s="174">
        <v>0</v>
      </c>
      <c r="L33" s="158">
        <f t="shared" si="14"/>
        <v>0</v>
      </c>
      <c r="M33" s="159">
        <v>0</v>
      </c>
      <c r="N33" s="159">
        <v>0</v>
      </c>
      <c r="O33" s="127"/>
      <c r="Q33" s="187"/>
    </row>
    <row r="34" spans="1:17" s="115" customFormat="1" ht="23.25" customHeight="1">
      <c r="A34" s="206"/>
      <c r="B34" s="162" t="s">
        <v>52</v>
      </c>
      <c r="C34" s="207">
        <f t="shared" si="0"/>
        <v>0</v>
      </c>
      <c r="D34" s="159">
        <v>0</v>
      </c>
      <c r="E34" s="174">
        <v>0</v>
      </c>
      <c r="F34" s="160">
        <f t="shared" si="11"/>
        <v>0</v>
      </c>
      <c r="G34" s="159">
        <f t="shared" si="12"/>
        <v>0</v>
      </c>
      <c r="H34" s="159">
        <f t="shared" si="12"/>
        <v>0</v>
      </c>
      <c r="I34" s="160">
        <f t="shared" si="13"/>
        <v>0</v>
      </c>
      <c r="J34" s="159">
        <v>0</v>
      </c>
      <c r="K34" s="174">
        <v>0</v>
      </c>
      <c r="L34" s="158">
        <f t="shared" si="14"/>
        <v>0</v>
      </c>
      <c r="M34" s="159">
        <v>0</v>
      </c>
      <c r="N34" s="159">
        <v>0</v>
      </c>
      <c r="O34" s="127"/>
      <c r="Q34" s="187"/>
    </row>
    <row r="35" spans="1:17" s="115" customFormat="1" ht="23.25" customHeight="1">
      <c r="A35" s="206"/>
      <c r="B35" s="162" t="s">
        <v>53</v>
      </c>
      <c r="C35" s="207">
        <f t="shared" si="0"/>
        <v>0</v>
      </c>
      <c r="D35" s="159">
        <v>0</v>
      </c>
      <c r="E35" s="174">
        <v>0</v>
      </c>
      <c r="F35" s="158">
        <f t="shared" si="11"/>
        <v>0</v>
      </c>
      <c r="G35" s="159">
        <f t="shared" si="12"/>
        <v>0</v>
      </c>
      <c r="H35" s="159">
        <f t="shared" si="12"/>
        <v>0</v>
      </c>
      <c r="I35" s="160">
        <f t="shared" si="13"/>
        <v>0</v>
      </c>
      <c r="J35" s="159">
        <v>0</v>
      </c>
      <c r="K35" s="174">
        <v>0</v>
      </c>
      <c r="L35" s="158">
        <f t="shared" si="14"/>
        <v>0</v>
      </c>
      <c r="M35" s="159">
        <v>0</v>
      </c>
      <c r="N35" s="159">
        <v>0</v>
      </c>
      <c r="O35" s="127"/>
      <c r="Q35" s="187"/>
    </row>
    <row r="36" spans="1:17" s="115" customFormat="1" ht="23.25" customHeight="1">
      <c r="A36" s="206"/>
      <c r="B36" s="162" t="s">
        <v>54</v>
      </c>
      <c r="C36" s="207">
        <f t="shared" si="0"/>
        <v>0</v>
      </c>
      <c r="D36" s="159">
        <v>0</v>
      </c>
      <c r="E36" s="174">
        <v>0</v>
      </c>
      <c r="F36" s="160">
        <f t="shared" si="11"/>
        <v>0</v>
      </c>
      <c r="G36" s="159">
        <f t="shared" si="12"/>
        <v>0</v>
      </c>
      <c r="H36" s="159">
        <f t="shared" si="12"/>
        <v>0</v>
      </c>
      <c r="I36" s="160">
        <f t="shared" si="13"/>
        <v>0</v>
      </c>
      <c r="J36" s="159">
        <v>0</v>
      </c>
      <c r="K36" s="174">
        <v>0</v>
      </c>
      <c r="L36" s="158">
        <f t="shared" si="14"/>
        <v>0</v>
      </c>
      <c r="M36" s="159">
        <v>0</v>
      </c>
      <c r="N36" s="159">
        <v>0</v>
      </c>
      <c r="O36" s="127"/>
      <c r="Q36" s="187"/>
    </row>
    <row r="37" spans="1:17" s="115" customFormat="1" ht="23.25" customHeight="1">
      <c r="A37" s="206"/>
      <c r="B37" s="162" t="s">
        <v>55</v>
      </c>
      <c r="C37" s="207">
        <f t="shared" si="0"/>
        <v>0</v>
      </c>
      <c r="D37" s="159">
        <v>0</v>
      </c>
      <c r="E37" s="174">
        <v>0</v>
      </c>
      <c r="F37" s="160">
        <f t="shared" si="11"/>
        <v>0</v>
      </c>
      <c r="G37" s="159">
        <f t="shared" si="12"/>
        <v>0</v>
      </c>
      <c r="H37" s="159">
        <f t="shared" si="12"/>
        <v>0</v>
      </c>
      <c r="I37" s="160">
        <f t="shared" si="13"/>
        <v>0</v>
      </c>
      <c r="J37" s="159">
        <v>0</v>
      </c>
      <c r="K37" s="174">
        <v>0</v>
      </c>
      <c r="L37" s="158">
        <f t="shared" si="14"/>
        <v>0</v>
      </c>
      <c r="M37" s="159">
        <v>0</v>
      </c>
      <c r="N37" s="159">
        <v>0</v>
      </c>
      <c r="O37" s="127"/>
      <c r="Q37" s="187"/>
    </row>
    <row r="38" spans="1:17" s="115" customFormat="1" ht="23.25" customHeight="1">
      <c r="A38" s="206"/>
      <c r="B38" s="162" t="s">
        <v>36</v>
      </c>
      <c r="C38" s="207">
        <f t="shared" si="0"/>
        <v>0</v>
      </c>
      <c r="D38" s="159">
        <v>0</v>
      </c>
      <c r="E38" s="174">
        <v>0</v>
      </c>
      <c r="F38" s="160">
        <f t="shared" si="11"/>
        <v>0</v>
      </c>
      <c r="G38" s="159">
        <f t="shared" si="12"/>
        <v>0</v>
      </c>
      <c r="H38" s="159">
        <f t="shared" si="12"/>
        <v>0</v>
      </c>
      <c r="I38" s="160">
        <f t="shared" si="13"/>
        <v>0</v>
      </c>
      <c r="J38" s="159">
        <v>0</v>
      </c>
      <c r="K38" s="174">
        <v>0</v>
      </c>
      <c r="L38" s="158">
        <f t="shared" si="14"/>
        <v>0</v>
      </c>
      <c r="M38" s="159">
        <v>0</v>
      </c>
      <c r="N38" s="159">
        <v>0</v>
      </c>
      <c r="O38" s="127"/>
      <c r="Q38" s="187"/>
    </row>
    <row r="39" spans="1:17" s="115" customFormat="1" ht="23.25" customHeight="1">
      <c r="A39" s="206"/>
      <c r="B39" s="162" t="s">
        <v>56</v>
      </c>
      <c r="C39" s="207">
        <f t="shared" si="0"/>
        <v>0</v>
      </c>
      <c r="D39" s="159">
        <v>0</v>
      </c>
      <c r="E39" s="174">
        <v>0</v>
      </c>
      <c r="F39" s="160">
        <f t="shared" si="11"/>
        <v>0</v>
      </c>
      <c r="G39" s="159">
        <f t="shared" si="12"/>
        <v>0</v>
      </c>
      <c r="H39" s="159">
        <f t="shared" si="12"/>
        <v>0</v>
      </c>
      <c r="I39" s="160">
        <f t="shared" si="13"/>
        <v>0</v>
      </c>
      <c r="J39" s="159">
        <v>0</v>
      </c>
      <c r="K39" s="174">
        <v>0</v>
      </c>
      <c r="L39" s="158">
        <f t="shared" si="14"/>
        <v>0</v>
      </c>
      <c r="M39" s="159">
        <v>0</v>
      </c>
      <c r="N39" s="159">
        <v>0</v>
      </c>
      <c r="O39" s="127"/>
      <c r="Q39" s="187"/>
    </row>
    <row r="40" spans="1:17" s="115" customFormat="1" ht="23.25" customHeight="1" thickBot="1">
      <c r="A40" s="216"/>
      <c r="B40" s="181" t="s">
        <v>57</v>
      </c>
      <c r="C40" s="182">
        <f t="shared" si="0"/>
        <v>30</v>
      </c>
      <c r="D40" s="183">
        <v>23</v>
      </c>
      <c r="E40" s="185">
        <v>7</v>
      </c>
      <c r="F40" s="184">
        <f t="shared" si="11"/>
        <v>2</v>
      </c>
      <c r="G40" s="183">
        <f t="shared" si="12"/>
        <v>2</v>
      </c>
      <c r="H40" s="183">
        <f t="shared" si="12"/>
        <v>0</v>
      </c>
      <c r="I40" s="184">
        <f t="shared" si="13"/>
        <v>0</v>
      </c>
      <c r="J40" s="183">
        <v>0</v>
      </c>
      <c r="K40" s="185">
        <v>0</v>
      </c>
      <c r="L40" s="217">
        <f t="shared" si="14"/>
        <v>2</v>
      </c>
      <c r="M40" s="183">
        <v>2</v>
      </c>
      <c r="N40" s="183">
        <v>0</v>
      </c>
      <c r="O40" s="127"/>
      <c r="Q40" s="187"/>
    </row>
  </sheetData>
  <mergeCells count="9">
    <mergeCell ref="A8:A18"/>
    <mergeCell ref="A19:A29"/>
    <mergeCell ref="A30:A40"/>
    <mergeCell ref="A4:B7"/>
    <mergeCell ref="C4:E6"/>
    <mergeCell ref="F4:N4"/>
    <mergeCell ref="F5:H6"/>
    <mergeCell ref="I5:K6"/>
    <mergeCell ref="L5:N6"/>
  </mergeCells>
  <phoneticPr fontId="10"/>
  <pageMargins left="0.59055118110236227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  <oddFooter>&amp;C&amp;"Century,標準"93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zoomScaleNormal="100" zoomScaleSheetLayoutView="100" workbookViewId="0">
      <selection activeCell="T14" sqref="T14"/>
    </sheetView>
  </sheetViews>
  <sheetFormatPr defaultColWidth="8.5703125" defaultRowHeight="18.75" customHeight="1"/>
  <cols>
    <col min="1" max="1" width="5.5703125" style="111" customWidth="1"/>
    <col min="2" max="2" width="23.140625" style="111" customWidth="1"/>
    <col min="3" max="3" width="8" style="111" customWidth="1"/>
    <col min="4" max="4" width="9.140625" style="111" customWidth="1"/>
    <col min="5" max="6" width="8" style="111" customWidth="1"/>
    <col min="7" max="8" width="8.28515625" style="111" customWidth="1"/>
    <col min="9" max="9" width="7.28515625" style="111" customWidth="1"/>
    <col min="10" max="11" width="8.28515625" style="111" customWidth="1"/>
    <col min="12" max="12" width="1" style="111" customWidth="1"/>
    <col min="13" max="256" width="8.5703125" style="111"/>
    <col min="257" max="257" width="5.5703125" style="111" customWidth="1"/>
    <col min="258" max="258" width="23.140625" style="111" customWidth="1"/>
    <col min="259" max="259" width="8" style="111" customWidth="1"/>
    <col min="260" max="260" width="9.140625" style="111" customWidth="1"/>
    <col min="261" max="262" width="8" style="111" customWidth="1"/>
    <col min="263" max="264" width="8.28515625" style="111" customWidth="1"/>
    <col min="265" max="265" width="7.28515625" style="111" customWidth="1"/>
    <col min="266" max="267" width="8.28515625" style="111" customWidth="1"/>
    <col min="268" max="268" width="1" style="111" customWidth="1"/>
    <col min="269" max="512" width="8.5703125" style="111"/>
    <col min="513" max="513" width="5.5703125" style="111" customWidth="1"/>
    <col min="514" max="514" width="23.140625" style="111" customWidth="1"/>
    <col min="515" max="515" width="8" style="111" customWidth="1"/>
    <col min="516" max="516" width="9.140625" style="111" customWidth="1"/>
    <col min="517" max="518" width="8" style="111" customWidth="1"/>
    <col min="519" max="520" width="8.28515625" style="111" customWidth="1"/>
    <col min="521" max="521" width="7.28515625" style="111" customWidth="1"/>
    <col min="522" max="523" width="8.28515625" style="111" customWidth="1"/>
    <col min="524" max="524" width="1" style="111" customWidth="1"/>
    <col min="525" max="768" width="8.5703125" style="111"/>
    <col min="769" max="769" width="5.5703125" style="111" customWidth="1"/>
    <col min="770" max="770" width="23.140625" style="111" customWidth="1"/>
    <col min="771" max="771" width="8" style="111" customWidth="1"/>
    <col min="772" max="772" width="9.140625" style="111" customWidth="1"/>
    <col min="773" max="774" width="8" style="111" customWidth="1"/>
    <col min="775" max="776" width="8.28515625" style="111" customWidth="1"/>
    <col min="777" max="777" width="7.28515625" style="111" customWidth="1"/>
    <col min="778" max="779" width="8.28515625" style="111" customWidth="1"/>
    <col min="780" max="780" width="1" style="111" customWidth="1"/>
    <col min="781" max="1024" width="8.5703125" style="111"/>
    <col min="1025" max="1025" width="5.5703125" style="111" customWidth="1"/>
    <col min="1026" max="1026" width="23.140625" style="111" customWidth="1"/>
    <col min="1027" max="1027" width="8" style="111" customWidth="1"/>
    <col min="1028" max="1028" width="9.140625" style="111" customWidth="1"/>
    <col min="1029" max="1030" width="8" style="111" customWidth="1"/>
    <col min="1031" max="1032" width="8.28515625" style="111" customWidth="1"/>
    <col min="1033" max="1033" width="7.28515625" style="111" customWidth="1"/>
    <col min="1034" max="1035" width="8.28515625" style="111" customWidth="1"/>
    <col min="1036" max="1036" width="1" style="111" customWidth="1"/>
    <col min="1037" max="1280" width="8.5703125" style="111"/>
    <col min="1281" max="1281" width="5.5703125" style="111" customWidth="1"/>
    <col min="1282" max="1282" width="23.140625" style="111" customWidth="1"/>
    <col min="1283" max="1283" width="8" style="111" customWidth="1"/>
    <col min="1284" max="1284" width="9.140625" style="111" customWidth="1"/>
    <col min="1285" max="1286" width="8" style="111" customWidth="1"/>
    <col min="1287" max="1288" width="8.28515625" style="111" customWidth="1"/>
    <col min="1289" max="1289" width="7.28515625" style="111" customWidth="1"/>
    <col min="1290" max="1291" width="8.28515625" style="111" customWidth="1"/>
    <col min="1292" max="1292" width="1" style="111" customWidth="1"/>
    <col min="1293" max="1536" width="8.5703125" style="111"/>
    <col min="1537" max="1537" width="5.5703125" style="111" customWidth="1"/>
    <col min="1538" max="1538" width="23.140625" style="111" customWidth="1"/>
    <col min="1539" max="1539" width="8" style="111" customWidth="1"/>
    <col min="1540" max="1540" width="9.140625" style="111" customWidth="1"/>
    <col min="1541" max="1542" width="8" style="111" customWidth="1"/>
    <col min="1543" max="1544" width="8.28515625" style="111" customWidth="1"/>
    <col min="1545" max="1545" width="7.28515625" style="111" customWidth="1"/>
    <col min="1546" max="1547" width="8.28515625" style="111" customWidth="1"/>
    <col min="1548" max="1548" width="1" style="111" customWidth="1"/>
    <col min="1549" max="1792" width="8.5703125" style="111"/>
    <col min="1793" max="1793" width="5.5703125" style="111" customWidth="1"/>
    <col min="1794" max="1794" width="23.140625" style="111" customWidth="1"/>
    <col min="1795" max="1795" width="8" style="111" customWidth="1"/>
    <col min="1796" max="1796" width="9.140625" style="111" customWidth="1"/>
    <col min="1797" max="1798" width="8" style="111" customWidth="1"/>
    <col min="1799" max="1800" width="8.28515625" style="111" customWidth="1"/>
    <col min="1801" max="1801" width="7.28515625" style="111" customWidth="1"/>
    <col min="1802" max="1803" width="8.28515625" style="111" customWidth="1"/>
    <col min="1804" max="1804" width="1" style="111" customWidth="1"/>
    <col min="1805" max="2048" width="8.5703125" style="111"/>
    <col min="2049" max="2049" width="5.5703125" style="111" customWidth="1"/>
    <col min="2050" max="2050" width="23.140625" style="111" customWidth="1"/>
    <col min="2051" max="2051" width="8" style="111" customWidth="1"/>
    <col min="2052" max="2052" width="9.140625" style="111" customWidth="1"/>
    <col min="2053" max="2054" width="8" style="111" customWidth="1"/>
    <col min="2055" max="2056" width="8.28515625" style="111" customWidth="1"/>
    <col min="2057" max="2057" width="7.28515625" style="111" customWidth="1"/>
    <col min="2058" max="2059" width="8.28515625" style="111" customWidth="1"/>
    <col min="2060" max="2060" width="1" style="111" customWidth="1"/>
    <col min="2061" max="2304" width="8.5703125" style="111"/>
    <col min="2305" max="2305" width="5.5703125" style="111" customWidth="1"/>
    <col min="2306" max="2306" width="23.140625" style="111" customWidth="1"/>
    <col min="2307" max="2307" width="8" style="111" customWidth="1"/>
    <col min="2308" max="2308" width="9.140625" style="111" customWidth="1"/>
    <col min="2309" max="2310" width="8" style="111" customWidth="1"/>
    <col min="2311" max="2312" width="8.28515625" style="111" customWidth="1"/>
    <col min="2313" max="2313" width="7.28515625" style="111" customWidth="1"/>
    <col min="2314" max="2315" width="8.28515625" style="111" customWidth="1"/>
    <col min="2316" max="2316" width="1" style="111" customWidth="1"/>
    <col min="2317" max="2560" width="8.5703125" style="111"/>
    <col min="2561" max="2561" width="5.5703125" style="111" customWidth="1"/>
    <col min="2562" max="2562" width="23.140625" style="111" customWidth="1"/>
    <col min="2563" max="2563" width="8" style="111" customWidth="1"/>
    <col min="2564" max="2564" width="9.140625" style="111" customWidth="1"/>
    <col min="2565" max="2566" width="8" style="111" customWidth="1"/>
    <col min="2567" max="2568" width="8.28515625" style="111" customWidth="1"/>
    <col min="2569" max="2569" width="7.28515625" style="111" customWidth="1"/>
    <col min="2570" max="2571" width="8.28515625" style="111" customWidth="1"/>
    <col min="2572" max="2572" width="1" style="111" customWidth="1"/>
    <col min="2573" max="2816" width="8.5703125" style="111"/>
    <col min="2817" max="2817" width="5.5703125" style="111" customWidth="1"/>
    <col min="2818" max="2818" width="23.140625" style="111" customWidth="1"/>
    <col min="2819" max="2819" width="8" style="111" customWidth="1"/>
    <col min="2820" max="2820" width="9.140625" style="111" customWidth="1"/>
    <col min="2821" max="2822" width="8" style="111" customWidth="1"/>
    <col min="2823" max="2824" width="8.28515625" style="111" customWidth="1"/>
    <col min="2825" max="2825" width="7.28515625" style="111" customWidth="1"/>
    <col min="2826" max="2827" width="8.28515625" style="111" customWidth="1"/>
    <col min="2828" max="2828" width="1" style="111" customWidth="1"/>
    <col min="2829" max="3072" width="8.5703125" style="111"/>
    <col min="3073" max="3073" width="5.5703125" style="111" customWidth="1"/>
    <col min="3074" max="3074" width="23.140625" style="111" customWidth="1"/>
    <col min="3075" max="3075" width="8" style="111" customWidth="1"/>
    <col min="3076" max="3076" width="9.140625" style="111" customWidth="1"/>
    <col min="3077" max="3078" width="8" style="111" customWidth="1"/>
    <col min="3079" max="3080" width="8.28515625" style="111" customWidth="1"/>
    <col min="3081" max="3081" width="7.28515625" style="111" customWidth="1"/>
    <col min="3082" max="3083" width="8.28515625" style="111" customWidth="1"/>
    <col min="3084" max="3084" width="1" style="111" customWidth="1"/>
    <col min="3085" max="3328" width="8.5703125" style="111"/>
    <col min="3329" max="3329" width="5.5703125" style="111" customWidth="1"/>
    <col min="3330" max="3330" width="23.140625" style="111" customWidth="1"/>
    <col min="3331" max="3331" width="8" style="111" customWidth="1"/>
    <col min="3332" max="3332" width="9.140625" style="111" customWidth="1"/>
    <col min="3333" max="3334" width="8" style="111" customWidth="1"/>
    <col min="3335" max="3336" width="8.28515625" style="111" customWidth="1"/>
    <col min="3337" max="3337" width="7.28515625" style="111" customWidth="1"/>
    <col min="3338" max="3339" width="8.28515625" style="111" customWidth="1"/>
    <col min="3340" max="3340" width="1" style="111" customWidth="1"/>
    <col min="3341" max="3584" width="8.5703125" style="111"/>
    <col min="3585" max="3585" width="5.5703125" style="111" customWidth="1"/>
    <col min="3586" max="3586" width="23.140625" style="111" customWidth="1"/>
    <col min="3587" max="3587" width="8" style="111" customWidth="1"/>
    <col min="3588" max="3588" width="9.140625" style="111" customWidth="1"/>
    <col min="3589" max="3590" width="8" style="111" customWidth="1"/>
    <col min="3591" max="3592" width="8.28515625" style="111" customWidth="1"/>
    <col min="3593" max="3593" width="7.28515625" style="111" customWidth="1"/>
    <col min="3594" max="3595" width="8.28515625" style="111" customWidth="1"/>
    <col min="3596" max="3596" width="1" style="111" customWidth="1"/>
    <col min="3597" max="3840" width="8.5703125" style="111"/>
    <col min="3841" max="3841" width="5.5703125" style="111" customWidth="1"/>
    <col min="3842" max="3842" width="23.140625" style="111" customWidth="1"/>
    <col min="3843" max="3843" width="8" style="111" customWidth="1"/>
    <col min="3844" max="3844" width="9.140625" style="111" customWidth="1"/>
    <col min="3845" max="3846" width="8" style="111" customWidth="1"/>
    <col min="3847" max="3848" width="8.28515625" style="111" customWidth="1"/>
    <col min="3849" max="3849" width="7.28515625" style="111" customWidth="1"/>
    <col min="3850" max="3851" width="8.28515625" style="111" customWidth="1"/>
    <col min="3852" max="3852" width="1" style="111" customWidth="1"/>
    <col min="3853" max="4096" width="8.5703125" style="111"/>
    <col min="4097" max="4097" width="5.5703125" style="111" customWidth="1"/>
    <col min="4098" max="4098" width="23.140625" style="111" customWidth="1"/>
    <col min="4099" max="4099" width="8" style="111" customWidth="1"/>
    <col min="4100" max="4100" width="9.140625" style="111" customWidth="1"/>
    <col min="4101" max="4102" width="8" style="111" customWidth="1"/>
    <col min="4103" max="4104" width="8.28515625" style="111" customWidth="1"/>
    <col min="4105" max="4105" width="7.28515625" style="111" customWidth="1"/>
    <col min="4106" max="4107" width="8.28515625" style="111" customWidth="1"/>
    <col min="4108" max="4108" width="1" style="111" customWidth="1"/>
    <col min="4109" max="4352" width="8.5703125" style="111"/>
    <col min="4353" max="4353" width="5.5703125" style="111" customWidth="1"/>
    <col min="4354" max="4354" width="23.140625" style="111" customWidth="1"/>
    <col min="4355" max="4355" width="8" style="111" customWidth="1"/>
    <col min="4356" max="4356" width="9.140625" style="111" customWidth="1"/>
    <col min="4357" max="4358" width="8" style="111" customWidth="1"/>
    <col min="4359" max="4360" width="8.28515625" style="111" customWidth="1"/>
    <col min="4361" max="4361" width="7.28515625" style="111" customWidth="1"/>
    <col min="4362" max="4363" width="8.28515625" style="111" customWidth="1"/>
    <col min="4364" max="4364" width="1" style="111" customWidth="1"/>
    <col min="4365" max="4608" width="8.5703125" style="111"/>
    <col min="4609" max="4609" width="5.5703125" style="111" customWidth="1"/>
    <col min="4610" max="4610" width="23.140625" style="111" customWidth="1"/>
    <col min="4611" max="4611" width="8" style="111" customWidth="1"/>
    <col min="4612" max="4612" width="9.140625" style="111" customWidth="1"/>
    <col min="4613" max="4614" width="8" style="111" customWidth="1"/>
    <col min="4615" max="4616" width="8.28515625" style="111" customWidth="1"/>
    <col min="4617" max="4617" width="7.28515625" style="111" customWidth="1"/>
    <col min="4618" max="4619" width="8.28515625" style="111" customWidth="1"/>
    <col min="4620" max="4620" width="1" style="111" customWidth="1"/>
    <col min="4621" max="4864" width="8.5703125" style="111"/>
    <col min="4865" max="4865" width="5.5703125" style="111" customWidth="1"/>
    <col min="4866" max="4866" width="23.140625" style="111" customWidth="1"/>
    <col min="4867" max="4867" width="8" style="111" customWidth="1"/>
    <col min="4868" max="4868" width="9.140625" style="111" customWidth="1"/>
    <col min="4869" max="4870" width="8" style="111" customWidth="1"/>
    <col min="4871" max="4872" width="8.28515625" style="111" customWidth="1"/>
    <col min="4873" max="4873" width="7.28515625" style="111" customWidth="1"/>
    <col min="4874" max="4875" width="8.28515625" style="111" customWidth="1"/>
    <col min="4876" max="4876" width="1" style="111" customWidth="1"/>
    <col min="4877" max="5120" width="8.5703125" style="111"/>
    <col min="5121" max="5121" width="5.5703125" style="111" customWidth="1"/>
    <col min="5122" max="5122" width="23.140625" style="111" customWidth="1"/>
    <col min="5123" max="5123" width="8" style="111" customWidth="1"/>
    <col min="5124" max="5124" width="9.140625" style="111" customWidth="1"/>
    <col min="5125" max="5126" width="8" style="111" customWidth="1"/>
    <col min="5127" max="5128" width="8.28515625" style="111" customWidth="1"/>
    <col min="5129" max="5129" width="7.28515625" style="111" customWidth="1"/>
    <col min="5130" max="5131" width="8.28515625" style="111" customWidth="1"/>
    <col min="5132" max="5132" width="1" style="111" customWidth="1"/>
    <col min="5133" max="5376" width="8.5703125" style="111"/>
    <col min="5377" max="5377" width="5.5703125" style="111" customWidth="1"/>
    <col min="5378" max="5378" width="23.140625" style="111" customWidth="1"/>
    <col min="5379" max="5379" width="8" style="111" customWidth="1"/>
    <col min="5380" max="5380" width="9.140625" style="111" customWidth="1"/>
    <col min="5381" max="5382" width="8" style="111" customWidth="1"/>
    <col min="5383" max="5384" width="8.28515625" style="111" customWidth="1"/>
    <col min="5385" max="5385" width="7.28515625" style="111" customWidth="1"/>
    <col min="5386" max="5387" width="8.28515625" style="111" customWidth="1"/>
    <col min="5388" max="5388" width="1" style="111" customWidth="1"/>
    <col min="5389" max="5632" width="8.5703125" style="111"/>
    <col min="5633" max="5633" width="5.5703125" style="111" customWidth="1"/>
    <col min="5634" max="5634" width="23.140625" style="111" customWidth="1"/>
    <col min="5635" max="5635" width="8" style="111" customWidth="1"/>
    <col min="5636" max="5636" width="9.140625" style="111" customWidth="1"/>
    <col min="5637" max="5638" width="8" style="111" customWidth="1"/>
    <col min="5639" max="5640" width="8.28515625" style="111" customWidth="1"/>
    <col min="5641" max="5641" width="7.28515625" style="111" customWidth="1"/>
    <col min="5642" max="5643" width="8.28515625" style="111" customWidth="1"/>
    <col min="5644" max="5644" width="1" style="111" customWidth="1"/>
    <col min="5645" max="5888" width="8.5703125" style="111"/>
    <col min="5889" max="5889" width="5.5703125" style="111" customWidth="1"/>
    <col min="5890" max="5890" width="23.140625" style="111" customWidth="1"/>
    <col min="5891" max="5891" width="8" style="111" customWidth="1"/>
    <col min="5892" max="5892" width="9.140625" style="111" customWidth="1"/>
    <col min="5893" max="5894" width="8" style="111" customWidth="1"/>
    <col min="5895" max="5896" width="8.28515625" style="111" customWidth="1"/>
    <col min="5897" max="5897" width="7.28515625" style="111" customWidth="1"/>
    <col min="5898" max="5899" width="8.28515625" style="111" customWidth="1"/>
    <col min="5900" max="5900" width="1" style="111" customWidth="1"/>
    <col min="5901" max="6144" width="8.5703125" style="111"/>
    <col min="6145" max="6145" width="5.5703125" style="111" customWidth="1"/>
    <col min="6146" max="6146" width="23.140625" style="111" customWidth="1"/>
    <col min="6147" max="6147" width="8" style="111" customWidth="1"/>
    <col min="6148" max="6148" width="9.140625" style="111" customWidth="1"/>
    <col min="6149" max="6150" width="8" style="111" customWidth="1"/>
    <col min="6151" max="6152" width="8.28515625" style="111" customWidth="1"/>
    <col min="6153" max="6153" width="7.28515625" style="111" customWidth="1"/>
    <col min="6154" max="6155" width="8.28515625" style="111" customWidth="1"/>
    <col min="6156" max="6156" width="1" style="111" customWidth="1"/>
    <col min="6157" max="6400" width="8.5703125" style="111"/>
    <col min="6401" max="6401" width="5.5703125" style="111" customWidth="1"/>
    <col min="6402" max="6402" width="23.140625" style="111" customWidth="1"/>
    <col min="6403" max="6403" width="8" style="111" customWidth="1"/>
    <col min="6404" max="6404" width="9.140625" style="111" customWidth="1"/>
    <col min="6405" max="6406" width="8" style="111" customWidth="1"/>
    <col min="6407" max="6408" width="8.28515625" style="111" customWidth="1"/>
    <col min="6409" max="6409" width="7.28515625" style="111" customWidth="1"/>
    <col min="6410" max="6411" width="8.28515625" style="111" customWidth="1"/>
    <col min="6412" max="6412" width="1" style="111" customWidth="1"/>
    <col min="6413" max="6656" width="8.5703125" style="111"/>
    <col min="6657" max="6657" width="5.5703125" style="111" customWidth="1"/>
    <col min="6658" max="6658" width="23.140625" style="111" customWidth="1"/>
    <col min="6659" max="6659" width="8" style="111" customWidth="1"/>
    <col min="6660" max="6660" width="9.140625" style="111" customWidth="1"/>
    <col min="6661" max="6662" width="8" style="111" customWidth="1"/>
    <col min="6663" max="6664" width="8.28515625" style="111" customWidth="1"/>
    <col min="6665" max="6665" width="7.28515625" style="111" customWidth="1"/>
    <col min="6666" max="6667" width="8.28515625" style="111" customWidth="1"/>
    <col min="6668" max="6668" width="1" style="111" customWidth="1"/>
    <col min="6669" max="6912" width="8.5703125" style="111"/>
    <col min="6913" max="6913" width="5.5703125" style="111" customWidth="1"/>
    <col min="6914" max="6914" width="23.140625" style="111" customWidth="1"/>
    <col min="6915" max="6915" width="8" style="111" customWidth="1"/>
    <col min="6916" max="6916" width="9.140625" style="111" customWidth="1"/>
    <col min="6917" max="6918" width="8" style="111" customWidth="1"/>
    <col min="6919" max="6920" width="8.28515625" style="111" customWidth="1"/>
    <col min="6921" max="6921" width="7.28515625" style="111" customWidth="1"/>
    <col min="6922" max="6923" width="8.28515625" style="111" customWidth="1"/>
    <col min="6924" max="6924" width="1" style="111" customWidth="1"/>
    <col min="6925" max="7168" width="8.5703125" style="111"/>
    <col min="7169" max="7169" width="5.5703125" style="111" customWidth="1"/>
    <col min="7170" max="7170" width="23.140625" style="111" customWidth="1"/>
    <col min="7171" max="7171" width="8" style="111" customWidth="1"/>
    <col min="7172" max="7172" width="9.140625" style="111" customWidth="1"/>
    <col min="7173" max="7174" width="8" style="111" customWidth="1"/>
    <col min="7175" max="7176" width="8.28515625" style="111" customWidth="1"/>
    <col min="7177" max="7177" width="7.28515625" style="111" customWidth="1"/>
    <col min="7178" max="7179" width="8.28515625" style="111" customWidth="1"/>
    <col min="7180" max="7180" width="1" style="111" customWidth="1"/>
    <col min="7181" max="7424" width="8.5703125" style="111"/>
    <col min="7425" max="7425" width="5.5703125" style="111" customWidth="1"/>
    <col min="7426" max="7426" width="23.140625" style="111" customWidth="1"/>
    <col min="7427" max="7427" width="8" style="111" customWidth="1"/>
    <col min="7428" max="7428" width="9.140625" style="111" customWidth="1"/>
    <col min="7429" max="7430" width="8" style="111" customWidth="1"/>
    <col min="7431" max="7432" width="8.28515625" style="111" customWidth="1"/>
    <col min="7433" max="7433" width="7.28515625" style="111" customWidth="1"/>
    <col min="7434" max="7435" width="8.28515625" style="111" customWidth="1"/>
    <col min="7436" max="7436" width="1" style="111" customWidth="1"/>
    <col min="7437" max="7680" width="8.5703125" style="111"/>
    <col min="7681" max="7681" width="5.5703125" style="111" customWidth="1"/>
    <col min="7682" max="7682" width="23.140625" style="111" customWidth="1"/>
    <col min="7683" max="7683" width="8" style="111" customWidth="1"/>
    <col min="7684" max="7684" width="9.140625" style="111" customWidth="1"/>
    <col min="7685" max="7686" width="8" style="111" customWidth="1"/>
    <col min="7687" max="7688" width="8.28515625" style="111" customWidth="1"/>
    <col min="7689" max="7689" width="7.28515625" style="111" customWidth="1"/>
    <col min="7690" max="7691" width="8.28515625" style="111" customWidth="1"/>
    <col min="7692" max="7692" width="1" style="111" customWidth="1"/>
    <col min="7693" max="7936" width="8.5703125" style="111"/>
    <col min="7937" max="7937" width="5.5703125" style="111" customWidth="1"/>
    <col min="7938" max="7938" width="23.140625" style="111" customWidth="1"/>
    <col min="7939" max="7939" width="8" style="111" customWidth="1"/>
    <col min="7940" max="7940" width="9.140625" style="111" customWidth="1"/>
    <col min="7941" max="7942" width="8" style="111" customWidth="1"/>
    <col min="7943" max="7944" width="8.28515625" style="111" customWidth="1"/>
    <col min="7945" max="7945" width="7.28515625" style="111" customWidth="1"/>
    <col min="7946" max="7947" width="8.28515625" style="111" customWidth="1"/>
    <col min="7948" max="7948" width="1" style="111" customWidth="1"/>
    <col min="7949" max="8192" width="8.5703125" style="111"/>
    <col min="8193" max="8193" width="5.5703125" style="111" customWidth="1"/>
    <col min="8194" max="8194" width="23.140625" style="111" customWidth="1"/>
    <col min="8195" max="8195" width="8" style="111" customWidth="1"/>
    <col min="8196" max="8196" width="9.140625" style="111" customWidth="1"/>
    <col min="8197" max="8198" width="8" style="111" customWidth="1"/>
    <col min="8199" max="8200" width="8.28515625" style="111" customWidth="1"/>
    <col min="8201" max="8201" width="7.28515625" style="111" customWidth="1"/>
    <col min="8202" max="8203" width="8.28515625" style="111" customWidth="1"/>
    <col min="8204" max="8204" width="1" style="111" customWidth="1"/>
    <col min="8205" max="8448" width="8.5703125" style="111"/>
    <col min="8449" max="8449" width="5.5703125" style="111" customWidth="1"/>
    <col min="8450" max="8450" width="23.140625" style="111" customWidth="1"/>
    <col min="8451" max="8451" width="8" style="111" customWidth="1"/>
    <col min="8452" max="8452" width="9.140625" style="111" customWidth="1"/>
    <col min="8453" max="8454" width="8" style="111" customWidth="1"/>
    <col min="8455" max="8456" width="8.28515625" style="111" customWidth="1"/>
    <col min="8457" max="8457" width="7.28515625" style="111" customWidth="1"/>
    <col min="8458" max="8459" width="8.28515625" style="111" customWidth="1"/>
    <col min="8460" max="8460" width="1" style="111" customWidth="1"/>
    <col min="8461" max="8704" width="8.5703125" style="111"/>
    <col min="8705" max="8705" width="5.5703125" style="111" customWidth="1"/>
    <col min="8706" max="8706" width="23.140625" style="111" customWidth="1"/>
    <col min="8707" max="8707" width="8" style="111" customWidth="1"/>
    <col min="8708" max="8708" width="9.140625" style="111" customWidth="1"/>
    <col min="8709" max="8710" width="8" style="111" customWidth="1"/>
    <col min="8711" max="8712" width="8.28515625" style="111" customWidth="1"/>
    <col min="8713" max="8713" width="7.28515625" style="111" customWidth="1"/>
    <col min="8714" max="8715" width="8.28515625" style="111" customWidth="1"/>
    <col min="8716" max="8716" width="1" style="111" customWidth="1"/>
    <col min="8717" max="8960" width="8.5703125" style="111"/>
    <col min="8961" max="8961" width="5.5703125" style="111" customWidth="1"/>
    <col min="8962" max="8962" width="23.140625" style="111" customWidth="1"/>
    <col min="8963" max="8963" width="8" style="111" customWidth="1"/>
    <col min="8964" max="8964" width="9.140625" style="111" customWidth="1"/>
    <col min="8965" max="8966" width="8" style="111" customWidth="1"/>
    <col min="8967" max="8968" width="8.28515625" style="111" customWidth="1"/>
    <col min="8969" max="8969" width="7.28515625" style="111" customWidth="1"/>
    <col min="8970" max="8971" width="8.28515625" style="111" customWidth="1"/>
    <col min="8972" max="8972" width="1" style="111" customWidth="1"/>
    <col min="8973" max="9216" width="8.5703125" style="111"/>
    <col min="9217" max="9217" width="5.5703125" style="111" customWidth="1"/>
    <col min="9218" max="9218" width="23.140625" style="111" customWidth="1"/>
    <col min="9219" max="9219" width="8" style="111" customWidth="1"/>
    <col min="9220" max="9220" width="9.140625" style="111" customWidth="1"/>
    <col min="9221" max="9222" width="8" style="111" customWidth="1"/>
    <col min="9223" max="9224" width="8.28515625" style="111" customWidth="1"/>
    <col min="9225" max="9225" width="7.28515625" style="111" customWidth="1"/>
    <col min="9226" max="9227" width="8.28515625" style="111" customWidth="1"/>
    <col min="9228" max="9228" width="1" style="111" customWidth="1"/>
    <col min="9229" max="9472" width="8.5703125" style="111"/>
    <col min="9473" max="9473" width="5.5703125" style="111" customWidth="1"/>
    <col min="9474" max="9474" width="23.140625" style="111" customWidth="1"/>
    <col min="9475" max="9475" width="8" style="111" customWidth="1"/>
    <col min="9476" max="9476" width="9.140625" style="111" customWidth="1"/>
    <col min="9477" max="9478" width="8" style="111" customWidth="1"/>
    <col min="9479" max="9480" width="8.28515625" style="111" customWidth="1"/>
    <col min="9481" max="9481" width="7.28515625" style="111" customWidth="1"/>
    <col min="9482" max="9483" width="8.28515625" style="111" customWidth="1"/>
    <col min="9484" max="9484" width="1" style="111" customWidth="1"/>
    <col min="9485" max="9728" width="8.5703125" style="111"/>
    <col min="9729" max="9729" width="5.5703125" style="111" customWidth="1"/>
    <col min="9730" max="9730" width="23.140625" style="111" customWidth="1"/>
    <col min="9731" max="9731" width="8" style="111" customWidth="1"/>
    <col min="9732" max="9732" width="9.140625" style="111" customWidth="1"/>
    <col min="9733" max="9734" width="8" style="111" customWidth="1"/>
    <col min="9735" max="9736" width="8.28515625" style="111" customWidth="1"/>
    <col min="9737" max="9737" width="7.28515625" style="111" customWidth="1"/>
    <col min="9738" max="9739" width="8.28515625" style="111" customWidth="1"/>
    <col min="9740" max="9740" width="1" style="111" customWidth="1"/>
    <col min="9741" max="9984" width="8.5703125" style="111"/>
    <col min="9985" max="9985" width="5.5703125" style="111" customWidth="1"/>
    <col min="9986" max="9986" width="23.140625" style="111" customWidth="1"/>
    <col min="9987" max="9987" width="8" style="111" customWidth="1"/>
    <col min="9988" max="9988" width="9.140625" style="111" customWidth="1"/>
    <col min="9989" max="9990" width="8" style="111" customWidth="1"/>
    <col min="9991" max="9992" width="8.28515625" style="111" customWidth="1"/>
    <col min="9993" max="9993" width="7.28515625" style="111" customWidth="1"/>
    <col min="9994" max="9995" width="8.28515625" style="111" customWidth="1"/>
    <col min="9996" max="9996" width="1" style="111" customWidth="1"/>
    <col min="9997" max="10240" width="8.5703125" style="111"/>
    <col min="10241" max="10241" width="5.5703125" style="111" customWidth="1"/>
    <col min="10242" max="10242" width="23.140625" style="111" customWidth="1"/>
    <col min="10243" max="10243" width="8" style="111" customWidth="1"/>
    <col min="10244" max="10244" width="9.140625" style="111" customWidth="1"/>
    <col min="10245" max="10246" width="8" style="111" customWidth="1"/>
    <col min="10247" max="10248" width="8.28515625" style="111" customWidth="1"/>
    <col min="10249" max="10249" width="7.28515625" style="111" customWidth="1"/>
    <col min="10250" max="10251" width="8.28515625" style="111" customWidth="1"/>
    <col min="10252" max="10252" width="1" style="111" customWidth="1"/>
    <col min="10253" max="10496" width="8.5703125" style="111"/>
    <col min="10497" max="10497" width="5.5703125" style="111" customWidth="1"/>
    <col min="10498" max="10498" width="23.140625" style="111" customWidth="1"/>
    <col min="10499" max="10499" width="8" style="111" customWidth="1"/>
    <col min="10500" max="10500" width="9.140625" style="111" customWidth="1"/>
    <col min="10501" max="10502" width="8" style="111" customWidth="1"/>
    <col min="10503" max="10504" width="8.28515625" style="111" customWidth="1"/>
    <col min="10505" max="10505" width="7.28515625" style="111" customWidth="1"/>
    <col min="10506" max="10507" width="8.28515625" style="111" customWidth="1"/>
    <col min="10508" max="10508" width="1" style="111" customWidth="1"/>
    <col min="10509" max="10752" width="8.5703125" style="111"/>
    <col min="10753" max="10753" width="5.5703125" style="111" customWidth="1"/>
    <col min="10754" max="10754" width="23.140625" style="111" customWidth="1"/>
    <col min="10755" max="10755" width="8" style="111" customWidth="1"/>
    <col min="10756" max="10756" width="9.140625" style="111" customWidth="1"/>
    <col min="10757" max="10758" width="8" style="111" customWidth="1"/>
    <col min="10759" max="10760" width="8.28515625" style="111" customWidth="1"/>
    <col min="10761" max="10761" width="7.28515625" style="111" customWidth="1"/>
    <col min="10762" max="10763" width="8.28515625" style="111" customWidth="1"/>
    <col min="10764" max="10764" width="1" style="111" customWidth="1"/>
    <col min="10765" max="11008" width="8.5703125" style="111"/>
    <col min="11009" max="11009" width="5.5703125" style="111" customWidth="1"/>
    <col min="11010" max="11010" width="23.140625" style="111" customWidth="1"/>
    <col min="11011" max="11011" width="8" style="111" customWidth="1"/>
    <col min="11012" max="11012" width="9.140625" style="111" customWidth="1"/>
    <col min="11013" max="11014" width="8" style="111" customWidth="1"/>
    <col min="11015" max="11016" width="8.28515625" style="111" customWidth="1"/>
    <col min="11017" max="11017" width="7.28515625" style="111" customWidth="1"/>
    <col min="11018" max="11019" width="8.28515625" style="111" customWidth="1"/>
    <col min="11020" max="11020" width="1" style="111" customWidth="1"/>
    <col min="11021" max="11264" width="8.5703125" style="111"/>
    <col min="11265" max="11265" width="5.5703125" style="111" customWidth="1"/>
    <col min="11266" max="11266" width="23.140625" style="111" customWidth="1"/>
    <col min="11267" max="11267" width="8" style="111" customWidth="1"/>
    <col min="11268" max="11268" width="9.140625" style="111" customWidth="1"/>
    <col min="11269" max="11270" width="8" style="111" customWidth="1"/>
    <col min="11271" max="11272" width="8.28515625" style="111" customWidth="1"/>
    <col min="11273" max="11273" width="7.28515625" style="111" customWidth="1"/>
    <col min="11274" max="11275" width="8.28515625" style="111" customWidth="1"/>
    <col min="11276" max="11276" width="1" style="111" customWidth="1"/>
    <col min="11277" max="11520" width="8.5703125" style="111"/>
    <col min="11521" max="11521" width="5.5703125" style="111" customWidth="1"/>
    <col min="11522" max="11522" width="23.140625" style="111" customWidth="1"/>
    <col min="11523" max="11523" width="8" style="111" customWidth="1"/>
    <col min="11524" max="11524" width="9.140625" style="111" customWidth="1"/>
    <col min="11525" max="11526" width="8" style="111" customWidth="1"/>
    <col min="11527" max="11528" width="8.28515625" style="111" customWidth="1"/>
    <col min="11529" max="11529" width="7.28515625" style="111" customWidth="1"/>
    <col min="11530" max="11531" width="8.28515625" style="111" customWidth="1"/>
    <col min="11532" max="11532" width="1" style="111" customWidth="1"/>
    <col min="11533" max="11776" width="8.5703125" style="111"/>
    <col min="11777" max="11777" width="5.5703125" style="111" customWidth="1"/>
    <col min="11778" max="11778" width="23.140625" style="111" customWidth="1"/>
    <col min="11779" max="11779" width="8" style="111" customWidth="1"/>
    <col min="11780" max="11780" width="9.140625" style="111" customWidth="1"/>
    <col min="11781" max="11782" width="8" style="111" customWidth="1"/>
    <col min="11783" max="11784" width="8.28515625" style="111" customWidth="1"/>
    <col min="11785" max="11785" width="7.28515625" style="111" customWidth="1"/>
    <col min="11786" max="11787" width="8.28515625" style="111" customWidth="1"/>
    <col min="11788" max="11788" width="1" style="111" customWidth="1"/>
    <col min="11789" max="12032" width="8.5703125" style="111"/>
    <col min="12033" max="12033" width="5.5703125" style="111" customWidth="1"/>
    <col min="12034" max="12034" width="23.140625" style="111" customWidth="1"/>
    <col min="12035" max="12035" width="8" style="111" customWidth="1"/>
    <col min="12036" max="12036" width="9.140625" style="111" customWidth="1"/>
    <col min="12037" max="12038" width="8" style="111" customWidth="1"/>
    <col min="12039" max="12040" width="8.28515625" style="111" customWidth="1"/>
    <col min="12041" max="12041" width="7.28515625" style="111" customWidth="1"/>
    <col min="12042" max="12043" width="8.28515625" style="111" customWidth="1"/>
    <col min="12044" max="12044" width="1" style="111" customWidth="1"/>
    <col min="12045" max="12288" width="8.5703125" style="111"/>
    <col min="12289" max="12289" width="5.5703125" style="111" customWidth="1"/>
    <col min="12290" max="12290" width="23.140625" style="111" customWidth="1"/>
    <col min="12291" max="12291" width="8" style="111" customWidth="1"/>
    <col min="12292" max="12292" width="9.140625" style="111" customWidth="1"/>
    <col min="12293" max="12294" width="8" style="111" customWidth="1"/>
    <col min="12295" max="12296" width="8.28515625" style="111" customWidth="1"/>
    <col min="12297" max="12297" width="7.28515625" style="111" customWidth="1"/>
    <col min="12298" max="12299" width="8.28515625" style="111" customWidth="1"/>
    <col min="12300" max="12300" width="1" style="111" customWidth="1"/>
    <col min="12301" max="12544" width="8.5703125" style="111"/>
    <col min="12545" max="12545" width="5.5703125" style="111" customWidth="1"/>
    <col min="12546" max="12546" width="23.140625" style="111" customWidth="1"/>
    <col min="12547" max="12547" width="8" style="111" customWidth="1"/>
    <col min="12548" max="12548" width="9.140625" style="111" customWidth="1"/>
    <col min="12549" max="12550" width="8" style="111" customWidth="1"/>
    <col min="12551" max="12552" width="8.28515625" style="111" customWidth="1"/>
    <col min="12553" max="12553" width="7.28515625" style="111" customWidth="1"/>
    <col min="12554" max="12555" width="8.28515625" style="111" customWidth="1"/>
    <col min="12556" max="12556" width="1" style="111" customWidth="1"/>
    <col min="12557" max="12800" width="8.5703125" style="111"/>
    <col min="12801" max="12801" width="5.5703125" style="111" customWidth="1"/>
    <col min="12802" max="12802" width="23.140625" style="111" customWidth="1"/>
    <col min="12803" max="12803" width="8" style="111" customWidth="1"/>
    <col min="12804" max="12804" width="9.140625" style="111" customWidth="1"/>
    <col min="12805" max="12806" width="8" style="111" customWidth="1"/>
    <col min="12807" max="12808" width="8.28515625" style="111" customWidth="1"/>
    <col min="12809" max="12809" width="7.28515625" style="111" customWidth="1"/>
    <col min="12810" max="12811" width="8.28515625" style="111" customWidth="1"/>
    <col min="12812" max="12812" width="1" style="111" customWidth="1"/>
    <col min="12813" max="13056" width="8.5703125" style="111"/>
    <col min="13057" max="13057" width="5.5703125" style="111" customWidth="1"/>
    <col min="13058" max="13058" width="23.140625" style="111" customWidth="1"/>
    <col min="13059" max="13059" width="8" style="111" customWidth="1"/>
    <col min="13060" max="13060" width="9.140625" style="111" customWidth="1"/>
    <col min="13061" max="13062" width="8" style="111" customWidth="1"/>
    <col min="13063" max="13064" width="8.28515625" style="111" customWidth="1"/>
    <col min="13065" max="13065" width="7.28515625" style="111" customWidth="1"/>
    <col min="13066" max="13067" width="8.28515625" style="111" customWidth="1"/>
    <col min="13068" max="13068" width="1" style="111" customWidth="1"/>
    <col min="13069" max="13312" width="8.5703125" style="111"/>
    <col min="13313" max="13313" width="5.5703125" style="111" customWidth="1"/>
    <col min="13314" max="13314" width="23.140625" style="111" customWidth="1"/>
    <col min="13315" max="13315" width="8" style="111" customWidth="1"/>
    <col min="13316" max="13316" width="9.140625" style="111" customWidth="1"/>
    <col min="13317" max="13318" width="8" style="111" customWidth="1"/>
    <col min="13319" max="13320" width="8.28515625" style="111" customWidth="1"/>
    <col min="13321" max="13321" width="7.28515625" style="111" customWidth="1"/>
    <col min="13322" max="13323" width="8.28515625" style="111" customWidth="1"/>
    <col min="13324" max="13324" width="1" style="111" customWidth="1"/>
    <col min="13325" max="13568" width="8.5703125" style="111"/>
    <col min="13569" max="13569" width="5.5703125" style="111" customWidth="1"/>
    <col min="13570" max="13570" width="23.140625" style="111" customWidth="1"/>
    <col min="13571" max="13571" width="8" style="111" customWidth="1"/>
    <col min="13572" max="13572" width="9.140625" style="111" customWidth="1"/>
    <col min="13573" max="13574" width="8" style="111" customWidth="1"/>
    <col min="13575" max="13576" width="8.28515625" style="111" customWidth="1"/>
    <col min="13577" max="13577" width="7.28515625" style="111" customWidth="1"/>
    <col min="13578" max="13579" width="8.28515625" style="111" customWidth="1"/>
    <col min="13580" max="13580" width="1" style="111" customWidth="1"/>
    <col min="13581" max="13824" width="8.5703125" style="111"/>
    <col min="13825" max="13825" width="5.5703125" style="111" customWidth="1"/>
    <col min="13826" max="13826" width="23.140625" style="111" customWidth="1"/>
    <col min="13827" max="13827" width="8" style="111" customWidth="1"/>
    <col min="13828" max="13828" width="9.140625" style="111" customWidth="1"/>
    <col min="13829" max="13830" width="8" style="111" customWidth="1"/>
    <col min="13831" max="13832" width="8.28515625" style="111" customWidth="1"/>
    <col min="13833" max="13833" width="7.28515625" style="111" customWidth="1"/>
    <col min="13834" max="13835" width="8.28515625" style="111" customWidth="1"/>
    <col min="13836" max="13836" width="1" style="111" customWidth="1"/>
    <col min="13837" max="14080" width="8.5703125" style="111"/>
    <col min="14081" max="14081" width="5.5703125" style="111" customWidth="1"/>
    <col min="14082" max="14082" width="23.140625" style="111" customWidth="1"/>
    <col min="14083" max="14083" width="8" style="111" customWidth="1"/>
    <col min="14084" max="14084" width="9.140625" style="111" customWidth="1"/>
    <col min="14085" max="14086" width="8" style="111" customWidth="1"/>
    <col min="14087" max="14088" width="8.28515625" style="111" customWidth="1"/>
    <col min="14089" max="14089" width="7.28515625" style="111" customWidth="1"/>
    <col min="14090" max="14091" width="8.28515625" style="111" customWidth="1"/>
    <col min="14092" max="14092" width="1" style="111" customWidth="1"/>
    <col min="14093" max="14336" width="8.5703125" style="111"/>
    <col min="14337" max="14337" width="5.5703125" style="111" customWidth="1"/>
    <col min="14338" max="14338" width="23.140625" style="111" customWidth="1"/>
    <col min="14339" max="14339" width="8" style="111" customWidth="1"/>
    <col min="14340" max="14340" width="9.140625" style="111" customWidth="1"/>
    <col min="14341" max="14342" width="8" style="111" customWidth="1"/>
    <col min="14343" max="14344" width="8.28515625" style="111" customWidth="1"/>
    <col min="14345" max="14345" width="7.28515625" style="111" customWidth="1"/>
    <col min="14346" max="14347" width="8.28515625" style="111" customWidth="1"/>
    <col min="14348" max="14348" width="1" style="111" customWidth="1"/>
    <col min="14349" max="14592" width="8.5703125" style="111"/>
    <col min="14593" max="14593" width="5.5703125" style="111" customWidth="1"/>
    <col min="14594" max="14594" width="23.140625" style="111" customWidth="1"/>
    <col min="14595" max="14595" width="8" style="111" customWidth="1"/>
    <col min="14596" max="14596" width="9.140625" style="111" customWidth="1"/>
    <col min="14597" max="14598" width="8" style="111" customWidth="1"/>
    <col min="14599" max="14600" width="8.28515625" style="111" customWidth="1"/>
    <col min="14601" max="14601" width="7.28515625" style="111" customWidth="1"/>
    <col min="14602" max="14603" width="8.28515625" style="111" customWidth="1"/>
    <col min="14604" max="14604" width="1" style="111" customWidth="1"/>
    <col min="14605" max="14848" width="8.5703125" style="111"/>
    <col min="14849" max="14849" width="5.5703125" style="111" customWidth="1"/>
    <col min="14850" max="14850" width="23.140625" style="111" customWidth="1"/>
    <col min="14851" max="14851" width="8" style="111" customWidth="1"/>
    <col min="14852" max="14852" width="9.140625" style="111" customWidth="1"/>
    <col min="14853" max="14854" width="8" style="111" customWidth="1"/>
    <col min="14855" max="14856" width="8.28515625" style="111" customWidth="1"/>
    <col min="14857" max="14857" width="7.28515625" style="111" customWidth="1"/>
    <col min="14858" max="14859" width="8.28515625" style="111" customWidth="1"/>
    <col min="14860" max="14860" width="1" style="111" customWidth="1"/>
    <col min="14861" max="15104" width="8.5703125" style="111"/>
    <col min="15105" max="15105" width="5.5703125" style="111" customWidth="1"/>
    <col min="15106" max="15106" width="23.140625" style="111" customWidth="1"/>
    <col min="15107" max="15107" width="8" style="111" customWidth="1"/>
    <col min="15108" max="15108" width="9.140625" style="111" customWidth="1"/>
    <col min="15109" max="15110" width="8" style="111" customWidth="1"/>
    <col min="15111" max="15112" width="8.28515625" style="111" customWidth="1"/>
    <col min="15113" max="15113" width="7.28515625" style="111" customWidth="1"/>
    <col min="15114" max="15115" width="8.28515625" style="111" customWidth="1"/>
    <col min="15116" max="15116" width="1" style="111" customWidth="1"/>
    <col min="15117" max="15360" width="8.5703125" style="111"/>
    <col min="15361" max="15361" width="5.5703125" style="111" customWidth="1"/>
    <col min="15362" max="15362" width="23.140625" style="111" customWidth="1"/>
    <col min="15363" max="15363" width="8" style="111" customWidth="1"/>
    <col min="15364" max="15364" width="9.140625" style="111" customWidth="1"/>
    <col min="15365" max="15366" width="8" style="111" customWidth="1"/>
    <col min="15367" max="15368" width="8.28515625" style="111" customWidth="1"/>
    <col min="15369" max="15369" width="7.28515625" style="111" customWidth="1"/>
    <col min="15370" max="15371" width="8.28515625" style="111" customWidth="1"/>
    <col min="15372" max="15372" width="1" style="111" customWidth="1"/>
    <col min="15373" max="15616" width="8.5703125" style="111"/>
    <col min="15617" max="15617" width="5.5703125" style="111" customWidth="1"/>
    <col min="15618" max="15618" width="23.140625" style="111" customWidth="1"/>
    <col min="15619" max="15619" width="8" style="111" customWidth="1"/>
    <col min="15620" max="15620" width="9.140625" style="111" customWidth="1"/>
    <col min="15621" max="15622" width="8" style="111" customWidth="1"/>
    <col min="15623" max="15624" width="8.28515625" style="111" customWidth="1"/>
    <col min="15625" max="15625" width="7.28515625" style="111" customWidth="1"/>
    <col min="15626" max="15627" width="8.28515625" style="111" customWidth="1"/>
    <col min="15628" max="15628" width="1" style="111" customWidth="1"/>
    <col min="15629" max="15872" width="8.5703125" style="111"/>
    <col min="15873" max="15873" width="5.5703125" style="111" customWidth="1"/>
    <col min="15874" max="15874" width="23.140625" style="111" customWidth="1"/>
    <col min="15875" max="15875" width="8" style="111" customWidth="1"/>
    <col min="15876" max="15876" width="9.140625" style="111" customWidth="1"/>
    <col min="15877" max="15878" width="8" style="111" customWidth="1"/>
    <col min="15879" max="15880" width="8.28515625" style="111" customWidth="1"/>
    <col min="15881" max="15881" width="7.28515625" style="111" customWidth="1"/>
    <col min="15882" max="15883" width="8.28515625" style="111" customWidth="1"/>
    <col min="15884" max="15884" width="1" style="111" customWidth="1"/>
    <col min="15885" max="16128" width="8.5703125" style="111"/>
    <col min="16129" max="16129" width="5.5703125" style="111" customWidth="1"/>
    <col min="16130" max="16130" width="23.140625" style="111" customWidth="1"/>
    <col min="16131" max="16131" width="8" style="111" customWidth="1"/>
    <col min="16132" max="16132" width="9.140625" style="111" customWidth="1"/>
    <col min="16133" max="16134" width="8" style="111" customWidth="1"/>
    <col min="16135" max="16136" width="8.28515625" style="111" customWidth="1"/>
    <col min="16137" max="16137" width="7.28515625" style="111" customWidth="1"/>
    <col min="16138" max="16139" width="8.28515625" style="111" customWidth="1"/>
    <col min="16140" max="16140" width="1" style="111" customWidth="1"/>
    <col min="16141" max="16384" width="8.5703125" style="111"/>
  </cols>
  <sheetData>
    <row r="1" spans="1:12" ht="22.5" customHeight="1">
      <c r="K1" s="112"/>
    </row>
    <row r="3" spans="1:12" s="115" customFormat="1" ht="18.75" customHeight="1" thickBot="1">
      <c r="A3" s="113" t="s">
        <v>69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2" s="115" customFormat="1" ht="18.75" customHeight="1">
      <c r="A4" s="188" t="s">
        <v>70</v>
      </c>
      <c r="B4" s="189"/>
      <c r="C4" s="218"/>
      <c r="D4" s="116"/>
      <c r="E4" s="116"/>
      <c r="F4" s="119"/>
      <c r="G4" s="116"/>
      <c r="H4" s="120"/>
      <c r="I4" s="116"/>
      <c r="J4" s="116"/>
      <c r="K4" s="116"/>
      <c r="L4" s="127"/>
    </row>
    <row r="5" spans="1:12" s="115" customFormat="1" ht="18.75" customHeight="1">
      <c r="A5" s="135"/>
      <c r="B5" s="136"/>
      <c r="C5" s="128" t="s">
        <v>71</v>
      </c>
      <c r="D5" s="129"/>
      <c r="E5" s="129"/>
      <c r="F5" s="130" t="s">
        <v>72</v>
      </c>
      <c r="G5" s="129"/>
      <c r="H5" s="131"/>
      <c r="I5" s="129" t="s">
        <v>73</v>
      </c>
      <c r="J5" s="129"/>
      <c r="K5" s="129"/>
      <c r="L5" s="127"/>
    </row>
    <row r="6" spans="1:12" s="115" customFormat="1" ht="18.75" customHeight="1">
      <c r="A6" s="135"/>
      <c r="B6" s="136"/>
      <c r="C6" s="219"/>
      <c r="D6" s="141"/>
      <c r="E6" s="141"/>
      <c r="F6" s="137"/>
      <c r="G6" s="141"/>
      <c r="H6" s="142"/>
      <c r="I6" s="127"/>
      <c r="J6" s="141"/>
      <c r="K6" s="141"/>
      <c r="L6" s="127"/>
    </row>
    <row r="7" spans="1:12" s="115" customFormat="1" ht="25.5" customHeight="1" thickBot="1">
      <c r="A7" s="196"/>
      <c r="B7" s="197"/>
      <c r="C7" s="147" t="s">
        <v>26</v>
      </c>
      <c r="D7" s="148" t="s">
        <v>66</v>
      </c>
      <c r="E7" s="148" t="s">
        <v>67</v>
      </c>
      <c r="F7" s="149" t="s">
        <v>26</v>
      </c>
      <c r="G7" s="148" t="s">
        <v>66</v>
      </c>
      <c r="H7" s="150" t="s">
        <v>67</v>
      </c>
      <c r="I7" s="151" t="s">
        <v>26</v>
      </c>
      <c r="J7" s="148" t="s">
        <v>66</v>
      </c>
      <c r="K7" s="148" t="s">
        <v>67</v>
      </c>
      <c r="L7" s="127"/>
    </row>
    <row r="8" spans="1:12" s="115" customFormat="1" ht="39.75" customHeight="1">
      <c r="A8" s="220" t="s">
        <v>71</v>
      </c>
      <c r="B8" s="221"/>
      <c r="C8" s="202">
        <f>SUM(F8,I8)</f>
        <v>1648</v>
      </c>
      <c r="D8" s="222">
        <f>SUM(G8,J8)</f>
        <v>932</v>
      </c>
      <c r="E8" s="222">
        <f>SUM(H8,K8)</f>
        <v>716</v>
      </c>
      <c r="F8" s="223">
        <f>SUM(F9:F20)</f>
        <v>1543</v>
      </c>
      <c r="G8" s="222">
        <f>IF(SUM(G9:G20)=0,"-",SUM(G9:G20))</f>
        <v>869</v>
      </c>
      <c r="H8" s="224">
        <f>IF(SUM(H9:H20)=0,"-",SUM(H9:H20))</f>
        <v>674</v>
      </c>
      <c r="I8" s="223">
        <f>SUM(I9:I20)</f>
        <v>105</v>
      </c>
      <c r="J8" s="222">
        <f>IF(SUM(J9:J20)=0,"-",SUM(J9:J20))</f>
        <v>63</v>
      </c>
      <c r="K8" s="225">
        <f>IF(SUM(K9:K20)=0,"-",SUM(K9:K20))</f>
        <v>42</v>
      </c>
      <c r="L8" s="127"/>
    </row>
    <row r="9" spans="1:12" s="115" customFormat="1" ht="39.75" customHeight="1">
      <c r="A9" s="226" t="s">
        <v>74</v>
      </c>
      <c r="B9" s="227"/>
      <c r="C9" s="228">
        <f t="shared" ref="C9:E27" si="0">SUM(F9,I9)</f>
        <v>170</v>
      </c>
      <c r="D9" s="229">
        <f t="shared" si="0"/>
        <v>121</v>
      </c>
      <c r="E9" s="174">
        <f t="shared" si="0"/>
        <v>49</v>
      </c>
      <c r="F9" s="160">
        <f t="shared" ref="F9:F27" si="1">SUM(G9:H9)</f>
        <v>167</v>
      </c>
      <c r="G9" s="159">
        <v>118</v>
      </c>
      <c r="H9" s="174">
        <v>49</v>
      </c>
      <c r="I9" s="158">
        <f t="shared" ref="I9:I27" si="2">SUM(J9:K9)</f>
        <v>3</v>
      </c>
      <c r="J9" s="159">
        <v>3</v>
      </c>
      <c r="K9" s="159">
        <v>0</v>
      </c>
      <c r="L9" s="127"/>
    </row>
    <row r="10" spans="1:12" s="115" customFormat="1" ht="39.75" customHeight="1">
      <c r="A10" s="135" t="s">
        <v>75</v>
      </c>
      <c r="B10" s="136"/>
      <c r="C10" s="207">
        <f t="shared" si="0"/>
        <v>167</v>
      </c>
      <c r="D10" s="229">
        <f t="shared" si="0"/>
        <v>18</v>
      </c>
      <c r="E10" s="174">
        <f t="shared" si="0"/>
        <v>149</v>
      </c>
      <c r="F10" s="160">
        <f t="shared" si="1"/>
        <v>166</v>
      </c>
      <c r="G10" s="159">
        <v>18</v>
      </c>
      <c r="H10" s="174">
        <v>148</v>
      </c>
      <c r="I10" s="158">
        <f t="shared" si="2"/>
        <v>1</v>
      </c>
      <c r="J10" s="159">
        <v>0</v>
      </c>
      <c r="K10" s="159">
        <v>1</v>
      </c>
      <c r="L10" s="127"/>
    </row>
    <row r="11" spans="1:12" s="115" customFormat="1" ht="39.75" customHeight="1">
      <c r="A11" s="135" t="s">
        <v>76</v>
      </c>
      <c r="B11" s="136"/>
      <c r="C11" s="207">
        <f t="shared" si="0"/>
        <v>107</v>
      </c>
      <c r="D11" s="229">
        <f t="shared" si="0"/>
        <v>29</v>
      </c>
      <c r="E11" s="174">
        <f t="shared" si="0"/>
        <v>78</v>
      </c>
      <c r="F11" s="160">
        <f t="shared" si="1"/>
        <v>100</v>
      </c>
      <c r="G11" s="159">
        <v>27</v>
      </c>
      <c r="H11" s="174">
        <v>73</v>
      </c>
      <c r="I11" s="158">
        <f t="shared" si="2"/>
        <v>7</v>
      </c>
      <c r="J11" s="159">
        <v>2</v>
      </c>
      <c r="K11" s="159">
        <v>5</v>
      </c>
      <c r="L11" s="127"/>
    </row>
    <row r="12" spans="1:12" s="115" customFormat="1" ht="39.75" customHeight="1">
      <c r="A12" s="135" t="s">
        <v>77</v>
      </c>
      <c r="B12" s="136"/>
      <c r="C12" s="207">
        <f t="shared" si="0"/>
        <v>257</v>
      </c>
      <c r="D12" s="229">
        <f t="shared" si="0"/>
        <v>74</v>
      </c>
      <c r="E12" s="174">
        <f t="shared" si="0"/>
        <v>183</v>
      </c>
      <c r="F12" s="160">
        <f t="shared" si="1"/>
        <v>221</v>
      </c>
      <c r="G12" s="159">
        <v>55</v>
      </c>
      <c r="H12" s="174">
        <v>166</v>
      </c>
      <c r="I12" s="158">
        <f t="shared" si="2"/>
        <v>36</v>
      </c>
      <c r="J12" s="159">
        <v>19</v>
      </c>
      <c r="K12" s="159">
        <v>17</v>
      </c>
      <c r="L12" s="127"/>
    </row>
    <row r="13" spans="1:12" s="115" customFormat="1" ht="39.75" customHeight="1">
      <c r="A13" s="135" t="s">
        <v>78</v>
      </c>
      <c r="B13" s="136"/>
      <c r="C13" s="207">
        <f t="shared" si="0"/>
        <v>58</v>
      </c>
      <c r="D13" s="229">
        <f>SUM(G13,J13)</f>
        <v>50</v>
      </c>
      <c r="E13" s="174">
        <f t="shared" si="0"/>
        <v>8</v>
      </c>
      <c r="F13" s="160">
        <f t="shared" si="1"/>
        <v>57</v>
      </c>
      <c r="G13" s="159">
        <v>49</v>
      </c>
      <c r="H13" s="174">
        <v>8</v>
      </c>
      <c r="I13" s="158">
        <f t="shared" si="2"/>
        <v>1</v>
      </c>
      <c r="J13" s="159">
        <v>1</v>
      </c>
      <c r="K13" s="159">
        <v>0</v>
      </c>
      <c r="L13" s="127"/>
    </row>
    <row r="14" spans="1:12" s="115" customFormat="1" ht="39.75" customHeight="1">
      <c r="A14" s="135" t="s">
        <v>79</v>
      </c>
      <c r="B14" s="136"/>
      <c r="C14" s="207">
        <f t="shared" si="0"/>
        <v>6</v>
      </c>
      <c r="D14" s="229">
        <f t="shared" si="0"/>
        <v>3</v>
      </c>
      <c r="E14" s="174">
        <f t="shared" si="0"/>
        <v>3</v>
      </c>
      <c r="F14" s="160">
        <f t="shared" si="1"/>
        <v>5</v>
      </c>
      <c r="G14" s="159">
        <v>3</v>
      </c>
      <c r="H14" s="174">
        <v>2</v>
      </c>
      <c r="I14" s="158">
        <f t="shared" si="2"/>
        <v>1</v>
      </c>
      <c r="J14" s="159">
        <v>0</v>
      </c>
      <c r="K14" s="159">
        <v>1</v>
      </c>
      <c r="L14" s="127"/>
    </row>
    <row r="15" spans="1:12" s="115" customFormat="1" ht="39.75" customHeight="1">
      <c r="A15" s="135" t="s">
        <v>80</v>
      </c>
      <c r="B15" s="136"/>
      <c r="C15" s="207">
        <f t="shared" si="0"/>
        <v>2</v>
      </c>
      <c r="D15" s="229">
        <f t="shared" si="0"/>
        <v>2</v>
      </c>
      <c r="E15" s="174">
        <f t="shared" si="0"/>
        <v>0</v>
      </c>
      <c r="F15" s="160">
        <f t="shared" si="1"/>
        <v>2</v>
      </c>
      <c r="G15" s="159">
        <v>2</v>
      </c>
      <c r="H15" s="174">
        <v>0</v>
      </c>
      <c r="I15" s="158">
        <f t="shared" si="2"/>
        <v>0</v>
      </c>
      <c r="J15" s="159">
        <v>0</v>
      </c>
      <c r="K15" s="159">
        <v>0</v>
      </c>
      <c r="L15" s="127"/>
    </row>
    <row r="16" spans="1:12" s="115" customFormat="1" ht="39.75" customHeight="1">
      <c r="A16" s="135" t="s">
        <v>81</v>
      </c>
      <c r="B16" s="136"/>
      <c r="C16" s="207">
        <f t="shared" si="0"/>
        <v>752</v>
      </c>
      <c r="D16" s="229">
        <f t="shared" si="0"/>
        <v>522</v>
      </c>
      <c r="E16" s="174">
        <f t="shared" si="0"/>
        <v>230</v>
      </c>
      <c r="F16" s="160">
        <f t="shared" si="1"/>
        <v>707</v>
      </c>
      <c r="G16" s="159">
        <v>494</v>
      </c>
      <c r="H16" s="174">
        <v>213</v>
      </c>
      <c r="I16" s="158">
        <f t="shared" si="2"/>
        <v>45</v>
      </c>
      <c r="J16" s="159">
        <v>28</v>
      </c>
      <c r="K16" s="159">
        <v>17</v>
      </c>
      <c r="L16" s="127"/>
    </row>
    <row r="17" spans="1:12" s="115" customFormat="1" ht="39.75" customHeight="1">
      <c r="A17" s="135" t="s">
        <v>82</v>
      </c>
      <c r="B17" s="136"/>
      <c r="C17" s="207">
        <f t="shared" si="0"/>
        <v>30</v>
      </c>
      <c r="D17" s="229">
        <f t="shared" si="0"/>
        <v>26</v>
      </c>
      <c r="E17" s="174">
        <f t="shared" si="0"/>
        <v>4</v>
      </c>
      <c r="F17" s="160">
        <f t="shared" si="1"/>
        <v>30</v>
      </c>
      <c r="G17" s="159">
        <v>26</v>
      </c>
      <c r="H17" s="174">
        <v>4</v>
      </c>
      <c r="I17" s="158">
        <f t="shared" si="2"/>
        <v>0</v>
      </c>
      <c r="J17" s="159">
        <v>0</v>
      </c>
      <c r="K17" s="159">
        <v>0</v>
      </c>
      <c r="L17" s="127"/>
    </row>
    <row r="18" spans="1:12" s="115" customFormat="1" ht="39.75" customHeight="1">
      <c r="A18" s="135" t="s">
        <v>83</v>
      </c>
      <c r="B18" s="136"/>
      <c r="C18" s="207">
        <f t="shared" si="0"/>
        <v>64</v>
      </c>
      <c r="D18" s="229">
        <f t="shared" si="0"/>
        <v>64</v>
      </c>
      <c r="E18" s="174">
        <f t="shared" si="0"/>
        <v>0</v>
      </c>
      <c r="F18" s="160">
        <f t="shared" si="1"/>
        <v>59</v>
      </c>
      <c r="G18" s="159">
        <v>59</v>
      </c>
      <c r="H18" s="174">
        <v>0</v>
      </c>
      <c r="I18" s="158">
        <f t="shared" si="2"/>
        <v>5</v>
      </c>
      <c r="J18" s="159">
        <v>5</v>
      </c>
      <c r="K18" s="159">
        <v>0</v>
      </c>
      <c r="L18" s="127"/>
    </row>
    <row r="19" spans="1:12" s="115" customFormat="1" ht="39.75" customHeight="1">
      <c r="A19" s="135" t="s">
        <v>84</v>
      </c>
      <c r="B19" s="136"/>
      <c r="C19" s="207">
        <f t="shared" si="0"/>
        <v>11</v>
      </c>
      <c r="D19" s="229">
        <f t="shared" si="0"/>
        <v>10</v>
      </c>
      <c r="E19" s="174">
        <f t="shared" si="0"/>
        <v>1</v>
      </c>
      <c r="F19" s="160">
        <f t="shared" si="1"/>
        <v>6</v>
      </c>
      <c r="G19" s="159">
        <v>6</v>
      </c>
      <c r="H19" s="174">
        <v>0</v>
      </c>
      <c r="I19" s="158">
        <f t="shared" si="2"/>
        <v>5</v>
      </c>
      <c r="J19" s="159">
        <v>4</v>
      </c>
      <c r="K19" s="159">
        <v>1</v>
      </c>
      <c r="L19" s="127"/>
    </row>
    <row r="20" spans="1:12" s="115" customFormat="1" ht="39.75" customHeight="1">
      <c r="A20" s="230" t="s">
        <v>85</v>
      </c>
      <c r="B20" s="231"/>
      <c r="C20" s="232">
        <f t="shared" si="0"/>
        <v>24</v>
      </c>
      <c r="D20" s="233">
        <f t="shared" si="0"/>
        <v>13</v>
      </c>
      <c r="E20" s="178">
        <f t="shared" si="0"/>
        <v>11</v>
      </c>
      <c r="F20" s="165">
        <f t="shared" si="1"/>
        <v>23</v>
      </c>
      <c r="G20" s="166">
        <v>12</v>
      </c>
      <c r="H20" s="178">
        <v>11</v>
      </c>
      <c r="I20" s="234">
        <f t="shared" si="2"/>
        <v>1</v>
      </c>
      <c r="J20" s="166">
        <v>1</v>
      </c>
      <c r="K20" s="166">
        <v>0</v>
      </c>
      <c r="L20" s="127"/>
    </row>
    <row r="21" spans="1:12" s="115" customFormat="1" ht="45.75" customHeight="1">
      <c r="A21" s="235" t="s">
        <v>86</v>
      </c>
      <c r="B21" s="236" t="s">
        <v>87</v>
      </c>
      <c r="C21" s="207">
        <f t="shared" si="0"/>
        <v>616</v>
      </c>
      <c r="D21" s="159">
        <f t="shared" si="0"/>
        <v>402</v>
      </c>
      <c r="E21" s="159">
        <f t="shared" si="0"/>
        <v>214</v>
      </c>
      <c r="F21" s="160">
        <f t="shared" si="1"/>
        <v>573</v>
      </c>
      <c r="G21" s="159">
        <v>375</v>
      </c>
      <c r="H21" s="174">
        <v>198</v>
      </c>
      <c r="I21" s="158">
        <f t="shared" si="2"/>
        <v>43</v>
      </c>
      <c r="J21" s="159">
        <v>27</v>
      </c>
      <c r="K21" s="159">
        <v>16</v>
      </c>
      <c r="L21" s="127"/>
    </row>
    <row r="22" spans="1:12" s="115" customFormat="1" ht="45.75" customHeight="1">
      <c r="A22" s="237"/>
      <c r="B22" s="238" t="s">
        <v>88</v>
      </c>
      <c r="C22" s="207">
        <f t="shared" si="0"/>
        <v>100</v>
      </c>
      <c r="D22" s="159">
        <f t="shared" si="0"/>
        <v>95</v>
      </c>
      <c r="E22" s="159">
        <f t="shared" si="0"/>
        <v>5</v>
      </c>
      <c r="F22" s="160">
        <f t="shared" si="1"/>
        <v>99</v>
      </c>
      <c r="G22" s="159">
        <v>94</v>
      </c>
      <c r="H22" s="174">
        <v>5</v>
      </c>
      <c r="I22" s="158">
        <f t="shared" si="2"/>
        <v>1</v>
      </c>
      <c r="J22" s="159">
        <v>1</v>
      </c>
      <c r="K22" s="159">
        <v>0</v>
      </c>
      <c r="L22" s="127"/>
    </row>
    <row r="23" spans="1:12" s="115" customFormat="1" ht="45.75" customHeight="1">
      <c r="A23" s="237"/>
      <c r="B23" s="239" t="s">
        <v>89</v>
      </c>
      <c r="C23" s="207">
        <f t="shared" si="0"/>
        <v>24</v>
      </c>
      <c r="D23" s="159">
        <f t="shared" si="0"/>
        <v>23</v>
      </c>
      <c r="E23" s="159">
        <f t="shared" si="0"/>
        <v>1</v>
      </c>
      <c r="F23" s="160">
        <f t="shared" si="1"/>
        <v>24</v>
      </c>
      <c r="G23" s="159">
        <v>23</v>
      </c>
      <c r="H23" s="174">
        <v>1</v>
      </c>
      <c r="I23" s="158">
        <f t="shared" si="2"/>
        <v>0</v>
      </c>
      <c r="J23" s="159">
        <v>0</v>
      </c>
      <c r="K23" s="159">
        <v>0</v>
      </c>
      <c r="L23" s="127"/>
    </row>
    <row r="24" spans="1:12" s="115" customFormat="1" ht="45.75" customHeight="1">
      <c r="A24" s="237"/>
      <c r="B24" s="238" t="s">
        <v>90</v>
      </c>
      <c r="C24" s="207">
        <f t="shared" si="0"/>
        <v>11</v>
      </c>
      <c r="D24" s="159">
        <f t="shared" si="0"/>
        <v>1</v>
      </c>
      <c r="E24" s="159">
        <f t="shared" si="0"/>
        <v>10</v>
      </c>
      <c r="F24" s="160">
        <f t="shared" si="1"/>
        <v>10</v>
      </c>
      <c r="G24" s="159">
        <v>1</v>
      </c>
      <c r="H24" s="174">
        <v>9</v>
      </c>
      <c r="I24" s="158">
        <f t="shared" si="2"/>
        <v>1</v>
      </c>
      <c r="J24" s="159">
        <v>0</v>
      </c>
      <c r="K24" s="159">
        <v>1</v>
      </c>
      <c r="L24" s="127"/>
    </row>
    <row r="25" spans="1:12" s="115" customFormat="1" ht="45.75" customHeight="1">
      <c r="A25" s="240"/>
      <c r="B25" s="241" t="s">
        <v>37</v>
      </c>
      <c r="C25" s="242">
        <f t="shared" si="0"/>
        <v>1</v>
      </c>
      <c r="D25" s="233">
        <f t="shared" si="0"/>
        <v>1</v>
      </c>
      <c r="E25" s="159">
        <f t="shared" si="0"/>
        <v>0</v>
      </c>
      <c r="F25" s="165">
        <f t="shared" si="1"/>
        <v>1</v>
      </c>
      <c r="G25" s="166">
        <v>1</v>
      </c>
      <c r="H25" s="178">
        <v>0</v>
      </c>
      <c r="I25" s="177">
        <f t="shared" si="2"/>
        <v>0</v>
      </c>
      <c r="J25" s="166">
        <v>0</v>
      </c>
      <c r="K25" s="166">
        <v>0</v>
      </c>
      <c r="L25" s="127"/>
    </row>
    <row r="26" spans="1:12" s="115" customFormat="1" ht="45.75" customHeight="1">
      <c r="A26" s="243" t="s">
        <v>91</v>
      </c>
      <c r="B26" s="244" t="s">
        <v>92</v>
      </c>
      <c r="C26" s="207">
        <f t="shared" si="0"/>
        <v>1321</v>
      </c>
      <c r="D26" s="159">
        <f t="shared" si="0"/>
        <v>743</v>
      </c>
      <c r="E26" s="245">
        <f t="shared" si="0"/>
        <v>578</v>
      </c>
      <c r="F26" s="160">
        <f t="shared" si="1"/>
        <v>1224</v>
      </c>
      <c r="G26" s="159">
        <v>685</v>
      </c>
      <c r="H26" s="174">
        <v>539</v>
      </c>
      <c r="I26" s="158">
        <f t="shared" si="2"/>
        <v>97</v>
      </c>
      <c r="J26" s="159">
        <v>58</v>
      </c>
      <c r="K26" s="159">
        <v>39</v>
      </c>
      <c r="L26" s="127"/>
    </row>
    <row r="27" spans="1:12" s="115" customFormat="1" ht="45.75" customHeight="1" thickBot="1">
      <c r="A27" s="246"/>
      <c r="B27" s="247" t="s">
        <v>93</v>
      </c>
      <c r="C27" s="182">
        <f t="shared" si="0"/>
        <v>27</v>
      </c>
      <c r="D27" s="183">
        <f t="shared" si="0"/>
        <v>15</v>
      </c>
      <c r="E27" s="183">
        <f t="shared" si="0"/>
        <v>12</v>
      </c>
      <c r="F27" s="184">
        <f t="shared" si="1"/>
        <v>21</v>
      </c>
      <c r="G27" s="183">
        <v>11</v>
      </c>
      <c r="H27" s="185">
        <v>10</v>
      </c>
      <c r="I27" s="217">
        <f t="shared" si="2"/>
        <v>6</v>
      </c>
      <c r="J27" s="248">
        <v>4</v>
      </c>
      <c r="K27" s="183">
        <v>2</v>
      </c>
      <c r="L27" s="127"/>
    </row>
    <row r="39" spans="5:5" ht="18.75" customHeight="1">
      <c r="E39" s="249"/>
    </row>
  </sheetData>
  <mergeCells count="19">
    <mergeCell ref="A26:A27"/>
    <mergeCell ref="A16:B16"/>
    <mergeCell ref="A17:B17"/>
    <mergeCell ref="A18:B18"/>
    <mergeCell ref="A19:B19"/>
    <mergeCell ref="A20:B20"/>
    <mergeCell ref="A21:A25"/>
    <mergeCell ref="A10:B10"/>
    <mergeCell ref="A11:B11"/>
    <mergeCell ref="A12:B12"/>
    <mergeCell ref="A13:B13"/>
    <mergeCell ref="A14:B14"/>
    <mergeCell ref="A15:B15"/>
    <mergeCell ref="A4:B7"/>
    <mergeCell ref="C5:E5"/>
    <mergeCell ref="F5:H5"/>
    <mergeCell ref="I5:K5"/>
    <mergeCell ref="A8:B8"/>
    <mergeCell ref="A9:B9"/>
  </mergeCells>
  <phoneticPr fontId="10"/>
  <printOptions horizontalCentered="1"/>
  <pageMargins left="0.59055118110236227" right="0.59055118110236227" top="0.78740157480314965" bottom="0.51181102362204722" header="0.51181102362204722" footer="0.51181102362204722"/>
  <pageSetup paperSize="9" scale="78" orientation="portrait" r:id="rId1"/>
  <headerFooter scaleWithDoc="0" alignWithMargins="0">
    <oddHeader>&amp;R&amp;11卒業後・高校</oddHeader>
    <oddFooter>&amp;C&amp;"Century,標準"94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38"/>
  <sheetViews>
    <sheetView showGridLines="0" zoomScaleNormal="100" workbookViewId="0">
      <selection activeCell="T14" sqref="T14"/>
    </sheetView>
  </sheetViews>
  <sheetFormatPr defaultColWidth="8.5703125" defaultRowHeight="18" customHeight="1"/>
  <cols>
    <col min="1" max="1" width="3.85546875" style="111" customWidth="1"/>
    <col min="2" max="2" width="9.140625" style="111" customWidth="1"/>
    <col min="3" max="3" width="5" style="250" customWidth="1"/>
    <col min="4" max="4" width="8.42578125" style="111" customWidth="1"/>
    <col min="5" max="9" width="7.5703125" style="111" customWidth="1"/>
    <col min="10" max="11" width="6.42578125" style="111" customWidth="1"/>
    <col min="12" max="16" width="7.5703125" style="111" customWidth="1"/>
    <col min="17" max="17" width="1" style="111" customWidth="1"/>
    <col min="18" max="256" width="8.5703125" style="111"/>
    <col min="257" max="257" width="3.85546875" style="111" customWidth="1"/>
    <col min="258" max="258" width="9.140625" style="111" customWidth="1"/>
    <col min="259" max="259" width="5" style="111" customWidth="1"/>
    <col min="260" max="260" width="8.42578125" style="111" customWidth="1"/>
    <col min="261" max="265" width="7.5703125" style="111" customWidth="1"/>
    <col min="266" max="267" width="6.42578125" style="111" customWidth="1"/>
    <col min="268" max="272" width="7.5703125" style="111" customWidth="1"/>
    <col min="273" max="273" width="1" style="111" customWidth="1"/>
    <col min="274" max="512" width="8.5703125" style="111"/>
    <col min="513" max="513" width="3.85546875" style="111" customWidth="1"/>
    <col min="514" max="514" width="9.140625" style="111" customWidth="1"/>
    <col min="515" max="515" width="5" style="111" customWidth="1"/>
    <col min="516" max="516" width="8.42578125" style="111" customWidth="1"/>
    <col min="517" max="521" width="7.5703125" style="111" customWidth="1"/>
    <col min="522" max="523" width="6.42578125" style="111" customWidth="1"/>
    <col min="524" max="528" width="7.5703125" style="111" customWidth="1"/>
    <col min="529" max="529" width="1" style="111" customWidth="1"/>
    <col min="530" max="768" width="8.5703125" style="111"/>
    <col min="769" max="769" width="3.85546875" style="111" customWidth="1"/>
    <col min="770" max="770" width="9.140625" style="111" customWidth="1"/>
    <col min="771" max="771" width="5" style="111" customWidth="1"/>
    <col min="772" max="772" width="8.42578125" style="111" customWidth="1"/>
    <col min="773" max="777" width="7.5703125" style="111" customWidth="1"/>
    <col min="778" max="779" width="6.42578125" style="111" customWidth="1"/>
    <col min="780" max="784" width="7.5703125" style="111" customWidth="1"/>
    <col min="785" max="785" width="1" style="111" customWidth="1"/>
    <col min="786" max="1024" width="8.5703125" style="111"/>
    <col min="1025" max="1025" width="3.85546875" style="111" customWidth="1"/>
    <col min="1026" max="1026" width="9.140625" style="111" customWidth="1"/>
    <col min="1027" max="1027" width="5" style="111" customWidth="1"/>
    <col min="1028" max="1028" width="8.42578125" style="111" customWidth="1"/>
    <col min="1029" max="1033" width="7.5703125" style="111" customWidth="1"/>
    <col min="1034" max="1035" width="6.42578125" style="111" customWidth="1"/>
    <col min="1036" max="1040" width="7.5703125" style="111" customWidth="1"/>
    <col min="1041" max="1041" width="1" style="111" customWidth="1"/>
    <col min="1042" max="1280" width="8.5703125" style="111"/>
    <col min="1281" max="1281" width="3.85546875" style="111" customWidth="1"/>
    <col min="1282" max="1282" width="9.140625" style="111" customWidth="1"/>
    <col min="1283" max="1283" width="5" style="111" customWidth="1"/>
    <col min="1284" max="1284" width="8.42578125" style="111" customWidth="1"/>
    <col min="1285" max="1289" width="7.5703125" style="111" customWidth="1"/>
    <col min="1290" max="1291" width="6.42578125" style="111" customWidth="1"/>
    <col min="1292" max="1296" width="7.5703125" style="111" customWidth="1"/>
    <col min="1297" max="1297" width="1" style="111" customWidth="1"/>
    <col min="1298" max="1536" width="8.5703125" style="111"/>
    <col min="1537" max="1537" width="3.85546875" style="111" customWidth="1"/>
    <col min="1538" max="1538" width="9.140625" style="111" customWidth="1"/>
    <col min="1539" max="1539" width="5" style="111" customWidth="1"/>
    <col min="1540" max="1540" width="8.42578125" style="111" customWidth="1"/>
    <col min="1541" max="1545" width="7.5703125" style="111" customWidth="1"/>
    <col min="1546" max="1547" width="6.42578125" style="111" customWidth="1"/>
    <col min="1548" max="1552" width="7.5703125" style="111" customWidth="1"/>
    <col min="1553" max="1553" width="1" style="111" customWidth="1"/>
    <col min="1554" max="1792" width="8.5703125" style="111"/>
    <col min="1793" max="1793" width="3.85546875" style="111" customWidth="1"/>
    <col min="1794" max="1794" width="9.140625" style="111" customWidth="1"/>
    <col min="1795" max="1795" width="5" style="111" customWidth="1"/>
    <col min="1796" max="1796" width="8.42578125" style="111" customWidth="1"/>
    <col min="1797" max="1801" width="7.5703125" style="111" customWidth="1"/>
    <col min="1802" max="1803" width="6.42578125" style="111" customWidth="1"/>
    <col min="1804" max="1808" width="7.5703125" style="111" customWidth="1"/>
    <col min="1809" max="1809" width="1" style="111" customWidth="1"/>
    <col min="1810" max="2048" width="8.5703125" style="111"/>
    <col min="2049" max="2049" width="3.85546875" style="111" customWidth="1"/>
    <col min="2050" max="2050" width="9.140625" style="111" customWidth="1"/>
    <col min="2051" max="2051" width="5" style="111" customWidth="1"/>
    <col min="2052" max="2052" width="8.42578125" style="111" customWidth="1"/>
    <col min="2053" max="2057" width="7.5703125" style="111" customWidth="1"/>
    <col min="2058" max="2059" width="6.42578125" style="111" customWidth="1"/>
    <col min="2060" max="2064" width="7.5703125" style="111" customWidth="1"/>
    <col min="2065" max="2065" width="1" style="111" customWidth="1"/>
    <col min="2066" max="2304" width="8.5703125" style="111"/>
    <col min="2305" max="2305" width="3.85546875" style="111" customWidth="1"/>
    <col min="2306" max="2306" width="9.140625" style="111" customWidth="1"/>
    <col min="2307" max="2307" width="5" style="111" customWidth="1"/>
    <col min="2308" max="2308" width="8.42578125" style="111" customWidth="1"/>
    <col min="2309" max="2313" width="7.5703125" style="111" customWidth="1"/>
    <col min="2314" max="2315" width="6.42578125" style="111" customWidth="1"/>
    <col min="2316" max="2320" width="7.5703125" style="111" customWidth="1"/>
    <col min="2321" max="2321" width="1" style="111" customWidth="1"/>
    <col min="2322" max="2560" width="8.5703125" style="111"/>
    <col min="2561" max="2561" width="3.85546875" style="111" customWidth="1"/>
    <col min="2562" max="2562" width="9.140625" style="111" customWidth="1"/>
    <col min="2563" max="2563" width="5" style="111" customWidth="1"/>
    <col min="2564" max="2564" width="8.42578125" style="111" customWidth="1"/>
    <col min="2565" max="2569" width="7.5703125" style="111" customWidth="1"/>
    <col min="2570" max="2571" width="6.42578125" style="111" customWidth="1"/>
    <col min="2572" max="2576" width="7.5703125" style="111" customWidth="1"/>
    <col min="2577" max="2577" width="1" style="111" customWidth="1"/>
    <col min="2578" max="2816" width="8.5703125" style="111"/>
    <col min="2817" max="2817" width="3.85546875" style="111" customWidth="1"/>
    <col min="2818" max="2818" width="9.140625" style="111" customWidth="1"/>
    <col min="2819" max="2819" width="5" style="111" customWidth="1"/>
    <col min="2820" max="2820" width="8.42578125" style="111" customWidth="1"/>
    <col min="2821" max="2825" width="7.5703125" style="111" customWidth="1"/>
    <col min="2826" max="2827" width="6.42578125" style="111" customWidth="1"/>
    <col min="2828" max="2832" width="7.5703125" style="111" customWidth="1"/>
    <col min="2833" max="2833" width="1" style="111" customWidth="1"/>
    <col min="2834" max="3072" width="8.5703125" style="111"/>
    <col min="3073" max="3073" width="3.85546875" style="111" customWidth="1"/>
    <col min="3074" max="3074" width="9.140625" style="111" customWidth="1"/>
    <col min="3075" max="3075" width="5" style="111" customWidth="1"/>
    <col min="3076" max="3076" width="8.42578125" style="111" customWidth="1"/>
    <col min="3077" max="3081" width="7.5703125" style="111" customWidth="1"/>
    <col min="3082" max="3083" width="6.42578125" style="111" customWidth="1"/>
    <col min="3084" max="3088" width="7.5703125" style="111" customWidth="1"/>
    <col min="3089" max="3089" width="1" style="111" customWidth="1"/>
    <col min="3090" max="3328" width="8.5703125" style="111"/>
    <col min="3329" max="3329" width="3.85546875" style="111" customWidth="1"/>
    <col min="3330" max="3330" width="9.140625" style="111" customWidth="1"/>
    <col min="3331" max="3331" width="5" style="111" customWidth="1"/>
    <col min="3332" max="3332" width="8.42578125" style="111" customWidth="1"/>
    <col min="3333" max="3337" width="7.5703125" style="111" customWidth="1"/>
    <col min="3338" max="3339" width="6.42578125" style="111" customWidth="1"/>
    <col min="3340" max="3344" width="7.5703125" style="111" customWidth="1"/>
    <col min="3345" max="3345" width="1" style="111" customWidth="1"/>
    <col min="3346" max="3584" width="8.5703125" style="111"/>
    <col min="3585" max="3585" width="3.85546875" style="111" customWidth="1"/>
    <col min="3586" max="3586" width="9.140625" style="111" customWidth="1"/>
    <col min="3587" max="3587" width="5" style="111" customWidth="1"/>
    <col min="3588" max="3588" width="8.42578125" style="111" customWidth="1"/>
    <col min="3589" max="3593" width="7.5703125" style="111" customWidth="1"/>
    <col min="3594" max="3595" width="6.42578125" style="111" customWidth="1"/>
    <col min="3596" max="3600" width="7.5703125" style="111" customWidth="1"/>
    <col min="3601" max="3601" width="1" style="111" customWidth="1"/>
    <col min="3602" max="3840" width="8.5703125" style="111"/>
    <col min="3841" max="3841" width="3.85546875" style="111" customWidth="1"/>
    <col min="3842" max="3842" width="9.140625" style="111" customWidth="1"/>
    <col min="3843" max="3843" width="5" style="111" customWidth="1"/>
    <col min="3844" max="3844" width="8.42578125" style="111" customWidth="1"/>
    <col min="3845" max="3849" width="7.5703125" style="111" customWidth="1"/>
    <col min="3850" max="3851" width="6.42578125" style="111" customWidth="1"/>
    <col min="3852" max="3856" width="7.5703125" style="111" customWidth="1"/>
    <col min="3857" max="3857" width="1" style="111" customWidth="1"/>
    <col min="3858" max="4096" width="8.5703125" style="111"/>
    <col min="4097" max="4097" width="3.85546875" style="111" customWidth="1"/>
    <col min="4098" max="4098" width="9.140625" style="111" customWidth="1"/>
    <col min="4099" max="4099" width="5" style="111" customWidth="1"/>
    <col min="4100" max="4100" width="8.42578125" style="111" customWidth="1"/>
    <col min="4101" max="4105" width="7.5703125" style="111" customWidth="1"/>
    <col min="4106" max="4107" width="6.42578125" style="111" customWidth="1"/>
    <col min="4108" max="4112" width="7.5703125" style="111" customWidth="1"/>
    <col min="4113" max="4113" width="1" style="111" customWidth="1"/>
    <col min="4114" max="4352" width="8.5703125" style="111"/>
    <col min="4353" max="4353" width="3.85546875" style="111" customWidth="1"/>
    <col min="4354" max="4354" width="9.140625" style="111" customWidth="1"/>
    <col min="4355" max="4355" width="5" style="111" customWidth="1"/>
    <col min="4356" max="4356" width="8.42578125" style="111" customWidth="1"/>
    <col min="4357" max="4361" width="7.5703125" style="111" customWidth="1"/>
    <col min="4362" max="4363" width="6.42578125" style="111" customWidth="1"/>
    <col min="4364" max="4368" width="7.5703125" style="111" customWidth="1"/>
    <col min="4369" max="4369" width="1" style="111" customWidth="1"/>
    <col min="4370" max="4608" width="8.5703125" style="111"/>
    <col min="4609" max="4609" width="3.85546875" style="111" customWidth="1"/>
    <col min="4610" max="4610" width="9.140625" style="111" customWidth="1"/>
    <col min="4611" max="4611" width="5" style="111" customWidth="1"/>
    <col min="4612" max="4612" width="8.42578125" style="111" customWidth="1"/>
    <col min="4613" max="4617" width="7.5703125" style="111" customWidth="1"/>
    <col min="4618" max="4619" width="6.42578125" style="111" customWidth="1"/>
    <col min="4620" max="4624" width="7.5703125" style="111" customWidth="1"/>
    <col min="4625" max="4625" width="1" style="111" customWidth="1"/>
    <col min="4626" max="4864" width="8.5703125" style="111"/>
    <col min="4865" max="4865" width="3.85546875" style="111" customWidth="1"/>
    <col min="4866" max="4866" width="9.140625" style="111" customWidth="1"/>
    <col min="4867" max="4867" width="5" style="111" customWidth="1"/>
    <col min="4868" max="4868" width="8.42578125" style="111" customWidth="1"/>
    <col min="4869" max="4873" width="7.5703125" style="111" customWidth="1"/>
    <col min="4874" max="4875" width="6.42578125" style="111" customWidth="1"/>
    <col min="4876" max="4880" width="7.5703125" style="111" customWidth="1"/>
    <col min="4881" max="4881" width="1" style="111" customWidth="1"/>
    <col min="4882" max="5120" width="8.5703125" style="111"/>
    <col min="5121" max="5121" width="3.85546875" style="111" customWidth="1"/>
    <col min="5122" max="5122" width="9.140625" style="111" customWidth="1"/>
    <col min="5123" max="5123" width="5" style="111" customWidth="1"/>
    <col min="5124" max="5124" width="8.42578125" style="111" customWidth="1"/>
    <col min="5125" max="5129" width="7.5703125" style="111" customWidth="1"/>
    <col min="5130" max="5131" width="6.42578125" style="111" customWidth="1"/>
    <col min="5132" max="5136" width="7.5703125" style="111" customWidth="1"/>
    <col min="5137" max="5137" width="1" style="111" customWidth="1"/>
    <col min="5138" max="5376" width="8.5703125" style="111"/>
    <col min="5377" max="5377" width="3.85546875" style="111" customWidth="1"/>
    <col min="5378" max="5378" width="9.140625" style="111" customWidth="1"/>
    <col min="5379" max="5379" width="5" style="111" customWidth="1"/>
    <col min="5380" max="5380" width="8.42578125" style="111" customWidth="1"/>
    <col min="5381" max="5385" width="7.5703125" style="111" customWidth="1"/>
    <col min="5386" max="5387" width="6.42578125" style="111" customWidth="1"/>
    <col min="5388" max="5392" width="7.5703125" style="111" customWidth="1"/>
    <col min="5393" max="5393" width="1" style="111" customWidth="1"/>
    <col min="5394" max="5632" width="8.5703125" style="111"/>
    <col min="5633" max="5633" width="3.85546875" style="111" customWidth="1"/>
    <col min="5634" max="5634" width="9.140625" style="111" customWidth="1"/>
    <col min="5635" max="5635" width="5" style="111" customWidth="1"/>
    <col min="5636" max="5636" width="8.42578125" style="111" customWidth="1"/>
    <col min="5637" max="5641" width="7.5703125" style="111" customWidth="1"/>
    <col min="5642" max="5643" width="6.42578125" style="111" customWidth="1"/>
    <col min="5644" max="5648" width="7.5703125" style="111" customWidth="1"/>
    <col min="5649" max="5649" width="1" style="111" customWidth="1"/>
    <col min="5650" max="5888" width="8.5703125" style="111"/>
    <col min="5889" max="5889" width="3.85546875" style="111" customWidth="1"/>
    <col min="5890" max="5890" width="9.140625" style="111" customWidth="1"/>
    <col min="5891" max="5891" width="5" style="111" customWidth="1"/>
    <col min="5892" max="5892" width="8.42578125" style="111" customWidth="1"/>
    <col min="5893" max="5897" width="7.5703125" style="111" customWidth="1"/>
    <col min="5898" max="5899" width="6.42578125" style="111" customWidth="1"/>
    <col min="5900" max="5904" width="7.5703125" style="111" customWidth="1"/>
    <col min="5905" max="5905" width="1" style="111" customWidth="1"/>
    <col min="5906" max="6144" width="8.5703125" style="111"/>
    <col min="6145" max="6145" width="3.85546875" style="111" customWidth="1"/>
    <col min="6146" max="6146" width="9.140625" style="111" customWidth="1"/>
    <col min="6147" max="6147" width="5" style="111" customWidth="1"/>
    <col min="6148" max="6148" width="8.42578125" style="111" customWidth="1"/>
    <col min="6149" max="6153" width="7.5703125" style="111" customWidth="1"/>
    <col min="6154" max="6155" width="6.42578125" style="111" customWidth="1"/>
    <col min="6156" max="6160" width="7.5703125" style="111" customWidth="1"/>
    <col min="6161" max="6161" width="1" style="111" customWidth="1"/>
    <col min="6162" max="6400" width="8.5703125" style="111"/>
    <col min="6401" max="6401" width="3.85546875" style="111" customWidth="1"/>
    <col min="6402" max="6402" width="9.140625" style="111" customWidth="1"/>
    <col min="6403" max="6403" width="5" style="111" customWidth="1"/>
    <col min="6404" max="6404" width="8.42578125" style="111" customWidth="1"/>
    <col min="6405" max="6409" width="7.5703125" style="111" customWidth="1"/>
    <col min="6410" max="6411" width="6.42578125" style="111" customWidth="1"/>
    <col min="6412" max="6416" width="7.5703125" style="111" customWidth="1"/>
    <col min="6417" max="6417" width="1" style="111" customWidth="1"/>
    <col min="6418" max="6656" width="8.5703125" style="111"/>
    <col min="6657" max="6657" width="3.85546875" style="111" customWidth="1"/>
    <col min="6658" max="6658" width="9.140625" style="111" customWidth="1"/>
    <col min="6659" max="6659" width="5" style="111" customWidth="1"/>
    <col min="6660" max="6660" width="8.42578125" style="111" customWidth="1"/>
    <col min="6661" max="6665" width="7.5703125" style="111" customWidth="1"/>
    <col min="6666" max="6667" width="6.42578125" style="111" customWidth="1"/>
    <col min="6668" max="6672" width="7.5703125" style="111" customWidth="1"/>
    <col min="6673" max="6673" width="1" style="111" customWidth="1"/>
    <col min="6674" max="6912" width="8.5703125" style="111"/>
    <col min="6913" max="6913" width="3.85546875" style="111" customWidth="1"/>
    <col min="6914" max="6914" width="9.140625" style="111" customWidth="1"/>
    <col min="6915" max="6915" width="5" style="111" customWidth="1"/>
    <col min="6916" max="6916" width="8.42578125" style="111" customWidth="1"/>
    <col min="6917" max="6921" width="7.5703125" style="111" customWidth="1"/>
    <col min="6922" max="6923" width="6.42578125" style="111" customWidth="1"/>
    <col min="6924" max="6928" width="7.5703125" style="111" customWidth="1"/>
    <col min="6929" max="6929" width="1" style="111" customWidth="1"/>
    <col min="6930" max="7168" width="8.5703125" style="111"/>
    <col min="7169" max="7169" width="3.85546875" style="111" customWidth="1"/>
    <col min="7170" max="7170" width="9.140625" style="111" customWidth="1"/>
    <col min="7171" max="7171" width="5" style="111" customWidth="1"/>
    <col min="7172" max="7172" width="8.42578125" style="111" customWidth="1"/>
    <col min="7173" max="7177" width="7.5703125" style="111" customWidth="1"/>
    <col min="7178" max="7179" width="6.42578125" style="111" customWidth="1"/>
    <col min="7180" max="7184" width="7.5703125" style="111" customWidth="1"/>
    <col min="7185" max="7185" width="1" style="111" customWidth="1"/>
    <col min="7186" max="7424" width="8.5703125" style="111"/>
    <col min="7425" max="7425" width="3.85546875" style="111" customWidth="1"/>
    <col min="7426" max="7426" width="9.140625" style="111" customWidth="1"/>
    <col min="7427" max="7427" width="5" style="111" customWidth="1"/>
    <col min="7428" max="7428" width="8.42578125" style="111" customWidth="1"/>
    <col min="7429" max="7433" width="7.5703125" style="111" customWidth="1"/>
    <col min="7434" max="7435" width="6.42578125" style="111" customWidth="1"/>
    <col min="7436" max="7440" width="7.5703125" style="111" customWidth="1"/>
    <col min="7441" max="7441" width="1" style="111" customWidth="1"/>
    <col min="7442" max="7680" width="8.5703125" style="111"/>
    <col min="7681" max="7681" width="3.85546875" style="111" customWidth="1"/>
    <col min="7682" max="7682" width="9.140625" style="111" customWidth="1"/>
    <col min="7683" max="7683" width="5" style="111" customWidth="1"/>
    <col min="7684" max="7684" width="8.42578125" style="111" customWidth="1"/>
    <col min="7685" max="7689" width="7.5703125" style="111" customWidth="1"/>
    <col min="7690" max="7691" width="6.42578125" style="111" customWidth="1"/>
    <col min="7692" max="7696" width="7.5703125" style="111" customWidth="1"/>
    <col min="7697" max="7697" width="1" style="111" customWidth="1"/>
    <col min="7698" max="7936" width="8.5703125" style="111"/>
    <col min="7937" max="7937" width="3.85546875" style="111" customWidth="1"/>
    <col min="7938" max="7938" width="9.140625" style="111" customWidth="1"/>
    <col min="7939" max="7939" width="5" style="111" customWidth="1"/>
    <col min="7940" max="7940" width="8.42578125" style="111" customWidth="1"/>
    <col min="7941" max="7945" width="7.5703125" style="111" customWidth="1"/>
    <col min="7946" max="7947" width="6.42578125" style="111" customWidth="1"/>
    <col min="7948" max="7952" width="7.5703125" style="111" customWidth="1"/>
    <col min="7953" max="7953" width="1" style="111" customWidth="1"/>
    <col min="7954" max="8192" width="8.5703125" style="111"/>
    <col min="8193" max="8193" width="3.85546875" style="111" customWidth="1"/>
    <col min="8194" max="8194" width="9.140625" style="111" customWidth="1"/>
    <col min="8195" max="8195" width="5" style="111" customWidth="1"/>
    <col min="8196" max="8196" width="8.42578125" style="111" customWidth="1"/>
    <col min="8197" max="8201" width="7.5703125" style="111" customWidth="1"/>
    <col min="8202" max="8203" width="6.42578125" style="111" customWidth="1"/>
    <col min="8204" max="8208" width="7.5703125" style="111" customWidth="1"/>
    <col min="8209" max="8209" width="1" style="111" customWidth="1"/>
    <col min="8210" max="8448" width="8.5703125" style="111"/>
    <col min="8449" max="8449" width="3.85546875" style="111" customWidth="1"/>
    <col min="8450" max="8450" width="9.140625" style="111" customWidth="1"/>
    <col min="8451" max="8451" width="5" style="111" customWidth="1"/>
    <col min="8452" max="8452" width="8.42578125" style="111" customWidth="1"/>
    <col min="8453" max="8457" width="7.5703125" style="111" customWidth="1"/>
    <col min="8458" max="8459" width="6.42578125" style="111" customWidth="1"/>
    <col min="8460" max="8464" width="7.5703125" style="111" customWidth="1"/>
    <col min="8465" max="8465" width="1" style="111" customWidth="1"/>
    <col min="8466" max="8704" width="8.5703125" style="111"/>
    <col min="8705" max="8705" width="3.85546875" style="111" customWidth="1"/>
    <col min="8706" max="8706" width="9.140625" style="111" customWidth="1"/>
    <col min="8707" max="8707" width="5" style="111" customWidth="1"/>
    <col min="8708" max="8708" width="8.42578125" style="111" customWidth="1"/>
    <col min="8709" max="8713" width="7.5703125" style="111" customWidth="1"/>
    <col min="8714" max="8715" width="6.42578125" style="111" customWidth="1"/>
    <col min="8716" max="8720" width="7.5703125" style="111" customWidth="1"/>
    <col min="8721" max="8721" width="1" style="111" customWidth="1"/>
    <col min="8722" max="8960" width="8.5703125" style="111"/>
    <col min="8961" max="8961" width="3.85546875" style="111" customWidth="1"/>
    <col min="8962" max="8962" width="9.140625" style="111" customWidth="1"/>
    <col min="8963" max="8963" width="5" style="111" customWidth="1"/>
    <col min="8964" max="8964" width="8.42578125" style="111" customWidth="1"/>
    <col min="8965" max="8969" width="7.5703125" style="111" customWidth="1"/>
    <col min="8970" max="8971" width="6.42578125" style="111" customWidth="1"/>
    <col min="8972" max="8976" width="7.5703125" style="111" customWidth="1"/>
    <col min="8977" max="8977" width="1" style="111" customWidth="1"/>
    <col min="8978" max="9216" width="8.5703125" style="111"/>
    <col min="9217" max="9217" width="3.85546875" style="111" customWidth="1"/>
    <col min="9218" max="9218" width="9.140625" style="111" customWidth="1"/>
    <col min="9219" max="9219" width="5" style="111" customWidth="1"/>
    <col min="9220" max="9220" width="8.42578125" style="111" customWidth="1"/>
    <col min="9221" max="9225" width="7.5703125" style="111" customWidth="1"/>
    <col min="9226" max="9227" width="6.42578125" style="111" customWidth="1"/>
    <col min="9228" max="9232" width="7.5703125" style="111" customWidth="1"/>
    <col min="9233" max="9233" width="1" style="111" customWidth="1"/>
    <col min="9234" max="9472" width="8.5703125" style="111"/>
    <col min="9473" max="9473" width="3.85546875" style="111" customWidth="1"/>
    <col min="9474" max="9474" width="9.140625" style="111" customWidth="1"/>
    <col min="9475" max="9475" width="5" style="111" customWidth="1"/>
    <col min="9476" max="9476" width="8.42578125" style="111" customWidth="1"/>
    <col min="9477" max="9481" width="7.5703125" style="111" customWidth="1"/>
    <col min="9482" max="9483" width="6.42578125" style="111" customWidth="1"/>
    <col min="9484" max="9488" width="7.5703125" style="111" customWidth="1"/>
    <col min="9489" max="9489" width="1" style="111" customWidth="1"/>
    <col min="9490" max="9728" width="8.5703125" style="111"/>
    <col min="9729" max="9729" width="3.85546875" style="111" customWidth="1"/>
    <col min="9730" max="9730" width="9.140625" style="111" customWidth="1"/>
    <col min="9731" max="9731" width="5" style="111" customWidth="1"/>
    <col min="9732" max="9732" width="8.42578125" style="111" customWidth="1"/>
    <col min="9733" max="9737" width="7.5703125" style="111" customWidth="1"/>
    <col min="9738" max="9739" width="6.42578125" style="111" customWidth="1"/>
    <col min="9740" max="9744" width="7.5703125" style="111" customWidth="1"/>
    <col min="9745" max="9745" width="1" style="111" customWidth="1"/>
    <col min="9746" max="9984" width="8.5703125" style="111"/>
    <col min="9985" max="9985" width="3.85546875" style="111" customWidth="1"/>
    <col min="9986" max="9986" width="9.140625" style="111" customWidth="1"/>
    <col min="9987" max="9987" width="5" style="111" customWidth="1"/>
    <col min="9988" max="9988" width="8.42578125" style="111" customWidth="1"/>
    <col min="9989" max="9993" width="7.5703125" style="111" customWidth="1"/>
    <col min="9994" max="9995" width="6.42578125" style="111" customWidth="1"/>
    <col min="9996" max="10000" width="7.5703125" style="111" customWidth="1"/>
    <col min="10001" max="10001" width="1" style="111" customWidth="1"/>
    <col min="10002" max="10240" width="8.5703125" style="111"/>
    <col min="10241" max="10241" width="3.85546875" style="111" customWidth="1"/>
    <col min="10242" max="10242" width="9.140625" style="111" customWidth="1"/>
    <col min="10243" max="10243" width="5" style="111" customWidth="1"/>
    <col min="10244" max="10244" width="8.42578125" style="111" customWidth="1"/>
    <col min="10245" max="10249" width="7.5703125" style="111" customWidth="1"/>
    <col min="10250" max="10251" width="6.42578125" style="111" customWidth="1"/>
    <col min="10252" max="10256" width="7.5703125" style="111" customWidth="1"/>
    <col min="10257" max="10257" width="1" style="111" customWidth="1"/>
    <col min="10258" max="10496" width="8.5703125" style="111"/>
    <col min="10497" max="10497" width="3.85546875" style="111" customWidth="1"/>
    <col min="10498" max="10498" width="9.140625" style="111" customWidth="1"/>
    <col min="10499" max="10499" width="5" style="111" customWidth="1"/>
    <col min="10500" max="10500" width="8.42578125" style="111" customWidth="1"/>
    <col min="10501" max="10505" width="7.5703125" style="111" customWidth="1"/>
    <col min="10506" max="10507" width="6.42578125" style="111" customWidth="1"/>
    <col min="10508" max="10512" width="7.5703125" style="111" customWidth="1"/>
    <col min="10513" max="10513" width="1" style="111" customWidth="1"/>
    <col min="10514" max="10752" width="8.5703125" style="111"/>
    <col min="10753" max="10753" width="3.85546875" style="111" customWidth="1"/>
    <col min="10754" max="10754" width="9.140625" style="111" customWidth="1"/>
    <col min="10755" max="10755" width="5" style="111" customWidth="1"/>
    <col min="10756" max="10756" width="8.42578125" style="111" customWidth="1"/>
    <col min="10757" max="10761" width="7.5703125" style="111" customWidth="1"/>
    <col min="10762" max="10763" width="6.42578125" style="111" customWidth="1"/>
    <col min="10764" max="10768" width="7.5703125" style="111" customWidth="1"/>
    <col min="10769" max="10769" width="1" style="111" customWidth="1"/>
    <col min="10770" max="11008" width="8.5703125" style="111"/>
    <col min="11009" max="11009" width="3.85546875" style="111" customWidth="1"/>
    <col min="11010" max="11010" width="9.140625" style="111" customWidth="1"/>
    <col min="11011" max="11011" width="5" style="111" customWidth="1"/>
    <col min="11012" max="11012" width="8.42578125" style="111" customWidth="1"/>
    <col min="11013" max="11017" width="7.5703125" style="111" customWidth="1"/>
    <col min="11018" max="11019" width="6.42578125" style="111" customWidth="1"/>
    <col min="11020" max="11024" width="7.5703125" style="111" customWidth="1"/>
    <col min="11025" max="11025" width="1" style="111" customWidth="1"/>
    <col min="11026" max="11264" width="8.5703125" style="111"/>
    <col min="11265" max="11265" width="3.85546875" style="111" customWidth="1"/>
    <col min="11266" max="11266" width="9.140625" style="111" customWidth="1"/>
    <col min="11267" max="11267" width="5" style="111" customWidth="1"/>
    <col min="11268" max="11268" width="8.42578125" style="111" customWidth="1"/>
    <col min="11269" max="11273" width="7.5703125" style="111" customWidth="1"/>
    <col min="11274" max="11275" width="6.42578125" style="111" customWidth="1"/>
    <col min="11276" max="11280" width="7.5703125" style="111" customWidth="1"/>
    <col min="11281" max="11281" width="1" style="111" customWidth="1"/>
    <col min="11282" max="11520" width="8.5703125" style="111"/>
    <col min="11521" max="11521" width="3.85546875" style="111" customWidth="1"/>
    <col min="11522" max="11522" width="9.140625" style="111" customWidth="1"/>
    <col min="11523" max="11523" width="5" style="111" customWidth="1"/>
    <col min="11524" max="11524" width="8.42578125" style="111" customWidth="1"/>
    <col min="11525" max="11529" width="7.5703125" style="111" customWidth="1"/>
    <col min="11530" max="11531" width="6.42578125" style="111" customWidth="1"/>
    <col min="11532" max="11536" width="7.5703125" style="111" customWidth="1"/>
    <col min="11537" max="11537" width="1" style="111" customWidth="1"/>
    <col min="11538" max="11776" width="8.5703125" style="111"/>
    <col min="11777" max="11777" width="3.85546875" style="111" customWidth="1"/>
    <col min="11778" max="11778" width="9.140625" style="111" customWidth="1"/>
    <col min="11779" max="11779" width="5" style="111" customWidth="1"/>
    <col min="11780" max="11780" width="8.42578125" style="111" customWidth="1"/>
    <col min="11781" max="11785" width="7.5703125" style="111" customWidth="1"/>
    <col min="11786" max="11787" width="6.42578125" style="111" customWidth="1"/>
    <col min="11788" max="11792" width="7.5703125" style="111" customWidth="1"/>
    <col min="11793" max="11793" width="1" style="111" customWidth="1"/>
    <col min="11794" max="12032" width="8.5703125" style="111"/>
    <col min="12033" max="12033" width="3.85546875" style="111" customWidth="1"/>
    <col min="12034" max="12034" width="9.140625" style="111" customWidth="1"/>
    <col min="12035" max="12035" width="5" style="111" customWidth="1"/>
    <col min="12036" max="12036" width="8.42578125" style="111" customWidth="1"/>
    <col min="12037" max="12041" width="7.5703125" style="111" customWidth="1"/>
    <col min="12042" max="12043" width="6.42578125" style="111" customWidth="1"/>
    <col min="12044" max="12048" width="7.5703125" style="111" customWidth="1"/>
    <col min="12049" max="12049" width="1" style="111" customWidth="1"/>
    <col min="12050" max="12288" width="8.5703125" style="111"/>
    <col min="12289" max="12289" width="3.85546875" style="111" customWidth="1"/>
    <col min="12290" max="12290" width="9.140625" style="111" customWidth="1"/>
    <col min="12291" max="12291" width="5" style="111" customWidth="1"/>
    <col min="12292" max="12292" width="8.42578125" style="111" customWidth="1"/>
    <col min="12293" max="12297" width="7.5703125" style="111" customWidth="1"/>
    <col min="12298" max="12299" width="6.42578125" style="111" customWidth="1"/>
    <col min="12300" max="12304" width="7.5703125" style="111" customWidth="1"/>
    <col min="12305" max="12305" width="1" style="111" customWidth="1"/>
    <col min="12306" max="12544" width="8.5703125" style="111"/>
    <col min="12545" max="12545" width="3.85546875" style="111" customWidth="1"/>
    <col min="12546" max="12546" width="9.140625" style="111" customWidth="1"/>
    <col min="12547" max="12547" width="5" style="111" customWidth="1"/>
    <col min="12548" max="12548" width="8.42578125" style="111" customWidth="1"/>
    <col min="12549" max="12553" width="7.5703125" style="111" customWidth="1"/>
    <col min="12554" max="12555" width="6.42578125" style="111" customWidth="1"/>
    <col min="12556" max="12560" width="7.5703125" style="111" customWidth="1"/>
    <col min="12561" max="12561" width="1" style="111" customWidth="1"/>
    <col min="12562" max="12800" width="8.5703125" style="111"/>
    <col min="12801" max="12801" width="3.85546875" style="111" customWidth="1"/>
    <col min="12802" max="12802" width="9.140625" style="111" customWidth="1"/>
    <col min="12803" max="12803" width="5" style="111" customWidth="1"/>
    <col min="12804" max="12804" width="8.42578125" style="111" customWidth="1"/>
    <col min="12805" max="12809" width="7.5703125" style="111" customWidth="1"/>
    <col min="12810" max="12811" width="6.42578125" style="111" customWidth="1"/>
    <col min="12812" max="12816" width="7.5703125" style="111" customWidth="1"/>
    <col min="12817" max="12817" width="1" style="111" customWidth="1"/>
    <col min="12818" max="13056" width="8.5703125" style="111"/>
    <col min="13057" max="13057" width="3.85546875" style="111" customWidth="1"/>
    <col min="13058" max="13058" width="9.140625" style="111" customWidth="1"/>
    <col min="13059" max="13059" width="5" style="111" customWidth="1"/>
    <col min="13060" max="13060" width="8.42578125" style="111" customWidth="1"/>
    <col min="13061" max="13065" width="7.5703125" style="111" customWidth="1"/>
    <col min="13066" max="13067" width="6.42578125" style="111" customWidth="1"/>
    <col min="13068" max="13072" width="7.5703125" style="111" customWidth="1"/>
    <col min="13073" max="13073" width="1" style="111" customWidth="1"/>
    <col min="13074" max="13312" width="8.5703125" style="111"/>
    <col min="13313" max="13313" width="3.85546875" style="111" customWidth="1"/>
    <col min="13314" max="13314" width="9.140625" style="111" customWidth="1"/>
    <col min="13315" max="13315" width="5" style="111" customWidth="1"/>
    <col min="13316" max="13316" width="8.42578125" style="111" customWidth="1"/>
    <col min="13317" max="13321" width="7.5703125" style="111" customWidth="1"/>
    <col min="13322" max="13323" width="6.42578125" style="111" customWidth="1"/>
    <col min="13324" max="13328" width="7.5703125" style="111" customWidth="1"/>
    <col min="13329" max="13329" width="1" style="111" customWidth="1"/>
    <col min="13330" max="13568" width="8.5703125" style="111"/>
    <col min="13569" max="13569" width="3.85546875" style="111" customWidth="1"/>
    <col min="13570" max="13570" width="9.140625" style="111" customWidth="1"/>
    <col min="13571" max="13571" width="5" style="111" customWidth="1"/>
    <col min="13572" max="13572" width="8.42578125" style="111" customWidth="1"/>
    <col min="13573" max="13577" width="7.5703125" style="111" customWidth="1"/>
    <col min="13578" max="13579" width="6.42578125" style="111" customWidth="1"/>
    <col min="13580" max="13584" width="7.5703125" style="111" customWidth="1"/>
    <col min="13585" max="13585" width="1" style="111" customWidth="1"/>
    <col min="13586" max="13824" width="8.5703125" style="111"/>
    <col min="13825" max="13825" width="3.85546875" style="111" customWidth="1"/>
    <col min="13826" max="13826" width="9.140625" style="111" customWidth="1"/>
    <col min="13827" max="13827" width="5" style="111" customWidth="1"/>
    <col min="13828" max="13828" width="8.42578125" style="111" customWidth="1"/>
    <col min="13829" max="13833" width="7.5703125" style="111" customWidth="1"/>
    <col min="13834" max="13835" width="6.42578125" style="111" customWidth="1"/>
    <col min="13836" max="13840" width="7.5703125" style="111" customWidth="1"/>
    <col min="13841" max="13841" width="1" style="111" customWidth="1"/>
    <col min="13842" max="14080" width="8.5703125" style="111"/>
    <col min="14081" max="14081" width="3.85546875" style="111" customWidth="1"/>
    <col min="14082" max="14082" width="9.140625" style="111" customWidth="1"/>
    <col min="14083" max="14083" width="5" style="111" customWidth="1"/>
    <col min="14084" max="14084" width="8.42578125" style="111" customWidth="1"/>
    <col min="14085" max="14089" width="7.5703125" style="111" customWidth="1"/>
    <col min="14090" max="14091" width="6.42578125" style="111" customWidth="1"/>
    <col min="14092" max="14096" width="7.5703125" style="111" customWidth="1"/>
    <col min="14097" max="14097" width="1" style="111" customWidth="1"/>
    <col min="14098" max="14336" width="8.5703125" style="111"/>
    <col min="14337" max="14337" width="3.85546875" style="111" customWidth="1"/>
    <col min="14338" max="14338" width="9.140625" style="111" customWidth="1"/>
    <col min="14339" max="14339" width="5" style="111" customWidth="1"/>
    <col min="14340" max="14340" width="8.42578125" style="111" customWidth="1"/>
    <col min="14341" max="14345" width="7.5703125" style="111" customWidth="1"/>
    <col min="14346" max="14347" width="6.42578125" style="111" customWidth="1"/>
    <col min="14348" max="14352" width="7.5703125" style="111" customWidth="1"/>
    <col min="14353" max="14353" width="1" style="111" customWidth="1"/>
    <col min="14354" max="14592" width="8.5703125" style="111"/>
    <col min="14593" max="14593" width="3.85546875" style="111" customWidth="1"/>
    <col min="14594" max="14594" width="9.140625" style="111" customWidth="1"/>
    <col min="14595" max="14595" width="5" style="111" customWidth="1"/>
    <col min="14596" max="14596" width="8.42578125" style="111" customWidth="1"/>
    <col min="14597" max="14601" width="7.5703125" style="111" customWidth="1"/>
    <col min="14602" max="14603" width="6.42578125" style="111" customWidth="1"/>
    <col min="14604" max="14608" width="7.5703125" style="111" customWidth="1"/>
    <col min="14609" max="14609" width="1" style="111" customWidth="1"/>
    <col min="14610" max="14848" width="8.5703125" style="111"/>
    <col min="14849" max="14849" width="3.85546875" style="111" customWidth="1"/>
    <col min="14850" max="14850" width="9.140625" style="111" customWidth="1"/>
    <col min="14851" max="14851" width="5" style="111" customWidth="1"/>
    <col min="14852" max="14852" width="8.42578125" style="111" customWidth="1"/>
    <col min="14853" max="14857" width="7.5703125" style="111" customWidth="1"/>
    <col min="14858" max="14859" width="6.42578125" style="111" customWidth="1"/>
    <col min="14860" max="14864" width="7.5703125" style="111" customWidth="1"/>
    <col min="14865" max="14865" width="1" style="111" customWidth="1"/>
    <col min="14866" max="15104" width="8.5703125" style="111"/>
    <col min="15105" max="15105" width="3.85546875" style="111" customWidth="1"/>
    <col min="15106" max="15106" width="9.140625" style="111" customWidth="1"/>
    <col min="15107" max="15107" width="5" style="111" customWidth="1"/>
    <col min="15108" max="15108" width="8.42578125" style="111" customWidth="1"/>
    <col min="15109" max="15113" width="7.5703125" style="111" customWidth="1"/>
    <col min="15114" max="15115" width="6.42578125" style="111" customWidth="1"/>
    <col min="15116" max="15120" width="7.5703125" style="111" customWidth="1"/>
    <col min="15121" max="15121" width="1" style="111" customWidth="1"/>
    <col min="15122" max="15360" width="8.5703125" style="111"/>
    <col min="15361" max="15361" width="3.85546875" style="111" customWidth="1"/>
    <col min="15362" max="15362" width="9.140625" style="111" customWidth="1"/>
    <col min="15363" max="15363" width="5" style="111" customWidth="1"/>
    <col min="15364" max="15364" width="8.42578125" style="111" customWidth="1"/>
    <col min="15365" max="15369" width="7.5703125" style="111" customWidth="1"/>
    <col min="15370" max="15371" width="6.42578125" style="111" customWidth="1"/>
    <col min="15372" max="15376" width="7.5703125" style="111" customWidth="1"/>
    <col min="15377" max="15377" width="1" style="111" customWidth="1"/>
    <col min="15378" max="15616" width="8.5703125" style="111"/>
    <col min="15617" max="15617" width="3.85546875" style="111" customWidth="1"/>
    <col min="15618" max="15618" width="9.140625" style="111" customWidth="1"/>
    <col min="15619" max="15619" width="5" style="111" customWidth="1"/>
    <col min="15620" max="15620" width="8.42578125" style="111" customWidth="1"/>
    <col min="15621" max="15625" width="7.5703125" style="111" customWidth="1"/>
    <col min="15626" max="15627" width="6.42578125" style="111" customWidth="1"/>
    <col min="15628" max="15632" width="7.5703125" style="111" customWidth="1"/>
    <col min="15633" max="15633" width="1" style="111" customWidth="1"/>
    <col min="15634" max="15872" width="8.5703125" style="111"/>
    <col min="15873" max="15873" width="3.85546875" style="111" customWidth="1"/>
    <col min="15874" max="15874" width="9.140625" style="111" customWidth="1"/>
    <col min="15875" max="15875" width="5" style="111" customWidth="1"/>
    <col min="15876" max="15876" width="8.42578125" style="111" customWidth="1"/>
    <col min="15877" max="15881" width="7.5703125" style="111" customWidth="1"/>
    <col min="15882" max="15883" width="6.42578125" style="111" customWidth="1"/>
    <col min="15884" max="15888" width="7.5703125" style="111" customWidth="1"/>
    <col min="15889" max="15889" width="1" style="111" customWidth="1"/>
    <col min="15890" max="16128" width="8.5703125" style="111"/>
    <col min="16129" max="16129" width="3.85546875" style="111" customWidth="1"/>
    <col min="16130" max="16130" width="9.140625" style="111" customWidth="1"/>
    <col min="16131" max="16131" width="5" style="111" customWidth="1"/>
    <col min="16132" max="16132" width="8.42578125" style="111" customWidth="1"/>
    <col min="16133" max="16137" width="7.5703125" style="111" customWidth="1"/>
    <col min="16138" max="16139" width="6.42578125" style="111" customWidth="1"/>
    <col min="16140" max="16144" width="7.5703125" style="111" customWidth="1"/>
    <col min="16145" max="16145" width="1" style="111" customWidth="1"/>
    <col min="16146" max="16384" width="8.5703125" style="111"/>
  </cols>
  <sheetData>
    <row r="1" spans="1:17" ht="15.75" customHeight="1"/>
    <row r="2" spans="1:17" ht="15.75" customHeight="1">
      <c r="E2" s="251"/>
      <c r="F2" s="251"/>
      <c r="G2" s="251"/>
      <c r="H2" s="251"/>
      <c r="I2" s="251"/>
      <c r="J2" s="251"/>
      <c r="K2" s="251"/>
      <c r="M2" s="251"/>
      <c r="N2" s="251"/>
    </row>
    <row r="3" spans="1:17" s="115" customFormat="1" ht="18" customHeight="1" thickBot="1">
      <c r="A3" s="252" t="s">
        <v>94</v>
      </c>
      <c r="B3" s="114"/>
      <c r="C3" s="253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7" s="115" customFormat="1" ht="33" customHeight="1">
      <c r="A4" s="254" t="s">
        <v>95</v>
      </c>
      <c r="B4" s="254"/>
      <c r="C4" s="255"/>
      <c r="D4" s="256" t="s">
        <v>26</v>
      </c>
      <c r="E4" s="257" t="s">
        <v>96</v>
      </c>
      <c r="F4" s="258" t="s">
        <v>97</v>
      </c>
      <c r="G4" s="258" t="s">
        <v>98</v>
      </c>
      <c r="H4" s="258" t="s">
        <v>99</v>
      </c>
      <c r="I4" s="258" t="s">
        <v>100</v>
      </c>
      <c r="J4" s="259" t="s">
        <v>101</v>
      </c>
      <c r="K4" s="260"/>
      <c r="L4" s="258" t="s">
        <v>102</v>
      </c>
      <c r="M4" s="258" t="s">
        <v>103</v>
      </c>
      <c r="N4" s="258" t="s">
        <v>104</v>
      </c>
      <c r="O4" s="258" t="s">
        <v>105</v>
      </c>
      <c r="P4" s="261" t="s">
        <v>106</v>
      </c>
      <c r="Q4" s="127"/>
    </row>
    <row r="5" spans="1:17" s="115" customFormat="1" ht="99" customHeight="1" thickBot="1">
      <c r="A5" s="262"/>
      <c r="B5" s="262"/>
      <c r="C5" s="263"/>
      <c r="D5" s="264"/>
      <c r="E5" s="265"/>
      <c r="F5" s="265"/>
      <c r="G5" s="265"/>
      <c r="H5" s="265"/>
      <c r="I5" s="265"/>
      <c r="J5" s="266" t="s">
        <v>107</v>
      </c>
      <c r="K5" s="266" t="s">
        <v>108</v>
      </c>
      <c r="L5" s="265"/>
      <c r="M5" s="265"/>
      <c r="N5" s="265"/>
      <c r="O5" s="265"/>
      <c r="P5" s="267"/>
      <c r="Q5" s="127"/>
    </row>
    <row r="6" spans="1:17" s="115" customFormat="1" ht="21" customHeight="1">
      <c r="A6" s="188" t="s">
        <v>26</v>
      </c>
      <c r="B6" s="188"/>
      <c r="C6" s="268" t="s">
        <v>26</v>
      </c>
      <c r="D6" s="269">
        <f>SUM(D7:D8)</f>
        <v>1648</v>
      </c>
      <c r="E6" s="155">
        <f t="shared" ref="E6:P8" si="0">E9+E12+E15+E18+E21+E24+E27+E30+E33+E36</f>
        <v>170</v>
      </c>
      <c r="F6" s="155">
        <f t="shared" si="0"/>
        <v>167</v>
      </c>
      <c r="G6" s="155">
        <f t="shared" si="0"/>
        <v>107</v>
      </c>
      <c r="H6" s="155">
        <f t="shared" si="0"/>
        <v>257</v>
      </c>
      <c r="I6" s="155">
        <f t="shared" si="0"/>
        <v>58</v>
      </c>
      <c r="J6" s="155">
        <f t="shared" si="0"/>
        <v>6</v>
      </c>
      <c r="K6" s="155">
        <f t="shared" si="0"/>
        <v>2</v>
      </c>
      <c r="L6" s="155">
        <f t="shared" si="0"/>
        <v>752</v>
      </c>
      <c r="M6" s="155">
        <f t="shared" si="0"/>
        <v>30</v>
      </c>
      <c r="N6" s="155">
        <f t="shared" si="0"/>
        <v>64</v>
      </c>
      <c r="O6" s="155">
        <f t="shared" si="0"/>
        <v>11</v>
      </c>
      <c r="P6" s="155">
        <f t="shared" si="0"/>
        <v>24</v>
      </c>
      <c r="Q6" s="127"/>
    </row>
    <row r="7" spans="1:17" s="115" customFormat="1" ht="21" customHeight="1">
      <c r="A7" s="135"/>
      <c r="B7" s="173"/>
      <c r="C7" s="270" t="s">
        <v>27</v>
      </c>
      <c r="D7" s="207">
        <f>SUM(E7:P7)</f>
        <v>932</v>
      </c>
      <c r="E7" s="159">
        <f t="shared" si="0"/>
        <v>121</v>
      </c>
      <c r="F7" s="159">
        <f t="shared" si="0"/>
        <v>18</v>
      </c>
      <c r="G7" s="159">
        <f t="shared" si="0"/>
        <v>29</v>
      </c>
      <c r="H7" s="159">
        <f t="shared" si="0"/>
        <v>74</v>
      </c>
      <c r="I7" s="159">
        <f t="shared" si="0"/>
        <v>50</v>
      </c>
      <c r="J7" s="159">
        <f t="shared" si="0"/>
        <v>3</v>
      </c>
      <c r="K7" s="159">
        <f t="shared" si="0"/>
        <v>2</v>
      </c>
      <c r="L7" s="159">
        <f t="shared" si="0"/>
        <v>522</v>
      </c>
      <c r="M7" s="159">
        <f t="shared" si="0"/>
        <v>26</v>
      </c>
      <c r="N7" s="159">
        <f t="shared" si="0"/>
        <v>64</v>
      </c>
      <c r="O7" s="159">
        <f t="shared" si="0"/>
        <v>10</v>
      </c>
      <c r="P7" s="159">
        <f t="shared" si="0"/>
        <v>13</v>
      </c>
      <c r="Q7" s="127"/>
    </row>
    <row r="8" spans="1:17" s="115" customFormat="1" ht="21" customHeight="1">
      <c r="A8" s="230"/>
      <c r="B8" s="175"/>
      <c r="C8" s="271" t="s">
        <v>28</v>
      </c>
      <c r="D8" s="207">
        <f>SUM(E8:P8)</f>
        <v>716</v>
      </c>
      <c r="E8" s="159">
        <f t="shared" si="0"/>
        <v>49</v>
      </c>
      <c r="F8" s="159">
        <f t="shared" si="0"/>
        <v>149</v>
      </c>
      <c r="G8" s="159">
        <f t="shared" si="0"/>
        <v>78</v>
      </c>
      <c r="H8" s="159">
        <f t="shared" si="0"/>
        <v>183</v>
      </c>
      <c r="I8" s="159">
        <f t="shared" si="0"/>
        <v>8</v>
      </c>
      <c r="J8" s="159">
        <f t="shared" si="0"/>
        <v>3</v>
      </c>
      <c r="K8" s="159">
        <f t="shared" si="0"/>
        <v>0</v>
      </c>
      <c r="L8" s="159">
        <f t="shared" si="0"/>
        <v>230</v>
      </c>
      <c r="M8" s="159">
        <f t="shared" si="0"/>
        <v>4</v>
      </c>
      <c r="N8" s="159">
        <f t="shared" si="0"/>
        <v>0</v>
      </c>
      <c r="O8" s="159">
        <f t="shared" si="0"/>
        <v>1</v>
      </c>
      <c r="P8" s="159">
        <f t="shared" si="0"/>
        <v>11</v>
      </c>
      <c r="Q8" s="127"/>
    </row>
    <row r="9" spans="1:17" s="115" customFormat="1" ht="20.25" customHeight="1">
      <c r="A9" s="272" t="s">
        <v>109</v>
      </c>
      <c r="B9" s="273" t="s">
        <v>110</v>
      </c>
      <c r="C9" s="274" t="s">
        <v>26</v>
      </c>
      <c r="D9" s="275">
        <f>SUM(D10:D11)</f>
        <v>366</v>
      </c>
      <c r="E9" s="170">
        <v>39</v>
      </c>
      <c r="F9" s="170">
        <v>35</v>
      </c>
      <c r="G9" s="170">
        <v>31</v>
      </c>
      <c r="H9" s="170">
        <v>74</v>
      </c>
      <c r="I9" s="170">
        <v>29</v>
      </c>
      <c r="J9" s="170">
        <v>0</v>
      </c>
      <c r="K9" s="170">
        <v>1</v>
      </c>
      <c r="L9" s="170">
        <v>136</v>
      </c>
      <c r="M9" s="170">
        <v>3</v>
      </c>
      <c r="N9" s="170">
        <v>6</v>
      </c>
      <c r="O9" s="170">
        <v>1</v>
      </c>
      <c r="P9" s="170">
        <v>11</v>
      </c>
      <c r="Q9" s="127"/>
    </row>
    <row r="10" spans="1:17" s="115" customFormat="1" ht="20.25" customHeight="1">
      <c r="A10" s="131"/>
      <c r="B10" s="276"/>
      <c r="C10" s="270" t="s">
        <v>27</v>
      </c>
      <c r="D10" s="207">
        <f>SUM(E10:P10)</f>
        <v>198</v>
      </c>
      <c r="E10" s="159">
        <v>21</v>
      </c>
      <c r="F10" s="159">
        <v>7</v>
      </c>
      <c r="G10" s="159">
        <v>8</v>
      </c>
      <c r="H10" s="159">
        <v>27</v>
      </c>
      <c r="I10" s="159">
        <v>24</v>
      </c>
      <c r="J10" s="159">
        <v>0</v>
      </c>
      <c r="K10" s="159">
        <v>1</v>
      </c>
      <c r="L10" s="159">
        <v>94</v>
      </c>
      <c r="M10" s="159">
        <v>3</v>
      </c>
      <c r="N10" s="159">
        <v>6</v>
      </c>
      <c r="O10" s="159">
        <v>1</v>
      </c>
      <c r="P10" s="159">
        <v>6</v>
      </c>
      <c r="Q10" s="127"/>
    </row>
    <row r="11" spans="1:17" s="115" customFormat="1" ht="20.25" customHeight="1">
      <c r="A11" s="131"/>
      <c r="B11" s="276"/>
      <c r="C11" s="270" t="s">
        <v>28</v>
      </c>
      <c r="D11" s="207">
        <f>SUM(E11:P11)</f>
        <v>168</v>
      </c>
      <c r="E11" s="229">
        <v>18</v>
      </c>
      <c r="F11" s="159">
        <v>28</v>
      </c>
      <c r="G11" s="159">
        <v>23</v>
      </c>
      <c r="H11" s="159">
        <v>47</v>
      </c>
      <c r="I11" s="159">
        <v>5</v>
      </c>
      <c r="J11" s="159">
        <v>0</v>
      </c>
      <c r="K11" s="159">
        <v>0</v>
      </c>
      <c r="L11" s="159">
        <v>42</v>
      </c>
      <c r="M11" s="159">
        <v>0</v>
      </c>
      <c r="N11" s="159">
        <v>0</v>
      </c>
      <c r="O11" s="159">
        <v>0</v>
      </c>
      <c r="P11" s="159">
        <v>5</v>
      </c>
      <c r="Q11" s="127"/>
    </row>
    <row r="12" spans="1:17" s="115" customFormat="1" ht="20.25" customHeight="1">
      <c r="A12" s="131"/>
      <c r="B12" s="277" t="s">
        <v>111</v>
      </c>
      <c r="C12" s="278" t="s">
        <v>26</v>
      </c>
      <c r="D12" s="275">
        <f>SUM(D13:D14)</f>
        <v>151</v>
      </c>
      <c r="E12" s="170">
        <v>4</v>
      </c>
      <c r="F12" s="170">
        <v>5</v>
      </c>
      <c r="G12" s="170">
        <v>17</v>
      </c>
      <c r="H12" s="170">
        <v>46</v>
      </c>
      <c r="I12" s="170">
        <v>0</v>
      </c>
      <c r="J12" s="170">
        <v>4</v>
      </c>
      <c r="K12" s="170">
        <v>0</v>
      </c>
      <c r="L12" s="170">
        <v>66</v>
      </c>
      <c r="M12" s="170">
        <v>2</v>
      </c>
      <c r="N12" s="170">
        <v>4</v>
      </c>
      <c r="O12" s="170">
        <v>0</v>
      </c>
      <c r="P12" s="170">
        <v>3</v>
      </c>
      <c r="Q12" s="127"/>
    </row>
    <row r="13" spans="1:17" s="115" customFormat="1" ht="20.25" customHeight="1">
      <c r="A13" s="131"/>
      <c r="B13" s="276"/>
      <c r="C13" s="270" t="s">
        <v>27</v>
      </c>
      <c r="D13" s="207">
        <f>SUM(E13:P13)</f>
        <v>66</v>
      </c>
      <c r="E13" s="159">
        <v>4</v>
      </c>
      <c r="F13" s="159">
        <v>1</v>
      </c>
      <c r="G13" s="159">
        <v>4</v>
      </c>
      <c r="H13" s="159">
        <v>9</v>
      </c>
      <c r="I13" s="159">
        <v>0</v>
      </c>
      <c r="J13" s="159">
        <v>2</v>
      </c>
      <c r="K13" s="159">
        <v>0</v>
      </c>
      <c r="L13" s="159">
        <v>41</v>
      </c>
      <c r="M13" s="159">
        <v>1</v>
      </c>
      <c r="N13" s="159">
        <v>4</v>
      </c>
      <c r="O13" s="159">
        <v>0</v>
      </c>
      <c r="P13" s="159">
        <v>0</v>
      </c>
      <c r="Q13" s="127"/>
    </row>
    <row r="14" spans="1:17" s="115" customFormat="1" ht="20.25" customHeight="1">
      <c r="A14" s="131"/>
      <c r="B14" s="279"/>
      <c r="C14" s="271" t="s">
        <v>28</v>
      </c>
      <c r="D14" s="207">
        <f>SUM(E14:P14)</f>
        <v>85</v>
      </c>
      <c r="E14" s="229">
        <v>0</v>
      </c>
      <c r="F14" s="159">
        <v>4</v>
      </c>
      <c r="G14" s="159">
        <v>13</v>
      </c>
      <c r="H14" s="159">
        <v>37</v>
      </c>
      <c r="I14" s="159">
        <v>0</v>
      </c>
      <c r="J14" s="159">
        <v>2</v>
      </c>
      <c r="K14" s="159">
        <v>0</v>
      </c>
      <c r="L14" s="159">
        <v>25</v>
      </c>
      <c r="M14" s="159">
        <v>1</v>
      </c>
      <c r="N14" s="159">
        <v>0</v>
      </c>
      <c r="O14" s="159">
        <v>0</v>
      </c>
      <c r="P14" s="159">
        <v>3</v>
      </c>
      <c r="Q14" s="127"/>
    </row>
    <row r="15" spans="1:17" s="115" customFormat="1" ht="20.25" customHeight="1">
      <c r="A15" s="131"/>
      <c r="B15" s="273" t="s">
        <v>112</v>
      </c>
      <c r="C15" s="274" t="s">
        <v>26</v>
      </c>
      <c r="D15" s="275">
        <f>SUM(D16:D17)</f>
        <v>512</v>
      </c>
      <c r="E15" s="170">
        <v>78</v>
      </c>
      <c r="F15" s="170">
        <v>5</v>
      </c>
      <c r="G15" s="170">
        <v>11</v>
      </c>
      <c r="H15" s="170">
        <v>22</v>
      </c>
      <c r="I15" s="170">
        <v>16</v>
      </c>
      <c r="J15" s="170">
        <v>1</v>
      </c>
      <c r="K15" s="170">
        <v>0</v>
      </c>
      <c r="L15" s="170">
        <v>307</v>
      </c>
      <c r="M15" s="170">
        <v>16</v>
      </c>
      <c r="N15" s="170">
        <v>49</v>
      </c>
      <c r="O15" s="170">
        <v>5</v>
      </c>
      <c r="P15" s="170">
        <v>2</v>
      </c>
      <c r="Q15" s="127"/>
    </row>
    <row r="16" spans="1:17" s="115" customFormat="1" ht="20.25" customHeight="1">
      <c r="A16" s="131"/>
      <c r="B16" s="276"/>
      <c r="C16" s="270" t="s">
        <v>27</v>
      </c>
      <c r="D16" s="207">
        <f>SUM(E16:P16)</f>
        <v>468</v>
      </c>
      <c r="E16" s="159">
        <v>76</v>
      </c>
      <c r="F16" s="159">
        <v>1</v>
      </c>
      <c r="G16" s="159">
        <v>7</v>
      </c>
      <c r="H16" s="159">
        <v>16</v>
      </c>
      <c r="I16" s="159">
        <v>16</v>
      </c>
      <c r="J16" s="159">
        <v>1</v>
      </c>
      <c r="K16" s="159">
        <v>0</v>
      </c>
      <c r="L16" s="159">
        <v>279</v>
      </c>
      <c r="M16" s="159">
        <v>16</v>
      </c>
      <c r="N16" s="159">
        <v>49</v>
      </c>
      <c r="O16" s="159">
        <v>5</v>
      </c>
      <c r="P16" s="159">
        <v>2</v>
      </c>
      <c r="Q16" s="127"/>
    </row>
    <row r="17" spans="1:17" s="115" customFormat="1" ht="20.25" customHeight="1">
      <c r="A17" s="131"/>
      <c r="B17" s="276"/>
      <c r="C17" s="270" t="s">
        <v>28</v>
      </c>
      <c r="D17" s="207">
        <f>SUM(E17:P17)</f>
        <v>44</v>
      </c>
      <c r="E17" s="229">
        <v>2</v>
      </c>
      <c r="F17" s="159">
        <v>4</v>
      </c>
      <c r="G17" s="159">
        <v>4</v>
      </c>
      <c r="H17" s="159">
        <v>6</v>
      </c>
      <c r="I17" s="159">
        <v>0</v>
      </c>
      <c r="J17" s="159">
        <v>0</v>
      </c>
      <c r="K17" s="159">
        <v>0</v>
      </c>
      <c r="L17" s="159">
        <v>28</v>
      </c>
      <c r="M17" s="159">
        <v>0</v>
      </c>
      <c r="N17" s="159">
        <v>0</v>
      </c>
      <c r="O17" s="159">
        <v>0</v>
      </c>
      <c r="P17" s="159">
        <v>0</v>
      </c>
      <c r="Q17" s="127"/>
    </row>
    <row r="18" spans="1:17" s="115" customFormat="1" ht="20.25" customHeight="1">
      <c r="A18" s="131"/>
      <c r="B18" s="277" t="s">
        <v>113</v>
      </c>
      <c r="C18" s="278" t="s">
        <v>26</v>
      </c>
      <c r="D18" s="275">
        <f>SUM(D19:D20)</f>
        <v>326</v>
      </c>
      <c r="E18" s="170">
        <v>31</v>
      </c>
      <c r="F18" s="170">
        <v>105</v>
      </c>
      <c r="G18" s="170">
        <v>30</v>
      </c>
      <c r="H18" s="170">
        <v>23</v>
      </c>
      <c r="I18" s="170">
        <v>9</v>
      </c>
      <c r="J18" s="170">
        <v>0</v>
      </c>
      <c r="K18" s="170">
        <v>0</v>
      </c>
      <c r="L18" s="170">
        <v>119</v>
      </c>
      <c r="M18" s="170">
        <v>5</v>
      </c>
      <c r="N18" s="170">
        <v>4</v>
      </c>
      <c r="O18" s="170">
        <v>0</v>
      </c>
      <c r="P18" s="170">
        <v>0</v>
      </c>
      <c r="Q18" s="127"/>
    </row>
    <row r="19" spans="1:17" s="115" customFormat="1" ht="20.25" customHeight="1">
      <c r="A19" s="131"/>
      <c r="B19" s="276"/>
      <c r="C19" s="270" t="s">
        <v>27</v>
      </c>
      <c r="D19" s="207">
        <f>SUM(E19:P19)</f>
        <v>106</v>
      </c>
      <c r="E19" s="159">
        <v>17</v>
      </c>
      <c r="F19" s="159">
        <v>9</v>
      </c>
      <c r="G19" s="159">
        <v>6</v>
      </c>
      <c r="H19" s="159">
        <v>4</v>
      </c>
      <c r="I19" s="159">
        <v>6</v>
      </c>
      <c r="J19" s="159">
        <v>0</v>
      </c>
      <c r="K19" s="159">
        <v>0</v>
      </c>
      <c r="L19" s="159">
        <v>57</v>
      </c>
      <c r="M19" s="159">
        <v>3</v>
      </c>
      <c r="N19" s="159">
        <v>4</v>
      </c>
      <c r="O19" s="159">
        <v>0</v>
      </c>
      <c r="P19" s="159">
        <v>0</v>
      </c>
      <c r="Q19" s="127"/>
    </row>
    <row r="20" spans="1:17" s="115" customFormat="1" ht="20.25" customHeight="1">
      <c r="A20" s="131"/>
      <c r="B20" s="279"/>
      <c r="C20" s="271" t="s">
        <v>28</v>
      </c>
      <c r="D20" s="207">
        <f>SUM(E20:P20)</f>
        <v>220</v>
      </c>
      <c r="E20" s="229">
        <v>14</v>
      </c>
      <c r="F20" s="159">
        <v>96</v>
      </c>
      <c r="G20" s="159">
        <v>24</v>
      </c>
      <c r="H20" s="159">
        <v>19</v>
      </c>
      <c r="I20" s="159">
        <v>3</v>
      </c>
      <c r="J20" s="159">
        <v>0</v>
      </c>
      <c r="K20" s="159">
        <v>0</v>
      </c>
      <c r="L20" s="159">
        <v>62</v>
      </c>
      <c r="M20" s="159">
        <v>2</v>
      </c>
      <c r="N20" s="159">
        <v>0</v>
      </c>
      <c r="O20" s="159">
        <v>0</v>
      </c>
      <c r="P20" s="159">
        <v>0</v>
      </c>
      <c r="Q20" s="127"/>
    </row>
    <row r="21" spans="1:17" s="115" customFormat="1" ht="20.25" customHeight="1">
      <c r="A21" s="131"/>
      <c r="B21" s="273" t="s">
        <v>114</v>
      </c>
      <c r="C21" s="278" t="s">
        <v>26</v>
      </c>
      <c r="D21" s="275">
        <f>SUM(D22:D23)</f>
        <v>48</v>
      </c>
      <c r="E21" s="170">
        <v>1</v>
      </c>
      <c r="F21" s="170">
        <v>0</v>
      </c>
      <c r="G21" s="170">
        <v>4</v>
      </c>
      <c r="H21" s="170">
        <v>15</v>
      </c>
      <c r="I21" s="170">
        <v>4</v>
      </c>
      <c r="J21" s="170">
        <v>0</v>
      </c>
      <c r="K21" s="170">
        <v>1</v>
      </c>
      <c r="L21" s="170">
        <v>17</v>
      </c>
      <c r="M21" s="170">
        <v>1</v>
      </c>
      <c r="N21" s="170">
        <v>1</v>
      </c>
      <c r="O21" s="170">
        <v>0</v>
      </c>
      <c r="P21" s="170">
        <v>4</v>
      </c>
      <c r="Q21" s="127"/>
    </row>
    <row r="22" spans="1:17" s="115" customFormat="1" ht="20.25" customHeight="1">
      <c r="A22" s="131"/>
      <c r="B22" s="276"/>
      <c r="C22" s="270" t="s">
        <v>27</v>
      </c>
      <c r="D22" s="207">
        <f>SUM(E22:P22)</f>
        <v>24</v>
      </c>
      <c r="E22" s="159">
        <v>0</v>
      </c>
      <c r="F22" s="159">
        <v>0</v>
      </c>
      <c r="G22" s="159">
        <v>1</v>
      </c>
      <c r="H22" s="159">
        <v>1</v>
      </c>
      <c r="I22" s="159">
        <v>4</v>
      </c>
      <c r="J22" s="159">
        <v>0</v>
      </c>
      <c r="K22" s="159">
        <v>1</v>
      </c>
      <c r="L22" s="159">
        <v>13</v>
      </c>
      <c r="M22" s="159">
        <v>1</v>
      </c>
      <c r="N22" s="159">
        <v>1</v>
      </c>
      <c r="O22" s="159">
        <v>0</v>
      </c>
      <c r="P22" s="159">
        <v>2</v>
      </c>
      <c r="Q22" s="127"/>
    </row>
    <row r="23" spans="1:17" s="115" customFormat="1" ht="20.25" customHeight="1">
      <c r="A23" s="131"/>
      <c r="B23" s="276"/>
      <c r="C23" s="270" t="s">
        <v>28</v>
      </c>
      <c r="D23" s="207">
        <f>SUM(E23:P23)</f>
        <v>24</v>
      </c>
      <c r="E23" s="229">
        <v>1</v>
      </c>
      <c r="F23" s="159">
        <v>0</v>
      </c>
      <c r="G23" s="159">
        <v>3</v>
      </c>
      <c r="H23" s="159">
        <v>14</v>
      </c>
      <c r="I23" s="159">
        <v>0</v>
      </c>
      <c r="J23" s="159">
        <v>0</v>
      </c>
      <c r="K23" s="159">
        <v>0</v>
      </c>
      <c r="L23" s="159">
        <v>4</v>
      </c>
      <c r="M23" s="159">
        <v>0</v>
      </c>
      <c r="N23" s="159">
        <v>0</v>
      </c>
      <c r="O23" s="159">
        <v>0</v>
      </c>
      <c r="P23" s="159">
        <v>2</v>
      </c>
      <c r="Q23" s="127"/>
    </row>
    <row r="24" spans="1:17" s="115" customFormat="1" ht="20.25" customHeight="1">
      <c r="A24" s="131"/>
      <c r="B24" s="277" t="s">
        <v>115</v>
      </c>
      <c r="C24" s="278" t="s">
        <v>26</v>
      </c>
      <c r="D24" s="275">
        <f>SUM(D25:D26)</f>
        <v>99</v>
      </c>
      <c r="E24" s="170">
        <v>1</v>
      </c>
      <c r="F24" s="170">
        <v>9</v>
      </c>
      <c r="G24" s="170">
        <v>5</v>
      </c>
      <c r="H24" s="170">
        <v>36</v>
      </c>
      <c r="I24" s="170">
        <v>0</v>
      </c>
      <c r="J24" s="170">
        <v>0</v>
      </c>
      <c r="K24" s="170">
        <v>0</v>
      </c>
      <c r="L24" s="170">
        <v>45</v>
      </c>
      <c r="M24" s="170">
        <v>1</v>
      </c>
      <c r="N24" s="170">
        <v>0</v>
      </c>
      <c r="O24" s="170">
        <v>0</v>
      </c>
      <c r="P24" s="170">
        <v>2</v>
      </c>
      <c r="Q24" s="127"/>
    </row>
    <row r="25" spans="1:17" s="115" customFormat="1" ht="20.25" customHeight="1">
      <c r="A25" s="131"/>
      <c r="B25" s="276"/>
      <c r="C25" s="270" t="s">
        <v>27</v>
      </c>
      <c r="D25" s="207">
        <f>SUM(E25:P25)</f>
        <v>11</v>
      </c>
      <c r="E25" s="159">
        <v>0</v>
      </c>
      <c r="F25" s="159">
        <v>0</v>
      </c>
      <c r="G25" s="159">
        <v>1</v>
      </c>
      <c r="H25" s="159">
        <v>6</v>
      </c>
      <c r="I25" s="159">
        <v>0</v>
      </c>
      <c r="J25" s="159">
        <v>0</v>
      </c>
      <c r="K25" s="159">
        <v>0</v>
      </c>
      <c r="L25" s="159">
        <v>2</v>
      </c>
      <c r="M25" s="159">
        <v>0</v>
      </c>
      <c r="N25" s="159">
        <v>0</v>
      </c>
      <c r="O25" s="159">
        <v>0</v>
      </c>
      <c r="P25" s="159">
        <v>2</v>
      </c>
      <c r="Q25" s="127"/>
    </row>
    <row r="26" spans="1:17" s="115" customFormat="1" ht="20.25" customHeight="1">
      <c r="A26" s="131"/>
      <c r="B26" s="279"/>
      <c r="C26" s="271" t="s">
        <v>28</v>
      </c>
      <c r="D26" s="207">
        <f>SUM(E26:P26)</f>
        <v>88</v>
      </c>
      <c r="E26" s="229">
        <v>1</v>
      </c>
      <c r="F26" s="159">
        <v>9</v>
      </c>
      <c r="G26" s="159">
        <v>4</v>
      </c>
      <c r="H26" s="159">
        <v>30</v>
      </c>
      <c r="I26" s="159">
        <v>0</v>
      </c>
      <c r="J26" s="159">
        <v>0</v>
      </c>
      <c r="K26" s="159">
        <v>0</v>
      </c>
      <c r="L26" s="159">
        <v>43</v>
      </c>
      <c r="M26" s="159">
        <v>1</v>
      </c>
      <c r="N26" s="159">
        <v>0</v>
      </c>
      <c r="O26" s="159">
        <v>0</v>
      </c>
      <c r="P26" s="159">
        <v>0</v>
      </c>
      <c r="Q26" s="127"/>
    </row>
    <row r="27" spans="1:17" s="115" customFormat="1" ht="20.25" customHeight="1">
      <c r="A27" s="131"/>
      <c r="B27" s="273" t="s">
        <v>116</v>
      </c>
      <c r="C27" s="278" t="s">
        <v>26</v>
      </c>
      <c r="D27" s="275">
        <f>SUM(D28:D29)</f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27"/>
    </row>
    <row r="28" spans="1:17" s="115" customFormat="1" ht="20.25" customHeight="1">
      <c r="A28" s="131"/>
      <c r="B28" s="276"/>
      <c r="C28" s="270" t="s">
        <v>27</v>
      </c>
      <c r="D28" s="207">
        <f>SUM(E28:P28)</f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27"/>
    </row>
    <row r="29" spans="1:17" s="115" customFormat="1" ht="20.25" customHeight="1">
      <c r="A29" s="131"/>
      <c r="B29" s="276"/>
      <c r="C29" s="270" t="s">
        <v>28</v>
      </c>
      <c r="D29" s="207">
        <f>SUM(E29:P29)</f>
        <v>0</v>
      </c>
      <c r="E29" s="22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27"/>
    </row>
    <row r="30" spans="1:17" s="115" customFormat="1" ht="20.25" customHeight="1">
      <c r="A30" s="131"/>
      <c r="B30" s="277" t="s">
        <v>36</v>
      </c>
      <c r="C30" s="278" t="s">
        <v>26</v>
      </c>
      <c r="D30" s="275">
        <f>SUM(D31:D32)</f>
        <v>7</v>
      </c>
      <c r="E30" s="170">
        <v>0</v>
      </c>
      <c r="F30" s="170">
        <v>0</v>
      </c>
      <c r="G30" s="170">
        <v>0</v>
      </c>
      <c r="H30" s="170">
        <v>7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27"/>
    </row>
    <row r="31" spans="1:17" s="115" customFormat="1" ht="20.25" customHeight="1">
      <c r="A31" s="131"/>
      <c r="B31" s="276"/>
      <c r="C31" s="270" t="s">
        <v>27</v>
      </c>
      <c r="D31" s="207">
        <f>SUM(E31:P31)</f>
        <v>1</v>
      </c>
      <c r="E31" s="159">
        <v>0</v>
      </c>
      <c r="F31" s="159">
        <v>0</v>
      </c>
      <c r="G31" s="159">
        <v>0</v>
      </c>
      <c r="H31" s="159">
        <v>1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27"/>
    </row>
    <row r="32" spans="1:17" s="115" customFormat="1" ht="20.25" customHeight="1">
      <c r="A32" s="131"/>
      <c r="B32" s="279"/>
      <c r="C32" s="271" t="s">
        <v>28</v>
      </c>
      <c r="D32" s="207">
        <f>SUM(E32:P32)</f>
        <v>6</v>
      </c>
      <c r="E32" s="229">
        <v>0</v>
      </c>
      <c r="F32" s="159">
        <v>0</v>
      </c>
      <c r="G32" s="159">
        <v>0</v>
      </c>
      <c r="H32" s="159">
        <v>6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27"/>
    </row>
    <row r="33" spans="1:17" s="115" customFormat="1" ht="20.25" customHeight="1">
      <c r="A33" s="131"/>
      <c r="B33" s="277" t="s">
        <v>37</v>
      </c>
      <c r="C33" s="278" t="s">
        <v>26</v>
      </c>
      <c r="D33" s="275">
        <f>SUM(D34:D35)</f>
        <v>30</v>
      </c>
      <c r="E33" s="170">
        <v>14</v>
      </c>
      <c r="F33" s="170">
        <v>3</v>
      </c>
      <c r="G33" s="170">
        <v>2</v>
      </c>
      <c r="H33" s="170">
        <v>2</v>
      </c>
      <c r="I33" s="170">
        <v>0</v>
      </c>
      <c r="J33" s="170">
        <v>0</v>
      </c>
      <c r="K33" s="170">
        <v>0</v>
      </c>
      <c r="L33" s="170">
        <v>7</v>
      </c>
      <c r="M33" s="170">
        <v>0</v>
      </c>
      <c r="N33" s="170">
        <v>0</v>
      </c>
      <c r="O33" s="170">
        <v>1</v>
      </c>
      <c r="P33" s="170">
        <v>1</v>
      </c>
      <c r="Q33" s="127"/>
    </row>
    <row r="34" spans="1:17" s="115" customFormat="1" ht="20.25" customHeight="1">
      <c r="A34" s="131"/>
      <c r="B34" s="276"/>
      <c r="C34" s="270" t="s">
        <v>27</v>
      </c>
      <c r="D34" s="207">
        <f>SUM(E34:P34)</f>
        <v>6</v>
      </c>
      <c r="E34" s="280">
        <v>1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4</v>
      </c>
      <c r="M34" s="159">
        <v>0</v>
      </c>
      <c r="N34" s="159">
        <v>0</v>
      </c>
      <c r="O34" s="159">
        <v>1</v>
      </c>
      <c r="P34" s="159">
        <v>0</v>
      </c>
      <c r="Q34" s="127"/>
    </row>
    <row r="35" spans="1:17" s="115" customFormat="1" ht="20.25" customHeight="1">
      <c r="A35" s="131"/>
      <c r="B35" s="279"/>
      <c r="C35" s="271" t="s">
        <v>28</v>
      </c>
      <c r="D35" s="207">
        <f>SUM(E35:P35)</f>
        <v>24</v>
      </c>
      <c r="E35" s="222">
        <v>13</v>
      </c>
      <c r="F35" s="158">
        <v>3</v>
      </c>
      <c r="G35" s="159">
        <v>2</v>
      </c>
      <c r="H35" s="159">
        <v>2</v>
      </c>
      <c r="I35" s="159">
        <v>0</v>
      </c>
      <c r="J35" s="159">
        <v>0</v>
      </c>
      <c r="K35" s="159">
        <v>0</v>
      </c>
      <c r="L35" s="159">
        <v>3</v>
      </c>
      <c r="M35" s="159">
        <v>0</v>
      </c>
      <c r="N35" s="159">
        <v>0</v>
      </c>
      <c r="O35" s="159">
        <v>0</v>
      </c>
      <c r="P35" s="159">
        <v>1</v>
      </c>
      <c r="Q35" s="127"/>
    </row>
    <row r="36" spans="1:17" s="115" customFormat="1" ht="20.25" customHeight="1">
      <c r="A36" s="131"/>
      <c r="B36" s="273" t="s">
        <v>117</v>
      </c>
      <c r="C36" s="278" t="s">
        <v>26</v>
      </c>
      <c r="D36" s="275">
        <f>SUM(D37:D38)</f>
        <v>109</v>
      </c>
      <c r="E36" s="170">
        <v>2</v>
      </c>
      <c r="F36" s="170">
        <v>5</v>
      </c>
      <c r="G36" s="170">
        <v>7</v>
      </c>
      <c r="H36" s="170">
        <v>32</v>
      </c>
      <c r="I36" s="170">
        <v>0</v>
      </c>
      <c r="J36" s="170">
        <v>1</v>
      </c>
      <c r="K36" s="170">
        <v>0</v>
      </c>
      <c r="L36" s="170">
        <v>55</v>
      </c>
      <c r="M36" s="170">
        <v>2</v>
      </c>
      <c r="N36" s="170">
        <v>0</v>
      </c>
      <c r="O36" s="170">
        <v>4</v>
      </c>
      <c r="P36" s="170">
        <v>1</v>
      </c>
      <c r="Q36" s="127"/>
    </row>
    <row r="37" spans="1:17" s="115" customFormat="1" ht="20.25" customHeight="1">
      <c r="A37" s="131"/>
      <c r="B37" s="276"/>
      <c r="C37" s="270" t="s">
        <v>27</v>
      </c>
      <c r="D37" s="228">
        <f>SUM(E37:P37)</f>
        <v>52</v>
      </c>
      <c r="E37" s="211">
        <v>2</v>
      </c>
      <c r="F37" s="211">
        <v>0</v>
      </c>
      <c r="G37" s="211">
        <v>2</v>
      </c>
      <c r="H37" s="211">
        <v>10</v>
      </c>
      <c r="I37" s="211">
        <v>0</v>
      </c>
      <c r="J37" s="211">
        <v>0</v>
      </c>
      <c r="K37" s="211">
        <v>0</v>
      </c>
      <c r="L37" s="211">
        <v>32</v>
      </c>
      <c r="M37" s="211">
        <v>2</v>
      </c>
      <c r="N37" s="211">
        <v>0</v>
      </c>
      <c r="O37" s="211">
        <v>3</v>
      </c>
      <c r="P37" s="211">
        <v>1</v>
      </c>
      <c r="Q37" s="127"/>
    </row>
    <row r="38" spans="1:17" s="115" customFormat="1" ht="20.25" customHeight="1" thickBot="1">
      <c r="A38" s="281"/>
      <c r="B38" s="282"/>
      <c r="C38" s="148" t="s">
        <v>28</v>
      </c>
      <c r="D38" s="182">
        <f>SUM(E38:P38)</f>
        <v>57</v>
      </c>
      <c r="E38" s="248">
        <v>0</v>
      </c>
      <c r="F38" s="183">
        <v>5</v>
      </c>
      <c r="G38" s="183">
        <v>5</v>
      </c>
      <c r="H38" s="183">
        <v>22</v>
      </c>
      <c r="I38" s="183">
        <v>0</v>
      </c>
      <c r="J38" s="183">
        <v>1</v>
      </c>
      <c r="K38" s="183">
        <v>0</v>
      </c>
      <c r="L38" s="183">
        <v>23</v>
      </c>
      <c r="M38" s="183">
        <v>0</v>
      </c>
      <c r="N38" s="183">
        <v>0</v>
      </c>
      <c r="O38" s="183">
        <v>1</v>
      </c>
      <c r="P38" s="183">
        <v>0</v>
      </c>
      <c r="Q38" s="127"/>
    </row>
  </sheetData>
  <mergeCells count="25">
    <mergeCell ref="B30:B32"/>
    <mergeCell ref="B33:B35"/>
    <mergeCell ref="B36:B38"/>
    <mergeCell ref="P4:P5"/>
    <mergeCell ref="A6:B8"/>
    <mergeCell ref="A9:A38"/>
    <mergeCell ref="B9:B11"/>
    <mergeCell ref="B12:B14"/>
    <mergeCell ref="B15:B17"/>
    <mergeCell ref="B18:B20"/>
    <mergeCell ref="B21:B23"/>
    <mergeCell ref="B24:B26"/>
    <mergeCell ref="B27:B29"/>
    <mergeCell ref="I4:I5"/>
    <mergeCell ref="J4:K4"/>
    <mergeCell ref="L4:L5"/>
    <mergeCell ref="M4:M5"/>
    <mergeCell ref="N4:N5"/>
    <mergeCell ref="O4:O5"/>
    <mergeCell ref="A4:C5"/>
    <mergeCell ref="D4:D5"/>
    <mergeCell ref="E4:E5"/>
    <mergeCell ref="F4:F5"/>
    <mergeCell ref="G4:G5"/>
    <mergeCell ref="H4:H5"/>
  </mergeCells>
  <phoneticPr fontId="10"/>
  <pageMargins left="0.47244094488188981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  <oddFooter>&amp;C&amp;"Century,標準"95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showGridLines="0" zoomScaleNormal="100" zoomScaleSheetLayoutView="100" workbookViewId="0">
      <selection activeCell="T14" sqref="T14"/>
    </sheetView>
  </sheetViews>
  <sheetFormatPr defaultColWidth="8.5703125" defaultRowHeight="18" customHeight="1"/>
  <cols>
    <col min="1" max="5" width="11.7109375" style="111" customWidth="1"/>
    <col min="6" max="6" width="2.85546875" style="111" customWidth="1"/>
    <col min="7" max="8" width="15.7109375" style="111" customWidth="1"/>
    <col min="9" max="9" width="4.7109375" style="111" customWidth="1"/>
    <col min="10" max="10" width="9" style="111" customWidth="1"/>
    <col min="11" max="11" width="5" style="111" customWidth="1"/>
    <col min="12" max="12" width="11.5703125" style="283" customWidth="1"/>
    <col min="13" max="17" width="8.5703125" style="283"/>
    <col min="18" max="256" width="8.5703125" style="111"/>
    <col min="257" max="261" width="14.42578125" style="111" customWidth="1"/>
    <col min="262" max="262" width="2.85546875" style="111" customWidth="1"/>
    <col min="263" max="264" width="15.7109375" style="111" customWidth="1"/>
    <col min="265" max="265" width="4.7109375" style="111" customWidth="1"/>
    <col min="266" max="266" width="9" style="111" customWidth="1"/>
    <col min="267" max="267" width="5" style="111" customWidth="1"/>
    <col min="268" max="268" width="11.5703125" style="111" customWidth="1"/>
    <col min="269" max="512" width="8.5703125" style="111"/>
    <col min="513" max="517" width="14.42578125" style="111" customWidth="1"/>
    <col min="518" max="518" width="2.85546875" style="111" customWidth="1"/>
    <col min="519" max="520" width="15.7109375" style="111" customWidth="1"/>
    <col min="521" max="521" width="4.7109375" style="111" customWidth="1"/>
    <col min="522" max="522" width="9" style="111" customWidth="1"/>
    <col min="523" max="523" width="5" style="111" customWidth="1"/>
    <col min="524" max="524" width="11.5703125" style="111" customWidth="1"/>
    <col min="525" max="768" width="8.5703125" style="111"/>
    <col min="769" max="773" width="14.42578125" style="111" customWidth="1"/>
    <col min="774" max="774" width="2.85546875" style="111" customWidth="1"/>
    <col min="775" max="776" width="15.7109375" style="111" customWidth="1"/>
    <col min="777" max="777" width="4.7109375" style="111" customWidth="1"/>
    <col min="778" max="778" width="9" style="111" customWidth="1"/>
    <col min="779" max="779" width="5" style="111" customWidth="1"/>
    <col min="780" max="780" width="11.5703125" style="111" customWidth="1"/>
    <col min="781" max="1024" width="8.5703125" style="111"/>
    <col min="1025" max="1029" width="14.42578125" style="111" customWidth="1"/>
    <col min="1030" max="1030" width="2.85546875" style="111" customWidth="1"/>
    <col min="1031" max="1032" width="15.7109375" style="111" customWidth="1"/>
    <col min="1033" max="1033" width="4.7109375" style="111" customWidth="1"/>
    <col min="1034" max="1034" width="9" style="111" customWidth="1"/>
    <col min="1035" max="1035" width="5" style="111" customWidth="1"/>
    <col min="1036" max="1036" width="11.5703125" style="111" customWidth="1"/>
    <col min="1037" max="1280" width="8.5703125" style="111"/>
    <col min="1281" max="1285" width="14.42578125" style="111" customWidth="1"/>
    <col min="1286" max="1286" width="2.85546875" style="111" customWidth="1"/>
    <col min="1287" max="1288" width="15.7109375" style="111" customWidth="1"/>
    <col min="1289" max="1289" width="4.7109375" style="111" customWidth="1"/>
    <col min="1290" max="1290" width="9" style="111" customWidth="1"/>
    <col min="1291" max="1291" width="5" style="111" customWidth="1"/>
    <col min="1292" max="1292" width="11.5703125" style="111" customWidth="1"/>
    <col min="1293" max="1536" width="8.5703125" style="111"/>
    <col min="1537" max="1541" width="14.42578125" style="111" customWidth="1"/>
    <col min="1542" max="1542" width="2.85546875" style="111" customWidth="1"/>
    <col min="1543" max="1544" width="15.7109375" style="111" customWidth="1"/>
    <col min="1545" max="1545" width="4.7109375" style="111" customWidth="1"/>
    <col min="1546" max="1546" width="9" style="111" customWidth="1"/>
    <col min="1547" max="1547" width="5" style="111" customWidth="1"/>
    <col min="1548" max="1548" width="11.5703125" style="111" customWidth="1"/>
    <col min="1549" max="1792" width="8.5703125" style="111"/>
    <col min="1793" max="1797" width="14.42578125" style="111" customWidth="1"/>
    <col min="1798" max="1798" width="2.85546875" style="111" customWidth="1"/>
    <col min="1799" max="1800" width="15.7109375" style="111" customWidth="1"/>
    <col min="1801" max="1801" width="4.7109375" style="111" customWidth="1"/>
    <col min="1802" max="1802" width="9" style="111" customWidth="1"/>
    <col min="1803" max="1803" width="5" style="111" customWidth="1"/>
    <col min="1804" max="1804" width="11.5703125" style="111" customWidth="1"/>
    <col min="1805" max="2048" width="8.5703125" style="111"/>
    <col min="2049" max="2053" width="14.42578125" style="111" customWidth="1"/>
    <col min="2054" max="2054" width="2.85546875" style="111" customWidth="1"/>
    <col min="2055" max="2056" width="15.7109375" style="111" customWidth="1"/>
    <col min="2057" max="2057" width="4.7109375" style="111" customWidth="1"/>
    <col min="2058" max="2058" width="9" style="111" customWidth="1"/>
    <col min="2059" max="2059" width="5" style="111" customWidth="1"/>
    <col min="2060" max="2060" width="11.5703125" style="111" customWidth="1"/>
    <col min="2061" max="2304" width="8.5703125" style="111"/>
    <col min="2305" max="2309" width="14.42578125" style="111" customWidth="1"/>
    <col min="2310" max="2310" width="2.85546875" style="111" customWidth="1"/>
    <col min="2311" max="2312" width="15.7109375" style="111" customWidth="1"/>
    <col min="2313" max="2313" width="4.7109375" style="111" customWidth="1"/>
    <col min="2314" max="2314" width="9" style="111" customWidth="1"/>
    <col min="2315" max="2315" width="5" style="111" customWidth="1"/>
    <col min="2316" max="2316" width="11.5703125" style="111" customWidth="1"/>
    <col min="2317" max="2560" width="8.5703125" style="111"/>
    <col min="2561" max="2565" width="14.42578125" style="111" customWidth="1"/>
    <col min="2566" max="2566" width="2.85546875" style="111" customWidth="1"/>
    <col min="2567" max="2568" width="15.7109375" style="111" customWidth="1"/>
    <col min="2569" max="2569" width="4.7109375" style="111" customWidth="1"/>
    <col min="2570" max="2570" width="9" style="111" customWidth="1"/>
    <col min="2571" max="2571" width="5" style="111" customWidth="1"/>
    <col min="2572" max="2572" width="11.5703125" style="111" customWidth="1"/>
    <col min="2573" max="2816" width="8.5703125" style="111"/>
    <col min="2817" max="2821" width="14.42578125" style="111" customWidth="1"/>
    <col min="2822" max="2822" width="2.85546875" style="111" customWidth="1"/>
    <col min="2823" max="2824" width="15.7109375" style="111" customWidth="1"/>
    <col min="2825" max="2825" width="4.7109375" style="111" customWidth="1"/>
    <col min="2826" max="2826" width="9" style="111" customWidth="1"/>
    <col min="2827" max="2827" width="5" style="111" customWidth="1"/>
    <col min="2828" max="2828" width="11.5703125" style="111" customWidth="1"/>
    <col min="2829" max="3072" width="8.5703125" style="111"/>
    <col min="3073" max="3077" width="14.42578125" style="111" customWidth="1"/>
    <col min="3078" max="3078" width="2.85546875" style="111" customWidth="1"/>
    <col min="3079" max="3080" width="15.7109375" style="111" customWidth="1"/>
    <col min="3081" max="3081" width="4.7109375" style="111" customWidth="1"/>
    <col min="3082" max="3082" width="9" style="111" customWidth="1"/>
    <col min="3083" max="3083" width="5" style="111" customWidth="1"/>
    <col min="3084" max="3084" width="11.5703125" style="111" customWidth="1"/>
    <col min="3085" max="3328" width="8.5703125" style="111"/>
    <col min="3329" max="3333" width="14.42578125" style="111" customWidth="1"/>
    <col min="3334" max="3334" width="2.85546875" style="111" customWidth="1"/>
    <col min="3335" max="3336" width="15.7109375" style="111" customWidth="1"/>
    <col min="3337" max="3337" width="4.7109375" style="111" customWidth="1"/>
    <col min="3338" max="3338" width="9" style="111" customWidth="1"/>
    <col min="3339" max="3339" width="5" style="111" customWidth="1"/>
    <col min="3340" max="3340" width="11.5703125" style="111" customWidth="1"/>
    <col min="3341" max="3584" width="8.5703125" style="111"/>
    <col min="3585" max="3589" width="14.42578125" style="111" customWidth="1"/>
    <col min="3590" max="3590" width="2.85546875" style="111" customWidth="1"/>
    <col min="3591" max="3592" width="15.7109375" style="111" customWidth="1"/>
    <col min="3593" max="3593" width="4.7109375" style="111" customWidth="1"/>
    <col min="3594" max="3594" width="9" style="111" customWidth="1"/>
    <col min="3595" max="3595" width="5" style="111" customWidth="1"/>
    <col min="3596" max="3596" width="11.5703125" style="111" customWidth="1"/>
    <col min="3597" max="3840" width="8.5703125" style="111"/>
    <col min="3841" max="3845" width="14.42578125" style="111" customWidth="1"/>
    <col min="3846" max="3846" width="2.85546875" style="111" customWidth="1"/>
    <col min="3847" max="3848" width="15.7109375" style="111" customWidth="1"/>
    <col min="3849" max="3849" width="4.7109375" style="111" customWidth="1"/>
    <col min="3850" max="3850" width="9" style="111" customWidth="1"/>
    <col min="3851" max="3851" width="5" style="111" customWidth="1"/>
    <col min="3852" max="3852" width="11.5703125" style="111" customWidth="1"/>
    <col min="3853" max="4096" width="8.5703125" style="111"/>
    <col min="4097" max="4101" width="14.42578125" style="111" customWidth="1"/>
    <col min="4102" max="4102" width="2.85546875" style="111" customWidth="1"/>
    <col min="4103" max="4104" width="15.7109375" style="111" customWidth="1"/>
    <col min="4105" max="4105" width="4.7109375" style="111" customWidth="1"/>
    <col min="4106" max="4106" width="9" style="111" customWidth="1"/>
    <col min="4107" max="4107" width="5" style="111" customWidth="1"/>
    <col min="4108" max="4108" width="11.5703125" style="111" customWidth="1"/>
    <col min="4109" max="4352" width="8.5703125" style="111"/>
    <col min="4353" max="4357" width="14.42578125" style="111" customWidth="1"/>
    <col min="4358" max="4358" width="2.85546875" style="111" customWidth="1"/>
    <col min="4359" max="4360" width="15.7109375" style="111" customWidth="1"/>
    <col min="4361" max="4361" width="4.7109375" style="111" customWidth="1"/>
    <col min="4362" max="4362" width="9" style="111" customWidth="1"/>
    <col min="4363" max="4363" width="5" style="111" customWidth="1"/>
    <col min="4364" max="4364" width="11.5703125" style="111" customWidth="1"/>
    <col min="4365" max="4608" width="8.5703125" style="111"/>
    <col min="4609" max="4613" width="14.42578125" style="111" customWidth="1"/>
    <col min="4614" max="4614" width="2.85546875" style="111" customWidth="1"/>
    <col min="4615" max="4616" width="15.7109375" style="111" customWidth="1"/>
    <col min="4617" max="4617" width="4.7109375" style="111" customWidth="1"/>
    <col min="4618" max="4618" width="9" style="111" customWidth="1"/>
    <col min="4619" max="4619" width="5" style="111" customWidth="1"/>
    <col min="4620" max="4620" width="11.5703125" style="111" customWidth="1"/>
    <col min="4621" max="4864" width="8.5703125" style="111"/>
    <col min="4865" max="4869" width="14.42578125" style="111" customWidth="1"/>
    <col min="4870" max="4870" width="2.85546875" style="111" customWidth="1"/>
    <col min="4871" max="4872" width="15.7109375" style="111" customWidth="1"/>
    <col min="4873" max="4873" width="4.7109375" style="111" customWidth="1"/>
    <col min="4874" max="4874" width="9" style="111" customWidth="1"/>
    <col min="4875" max="4875" width="5" style="111" customWidth="1"/>
    <col min="4876" max="4876" width="11.5703125" style="111" customWidth="1"/>
    <col min="4877" max="5120" width="8.5703125" style="111"/>
    <col min="5121" max="5125" width="14.42578125" style="111" customWidth="1"/>
    <col min="5126" max="5126" width="2.85546875" style="111" customWidth="1"/>
    <col min="5127" max="5128" width="15.7109375" style="111" customWidth="1"/>
    <col min="5129" max="5129" width="4.7109375" style="111" customWidth="1"/>
    <col min="5130" max="5130" width="9" style="111" customWidth="1"/>
    <col min="5131" max="5131" width="5" style="111" customWidth="1"/>
    <col min="5132" max="5132" width="11.5703125" style="111" customWidth="1"/>
    <col min="5133" max="5376" width="8.5703125" style="111"/>
    <col min="5377" max="5381" width="14.42578125" style="111" customWidth="1"/>
    <col min="5382" max="5382" width="2.85546875" style="111" customWidth="1"/>
    <col min="5383" max="5384" width="15.7109375" style="111" customWidth="1"/>
    <col min="5385" max="5385" width="4.7109375" style="111" customWidth="1"/>
    <col min="5386" max="5386" width="9" style="111" customWidth="1"/>
    <col min="5387" max="5387" width="5" style="111" customWidth="1"/>
    <col min="5388" max="5388" width="11.5703125" style="111" customWidth="1"/>
    <col min="5389" max="5632" width="8.5703125" style="111"/>
    <col min="5633" max="5637" width="14.42578125" style="111" customWidth="1"/>
    <col min="5638" max="5638" width="2.85546875" style="111" customWidth="1"/>
    <col min="5639" max="5640" width="15.7109375" style="111" customWidth="1"/>
    <col min="5641" max="5641" width="4.7109375" style="111" customWidth="1"/>
    <col min="5642" max="5642" width="9" style="111" customWidth="1"/>
    <col min="5643" max="5643" width="5" style="111" customWidth="1"/>
    <col min="5644" max="5644" width="11.5703125" style="111" customWidth="1"/>
    <col min="5645" max="5888" width="8.5703125" style="111"/>
    <col min="5889" max="5893" width="14.42578125" style="111" customWidth="1"/>
    <col min="5894" max="5894" width="2.85546875" style="111" customWidth="1"/>
    <col min="5895" max="5896" width="15.7109375" style="111" customWidth="1"/>
    <col min="5897" max="5897" width="4.7109375" style="111" customWidth="1"/>
    <col min="5898" max="5898" width="9" style="111" customWidth="1"/>
    <col min="5899" max="5899" width="5" style="111" customWidth="1"/>
    <col min="5900" max="5900" width="11.5703125" style="111" customWidth="1"/>
    <col min="5901" max="6144" width="8.5703125" style="111"/>
    <col min="6145" max="6149" width="14.42578125" style="111" customWidth="1"/>
    <col min="6150" max="6150" width="2.85546875" style="111" customWidth="1"/>
    <col min="6151" max="6152" width="15.7109375" style="111" customWidth="1"/>
    <col min="6153" max="6153" width="4.7109375" style="111" customWidth="1"/>
    <col min="6154" max="6154" width="9" style="111" customWidth="1"/>
    <col min="6155" max="6155" width="5" style="111" customWidth="1"/>
    <col min="6156" max="6156" width="11.5703125" style="111" customWidth="1"/>
    <col min="6157" max="6400" width="8.5703125" style="111"/>
    <col min="6401" max="6405" width="14.42578125" style="111" customWidth="1"/>
    <col min="6406" max="6406" width="2.85546875" style="111" customWidth="1"/>
    <col min="6407" max="6408" width="15.7109375" style="111" customWidth="1"/>
    <col min="6409" max="6409" width="4.7109375" style="111" customWidth="1"/>
    <col min="6410" max="6410" width="9" style="111" customWidth="1"/>
    <col min="6411" max="6411" width="5" style="111" customWidth="1"/>
    <col min="6412" max="6412" width="11.5703125" style="111" customWidth="1"/>
    <col min="6413" max="6656" width="8.5703125" style="111"/>
    <col min="6657" max="6661" width="14.42578125" style="111" customWidth="1"/>
    <col min="6662" max="6662" width="2.85546875" style="111" customWidth="1"/>
    <col min="6663" max="6664" width="15.7109375" style="111" customWidth="1"/>
    <col min="6665" max="6665" width="4.7109375" style="111" customWidth="1"/>
    <col min="6666" max="6666" width="9" style="111" customWidth="1"/>
    <col min="6667" max="6667" width="5" style="111" customWidth="1"/>
    <col min="6668" max="6668" width="11.5703125" style="111" customWidth="1"/>
    <col min="6669" max="6912" width="8.5703125" style="111"/>
    <col min="6913" max="6917" width="14.42578125" style="111" customWidth="1"/>
    <col min="6918" max="6918" width="2.85546875" style="111" customWidth="1"/>
    <col min="6919" max="6920" width="15.7109375" style="111" customWidth="1"/>
    <col min="6921" max="6921" width="4.7109375" style="111" customWidth="1"/>
    <col min="6922" max="6922" width="9" style="111" customWidth="1"/>
    <col min="6923" max="6923" width="5" style="111" customWidth="1"/>
    <col min="6924" max="6924" width="11.5703125" style="111" customWidth="1"/>
    <col min="6925" max="7168" width="8.5703125" style="111"/>
    <col min="7169" max="7173" width="14.42578125" style="111" customWidth="1"/>
    <col min="7174" max="7174" width="2.85546875" style="111" customWidth="1"/>
    <col min="7175" max="7176" width="15.7109375" style="111" customWidth="1"/>
    <col min="7177" max="7177" width="4.7109375" style="111" customWidth="1"/>
    <col min="7178" max="7178" width="9" style="111" customWidth="1"/>
    <col min="7179" max="7179" width="5" style="111" customWidth="1"/>
    <col min="7180" max="7180" width="11.5703125" style="111" customWidth="1"/>
    <col min="7181" max="7424" width="8.5703125" style="111"/>
    <col min="7425" max="7429" width="14.42578125" style="111" customWidth="1"/>
    <col min="7430" max="7430" width="2.85546875" style="111" customWidth="1"/>
    <col min="7431" max="7432" width="15.7109375" style="111" customWidth="1"/>
    <col min="7433" max="7433" width="4.7109375" style="111" customWidth="1"/>
    <col min="7434" max="7434" width="9" style="111" customWidth="1"/>
    <col min="7435" max="7435" width="5" style="111" customWidth="1"/>
    <col min="7436" max="7436" width="11.5703125" style="111" customWidth="1"/>
    <col min="7437" max="7680" width="8.5703125" style="111"/>
    <col min="7681" max="7685" width="14.42578125" style="111" customWidth="1"/>
    <col min="7686" max="7686" width="2.85546875" style="111" customWidth="1"/>
    <col min="7687" max="7688" width="15.7109375" style="111" customWidth="1"/>
    <col min="7689" max="7689" width="4.7109375" style="111" customWidth="1"/>
    <col min="7690" max="7690" width="9" style="111" customWidth="1"/>
    <col min="7691" max="7691" width="5" style="111" customWidth="1"/>
    <col min="7692" max="7692" width="11.5703125" style="111" customWidth="1"/>
    <col min="7693" max="7936" width="8.5703125" style="111"/>
    <col min="7937" max="7941" width="14.42578125" style="111" customWidth="1"/>
    <col min="7942" max="7942" width="2.85546875" style="111" customWidth="1"/>
    <col min="7943" max="7944" width="15.7109375" style="111" customWidth="1"/>
    <col min="7945" max="7945" width="4.7109375" style="111" customWidth="1"/>
    <col min="7946" max="7946" width="9" style="111" customWidth="1"/>
    <col min="7947" max="7947" width="5" style="111" customWidth="1"/>
    <col min="7948" max="7948" width="11.5703125" style="111" customWidth="1"/>
    <col min="7949" max="8192" width="8.5703125" style="111"/>
    <col min="8193" max="8197" width="14.42578125" style="111" customWidth="1"/>
    <col min="8198" max="8198" width="2.85546875" style="111" customWidth="1"/>
    <col min="8199" max="8200" width="15.7109375" style="111" customWidth="1"/>
    <col min="8201" max="8201" width="4.7109375" style="111" customWidth="1"/>
    <col min="8202" max="8202" width="9" style="111" customWidth="1"/>
    <col min="8203" max="8203" width="5" style="111" customWidth="1"/>
    <col min="8204" max="8204" width="11.5703125" style="111" customWidth="1"/>
    <col min="8205" max="8448" width="8.5703125" style="111"/>
    <col min="8449" max="8453" width="14.42578125" style="111" customWidth="1"/>
    <col min="8454" max="8454" width="2.85546875" style="111" customWidth="1"/>
    <col min="8455" max="8456" width="15.7109375" style="111" customWidth="1"/>
    <col min="8457" max="8457" width="4.7109375" style="111" customWidth="1"/>
    <col min="8458" max="8458" width="9" style="111" customWidth="1"/>
    <col min="8459" max="8459" width="5" style="111" customWidth="1"/>
    <col min="8460" max="8460" width="11.5703125" style="111" customWidth="1"/>
    <col min="8461" max="8704" width="8.5703125" style="111"/>
    <col min="8705" max="8709" width="14.42578125" style="111" customWidth="1"/>
    <col min="8710" max="8710" width="2.85546875" style="111" customWidth="1"/>
    <col min="8711" max="8712" width="15.7109375" style="111" customWidth="1"/>
    <col min="8713" max="8713" width="4.7109375" style="111" customWidth="1"/>
    <col min="8714" max="8714" width="9" style="111" customWidth="1"/>
    <col min="8715" max="8715" width="5" style="111" customWidth="1"/>
    <col min="8716" max="8716" width="11.5703125" style="111" customWidth="1"/>
    <col min="8717" max="8960" width="8.5703125" style="111"/>
    <col min="8961" max="8965" width="14.42578125" style="111" customWidth="1"/>
    <col min="8966" max="8966" width="2.85546875" style="111" customWidth="1"/>
    <col min="8967" max="8968" width="15.7109375" style="111" customWidth="1"/>
    <col min="8969" max="8969" width="4.7109375" style="111" customWidth="1"/>
    <col min="8970" max="8970" width="9" style="111" customWidth="1"/>
    <col min="8971" max="8971" width="5" style="111" customWidth="1"/>
    <col min="8972" max="8972" width="11.5703125" style="111" customWidth="1"/>
    <col min="8973" max="9216" width="8.5703125" style="111"/>
    <col min="9217" max="9221" width="14.42578125" style="111" customWidth="1"/>
    <col min="9222" max="9222" width="2.85546875" style="111" customWidth="1"/>
    <col min="9223" max="9224" width="15.7109375" style="111" customWidth="1"/>
    <col min="9225" max="9225" width="4.7109375" style="111" customWidth="1"/>
    <col min="9226" max="9226" width="9" style="111" customWidth="1"/>
    <col min="9227" max="9227" width="5" style="111" customWidth="1"/>
    <col min="9228" max="9228" width="11.5703125" style="111" customWidth="1"/>
    <col min="9229" max="9472" width="8.5703125" style="111"/>
    <col min="9473" max="9477" width="14.42578125" style="111" customWidth="1"/>
    <col min="9478" max="9478" width="2.85546875" style="111" customWidth="1"/>
    <col min="9479" max="9480" width="15.7109375" style="111" customWidth="1"/>
    <col min="9481" max="9481" width="4.7109375" style="111" customWidth="1"/>
    <col min="9482" max="9482" width="9" style="111" customWidth="1"/>
    <col min="9483" max="9483" width="5" style="111" customWidth="1"/>
    <col min="9484" max="9484" width="11.5703125" style="111" customWidth="1"/>
    <col min="9485" max="9728" width="8.5703125" style="111"/>
    <col min="9729" max="9733" width="14.42578125" style="111" customWidth="1"/>
    <col min="9734" max="9734" width="2.85546875" style="111" customWidth="1"/>
    <col min="9735" max="9736" width="15.7109375" style="111" customWidth="1"/>
    <col min="9737" max="9737" width="4.7109375" style="111" customWidth="1"/>
    <col min="9738" max="9738" width="9" style="111" customWidth="1"/>
    <col min="9739" max="9739" width="5" style="111" customWidth="1"/>
    <col min="9740" max="9740" width="11.5703125" style="111" customWidth="1"/>
    <col min="9741" max="9984" width="8.5703125" style="111"/>
    <col min="9985" max="9989" width="14.42578125" style="111" customWidth="1"/>
    <col min="9990" max="9990" width="2.85546875" style="111" customWidth="1"/>
    <col min="9991" max="9992" width="15.7109375" style="111" customWidth="1"/>
    <col min="9993" max="9993" width="4.7109375" style="111" customWidth="1"/>
    <col min="9994" max="9994" width="9" style="111" customWidth="1"/>
    <col min="9995" max="9995" width="5" style="111" customWidth="1"/>
    <col min="9996" max="9996" width="11.5703125" style="111" customWidth="1"/>
    <col min="9997" max="10240" width="8.5703125" style="111"/>
    <col min="10241" max="10245" width="14.42578125" style="111" customWidth="1"/>
    <col min="10246" max="10246" width="2.85546875" style="111" customWidth="1"/>
    <col min="10247" max="10248" width="15.7109375" style="111" customWidth="1"/>
    <col min="10249" max="10249" width="4.7109375" style="111" customWidth="1"/>
    <col min="10250" max="10250" width="9" style="111" customWidth="1"/>
    <col min="10251" max="10251" width="5" style="111" customWidth="1"/>
    <col min="10252" max="10252" width="11.5703125" style="111" customWidth="1"/>
    <col min="10253" max="10496" width="8.5703125" style="111"/>
    <col min="10497" max="10501" width="14.42578125" style="111" customWidth="1"/>
    <col min="10502" max="10502" width="2.85546875" style="111" customWidth="1"/>
    <col min="10503" max="10504" width="15.7109375" style="111" customWidth="1"/>
    <col min="10505" max="10505" width="4.7109375" style="111" customWidth="1"/>
    <col min="10506" max="10506" width="9" style="111" customWidth="1"/>
    <col min="10507" max="10507" width="5" style="111" customWidth="1"/>
    <col min="10508" max="10508" width="11.5703125" style="111" customWidth="1"/>
    <col min="10509" max="10752" width="8.5703125" style="111"/>
    <col min="10753" max="10757" width="14.42578125" style="111" customWidth="1"/>
    <col min="10758" max="10758" width="2.85546875" style="111" customWidth="1"/>
    <col min="10759" max="10760" width="15.7109375" style="111" customWidth="1"/>
    <col min="10761" max="10761" width="4.7109375" style="111" customWidth="1"/>
    <col min="10762" max="10762" width="9" style="111" customWidth="1"/>
    <col min="10763" max="10763" width="5" style="111" customWidth="1"/>
    <col min="10764" max="10764" width="11.5703125" style="111" customWidth="1"/>
    <col min="10765" max="11008" width="8.5703125" style="111"/>
    <col min="11009" max="11013" width="14.42578125" style="111" customWidth="1"/>
    <col min="11014" max="11014" width="2.85546875" style="111" customWidth="1"/>
    <col min="11015" max="11016" width="15.7109375" style="111" customWidth="1"/>
    <col min="11017" max="11017" width="4.7109375" style="111" customWidth="1"/>
    <col min="11018" max="11018" width="9" style="111" customWidth="1"/>
    <col min="11019" max="11019" width="5" style="111" customWidth="1"/>
    <col min="11020" max="11020" width="11.5703125" style="111" customWidth="1"/>
    <col min="11021" max="11264" width="8.5703125" style="111"/>
    <col min="11265" max="11269" width="14.42578125" style="111" customWidth="1"/>
    <col min="11270" max="11270" width="2.85546875" style="111" customWidth="1"/>
    <col min="11271" max="11272" width="15.7109375" style="111" customWidth="1"/>
    <col min="11273" max="11273" width="4.7109375" style="111" customWidth="1"/>
    <col min="11274" max="11274" width="9" style="111" customWidth="1"/>
    <col min="11275" max="11275" width="5" style="111" customWidth="1"/>
    <col min="11276" max="11276" width="11.5703125" style="111" customWidth="1"/>
    <col min="11277" max="11520" width="8.5703125" style="111"/>
    <col min="11521" max="11525" width="14.42578125" style="111" customWidth="1"/>
    <col min="11526" max="11526" width="2.85546875" style="111" customWidth="1"/>
    <col min="11527" max="11528" width="15.7109375" style="111" customWidth="1"/>
    <col min="11529" max="11529" width="4.7109375" style="111" customWidth="1"/>
    <col min="11530" max="11530" width="9" style="111" customWidth="1"/>
    <col min="11531" max="11531" width="5" style="111" customWidth="1"/>
    <col min="11532" max="11532" width="11.5703125" style="111" customWidth="1"/>
    <col min="11533" max="11776" width="8.5703125" style="111"/>
    <col min="11777" max="11781" width="14.42578125" style="111" customWidth="1"/>
    <col min="11782" max="11782" width="2.85546875" style="111" customWidth="1"/>
    <col min="11783" max="11784" width="15.7109375" style="111" customWidth="1"/>
    <col min="11785" max="11785" width="4.7109375" style="111" customWidth="1"/>
    <col min="11786" max="11786" width="9" style="111" customWidth="1"/>
    <col min="11787" max="11787" width="5" style="111" customWidth="1"/>
    <col min="11788" max="11788" width="11.5703125" style="111" customWidth="1"/>
    <col min="11789" max="12032" width="8.5703125" style="111"/>
    <col min="12033" max="12037" width="14.42578125" style="111" customWidth="1"/>
    <col min="12038" max="12038" width="2.85546875" style="111" customWidth="1"/>
    <col min="12039" max="12040" width="15.7109375" style="111" customWidth="1"/>
    <col min="12041" max="12041" width="4.7109375" style="111" customWidth="1"/>
    <col min="12042" max="12042" width="9" style="111" customWidth="1"/>
    <col min="12043" max="12043" width="5" style="111" customWidth="1"/>
    <col min="12044" max="12044" width="11.5703125" style="111" customWidth="1"/>
    <col min="12045" max="12288" width="8.5703125" style="111"/>
    <col min="12289" max="12293" width="14.42578125" style="111" customWidth="1"/>
    <col min="12294" max="12294" width="2.85546875" style="111" customWidth="1"/>
    <col min="12295" max="12296" width="15.7109375" style="111" customWidth="1"/>
    <col min="12297" max="12297" width="4.7109375" style="111" customWidth="1"/>
    <col min="12298" max="12298" width="9" style="111" customWidth="1"/>
    <col min="12299" max="12299" width="5" style="111" customWidth="1"/>
    <col min="12300" max="12300" width="11.5703125" style="111" customWidth="1"/>
    <col min="12301" max="12544" width="8.5703125" style="111"/>
    <col min="12545" max="12549" width="14.42578125" style="111" customWidth="1"/>
    <col min="12550" max="12550" width="2.85546875" style="111" customWidth="1"/>
    <col min="12551" max="12552" width="15.7109375" style="111" customWidth="1"/>
    <col min="12553" max="12553" width="4.7109375" style="111" customWidth="1"/>
    <col min="12554" max="12554" width="9" style="111" customWidth="1"/>
    <col min="12555" max="12555" width="5" style="111" customWidth="1"/>
    <col min="12556" max="12556" width="11.5703125" style="111" customWidth="1"/>
    <col min="12557" max="12800" width="8.5703125" style="111"/>
    <col min="12801" max="12805" width="14.42578125" style="111" customWidth="1"/>
    <col min="12806" max="12806" width="2.85546875" style="111" customWidth="1"/>
    <col min="12807" max="12808" width="15.7109375" style="111" customWidth="1"/>
    <col min="12809" max="12809" width="4.7109375" style="111" customWidth="1"/>
    <col min="12810" max="12810" width="9" style="111" customWidth="1"/>
    <col min="12811" max="12811" width="5" style="111" customWidth="1"/>
    <col min="12812" max="12812" width="11.5703125" style="111" customWidth="1"/>
    <col min="12813" max="13056" width="8.5703125" style="111"/>
    <col min="13057" max="13061" width="14.42578125" style="111" customWidth="1"/>
    <col min="13062" max="13062" width="2.85546875" style="111" customWidth="1"/>
    <col min="13063" max="13064" width="15.7109375" style="111" customWidth="1"/>
    <col min="13065" max="13065" width="4.7109375" style="111" customWidth="1"/>
    <col min="13066" max="13066" width="9" style="111" customWidth="1"/>
    <col min="13067" max="13067" width="5" style="111" customWidth="1"/>
    <col min="13068" max="13068" width="11.5703125" style="111" customWidth="1"/>
    <col min="13069" max="13312" width="8.5703125" style="111"/>
    <col min="13313" max="13317" width="14.42578125" style="111" customWidth="1"/>
    <col min="13318" max="13318" width="2.85546875" style="111" customWidth="1"/>
    <col min="13319" max="13320" width="15.7109375" style="111" customWidth="1"/>
    <col min="13321" max="13321" width="4.7109375" style="111" customWidth="1"/>
    <col min="13322" max="13322" width="9" style="111" customWidth="1"/>
    <col min="13323" max="13323" width="5" style="111" customWidth="1"/>
    <col min="13324" max="13324" width="11.5703125" style="111" customWidth="1"/>
    <col min="13325" max="13568" width="8.5703125" style="111"/>
    <col min="13569" max="13573" width="14.42578125" style="111" customWidth="1"/>
    <col min="13574" max="13574" width="2.85546875" style="111" customWidth="1"/>
    <col min="13575" max="13576" width="15.7109375" style="111" customWidth="1"/>
    <col min="13577" max="13577" width="4.7109375" style="111" customWidth="1"/>
    <col min="13578" max="13578" width="9" style="111" customWidth="1"/>
    <col min="13579" max="13579" width="5" style="111" customWidth="1"/>
    <col min="13580" max="13580" width="11.5703125" style="111" customWidth="1"/>
    <col min="13581" max="13824" width="8.5703125" style="111"/>
    <col min="13825" max="13829" width="14.42578125" style="111" customWidth="1"/>
    <col min="13830" max="13830" width="2.85546875" style="111" customWidth="1"/>
    <col min="13831" max="13832" width="15.7109375" style="111" customWidth="1"/>
    <col min="13833" max="13833" width="4.7109375" style="111" customWidth="1"/>
    <col min="13834" max="13834" width="9" style="111" customWidth="1"/>
    <col min="13835" max="13835" width="5" style="111" customWidth="1"/>
    <col min="13836" max="13836" width="11.5703125" style="111" customWidth="1"/>
    <col min="13837" max="14080" width="8.5703125" style="111"/>
    <col min="14081" max="14085" width="14.42578125" style="111" customWidth="1"/>
    <col min="14086" max="14086" width="2.85546875" style="111" customWidth="1"/>
    <col min="14087" max="14088" width="15.7109375" style="111" customWidth="1"/>
    <col min="14089" max="14089" width="4.7109375" style="111" customWidth="1"/>
    <col min="14090" max="14090" width="9" style="111" customWidth="1"/>
    <col min="14091" max="14091" width="5" style="111" customWidth="1"/>
    <col min="14092" max="14092" width="11.5703125" style="111" customWidth="1"/>
    <col min="14093" max="14336" width="8.5703125" style="111"/>
    <col min="14337" max="14341" width="14.42578125" style="111" customWidth="1"/>
    <col min="14342" max="14342" width="2.85546875" style="111" customWidth="1"/>
    <col min="14343" max="14344" width="15.7109375" style="111" customWidth="1"/>
    <col min="14345" max="14345" width="4.7109375" style="111" customWidth="1"/>
    <col min="14346" max="14346" width="9" style="111" customWidth="1"/>
    <col min="14347" max="14347" width="5" style="111" customWidth="1"/>
    <col min="14348" max="14348" width="11.5703125" style="111" customWidth="1"/>
    <col min="14349" max="14592" width="8.5703125" style="111"/>
    <col min="14593" max="14597" width="14.42578125" style="111" customWidth="1"/>
    <col min="14598" max="14598" width="2.85546875" style="111" customWidth="1"/>
    <col min="14599" max="14600" width="15.7109375" style="111" customWidth="1"/>
    <col min="14601" max="14601" width="4.7109375" style="111" customWidth="1"/>
    <col min="14602" max="14602" width="9" style="111" customWidth="1"/>
    <col min="14603" max="14603" width="5" style="111" customWidth="1"/>
    <col min="14604" max="14604" width="11.5703125" style="111" customWidth="1"/>
    <col min="14605" max="14848" width="8.5703125" style="111"/>
    <col min="14849" max="14853" width="14.42578125" style="111" customWidth="1"/>
    <col min="14854" max="14854" width="2.85546875" style="111" customWidth="1"/>
    <col min="14855" max="14856" width="15.7109375" style="111" customWidth="1"/>
    <col min="14857" max="14857" width="4.7109375" style="111" customWidth="1"/>
    <col min="14858" max="14858" width="9" style="111" customWidth="1"/>
    <col min="14859" max="14859" width="5" style="111" customWidth="1"/>
    <col min="14860" max="14860" width="11.5703125" style="111" customWidth="1"/>
    <col min="14861" max="15104" width="8.5703125" style="111"/>
    <col min="15105" max="15109" width="14.42578125" style="111" customWidth="1"/>
    <col min="15110" max="15110" width="2.85546875" style="111" customWidth="1"/>
    <col min="15111" max="15112" width="15.7109375" style="111" customWidth="1"/>
    <col min="15113" max="15113" width="4.7109375" style="111" customWidth="1"/>
    <col min="15114" max="15114" width="9" style="111" customWidth="1"/>
    <col min="15115" max="15115" width="5" style="111" customWidth="1"/>
    <col min="15116" max="15116" width="11.5703125" style="111" customWidth="1"/>
    <col min="15117" max="15360" width="8.5703125" style="111"/>
    <col min="15361" max="15365" width="14.42578125" style="111" customWidth="1"/>
    <col min="15366" max="15366" width="2.85546875" style="111" customWidth="1"/>
    <col min="15367" max="15368" width="15.7109375" style="111" customWidth="1"/>
    <col min="15369" max="15369" width="4.7109375" style="111" customWidth="1"/>
    <col min="15370" max="15370" width="9" style="111" customWidth="1"/>
    <col min="15371" max="15371" width="5" style="111" customWidth="1"/>
    <col min="15372" max="15372" width="11.5703125" style="111" customWidth="1"/>
    <col min="15373" max="15616" width="8.5703125" style="111"/>
    <col min="15617" max="15621" width="14.42578125" style="111" customWidth="1"/>
    <col min="15622" max="15622" width="2.85546875" style="111" customWidth="1"/>
    <col min="15623" max="15624" width="15.7109375" style="111" customWidth="1"/>
    <col min="15625" max="15625" width="4.7109375" style="111" customWidth="1"/>
    <col min="15626" max="15626" width="9" style="111" customWidth="1"/>
    <col min="15627" max="15627" width="5" style="111" customWidth="1"/>
    <col min="15628" max="15628" width="11.5703125" style="111" customWidth="1"/>
    <col min="15629" max="15872" width="8.5703125" style="111"/>
    <col min="15873" max="15877" width="14.42578125" style="111" customWidth="1"/>
    <col min="15878" max="15878" width="2.85546875" style="111" customWidth="1"/>
    <col min="15879" max="15880" width="15.7109375" style="111" customWidth="1"/>
    <col min="15881" max="15881" width="4.7109375" style="111" customWidth="1"/>
    <col min="15882" max="15882" width="9" style="111" customWidth="1"/>
    <col min="15883" max="15883" width="5" style="111" customWidth="1"/>
    <col min="15884" max="15884" width="11.5703125" style="111" customWidth="1"/>
    <col min="15885" max="16128" width="8.5703125" style="111"/>
    <col min="16129" max="16133" width="14.42578125" style="111" customWidth="1"/>
    <col min="16134" max="16134" width="2.85546875" style="111" customWidth="1"/>
    <col min="16135" max="16136" width="15.7109375" style="111" customWidth="1"/>
    <col min="16137" max="16137" width="4.7109375" style="111" customWidth="1"/>
    <col min="16138" max="16138" width="9" style="111" customWidth="1"/>
    <col min="16139" max="16139" width="5" style="111" customWidth="1"/>
    <col min="16140" max="16140" width="11.5703125" style="111" customWidth="1"/>
    <col min="16141" max="16384" width="8.5703125" style="111"/>
  </cols>
  <sheetData>
    <row r="1" spans="1:17" ht="15.75" customHeight="1">
      <c r="K1" s="112"/>
    </row>
    <row r="2" spans="1:17" ht="15.75" customHeight="1"/>
    <row r="3" spans="1:17" s="115" customFormat="1" ht="18" customHeight="1" thickBot="1">
      <c r="A3" s="252" t="s">
        <v>118</v>
      </c>
      <c r="B3" s="252"/>
      <c r="C3" s="252"/>
      <c r="D3" s="114"/>
      <c r="E3" s="114"/>
      <c r="F3" s="127"/>
      <c r="G3" s="114"/>
      <c r="H3" s="114"/>
      <c r="I3" s="114"/>
      <c r="J3" s="114"/>
      <c r="K3" s="114"/>
      <c r="L3" s="127"/>
      <c r="M3" s="127"/>
      <c r="N3" s="127"/>
      <c r="O3" s="127"/>
      <c r="P3" s="127"/>
      <c r="Q3" s="127"/>
    </row>
    <row r="4" spans="1:17" s="115" customFormat="1" ht="9" customHeight="1">
      <c r="A4" s="284" t="s">
        <v>119</v>
      </c>
      <c r="B4" s="258" t="s">
        <v>88</v>
      </c>
      <c r="C4" s="261" t="s">
        <v>89</v>
      </c>
      <c r="D4" s="258" t="s">
        <v>90</v>
      </c>
      <c r="E4" s="285" t="s">
        <v>37</v>
      </c>
      <c r="F4" s="127"/>
      <c r="G4" s="117" t="s">
        <v>120</v>
      </c>
      <c r="H4" s="286"/>
      <c r="I4" s="287" t="s">
        <v>61</v>
      </c>
      <c r="J4" s="188"/>
      <c r="K4" s="188"/>
      <c r="L4" s="127"/>
      <c r="M4" s="127"/>
      <c r="N4" s="127"/>
      <c r="O4" s="127"/>
      <c r="P4" s="127"/>
      <c r="Q4" s="127"/>
    </row>
    <row r="5" spans="1:17" s="115" customFormat="1" ht="24" customHeight="1">
      <c r="A5" s="288"/>
      <c r="B5" s="265"/>
      <c r="C5" s="267"/>
      <c r="D5" s="265"/>
      <c r="E5" s="289"/>
      <c r="F5" s="127"/>
      <c r="G5" s="290"/>
      <c r="H5" s="291"/>
      <c r="I5" s="292"/>
      <c r="J5" s="135"/>
      <c r="K5" s="135"/>
      <c r="L5" s="127"/>
      <c r="M5" s="127"/>
      <c r="N5" s="127"/>
      <c r="O5" s="127"/>
      <c r="P5" s="127"/>
      <c r="Q5" s="127"/>
    </row>
    <row r="6" spans="1:17" s="115" customFormat="1" ht="16.5" customHeight="1">
      <c r="A6" s="288"/>
      <c r="B6" s="265"/>
      <c r="C6" s="267"/>
      <c r="D6" s="265"/>
      <c r="E6" s="289"/>
      <c r="F6" s="127"/>
      <c r="G6" s="293" t="s">
        <v>121</v>
      </c>
      <c r="H6" s="294" t="s">
        <v>122</v>
      </c>
      <c r="I6" s="292"/>
      <c r="J6" s="135"/>
      <c r="K6" s="135"/>
      <c r="L6" s="127"/>
      <c r="M6" s="127"/>
      <c r="N6" s="127"/>
      <c r="O6" s="127"/>
      <c r="P6" s="127"/>
      <c r="Q6" s="127"/>
    </row>
    <row r="7" spans="1:17" s="115" customFormat="1" ht="16.5" customHeight="1">
      <c r="A7" s="288"/>
      <c r="B7" s="265"/>
      <c r="C7" s="267"/>
      <c r="D7" s="265"/>
      <c r="E7" s="289"/>
      <c r="F7" s="127"/>
      <c r="G7" s="295"/>
      <c r="H7" s="296"/>
      <c r="I7" s="292"/>
      <c r="J7" s="135"/>
      <c r="K7" s="135"/>
      <c r="L7" s="127"/>
      <c r="M7" s="127"/>
      <c r="N7" s="127"/>
      <c r="O7" s="127"/>
      <c r="P7" s="127"/>
      <c r="Q7" s="127"/>
    </row>
    <row r="8" spans="1:17" s="115" customFormat="1" ht="16.5" customHeight="1">
      <c r="A8" s="288"/>
      <c r="B8" s="265"/>
      <c r="C8" s="267"/>
      <c r="D8" s="265"/>
      <c r="E8" s="289"/>
      <c r="F8" s="127"/>
      <c r="G8" s="295"/>
      <c r="H8" s="296"/>
      <c r="I8" s="292"/>
      <c r="J8" s="135"/>
      <c r="K8" s="135"/>
      <c r="L8" s="127"/>
      <c r="M8" s="297"/>
      <c r="N8" s="127"/>
      <c r="O8" s="127"/>
      <c r="P8" s="127"/>
      <c r="Q8" s="127"/>
    </row>
    <row r="9" spans="1:17" s="115" customFormat="1" ht="16.5" customHeight="1">
      <c r="A9" s="288"/>
      <c r="B9" s="265"/>
      <c r="C9" s="267"/>
      <c r="D9" s="265"/>
      <c r="E9" s="289"/>
      <c r="F9" s="127"/>
      <c r="G9" s="295"/>
      <c r="H9" s="296"/>
      <c r="I9" s="292"/>
      <c r="J9" s="135"/>
      <c r="K9" s="135"/>
      <c r="L9" s="127"/>
      <c r="M9" s="127"/>
      <c r="N9" s="127"/>
      <c r="O9" s="127"/>
      <c r="P9" s="127"/>
      <c r="Q9" s="127"/>
    </row>
    <row r="10" spans="1:17" s="115" customFormat="1" ht="16.5" customHeight="1">
      <c r="A10" s="288"/>
      <c r="B10" s="265"/>
      <c r="C10" s="267"/>
      <c r="D10" s="265"/>
      <c r="E10" s="289"/>
      <c r="F10" s="127"/>
      <c r="G10" s="295"/>
      <c r="H10" s="296"/>
      <c r="I10" s="292"/>
      <c r="J10" s="135"/>
      <c r="K10" s="135"/>
      <c r="L10" s="127"/>
      <c r="M10" s="127"/>
      <c r="N10" s="127"/>
      <c r="O10" s="127"/>
      <c r="P10" s="127"/>
      <c r="Q10" s="127"/>
    </row>
    <row r="11" spans="1:17" s="115" customFormat="1" ht="24" customHeight="1">
      <c r="A11" s="288"/>
      <c r="B11" s="265"/>
      <c r="C11" s="267"/>
      <c r="D11" s="265"/>
      <c r="E11" s="289"/>
      <c r="F11" s="127"/>
      <c r="G11" s="295"/>
      <c r="H11" s="296"/>
      <c r="I11" s="292"/>
      <c r="J11" s="135"/>
      <c r="K11" s="135"/>
      <c r="L11" s="127"/>
      <c r="M11" s="127"/>
      <c r="N11" s="127"/>
      <c r="O11" s="127"/>
      <c r="P11" s="127"/>
      <c r="Q11" s="127"/>
    </row>
    <row r="12" spans="1:17" s="115" customFormat="1" ht="9" customHeight="1" thickBot="1">
      <c r="A12" s="298"/>
      <c r="B12" s="299"/>
      <c r="C12" s="300"/>
      <c r="D12" s="299"/>
      <c r="E12" s="301"/>
      <c r="F12" s="302"/>
      <c r="G12" s="303"/>
      <c r="H12" s="304"/>
      <c r="I12" s="305"/>
      <c r="J12" s="196"/>
      <c r="K12" s="196"/>
      <c r="L12" s="127"/>
      <c r="M12" s="127"/>
      <c r="N12" s="127"/>
      <c r="O12" s="127"/>
      <c r="P12" s="127"/>
      <c r="Q12" s="127"/>
    </row>
    <row r="13" spans="1:17" s="115" customFormat="1" ht="21" customHeight="1">
      <c r="A13" s="225">
        <f>SUM(A14:A15)</f>
        <v>616</v>
      </c>
      <c r="B13" s="155">
        <f>SUM(B14:B15)</f>
        <v>100</v>
      </c>
      <c r="C13" s="203">
        <f>SUM(C14:C15)</f>
        <v>24</v>
      </c>
      <c r="D13" s="203">
        <f>SUM(D14:D15)</f>
        <v>11</v>
      </c>
      <c r="E13" s="225">
        <f>SUM(E14:E15)</f>
        <v>1</v>
      </c>
      <c r="F13" s="306"/>
      <c r="G13" s="203">
        <f>SUM(G14:G15)</f>
        <v>1321</v>
      </c>
      <c r="H13" s="225">
        <f>SUM(H14:H15)</f>
        <v>27</v>
      </c>
      <c r="I13" s="307" t="s">
        <v>26</v>
      </c>
      <c r="J13" s="188" t="s">
        <v>13</v>
      </c>
      <c r="K13" s="188"/>
      <c r="L13" s="127"/>
      <c r="M13" s="127"/>
      <c r="N13" s="127"/>
      <c r="O13" s="127"/>
      <c r="P13" s="127"/>
      <c r="Q13" s="127"/>
    </row>
    <row r="14" spans="1:17" s="115" customFormat="1" ht="21" customHeight="1">
      <c r="A14" s="308">
        <f t="shared" ref="A14:E15" si="0">A17+A20+A23+A26+A29+A32+A35+A38+A41+A44</f>
        <v>402</v>
      </c>
      <c r="B14" s="308">
        <f t="shared" si="0"/>
        <v>95</v>
      </c>
      <c r="C14" s="308">
        <f t="shared" si="0"/>
        <v>23</v>
      </c>
      <c r="D14" s="280">
        <f t="shared" si="0"/>
        <v>1</v>
      </c>
      <c r="E14" s="309">
        <f t="shared" si="0"/>
        <v>1</v>
      </c>
      <c r="F14" s="306"/>
      <c r="G14" s="280">
        <f>G17+G20+G23+G26+G29+G32+G35+G38+G41+G44</f>
        <v>743</v>
      </c>
      <c r="H14" s="309">
        <f>H17+H20+H23+H26+H29+H32+H35+H38+H41+H44</f>
        <v>15</v>
      </c>
      <c r="I14" s="310" t="s">
        <v>27</v>
      </c>
      <c r="J14" s="135"/>
      <c r="K14" s="135"/>
      <c r="L14" s="127"/>
      <c r="M14" s="127"/>
      <c r="N14" s="127"/>
      <c r="O14" s="127"/>
      <c r="P14" s="127"/>
      <c r="Q14" s="127"/>
    </row>
    <row r="15" spans="1:17" s="115" customFormat="1" ht="21" customHeight="1">
      <c r="A15" s="234">
        <f t="shared" si="0"/>
        <v>214</v>
      </c>
      <c r="B15" s="234">
        <f t="shared" si="0"/>
        <v>5</v>
      </c>
      <c r="C15" s="234">
        <f t="shared" si="0"/>
        <v>1</v>
      </c>
      <c r="D15" s="233">
        <f t="shared" si="0"/>
        <v>10</v>
      </c>
      <c r="E15" s="311">
        <f t="shared" si="0"/>
        <v>0</v>
      </c>
      <c r="F15" s="306"/>
      <c r="G15" s="233">
        <f>G18+G21+G24+G27+G30+G33+G36+G39+G42+G45</f>
        <v>578</v>
      </c>
      <c r="H15" s="311">
        <f>H18+H21+H24+H27+H30+H33+H36+H39+H42+H45</f>
        <v>12</v>
      </c>
      <c r="I15" s="312" t="s">
        <v>28</v>
      </c>
      <c r="J15" s="230"/>
      <c r="K15" s="230"/>
      <c r="L15" s="127"/>
      <c r="M15" s="127"/>
      <c r="N15" s="127"/>
      <c r="O15" s="127"/>
      <c r="P15" s="127"/>
      <c r="Q15" s="127"/>
    </row>
    <row r="16" spans="1:17" s="115" customFormat="1" ht="20.25" customHeight="1">
      <c r="A16" s="225">
        <v>108</v>
      </c>
      <c r="B16" s="313">
        <v>22</v>
      </c>
      <c r="C16" s="225">
        <v>2</v>
      </c>
      <c r="D16" s="222">
        <v>4</v>
      </c>
      <c r="E16" s="314">
        <v>0</v>
      </c>
      <c r="F16" s="306"/>
      <c r="G16" s="202">
        <v>308</v>
      </c>
      <c r="H16" s="315">
        <v>12</v>
      </c>
      <c r="I16" s="316" t="s">
        <v>26</v>
      </c>
      <c r="J16" s="317" t="s">
        <v>123</v>
      </c>
      <c r="K16" s="195" t="s">
        <v>109</v>
      </c>
      <c r="L16" s="127"/>
      <c r="M16" s="127"/>
      <c r="N16" s="127"/>
      <c r="O16" s="127"/>
      <c r="P16" s="127"/>
      <c r="Q16" s="127"/>
    </row>
    <row r="17" spans="1:17" s="115" customFormat="1" ht="20.25" customHeight="1">
      <c r="A17" s="308">
        <v>71</v>
      </c>
      <c r="B17" s="318">
        <v>21</v>
      </c>
      <c r="C17" s="158">
        <v>1</v>
      </c>
      <c r="D17" s="229">
        <v>1</v>
      </c>
      <c r="E17" s="319">
        <v>0</v>
      </c>
      <c r="F17" s="306"/>
      <c r="G17" s="207">
        <v>164</v>
      </c>
      <c r="H17" s="159">
        <v>5</v>
      </c>
      <c r="I17" s="310" t="s">
        <v>27</v>
      </c>
      <c r="J17" s="320"/>
      <c r="K17" s="321"/>
      <c r="L17" s="127"/>
      <c r="M17" s="127"/>
      <c r="N17" s="127"/>
      <c r="O17" s="127"/>
      <c r="P17" s="127"/>
      <c r="Q17" s="127"/>
    </row>
    <row r="18" spans="1:17" s="115" customFormat="1" ht="20.25" customHeight="1">
      <c r="A18" s="234">
        <v>37</v>
      </c>
      <c r="B18" s="234">
        <v>1</v>
      </c>
      <c r="C18" s="177">
        <v>1</v>
      </c>
      <c r="D18" s="233">
        <v>3</v>
      </c>
      <c r="E18" s="322">
        <v>0</v>
      </c>
      <c r="F18" s="306"/>
      <c r="G18" s="232">
        <v>144</v>
      </c>
      <c r="H18" s="166">
        <v>7</v>
      </c>
      <c r="I18" s="310" t="s">
        <v>28</v>
      </c>
      <c r="J18" s="323"/>
      <c r="K18" s="321"/>
      <c r="L18" s="127"/>
      <c r="M18" s="127"/>
      <c r="N18" s="127"/>
      <c r="O18" s="127"/>
      <c r="P18" s="127"/>
      <c r="Q18" s="127"/>
    </row>
    <row r="19" spans="1:17" s="115" customFormat="1" ht="20.25" customHeight="1">
      <c r="A19" s="324">
        <v>65</v>
      </c>
      <c r="B19" s="324">
        <v>1</v>
      </c>
      <c r="C19" s="225">
        <v>0</v>
      </c>
      <c r="D19" s="222">
        <v>0</v>
      </c>
      <c r="E19" s="314">
        <v>0</v>
      </c>
      <c r="F19" s="306"/>
      <c r="G19" s="202">
        <v>101</v>
      </c>
      <c r="H19" s="315">
        <v>4</v>
      </c>
      <c r="I19" s="325" t="s">
        <v>26</v>
      </c>
      <c r="J19" s="317" t="s">
        <v>124</v>
      </c>
      <c r="K19" s="321"/>
      <c r="L19" s="127"/>
      <c r="M19" s="127"/>
      <c r="N19" s="127"/>
      <c r="O19" s="127"/>
      <c r="P19" s="127"/>
      <c r="Q19" s="127"/>
    </row>
    <row r="20" spans="1:17" s="115" customFormat="1" ht="20.25" customHeight="1">
      <c r="A20" s="318">
        <v>40</v>
      </c>
      <c r="B20" s="318">
        <v>1</v>
      </c>
      <c r="C20" s="158">
        <v>0</v>
      </c>
      <c r="D20" s="229">
        <v>0</v>
      </c>
      <c r="E20" s="319">
        <v>0</v>
      </c>
      <c r="F20" s="306"/>
      <c r="G20" s="207">
        <v>41</v>
      </c>
      <c r="H20" s="159">
        <v>4</v>
      </c>
      <c r="I20" s="310" t="s">
        <v>27</v>
      </c>
      <c r="J20" s="320"/>
      <c r="K20" s="321"/>
      <c r="L20" s="127"/>
      <c r="M20" s="127"/>
      <c r="N20" s="127"/>
      <c r="O20" s="127"/>
      <c r="P20" s="127"/>
      <c r="Q20" s="127"/>
    </row>
    <row r="21" spans="1:17" s="115" customFormat="1" ht="20.25" customHeight="1">
      <c r="A21" s="318">
        <v>25</v>
      </c>
      <c r="B21" s="318">
        <v>0</v>
      </c>
      <c r="C21" s="158">
        <v>0</v>
      </c>
      <c r="D21" s="229">
        <v>0</v>
      </c>
      <c r="E21" s="319">
        <v>0</v>
      </c>
      <c r="F21" s="306"/>
      <c r="G21" s="207">
        <v>60</v>
      </c>
      <c r="H21" s="159">
        <v>0</v>
      </c>
      <c r="I21" s="312" t="s">
        <v>28</v>
      </c>
      <c r="J21" s="323"/>
      <c r="K21" s="321"/>
      <c r="L21" s="127"/>
      <c r="M21" s="127"/>
      <c r="N21" s="127"/>
      <c r="O21" s="127"/>
      <c r="P21" s="127"/>
      <c r="Q21" s="127"/>
    </row>
    <row r="22" spans="1:17" s="115" customFormat="1" ht="20.25" customHeight="1">
      <c r="A22" s="326">
        <v>220</v>
      </c>
      <c r="B22" s="326">
        <v>67</v>
      </c>
      <c r="C22" s="169">
        <v>18</v>
      </c>
      <c r="D22" s="313">
        <v>1</v>
      </c>
      <c r="E22" s="327">
        <v>1</v>
      </c>
      <c r="F22" s="306"/>
      <c r="G22" s="275">
        <v>417</v>
      </c>
      <c r="H22" s="170">
        <v>0</v>
      </c>
      <c r="I22" s="316" t="s">
        <v>26</v>
      </c>
      <c r="J22" s="317" t="s">
        <v>125</v>
      </c>
      <c r="K22" s="321"/>
      <c r="L22" s="127"/>
      <c r="M22" s="127"/>
      <c r="N22" s="127"/>
      <c r="O22" s="127"/>
      <c r="P22" s="127"/>
      <c r="Q22" s="127"/>
    </row>
    <row r="23" spans="1:17" s="115" customFormat="1" ht="20.25" customHeight="1">
      <c r="A23" s="318">
        <v>196</v>
      </c>
      <c r="B23" s="318">
        <v>64</v>
      </c>
      <c r="C23" s="158">
        <v>18</v>
      </c>
      <c r="D23" s="229">
        <v>0</v>
      </c>
      <c r="E23" s="319">
        <v>1</v>
      </c>
      <c r="F23" s="306"/>
      <c r="G23" s="207">
        <v>376</v>
      </c>
      <c r="H23" s="159">
        <v>0</v>
      </c>
      <c r="I23" s="310" t="s">
        <v>27</v>
      </c>
      <c r="J23" s="320"/>
      <c r="K23" s="321"/>
      <c r="L23" s="127"/>
      <c r="M23" s="127"/>
      <c r="N23" s="127"/>
      <c r="O23" s="127"/>
      <c r="P23" s="127"/>
      <c r="Q23" s="127"/>
    </row>
    <row r="24" spans="1:17" s="115" customFormat="1" ht="20.25" customHeight="1">
      <c r="A24" s="234">
        <v>24</v>
      </c>
      <c r="B24" s="234">
        <v>3</v>
      </c>
      <c r="C24" s="177">
        <v>0</v>
      </c>
      <c r="D24" s="233">
        <v>1</v>
      </c>
      <c r="E24" s="322">
        <v>0</v>
      </c>
      <c r="F24" s="306"/>
      <c r="G24" s="232">
        <v>41</v>
      </c>
      <c r="H24" s="166">
        <v>0</v>
      </c>
      <c r="I24" s="310" t="s">
        <v>28</v>
      </c>
      <c r="J24" s="323"/>
      <c r="K24" s="321"/>
      <c r="L24" s="127"/>
      <c r="M24" s="127"/>
      <c r="N24" s="127"/>
      <c r="O24" s="127"/>
      <c r="P24" s="127"/>
      <c r="Q24" s="127"/>
    </row>
    <row r="25" spans="1:17" s="115" customFormat="1" ht="20.25" customHeight="1">
      <c r="A25" s="324">
        <v>113</v>
      </c>
      <c r="B25" s="324">
        <v>1</v>
      </c>
      <c r="C25" s="225">
        <v>0</v>
      </c>
      <c r="D25" s="222">
        <v>5</v>
      </c>
      <c r="E25" s="314">
        <v>0</v>
      </c>
      <c r="F25" s="306"/>
      <c r="G25" s="202">
        <v>251</v>
      </c>
      <c r="H25" s="315">
        <v>2</v>
      </c>
      <c r="I25" s="325" t="s">
        <v>26</v>
      </c>
      <c r="J25" s="317" t="s">
        <v>126</v>
      </c>
      <c r="K25" s="321"/>
      <c r="L25" s="127"/>
      <c r="M25" s="127"/>
      <c r="N25" s="127"/>
      <c r="O25" s="127"/>
      <c r="P25" s="127"/>
      <c r="Q25" s="127"/>
    </row>
    <row r="26" spans="1:17" s="115" customFormat="1" ht="20.25" customHeight="1">
      <c r="A26" s="318">
        <v>56</v>
      </c>
      <c r="B26" s="318">
        <v>1</v>
      </c>
      <c r="C26" s="158">
        <v>0</v>
      </c>
      <c r="D26" s="229">
        <v>0</v>
      </c>
      <c r="E26" s="319">
        <v>0</v>
      </c>
      <c r="F26" s="306"/>
      <c r="G26" s="207">
        <v>83</v>
      </c>
      <c r="H26" s="159">
        <v>2</v>
      </c>
      <c r="I26" s="310" t="s">
        <v>27</v>
      </c>
      <c r="J26" s="320"/>
      <c r="K26" s="321"/>
      <c r="L26" s="127"/>
      <c r="M26" s="127"/>
      <c r="N26" s="127"/>
      <c r="O26" s="127"/>
      <c r="P26" s="127"/>
      <c r="Q26" s="127"/>
    </row>
    <row r="27" spans="1:17" s="115" customFormat="1" ht="20.25" customHeight="1">
      <c r="A27" s="318">
        <v>57</v>
      </c>
      <c r="B27" s="318">
        <v>0</v>
      </c>
      <c r="C27" s="158">
        <v>0</v>
      </c>
      <c r="D27" s="229">
        <v>5</v>
      </c>
      <c r="E27" s="319">
        <v>0</v>
      </c>
      <c r="F27" s="306"/>
      <c r="G27" s="207">
        <v>168</v>
      </c>
      <c r="H27" s="159">
        <v>0</v>
      </c>
      <c r="I27" s="312" t="s">
        <v>28</v>
      </c>
      <c r="J27" s="323"/>
      <c r="K27" s="321"/>
      <c r="L27" s="127"/>
      <c r="M27" s="127"/>
      <c r="N27" s="127"/>
      <c r="O27" s="127"/>
      <c r="P27" s="127"/>
      <c r="Q27" s="127"/>
    </row>
    <row r="28" spans="1:17" s="115" customFormat="1" ht="20.25" customHeight="1">
      <c r="A28" s="326">
        <v>12</v>
      </c>
      <c r="B28" s="326">
        <v>2</v>
      </c>
      <c r="C28" s="169">
        <v>3</v>
      </c>
      <c r="D28" s="313">
        <v>0</v>
      </c>
      <c r="E28" s="327">
        <v>0</v>
      </c>
      <c r="F28" s="306"/>
      <c r="G28" s="275">
        <v>39</v>
      </c>
      <c r="H28" s="170">
        <v>0</v>
      </c>
      <c r="I28" s="325" t="s">
        <v>26</v>
      </c>
      <c r="J28" s="317" t="s">
        <v>127</v>
      </c>
      <c r="K28" s="321"/>
      <c r="L28" s="127"/>
      <c r="M28" s="127"/>
      <c r="N28" s="127"/>
      <c r="O28" s="127"/>
      <c r="P28" s="127"/>
      <c r="Q28" s="127"/>
    </row>
    <row r="29" spans="1:17" s="115" customFormat="1" ht="20.25" customHeight="1">
      <c r="A29" s="318">
        <v>9</v>
      </c>
      <c r="B29" s="318">
        <v>1</v>
      </c>
      <c r="C29" s="158">
        <v>3</v>
      </c>
      <c r="D29" s="229">
        <v>0</v>
      </c>
      <c r="E29" s="319">
        <v>0</v>
      </c>
      <c r="F29" s="306"/>
      <c r="G29" s="207">
        <v>19</v>
      </c>
      <c r="H29" s="159">
        <v>0</v>
      </c>
      <c r="I29" s="310" t="s">
        <v>27</v>
      </c>
      <c r="J29" s="320"/>
      <c r="K29" s="321"/>
      <c r="L29" s="127"/>
      <c r="M29" s="127"/>
      <c r="N29" s="127"/>
      <c r="O29" s="127"/>
      <c r="P29" s="127"/>
      <c r="Q29" s="127"/>
    </row>
    <row r="30" spans="1:17" s="115" customFormat="1" ht="20.25" customHeight="1">
      <c r="A30" s="234">
        <v>3</v>
      </c>
      <c r="B30" s="234">
        <v>1</v>
      </c>
      <c r="C30" s="177">
        <v>0</v>
      </c>
      <c r="D30" s="233">
        <v>0</v>
      </c>
      <c r="E30" s="322">
        <v>0</v>
      </c>
      <c r="F30" s="306"/>
      <c r="G30" s="232">
        <v>20</v>
      </c>
      <c r="H30" s="166">
        <v>0</v>
      </c>
      <c r="I30" s="310" t="s">
        <v>28</v>
      </c>
      <c r="J30" s="323"/>
      <c r="K30" s="321"/>
      <c r="L30" s="127"/>
      <c r="M30" s="127"/>
      <c r="N30" s="127"/>
      <c r="O30" s="127"/>
      <c r="P30" s="127"/>
      <c r="Q30" s="127"/>
    </row>
    <row r="31" spans="1:17" s="115" customFormat="1" ht="20.25" customHeight="1">
      <c r="A31" s="324">
        <v>44</v>
      </c>
      <c r="B31" s="324">
        <v>0</v>
      </c>
      <c r="C31" s="225">
        <v>0</v>
      </c>
      <c r="D31" s="222">
        <v>1</v>
      </c>
      <c r="E31" s="314">
        <v>0</v>
      </c>
      <c r="F31" s="306"/>
      <c r="G31" s="202">
        <v>69</v>
      </c>
      <c r="H31" s="315">
        <v>1</v>
      </c>
      <c r="I31" s="325" t="s">
        <v>26</v>
      </c>
      <c r="J31" s="317" t="s">
        <v>128</v>
      </c>
      <c r="K31" s="321"/>
      <c r="L31" s="127"/>
      <c r="M31" s="127"/>
      <c r="N31" s="127"/>
      <c r="O31" s="127"/>
      <c r="P31" s="127"/>
      <c r="Q31" s="127"/>
    </row>
    <row r="32" spans="1:17" s="115" customFormat="1" ht="20.25" customHeight="1">
      <c r="A32" s="318">
        <v>2</v>
      </c>
      <c r="B32" s="318">
        <v>0</v>
      </c>
      <c r="C32" s="158">
        <v>0</v>
      </c>
      <c r="D32" s="229">
        <v>0</v>
      </c>
      <c r="E32" s="319">
        <v>0</v>
      </c>
      <c r="F32" s="306"/>
      <c r="G32" s="207">
        <v>5</v>
      </c>
      <c r="H32" s="159">
        <v>0</v>
      </c>
      <c r="I32" s="310" t="s">
        <v>27</v>
      </c>
      <c r="J32" s="320"/>
      <c r="K32" s="321"/>
      <c r="L32" s="127"/>
      <c r="M32" s="127"/>
      <c r="N32" s="127"/>
      <c r="O32" s="127"/>
      <c r="P32" s="127"/>
      <c r="Q32" s="127"/>
    </row>
    <row r="33" spans="1:17" s="115" customFormat="1" ht="20.25" customHeight="1">
      <c r="A33" s="318">
        <v>42</v>
      </c>
      <c r="B33" s="318">
        <v>0</v>
      </c>
      <c r="C33" s="158">
        <v>0</v>
      </c>
      <c r="D33" s="229">
        <v>1</v>
      </c>
      <c r="E33" s="319">
        <v>0</v>
      </c>
      <c r="F33" s="306"/>
      <c r="G33" s="207">
        <v>64</v>
      </c>
      <c r="H33" s="159">
        <v>1</v>
      </c>
      <c r="I33" s="312" t="s">
        <v>28</v>
      </c>
      <c r="J33" s="323"/>
      <c r="K33" s="321"/>
      <c r="L33" s="127"/>
      <c r="M33" s="127"/>
      <c r="N33" s="127"/>
      <c r="O33" s="127"/>
      <c r="P33" s="127"/>
      <c r="Q33" s="127"/>
    </row>
    <row r="34" spans="1:17" s="115" customFormat="1" ht="20.25" customHeight="1">
      <c r="A34" s="326">
        <v>0</v>
      </c>
      <c r="B34" s="326">
        <v>0</v>
      </c>
      <c r="C34" s="169">
        <v>0</v>
      </c>
      <c r="D34" s="313">
        <v>0</v>
      </c>
      <c r="E34" s="327">
        <v>0</v>
      </c>
      <c r="F34" s="306"/>
      <c r="G34" s="328">
        <v>0</v>
      </c>
      <c r="H34" s="170">
        <v>0</v>
      </c>
      <c r="I34" s="325" t="s">
        <v>26</v>
      </c>
      <c r="J34" s="317" t="s">
        <v>129</v>
      </c>
      <c r="K34" s="321"/>
      <c r="L34" s="127"/>
      <c r="M34" s="127"/>
      <c r="N34" s="127"/>
      <c r="O34" s="127"/>
      <c r="P34" s="127"/>
      <c r="Q34" s="127"/>
    </row>
    <row r="35" spans="1:17" s="115" customFormat="1" ht="20.25" customHeight="1">
      <c r="A35" s="318">
        <v>0</v>
      </c>
      <c r="B35" s="318">
        <v>0</v>
      </c>
      <c r="C35" s="158">
        <v>0</v>
      </c>
      <c r="D35" s="229">
        <v>0</v>
      </c>
      <c r="E35" s="319">
        <v>0</v>
      </c>
      <c r="F35" s="306"/>
      <c r="G35" s="329">
        <v>0</v>
      </c>
      <c r="H35" s="158">
        <v>0</v>
      </c>
      <c r="I35" s="310" t="s">
        <v>27</v>
      </c>
      <c r="J35" s="320"/>
      <c r="K35" s="321"/>
      <c r="L35" s="127"/>
      <c r="M35" s="127"/>
      <c r="N35" s="127"/>
      <c r="O35" s="127"/>
      <c r="P35" s="127"/>
      <c r="Q35" s="127"/>
    </row>
    <row r="36" spans="1:17" s="115" customFormat="1" ht="20.25" customHeight="1">
      <c r="A36" s="234">
        <v>0</v>
      </c>
      <c r="B36" s="234">
        <v>0</v>
      </c>
      <c r="C36" s="177">
        <v>0</v>
      </c>
      <c r="D36" s="233">
        <v>0</v>
      </c>
      <c r="E36" s="322">
        <v>0</v>
      </c>
      <c r="F36" s="306"/>
      <c r="G36" s="232">
        <v>0</v>
      </c>
      <c r="H36" s="166">
        <v>0</v>
      </c>
      <c r="I36" s="310" t="s">
        <v>28</v>
      </c>
      <c r="J36" s="323"/>
      <c r="K36" s="321"/>
      <c r="L36" s="127"/>
      <c r="M36" s="127"/>
      <c r="N36" s="127"/>
      <c r="O36" s="127"/>
      <c r="P36" s="127"/>
      <c r="Q36" s="127"/>
    </row>
    <row r="37" spans="1:17" s="115" customFormat="1" ht="20.25" customHeight="1">
      <c r="A37" s="326">
        <v>0</v>
      </c>
      <c r="B37" s="326">
        <v>0</v>
      </c>
      <c r="C37" s="169">
        <v>0</v>
      </c>
      <c r="D37" s="313">
        <v>0</v>
      </c>
      <c r="E37" s="327">
        <v>0</v>
      </c>
      <c r="F37" s="306"/>
      <c r="G37" s="275">
        <v>7</v>
      </c>
      <c r="H37" s="170">
        <v>0</v>
      </c>
      <c r="I37" s="325" t="s">
        <v>26</v>
      </c>
      <c r="J37" s="317" t="s">
        <v>36</v>
      </c>
      <c r="K37" s="321"/>
      <c r="L37" s="127"/>
      <c r="M37" s="127"/>
      <c r="N37" s="127"/>
      <c r="O37" s="127"/>
      <c r="P37" s="127"/>
      <c r="Q37" s="127"/>
    </row>
    <row r="38" spans="1:17" s="115" customFormat="1" ht="20.25" customHeight="1">
      <c r="A38" s="318">
        <v>0</v>
      </c>
      <c r="B38" s="318">
        <v>0</v>
      </c>
      <c r="C38" s="158">
        <v>0</v>
      </c>
      <c r="D38" s="229">
        <v>0</v>
      </c>
      <c r="E38" s="319">
        <v>0</v>
      </c>
      <c r="F38" s="306"/>
      <c r="G38" s="207">
        <v>1</v>
      </c>
      <c r="H38" s="159">
        <v>0</v>
      </c>
      <c r="I38" s="310" t="s">
        <v>27</v>
      </c>
      <c r="J38" s="320"/>
      <c r="K38" s="321"/>
      <c r="L38" s="127"/>
      <c r="M38" s="127"/>
      <c r="N38" s="127"/>
      <c r="O38" s="127"/>
      <c r="P38" s="127"/>
      <c r="Q38" s="127"/>
    </row>
    <row r="39" spans="1:17" s="115" customFormat="1" ht="20.25" customHeight="1">
      <c r="A39" s="234">
        <v>0</v>
      </c>
      <c r="B39" s="234">
        <v>0</v>
      </c>
      <c r="C39" s="177">
        <v>0</v>
      </c>
      <c r="D39" s="233">
        <v>0</v>
      </c>
      <c r="E39" s="322">
        <v>0</v>
      </c>
      <c r="F39" s="306"/>
      <c r="G39" s="232">
        <v>6</v>
      </c>
      <c r="H39" s="166">
        <v>0</v>
      </c>
      <c r="I39" s="312" t="s">
        <v>28</v>
      </c>
      <c r="J39" s="323"/>
      <c r="K39" s="321"/>
      <c r="L39" s="127"/>
      <c r="M39" s="127"/>
      <c r="N39" s="127"/>
      <c r="O39" s="127"/>
      <c r="P39" s="127"/>
      <c r="Q39" s="127"/>
    </row>
    <row r="40" spans="1:17" s="115" customFormat="1" ht="20.25" customHeight="1">
      <c r="A40" s="326">
        <v>7</v>
      </c>
      <c r="B40" s="326">
        <v>0</v>
      </c>
      <c r="C40" s="169">
        <v>0</v>
      </c>
      <c r="D40" s="313">
        <v>0</v>
      </c>
      <c r="E40" s="327">
        <v>0</v>
      </c>
      <c r="F40" s="306"/>
      <c r="G40" s="275">
        <v>24</v>
      </c>
      <c r="H40" s="170">
        <v>4</v>
      </c>
      <c r="I40" s="325" t="s">
        <v>26</v>
      </c>
      <c r="J40" s="317" t="s">
        <v>56</v>
      </c>
      <c r="K40" s="321"/>
      <c r="L40" s="127"/>
      <c r="M40" s="127"/>
      <c r="N40" s="127"/>
      <c r="O40" s="127"/>
      <c r="P40" s="127"/>
      <c r="Q40" s="127"/>
    </row>
    <row r="41" spans="1:17" s="115" customFormat="1" ht="20.25" customHeight="1">
      <c r="A41" s="318">
        <v>4</v>
      </c>
      <c r="B41" s="318">
        <v>0</v>
      </c>
      <c r="C41" s="158">
        <v>0</v>
      </c>
      <c r="D41" s="229">
        <v>0</v>
      </c>
      <c r="E41" s="319">
        <v>0</v>
      </c>
      <c r="F41" s="306"/>
      <c r="G41" s="207">
        <v>5</v>
      </c>
      <c r="H41" s="159">
        <v>1</v>
      </c>
      <c r="I41" s="310" t="s">
        <v>27</v>
      </c>
      <c r="J41" s="320"/>
      <c r="K41" s="321"/>
      <c r="L41" s="127"/>
      <c r="M41" s="127"/>
      <c r="N41" s="127"/>
      <c r="O41" s="127"/>
      <c r="P41" s="127"/>
      <c r="Q41" s="127"/>
    </row>
    <row r="42" spans="1:17" s="115" customFormat="1" ht="20.25" customHeight="1">
      <c r="A42" s="234">
        <v>3</v>
      </c>
      <c r="B42" s="234">
        <v>0</v>
      </c>
      <c r="C42" s="177">
        <v>0</v>
      </c>
      <c r="D42" s="233">
        <v>0</v>
      </c>
      <c r="E42" s="322">
        <v>0</v>
      </c>
      <c r="F42" s="306"/>
      <c r="G42" s="232">
        <v>19</v>
      </c>
      <c r="H42" s="166">
        <v>3</v>
      </c>
      <c r="I42" s="312" t="s">
        <v>28</v>
      </c>
      <c r="J42" s="323"/>
      <c r="K42" s="321"/>
      <c r="L42" s="127"/>
      <c r="M42" s="127"/>
      <c r="N42" s="127"/>
      <c r="O42" s="127"/>
      <c r="P42" s="127"/>
      <c r="Q42" s="127"/>
    </row>
    <row r="43" spans="1:17" s="115" customFormat="1" ht="20.25" customHeight="1">
      <c r="A43" s="324">
        <v>47</v>
      </c>
      <c r="B43" s="324">
        <v>7</v>
      </c>
      <c r="C43" s="225">
        <v>1</v>
      </c>
      <c r="D43" s="222">
        <v>0</v>
      </c>
      <c r="E43" s="314">
        <v>0</v>
      </c>
      <c r="F43" s="306"/>
      <c r="G43" s="202">
        <v>105</v>
      </c>
      <c r="H43" s="315">
        <v>4</v>
      </c>
      <c r="I43" s="325" t="s">
        <v>26</v>
      </c>
      <c r="J43" s="317" t="s">
        <v>130</v>
      </c>
      <c r="K43" s="321"/>
      <c r="L43" s="127"/>
      <c r="M43" s="127"/>
      <c r="N43" s="127"/>
      <c r="O43" s="127"/>
      <c r="P43" s="127"/>
      <c r="Q43" s="127"/>
    </row>
    <row r="44" spans="1:17" s="115" customFormat="1" ht="20.25" customHeight="1">
      <c r="A44" s="318">
        <v>24</v>
      </c>
      <c r="B44" s="318">
        <v>7</v>
      </c>
      <c r="C44" s="158">
        <v>1</v>
      </c>
      <c r="D44" s="229">
        <v>0</v>
      </c>
      <c r="E44" s="319">
        <v>0</v>
      </c>
      <c r="F44" s="158"/>
      <c r="G44" s="207">
        <v>49</v>
      </c>
      <c r="H44" s="159">
        <v>3</v>
      </c>
      <c r="I44" s="310" t="s">
        <v>27</v>
      </c>
      <c r="J44" s="320"/>
      <c r="K44" s="321"/>
      <c r="L44" s="127"/>
      <c r="M44" s="127"/>
      <c r="N44" s="127"/>
      <c r="O44" s="127"/>
      <c r="P44" s="127"/>
      <c r="Q44" s="127"/>
    </row>
    <row r="45" spans="1:17" s="115" customFormat="1" ht="20.25" customHeight="1" thickBot="1">
      <c r="A45" s="330">
        <v>23</v>
      </c>
      <c r="B45" s="330">
        <v>0</v>
      </c>
      <c r="C45" s="217">
        <v>0</v>
      </c>
      <c r="D45" s="248">
        <v>0</v>
      </c>
      <c r="E45" s="331">
        <v>0</v>
      </c>
      <c r="F45" s="158"/>
      <c r="G45" s="182">
        <v>56</v>
      </c>
      <c r="H45" s="183">
        <v>1</v>
      </c>
      <c r="I45" s="147" t="s">
        <v>28</v>
      </c>
      <c r="J45" s="332"/>
      <c r="K45" s="333"/>
      <c r="L45" s="127"/>
      <c r="M45" s="127"/>
      <c r="N45" s="127"/>
      <c r="O45" s="127"/>
      <c r="P45" s="127"/>
      <c r="Q45" s="127"/>
    </row>
    <row r="46" spans="1:17" ht="18" customHeight="1">
      <c r="A46" s="283"/>
      <c r="B46" s="283"/>
      <c r="C46" s="283"/>
      <c r="D46" s="283"/>
      <c r="E46" s="283"/>
      <c r="F46" s="283"/>
      <c r="G46" s="283"/>
      <c r="H46" s="283"/>
      <c r="I46" s="283"/>
      <c r="J46" s="283"/>
      <c r="K46" s="283"/>
    </row>
    <row r="47" spans="1:17" ht="18" customHeight="1">
      <c r="A47" s="283"/>
      <c r="B47" s="283"/>
      <c r="C47" s="283"/>
      <c r="D47" s="283"/>
      <c r="E47" s="283"/>
      <c r="F47" s="283"/>
      <c r="G47" s="283"/>
      <c r="H47" s="283"/>
      <c r="I47" s="283"/>
      <c r="J47" s="283"/>
      <c r="K47" s="283"/>
    </row>
    <row r="48" spans="1:17" ht="18" customHeight="1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</row>
    <row r="49" spans="1:11" s="111" customFormat="1" ht="18" customHeight="1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283"/>
    </row>
    <row r="50" spans="1:11" s="111" customFormat="1" ht="18" customHeight="1">
      <c r="A50" s="283"/>
      <c r="B50" s="283"/>
      <c r="C50" s="283"/>
      <c r="D50" s="283"/>
      <c r="E50" s="283"/>
      <c r="F50" s="283"/>
      <c r="G50" s="283"/>
      <c r="H50" s="283"/>
      <c r="I50" s="283"/>
      <c r="J50" s="283"/>
      <c r="K50" s="283"/>
    </row>
    <row r="51" spans="1:11" s="111" customFormat="1" ht="18" customHeight="1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</row>
    <row r="52" spans="1:11" s="111" customFormat="1" ht="18" customHeight="1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</row>
    <row r="53" spans="1:11" s="111" customFormat="1" ht="18" customHeight="1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</row>
    <row r="54" spans="1:11" s="111" customFormat="1" ht="18" customHeight="1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</row>
    <row r="55" spans="1:11" s="111" customFormat="1" ht="18" customHeight="1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</row>
    <row r="56" spans="1:11" s="111" customFormat="1" ht="18" customHeight="1">
      <c r="A56" s="283"/>
      <c r="B56" s="283"/>
      <c r="C56" s="283"/>
      <c r="D56" s="283"/>
      <c r="E56" s="283"/>
      <c r="F56" s="283"/>
      <c r="G56" s="283"/>
      <c r="H56" s="283"/>
      <c r="I56" s="283"/>
      <c r="J56" s="283"/>
      <c r="K56" s="283"/>
    </row>
    <row r="57" spans="1:11" s="111" customFormat="1" ht="18" customHeight="1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</row>
    <row r="58" spans="1:11" s="111" customFormat="1" ht="18" customHeight="1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</row>
    <row r="59" spans="1:11" s="111" customFormat="1" ht="18" customHeight="1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3"/>
    </row>
    <row r="60" spans="1:11" s="111" customFormat="1" ht="18" customHeight="1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3"/>
    </row>
    <row r="61" spans="1:11" s="111" customFormat="1" ht="18" customHeight="1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</row>
  </sheetData>
  <mergeCells count="21">
    <mergeCell ref="J31:J33"/>
    <mergeCell ref="J34:J36"/>
    <mergeCell ref="J37:J39"/>
    <mergeCell ref="J40:J42"/>
    <mergeCell ref="J43:J45"/>
    <mergeCell ref="I4:K12"/>
    <mergeCell ref="G6:G12"/>
    <mergeCell ref="H6:H12"/>
    <mergeCell ref="J13:K15"/>
    <mergeCell ref="J16:J18"/>
    <mergeCell ref="K16:K45"/>
    <mergeCell ref="J19:J21"/>
    <mergeCell ref="J22:J24"/>
    <mergeCell ref="J25:J27"/>
    <mergeCell ref="J28:J30"/>
    <mergeCell ref="A4:A12"/>
    <mergeCell ref="B4:B12"/>
    <mergeCell ref="C4:C12"/>
    <mergeCell ref="D4:D12"/>
    <mergeCell ref="E4:E12"/>
    <mergeCell ref="G4:H5"/>
  </mergeCells>
  <phoneticPr fontId="10"/>
  <printOptions horizontalCentered="1"/>
  <pageMargins left="0.78740157480314965" right="0.39370078740157483" top="0.78740157480314965" bottom="0.59055118110236227" header="0.51181102362204722" footer="0.51181102362204722"/>
  <pageSetup paperSize="9" scale="83" orientation="portrait" r:id="rId1"/>
  <headerFooter scaleWithDoc="0" alignWithMargins="0">
    <oddHeader>&amp;R&amp;11卒業後・高校</oddHeader>
    <oddFooter>&amp;C&amp;"Century,標準"96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G35"/>
  <sheetViews>
    <sheetView showGridLines="0" zoomScaleNormal="100" zoomScaleSheetLayoutView="100" workbookViewId="0">
      <pane xSplit="1" topLeftCell="B1" activePane="topRight" state="frozen"/>
      <selection activeCell="T14" sqref="T14"/>
      <selection pane="topRight" activeCell="T14" sqref="T14"/>
    </sheetView>
  </sheetViews>
  <sheetFormatPr defaultColWidth="8.5703125" defaultRowHeight="24" customHeight="1"/>
  <cols>
    <col min="1" max="1" width="31.5703125" style="111" customWidth="1"/>
    <col min="2" max="10" width="8" style="111" customWidth="1"/>
    <col min="11" max="11" width="1" style="111" customWidth="1"/>
    <col min="12" max="32" width="3.140625" style="111" customWidth="1"/>
    <col min="33" max="256" width="8.5703125" style="111"/>
    <col min="257" max="257" width="31.5703125" style="111" customWidth="1"/>
    <col min="258" max="266" width="8" style="111" customWidth="1"/>
    <col min="267" max="267" width="1" style="111" customWidth="1"/>
    <col min="268" max="288" width="3.140625" style="111" customWidth="1"/>
    <col min="289" max="512" width="8.5703125" style="111"/>
    <col min="513" max="513" width="31.5703125" style="111" customWidth="1"/>
    <col min="514" max="522" width="8" style="111" customWidth="1"/>
    <col min="523" max="523" width="1" style="111" customWidth="1"/>
    <col min="524" max="544" width="3.140625" style="111" customWidth="1"/>
    <col min="545" max="768" width="8.5703125" style="111"/>
    <col min="769" max="769" width="31.5703125" style="111" customWidth="1"/>
    <col min="770" max="778" width="8" style="111" customWidth="1"/>
    <col min="779" max="779" width="1" style="111" customWidth="1"/>
    <col min="780" max="800" width="3.140625" style="111" customWidth="1"/>
    <col min="801" max="1024" width="8.5703125" style="111"/>
    <col min="1025" max="1025" width="31.5703125" style="111" customWidth="1"/>
    <col min="1026" max="1034" width="8" style="111" customWidth="1"/>
    <col min="1035" max="1035" width="1" style="111" customWidth="1"/>
    <col min="1036" max="1056" width="3.140625" style="111" customWidth="1"/>
    <col min="1057" max="1280" width="8.5703125" style="111"/>
    <col min="1281" max="1281" width="31.5703125" style="111" customWidth="1"/>
    <col min="1282" max="1290" width="8" style="111" customWidth="1"/>
    <col min="1291" max="1291" width="1" style="111" customWidth="1"/>
    <col min="1292" max="1312" width="3.140625" style="111" customWidth="1"/>
    <col min="1313" max="1536" width="8.5703125" style="111"/>
    <col min="1537" max="1537" width="31.5703125" style="111" customWidth="1"/>
    <col min="1538" max="1546" width="8" style="111" customWidth="1"/>
    <col min="1547" max="1547" width="1" style="111" customWidth="1"/>
    <col min="1548" max="1568" width="3.140625" style="111" customWidth="1"/>
    <col min="1569" max="1792" width="8.5703125" style="111"/>
    <col min="1793" max="1793" width="31.5703125" style="111" customWidth="1"/>
    <col min="1794" max="1802" width="8" style="111" customWidth="1"/>
    <col min="1803" max="1803" width="1" style="111" customWidth="1"/>
    <col min="1804" max="1824" width="3.140625" style="111" customWidth="1"/>
    <col min="1825" max="2048" width="8.5703125" style="111"/>
    <col min="2049" max="2049" width="31.5703125" style="111" customWidth="1"/>
    <col min="2050" max="2058" width="8" style="111" customWidth="1"/>
    <col min="2059" max="2059" width="1" style="111" customWidth="1"/>
    <col min="2060" max="2080" width="3.140625" style="111" customWidth="1"/>
    <col min="2081" max="2304" width="8.5703125" style="111"/>
    <col min="2305" max="2305" width="31.5703125" style="111" customWidth="1"/>
    <col min="2306" max="2314" width="8" style="111" customWidth="1"/>
    <col min="2315" max="2315" width="1" style="111" customWidth="1"/>
    <col min="2316" max="2336" width="3.140625" style="111" customWidth="1"/>
    <col min="2337" max="2560" width="8.5703125" style="111"/>
    <col min="2561" max="2561" width="31.5703125" style="111" customWidth="1"/>
    <col min="2562" max="2570" width="8" style="111" customWidth="1"/>
    <col min="2571" max="2571" width="1" style="111" customWidth="1"/>
    <col min="2572" max="2592" width="3.140625" style="111" customWidth="1"/>
    <col min="2593" max="2816" width="8.5703125" style="111"/>
    <col min="2817" max="2817" width="31.5703125" style="111" customWidth="1"/>
    <col min="2818" max="2826" width="8" style="111" customWidth="1"/>
    <col min="2827" max="2827" width="1" style="111" customWidth="1"/>
    <col min="2828" max="2848" width="3.140625" style="111" customWidth="1"/>
    <col min="2849" max="3072" width="8.5703125" style="111"/>
    <col min="3073" max="3073" width="31.5703125" style="111" customWidth="1"/>
    <col min="3074" max="3082" width="8" style="111" customWidth="1"/>
    <col min="3083" max="3083" width="1" style="111" customWidth="1"/>
    <col min="3084" max="3104" width="3.140625" style="111" customWidth="1"/>
    <col min="3105" max="3328" width="8.5703125" style="111"/>
    <col min="3329" max="3329" width="31.5703125" style="111" customWidth="1"/>
    <col min="3330" max="3338" width="8" style="111" customWidth="1"/>
    <col min="3339" max="3339" width="1" style="111" customWidth="1"/>
    <col min="3340" max="3360" width="3.140625" style="111" customWidth="1"/>
    <col min="3361" max="3584" width="8.5703125" style="111"/>
    <col min="3585" max="3585" width="31.5703125" style="111" customWidth="1"/>
    <col min="3586" max="3594" width="8" style="111" customWidth="1"/>
    <col min="3595" max="3595" width="1" style="111" customWidth="1"/>
    <col min="3596" max="3616" width="3.140625" style="111" customWidth="1"/>
    <col min="3617" max="3840" width="8.5703125" style="111"/>
    <col min="3841" max="3841" width="31.5703125" style="111" customWidth="1"/>
    <col min="3842" max="3850" width="8" style="111" customWidth="1"/>
    <col min="3851" max="3851" width="1" style="111" customWidth="1"/>
    <col min="3852" max="3872" width="3.140625" style="111" customWidth="1"/>
    <col min="3873" max="4096" width="8.5703125" style="111"/>
    <col min="4097" max="4097" width="31.5703125" style="111" customWidth="1"/>
    <col min="4098" max="4106" width="8" style="111" customWidth="1"/>
    <col min="4107" max="4107" width="1" style="111" customWidth="1"/>
    <col min="4108" max="4128" width="3.140625" style="111" customWidth="1"/>
    <col min="4129" max="4352" width="8.5703125" style="111"/>
    <col min="4353" max="4353" width="31.5703125" style="111" customWidth="1"/>
    <col min="4354" max="4362" width="8" style="111" customWidth="1"/>
    <col min="4363" max="4363" width="1" style="111" customWidth="1"/>
    <col min="4364" max="4384" width="3.140625" style="111" customWidth="1"/>
    <col min="4385" max="4608" width="8.5703125" style="111"/>
    <col min="4609" max="4609" width="31.5703125" style="111" customWidth="1"/>
    <col min="4610" max="4618" width="8" style="111" customWidth="1"/>
    <col min="4619" max="4619" width="1" style="111" customWidth="1"/>
    <col min="4620" max="4640" width="3.140625" style="111" customWidth="1"/>
    <col min="4641" max="4864" width="8.5703125" style="111"/>
    <col min="4865" max="4865" width="31.5703125" style="111" customWidth="1"/>
    <col min="4866" max="4874" width="8" style="111" customWidth="1"/>
    <col min="4875" max="4875" width="1" style="111" customWidth="1"/>
    <col min="4876" max="4896" width="3.140625" style="111" customWidth="1"/>
    <col min="4897" max="5120" width="8.5703125" style="111"/>
    <col min="5121" max="5121" width="31.5703125" style="111" customWidth="1"/>
    <col min="5122" max="5130" width="8" style="111" customWidth="1"/>
    <col min="5131" max="5131" width="1" style="111" customWidth="1"/>
    <col min="5132" max="5152" width="3.140625" style="111" customWidth="1"/>
    <col min="5153" max="5376" width="8.5703125" style="111"/>
    <col min="5377" max="5377" width="31.5703125" style="111" customWidth="1"/>
    <col min="5378" max="5386" width="8" style="111" customWidth="1"/>
    <col min="5387" max="5387" width="1" style="111" customWidth="1"/>
    <col min="5388" max="5408" width="3.140625" style="111" customWidth="1"/>
    <col min="5409" max="5632" width="8.5703125" style="111"/>
    <col min="5633" max="5633" width="31.5703125" style="111" customWidth="1"/>
    <col min="5634" max="5642" width="8" style="111" customWidth="1"/>
    <col min="5643" max="5643" width="1" style="111" customWidth="1"/>
    <col min="5644" max="5664" width="3.140625" style="111" customWidth="1"/>
    <col min="5665" max="5888" width="8.5703125" style="111"/>
    <col min="5889" max="5889" width="31.5703125" style="111" customWidth="1"/>
    <col min="5890" max="5898" width="8" style="111" customWidth="1"/>
    <col min="5899" max="5899" width="1" style="111" customWidth="1"/>
    <col min="5900" max="5920" width="3.140625" style="111" customWidth="1"/>
    <col min="5921" max="6144" width="8.5703125" style="111"/>
    <col min="6145" max="6145" width="31.5703125" style="111" customWidth="1"/>
    <col min="6146" max="6154" width="8" style="111" customWidth="1"/>
    <col min="6155" max="6155" width="1" style="111" customWidth="1"/>
    <col min="6156" max="6176" width="3.140625" style="111" customWidth="1"/>
    <col min="6177" max="6400" width="8.5703125" style="111"/>
    <col min="6401" max="6401" width="31.5703125" style="111" customWidth="1"/>
    <col min="6402" max="6410" width="8" style="111" customWidth="1"/>
    <col min="6411" max="6411" width="1" style="111" customWidth="1"/>
    <col min="6412" max="6432" width="3.140625" style="111" customWidth="1"/>
    <col min="6433" max="6656" width="8.5703125" style="111"/>
    <col min="6657" max="6657" width="31.5703125" style="111" customWidth="1"/>
    <col min="6658" max="6666" width="8" style="111" customWidth="1"/>
    <col min="6667" max="6667" width="1" style="111" customWidth="1"/>
    <col min="6668" max="6688" width="3.140625" style="111" customWidth="1"/>
    <col min="6689" max="6912" width="8.5703125" style="111"/>
    <col min="6913" max="6913" width="31.5703125" style="111" customWidth="1"/>
    <col min="6914" max="6922" width="8" style="111" customWidth="1"/>
    <col min="6923" max="6923" width="1" style="111" customWidth="1"/>
    <col min="6924" max="6944" width="3.140625" style="111" customWidth="1"/>
    <col min="6945" max="7168" width="8.5703125" style="111"/>
    <col min="7169" max="7169" width="31.5703125" style="111" customWidth="1"/>
    <col min="7170" max="7178" width="8" style="111" customWidth="1"/>
    <col min="7179" max="7179" width="1" style="111" customWidth="1"/>
    <col min="7180" max="7200" width="3.140625" style="111" customWidth="1"/>
    <col min="7201" max="7424" width="8.5703125" style="111"/>
    <col min="7425" max="7425" width="31.5703125" style="111" customWidth="1"/>
    <col min="7426" max="7434" width="8" style="111" customWidth="1"/>
    <col min="7435" max="7435" width="1" style="111" customWidth="1"/>
    <col min="7436" max="7456" width="3.140625" style="111" customWidth="1"/>
    <col min="7457" max="7680" width="8.5703125" style="111"/>
    <col min="7681" max="7681" width="31.5703125" style="111" customWidth="1"/>
    <col min="7682" max="7690" width="8" style="111" customWidth="1"/>
    <col min="7691" max="7691" width="1" style="111" customWidth="1"/>
    <col min="7692" max="7712" width="3.140625" style="111" customWidth="1"/>
    <col min="7713" max="7936" width="8.5703125" style="111"/>
    <col min="7937" max="7937" width="31.5703125" style="111" customWidth="1"/>
    <col min="7938" max="7946" width="8" style="111" customWidth="1"/>
    <col min="7947" max="7947" width="1" style="111" customWidth="1"/>
    <col min="7948" max="7968" width="3.140625" style="111" customWidth="1"/>
    <col min="7969" max="8192" width="8.5703125" style="111"/>
    <col min="8193" max="8193" width="31.5703125" style="111" customWidth="1"/>
    <col min="8194" max="8202" width="8" style="111" customWidth="1"/>
    <col min="8203" max="8203" width="1" style="111" customWidth="1"/>
    <col min="8204" max="8224" width="3.140625" style="111" customWidth="1"/>
    <col min="8225" max="8448" width="8.5703125" style="111"/>
    <col min="8449" max="8449" width="31.5703125" style="111" customWidth="1"/>
    <col min="8450" max="8458" width="8" style="111" customWidth="1"/>
    <col min="8459" max="8459" width="1" style="111" customWidth="1"/>
    <col min="8460" max="8480" width="3.140625" style="111" customWidth="1"/>
    <col min="8481" max="8704" width="8.5703125" style="111"/>
    <col min="8705" max="8705" width="31.5703125" style="111" customWidth="1"/>
    <col min="8706" max="8714" width="8" style="111" customWidth="1"/>
    <col min="8715" max="8715" width="1" style="111" customWidth="1"/>
    <col min="8716" max="8736" width="3.140625" style="111" customWidth="1"/>
    <col min="8737" max="8960" width="8.5703125" style="111"/>
    <col min="8961" max="8961" width="31.5703125" style="111" customWidth="1"/>
    <col min="8962" max="8970" width="8" style="111" customWidth="1"/>
    <col min="8971" max="8971" width="1" style="111" customWidth="1"/>
    <col min="8972" max="8992" width="3.140625" style="111" customWidth="1"/>
    <col min="8993" max="9216" width="8.5703125" style="111"/>
    <col min="9217" max="9217" width="31.5703125" style="111" customWidth="1"/>
    <col min="9218" max="9226" width="8" style="111" customWidth="1"/>
    <col min="9227" max="9227" width="1" style="111" customWidth="1"/>
    <col min="9228" max="9248" width="3.140625" style="111" customWidth="1"/>
    <col min="9249" max="9472" width="8.5703125" style="111"/>
    <col min="9473" max="9473" width="31.5703125" style="111" customWidth="1"/>
    <col min="9474" max="9482" width="8" style="111" customWidth="1"/>
    <col min="9483" max="9483" width="1" style="111" customWidth="1"/>
    <col min="9484" max="9504" width="3.140625" style="111" customWidth="1"/>
    <col min="9505" max="9728" width="8.5703125" style="111"/>
    <col min="9729" max="9729" width="31.5703125" style="111" customWidth="1"/>
    <col min="9730" max="9738" width="8" style="111" customWidth="1"/>
    <col min="9739" max="9739" width="1" style="111" customWidth="1"/>
    <col min="9740" max="9760" width="3.140625" style="111" customWidth="1"/>
    <col min="9761" max="9984" width="8.5703125" style="111"/>
    <col min="9985" max="9985" width="31.5703125" style="111" customWidth="1"/>
    <col min="9986" max="9994" width="8" style="111" customWidth="1"/>
    <col min="9995" max="9995" width="1" style="111" customWidth="1"/>
    <col min="9996" max="10016" width="3.140625" style="111" customWidth="1"/>
    <col min="10017" max="10240" width="8.5703125" style="111"/>
    <col min="10241" max="10241" width="31.5703125" style="111" customWidth="1"/>
    <col min="10242" max="10250" width="8" style="111" customWidth="1"/>
    <col min="10251" max="10251" width="1" style="111" customWidth="1"/>
    <col min="10252" max="10272" width="3.140625" style="111" customWidth="1"/>
    <col min="10273" max="10496" width="8.5703125" style="111"/>
    <col min="10497" max="10497" width="31.5703125" style="111" customWidth="1"/>
    <col min="10498" max="10506" width="8" style="111" customWidth="1"/>
    <col min="10507" max="10507" width="1" style="111" customWidth="1"/>
    <col min="10508" max="10528" width="3.140625" style="111" customWidth="1"/>
    <col min="10529" max="10752" width="8.5703125" style="111"/>
    <col min="10753" max="10753" width="31.5703125" style="111" customWidth="1"/>
    <col min="10754" max="10762" width="8" style="111" customWidth="1"/>
    <col min="10763" max="10763" width="1" style="111" customWidth="1"/>
    <col min="10764" max="10784" width="3.140625" style="111" customWidth="1"/>
    <col min="10785" max="11008" width="8.5703125" style="111"/>
    <col min="11009" max="11009" width="31.5703125" style="111" customWidth="1"/>
    <col min="11010" max="11018" width="8" style="111" customWidth="1"/>
    <col min="11019" max="11019" width="1" style="111" customWidth="1"/>
    <col min="11020" max="11040" width="3.140625" style="111" customWidth="1"/>
    <col min="11041" max="11264" width="8.5703125" style="111"/>
    <col min="11265" max="11265" width="31.5703125" style="111" customWidth="1"/>
    <col min="11266" max="11274" width="8" style="111" customWidth="1"/>
    <col min="11275" max="11275" width="1" style="111" customWidth="1"/>
    <col min="11276" max="11296" width="3.140625" style="111" customWidth="1"/>
    <col min="11297" max="11520" width="8.5703125" style="111"/>
    <col min="11521" max="11521" width="31.5703125" style="111" customWidth="1"/>
    <col min="11522" max="11530" width="8" style="111" customWidth="1"/>
    <col min="11531" max="11531" width="1" style="111" customWidth="1"/>
    <col min="11532" max="11552" width="3.140625" style="111" customWidth="1"/>
    <col min="11553" max="11776" width="8.5703125" style="111"/>
    <col min="11777" max="11777" width="31.5703125" style="111" customWidth="1"/>
    <col min="11778" max="11786" width="8" style="111" customWidth="1"/>
    <col min="11787" max="11787" width="1" style="111" customWidth="1"/>
    <col min="11788" max="11808" width="3.140625" style="111" customWidth="1"/>
    <col min="11809" max="12032" width="8.5703125" style="111"/>
    <col min="12033" max="12033" width="31.5703125" style="111" customWidth="1"/>
    <col min="12034" max="12042" width="8" style="111" customWidth="1"/>
    <col min="12043" max="12043" width="1" style="111" customWidth="1"/>
    <col min="12044" max="12064" width="3.140625" style="111" customWidth="1"/>
    <col min="12065" max="12288" width="8.5703125" style="111"/>
    <col min="12289" max="12289" width="31.5703125" style="111" customWidth="1"/>
    <col min="12290" max="12298" width="8" style="111" customWidth="1"/>
    <col min="12299" max="12299" width="1" style="111" customWidth="1"/>
    <col min="12300" max="12320" width="3.140625" style="111" customWidth="1"/>
    <col min="12321" max="12544" width="8.5703125" style="111"/>
    <col min="12545" max="12545" width="31.5703125" style="111" customWidth="1"/>
    <col min="12546" max="12554" width="8" style="111" customWidth="1"/>
    <col min="12555" max="12555" width="1" style="111" customWidth="1"/>
    <col min="12556" max="12576" width="3.140625" style="111" customWidth="1"/>
    <col min="12577" max="12800" width="8.5703125" style="111"/>
    <col min="12801" max="12801" width="31.5703125" style="111" customWidth="1"/>
    <col min="12802" max="12810" width="8" style="111" customWidth="1"/>
    <col min="12811" max="12811" width="1" style="111" customWidth="1"/>
    <col min="12812" max="12832" width="3.140625" style="111" customWidth="1"/>
    <col min="12833" max="13056" width="8.5703125" style="111"/>
    <col min="13057" max="13057" width="31.5703125" style="111" customWidth="1"/>
    <col min="13058" max="13066" width="8" style="111" customWidth="1"/>
    <col min="13067" max="13067" width="1" style="111" customWidth="1"/>
    <col min="13068" max="13088" width="3.140625" style="111" customWidth="1"/>
    <col min="13089" max="13312" width="8.5703125" style="111"/>
    <col min="13313" max="13313" width="31.5703125" style="111" customWidth="1"/>
    <col min="13314" max="13322" width="8" style="111" customWidth="1"/>
    <col min="13323" max="13323" width="1" style="111" customWidth="1"/>
    <col min="13324" max="13344" width="3.140625" style="111" customWidth="1"/>
    <col min="13345" max="13568" width="8.5703125" style="111"/>
    <col min="13569" max="13569" width="31.5703125" style="111" customWidth="1"/>
    <col min="13570" max="13578" width="8" style="111" customWidth="1"/>
    <col min="13579" max="13579" width="1" style="111" customWidth="1"/>
    <col min="13580" max="13600" width="3.140625" style="111" customWidth="1"/>
    <col min="13601" max="13824" width="8.5703125" style="111"/>
    <col min="13825" max="13825" width="31.5703125" style="111" customWidth="1"/>
    <col min="13826" max="13834" width="8" style="111" customWidth="1"/>
    <col min="13835" max="13835" width="1" style="111" customWidth="1"/>
    <col min="13836" max="13856" width="3.140625" style="111" customWidth="1"/>
    <col min="13857" max="14080" width="8.5703125" style="111"/>
    <col min="14081" max="14081" width="31.5703125" style="111" customWidth="1"/>
    <col min="14082" max="14090" width="8" style="111" customWidth="1"/>
    <col min="14091" max="14091" width="1" style="111" customWidth="1"/>
    <col min="14092" max="14112" width="3.140625" style="111" customWidth="1"/>
    <col min="14113" max="14336" width="8.5703125" style="111"/>
    <col min="14337" max="14337" width="31.5703125" style="111" customWidth="1"/>
    <col min="14338" max="14346" width="8" style="111" customWidth="1"/>
    <col min="14347" max="14347" width="1" style="111" customWidth="1"/>
    <col min="14348" max="14368" width="3.140625" style="111" customWidth="1"/>
    <col min="14369" max="14592" width="8.5703125" style="111"/>
    <col min="14593" max="14593" width="31.5703125" style="111" customWidth="1"/>
    <col min="14594" max="14602" width="8" style="111" customWidth="1"/>
    <col min="14603" max="14603" width="1" style="111" customWidth="1"/>
    <col min="14604" max="14624" width="3.140625" style="111" customWidth="1"/>
    <col min="14625" max="14848" width="8.5703125" style="111"/>
    <col min="14849" max="14849" width="31.5703125" style="111" customWidth="1"/>
    <col min="14850" max="14858" width="8" style="111" customWidth="1"/>
    <col min="14859" max="14859" width="1" style="111" customWidth="1"/>
    <col min="14860" max="14880" width="3.140625" style="111" customWidth="1"/>
    <col min="14881" max="15104" width="8.5703125" style="111"/>
    <col min="15105" max="15105" width="31.5703125" style="111" customWidth="1"/>
    <col min="15106" max="15114" width="8" style="111" customWidth="1"/>
    <col min="15115" max="15115" width="1" style="111" customWidth="1"/>
    <col min="15116" max="15136" width="3.140625" style="111" customWidth="1"/>
    <col min="15137" max="15360" width="8.5703125" style="111"/>
    <col min="15361" max="15361" width="31.5703125" style="111" customWidth="1"/>
    <col min="15362" max="15370" width="8" style="111" customWidth="1"/>
    <col min="15371" max="15371" width="1" style="111" customWidth="1"/>
    <col min="15372" max="15392" width="3.140625" style="111" customWidth="1"/>
    <col min="15393" max="15616" width="8.5703125" style="111"/>
    <col min="15617" max="15617" width="31.5703125" style="111" customWidth="1"/>
    <col min="15618" max="15626" width="8" style="111" customWidth="1"/>
    <col min="15627" max="15627" width="1" style="111" customWidth="1"/>
    <col min="15628" max="15648" width="3.140625" style="111" customWidth="1"/>
    <col min="15649" max="15872" width="8.5703125" style="111"/>
    <col min="15873" max="15873" width="31.5703125" style="111" customWidth="1"/>
    <col min="15874" max="15882" width="8" style="111" customWidth="1"/>
    <col min="15883" max="15883" width="1" style="111" customWidth="1"/>
    <col min="15884" max="15904" width="3.140625" style="111" customWidth="1"/>
    <col min="15905" max="16128" width="8.5703125" style="111"/>
    <col min="16129" max="16129" width="31.5703125" style="111" customWidth="1"/>
    <col min="16130" max="16138" width="8" style="111" customWidth="1"/>
    <col min="16139" max="16139" width="1" style="111" customWidth="1"/>
    <col min="16140" max="16160" width="3.140625" style="111" customWidth="1"/>
    <col min="16161" max="16384" width="8.5703125" style="111"/>
  </cols>
  <sheetData>
    <row r="1" spans="1:33" ht="15.75" customHeight="1">
      <c r="J1" s="112"/>
    </row>
    <row r="3" spans="1:33" s="115" customFormat="1" ht="24" customHeight="1" thickBot="1">
      <c r="A3" s="113" t="s">
        <v>131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33" s="115" customFormat="1" ht="24" customHeight="1">
      <c r="A4" s="189" t="s">
        <v>132</v>
      </c>
      <c r="B4" s="117" t="s">
        <v>13</v>
      </c>
      <c r="C4" s="334"/>
      <c r="D4" s="334"/>
      <c r="E4" s="191" t="s">
        <v>133</v>
      </c>
      <c r="F4" s="334"/>
      <c r="G4" s="335"/>
      <c r="H4" s="118" t="s">
        <v>134</v>
      </c>
      <c r="I4" s="334"/>
      <c r="J4" s="334"/>
      <c r="K4" s="127"/>
    </row>
    <row r="5" spans="1:33" s="115" customFormat="1" ht="24" customHeight="1" thickBot="1">
      <c r="A5" s="197"/>
      <c r="B5" s="147" t="s">
        <v>26</v>
      </c>
      <c r="C5" s="148" t="s">
        <v>66</v>
      </c>
      <c r="D5" s="148" t="s">
        <v>67</v>
      </c>
      <c r="E5" s="149" t="s">
        <v>26</v>
      </c>
      <c r="F5" s="148" t="s">
        <v>66</v>
      </c>
      <c r="G5" s="150" t="s">
        <v>67</v>
      </c>
      <c r="H5" s="151" t="s">
        <v>26</v>
      </c>
      <c r="I5" s="148" t="s">
        <v>66</v>
      </c>
      <c r="J5" s="148" t="s">
        <v>67</v>
      </c>
      <c r="K5" s="127"/>
    </row>
    <row r="6" spans="1:33" s="115" customFormat="1" ht="36" customHeight="1">
      <c r="A6" s="336" t="s">
        <v>135</v>
      </c>
      <c r="B6" s="337">
        <f t="shared" ref="B6:B26" si="0">SUM(C6:D6)</f>
        <v>5</v>
      </c>
      <c r="C6" s="159">
        <f t="shared" ref="C6:D25" si="1">SUM(F6,I6)</f>
        <v>2</v>
      </c>
      <c r="D6" s="159">
        <f t="shared" si="1"/>
        <v>3</v>
      </c>
      <c r="E6" s="338">
        <f t="shared" ref="E6:E26" si="2">SUM(F6:G6)</f>
        <v>4</v>
      </c>
      <c r="F6" s="339">
        <v>2</v>
      </c>
      <c r="G6" s="340">
        <v>2</v>
      </c>
      <c r="H6" s="338">
        <f t="shared" ref="H6:H26" si="3">SUM(I6:J6)</f>
        <v>1</v>
      </c>
      <c r="I6" s="339">
        <v>0</v>
      </c>
      <c r="J6" s="339">
        <v>1</v>
      </c>
      <c r="K6" s="127"/>
      <c r="L6" s="341"/>
      <c r="M6" s="341"/>
      <c r="N6" s="341"/>
      <c r="O6" s="341"/>
      <c r="P6" s="341"/>
      <c r="Q6" s="341"/>
      <c r="R6" s="341"/>
      <c r="AG6" s="342"/>
    </row>
    <row r="7" spans="1:33" s="115" customFormat="1" ht="36" customHeight="1">
      <c r="A7" s="343" t="s">
        <v>136</v>
      </c>
      <c r="B7" s="344">
        <f t="shared" si="0"/>
        <v>2</v>
      </c>
      <c r="C7" s="159">
        <f t="shared" si="1"/>
        <v>2</v>
      </c>
      <c r="D7" s="159">
        <f t="shared" si="1"/>
        <v>0</v>
      </c>
      <c r="E7" s="160">
        <f t="shared" si="2"/>
        <v>2</v>
      </c>
      <c r="F7" s="159">
        <v>2</v>
      </c>
      <c r="G7" s="174">
        <v>0</v>
      </c>
      <c r="H7" s="160">
        <f t="shared" si="3"/>
        <v>0</v>
      </c>
      <c r="I7" s="159">
        <v>0</v>
      </c>
      <c r="J7" s="159">
        <v>0</v>
      </c>
      <c r="K7" s="127"/>
    </row>
    <row r="8" spans="1:33" s="115" customFormat="1" ht="36" customHeight="1">
      <c r="A8" s="343" t="s">
        <v>137</v>
      </c>
      <c r="B8" s="344">
        <f t="shared" si="0"/>
        <v>0</v>
      </c>
      <c r="C8" s="159">
        <f t="shared" si="1"/>
        <v>0</v>
      </c>
      <c r="D8" s="159">
        <f t="shared" si="1"/>
        <v>0</v>
      </c>
      <c r="E8" s="160">
        <f t="shared" si="2"/>
        <v>0</v>
      </c>
      <c r="F8" s="159">
        <v>0</v>
      </c>
      <c r="G8" s="174">
        <v>0</v>
      </c>
      <c r="H8" s="160">
        <f t="shared" si="3"/>
        <v>0</v>
      </c>
      <c r="I8" s="159">
        <v>0</v>
      </c>
      <c r="J8" s="159">
        <v>0</v>
      </c>
      <c r="K8" s="127"/>
    </row>
    <row r="9" spans="1:33" s="115" customFormat="1" ht="36" customHeight="1">
      <c r="A9" s="343" t="s">
        <v>138</v>
      </c>
      <c r="B9" s="344">
        <f t="shared" si="0"/>
        <v>124</v>
      </c>
      <c r="C9" s="159">
        <f t="shared" si="1"/>
        <v>111</v>
      </c>
      <c r="D9" s="159">
        <f t="shared" si="1"/>
        <v>13</v>
      </c>
      <c r="E9" s="160">
        <f t="shared" si="2"/>
        <v>116</v>
      </c>
      <c r="F9" s="159">
        <v>103</v>
      </c>
      <c r="G9" s="174">
        <v>13</v>
      </c>
      <c r="H9" s="160">
        <f t="shared" si="3"/>
        <v>8</v>
      </c>
      <c r="I9" s="159">
        <v>8</v>
      </c>
      <c r="J9" s="159">
        <v>0</v>
      </c>
      <c r="K9" s="127"/>
    </row>
    <row r="10" spans="1:33" s="115" customFormat="1" ht="36" customHeight="1">
      <c r="A10" s="343" t="s">
        <v>139</v>
      </c>
      <c r="B10" s="344">
        <f t="shared" si="0"/>
        <v>756</v>
      </c>
      <c r="C10" s="159">
        <f t="shared" si="1"/>
        <v>490</v>
      </c>
      <c r="D10" s="159">
        <f t="shared" si="1"/>
        <v>266</v>
      </c>
      <c r="E10" s="160">
        <f t="shared" si="2"/>
        <v>714</v>
      </c>
      <c r="F10" s="159">
        <v>464</v>
      </c>
      <c r="G10" s="174">
        <v>250</v>
      </c>
      <c r="H10" s="160">
        <f t="shared" si="3"/>
        <v>42</v>
      </c>
      <c r="I10" s="159">
        <v>26</v>
      </c>
      <c r="J10" s="159">
        <v>16</v>
      </c>
      <c r="K10" s="127"/>
    </row>
    <row r="11" spans="1:33" s="115" customFormat="1" ht="36" customHeight="1">
      <c r="A11" s="343" t="s">
        <v>140</v>
      </c>
      <c r="B11" s="344">
        <f t="shared" si="0"/>
        <v>73</v>
      </c>
      <c r="C11" s="159">
        <f t="shared" si="1"/>
        <v>62</v>
      </c>
      <c r="D11" s="159">
        <f t="shared" si="1"/>
        <v>11</v>
      </c>
      <c r="E11" s="160">
        <f t="shared" si="2"/>
        <v>73</v>
      </c>
      <c r="F11" s="159">
        <v>62</v>
      </c>
      <c r="G11" s="174">
        <v>11</v>
      </c>
      <c r="H11" s="160">
        <f t="shared" si="3"/>
        <v>0</v>
      </c>
      <c r="I11" s="159">
        <v>0</v>
      </c>
      <c r="J11" s="159">
        <v>0</v>
      </c>
      <c r="K11" s="127"/>
    </row>
    <row r="12" spans="1:33" s="115" customFormat="1" ht="36" customHeight="1">
      <c r="A12" s="343" t="s">
        <v>141</v>
      </c>
      <c r="B12" s="344">
        <f t="shared" si="0"/>
        <v>15</v>
      </c>
      <c r="C12" s="159">
        <f t="shared" si="1"/>
        <v>3</v>
      </c>
      <c r="D12" s="159">
        <f t="shared" si="1"/>
        <v>12</v>
      </c>
      <c r="E12" s="160">
        <f t="shared" si="2"/>
        <v>15</v>
      </c>
      <c r="F12" s="159">
        <v>3</v>
      </c>
      <c r="G12" s="174">
        <v>12</v>
      </c>
      <c r="H12" s="160">
        <f t="shared" si="3"/>
        <v>0</v>
      </c>
      <c r="I12" s="159">
        <v>0</v>
      </c>
      <c r="J12" s="159">
        <v>0</v>
      </c>
      <c r="K12" s="127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2"/>
    </row>
    <row r="13" spans="1:33" s="115" customFormat="1" ht="36" customHeight="1">
      <c r="A13" s="343" t="s">
        <v>142</v>
      </c>
      <c r="B13" s="344">
        <f t="shared" si="0"/>
        <v>34</v>
      </c>
      <c r="C13" s="159">
        <f t="shared" si="1"/>
        <v>25</v>
      </c>
      <c r="D13" s="159">
        <f t="shared" si="1"/>
        <v>9</v>
      </c>
      <c r="E13" s="160">
        <f t="shared" si="2"/>
        <v>33</v>
      </c>
      <c r="F13" s="159">
        <v>24</v>
      </c>
      <c r="G13" s="174">
        <v>9</v>
      </c>
      <c r="H13" s="160">
        <f t="shared" si="3"/>
        <v>1</v>
      </c>
      <c r="I13" s="159">
        <v>1</v>
      </c>
      <c r="J13" s="159">
        <v>0</v>
      </c>
      <c r="K13" s="127"/>
    </row>
    <row r="14" spans="1:33" s="115" customFormat="1" ht="36" customHeight="1">
      <c r="A14" s="343" t="s">
        <v>143</v>
      </c>
      <c r="B14" s="344">
        <f t="shared" si="0"/>
        <v>128</v>
      </c>
      <c r="C14" s="159">
        <f t="shared" si="1"/>
        <v>34</v>
      </c>
      <c r="D14" s="159">
        <f t="shared" si="1"/>
        <v>94</v>
      </c>
      <c r="E14" s="160">
        <f t="shared" si="2"/>
        <v>121</v>
      </c>
      <c r="F14" s="159">
        <v>30</v>
      </c>
      <c r="G14" s="174">
        <v>91</v>
      </c>
      <c r="H14" s="160">
        <f t="shared" si="3"/>
        <v>7</v>
      </c>
      <c r="I14" s="159">
        <v>4</v>
      </c>
      <c r="J14" s="159">
        <v>3</v>
      </c>
      <c r="K14" s="127"/>
    </row>
    <row r="15" spans="1:33" s="115" customFormat="1" ht="36" customHeight="1">
      <c r="A15" s="343" t="s">
        <v>144</v>
      </c>
      <c r="B15" s="344">
        <f t="shared" si="0"/>
        <v>22</v>
      </c>
      <c r="C15" s="159">
        <f t="shared" si="1"/>
        <v>2</v>
      </c>
      <c r="D15" s="159">
        <f t="shared" si="1"/>
        <v>20</v>
      </c>
      <c r="E15" s="160">
        <f t="shared" si="2"/>
        <v>21</v>
      </c>
      <c r="F15" s="159">
        <v>1</v>
      </c>
      <c r="G15" s="174">
        <v>20</v>
      </c>
      <c r="H15" s="160">
        <f t="shared" si="3"/>
        <v>1</v>
      </c>
      <c r="I15" s="159">
        <v>1</v>
      </c>
      <c r="J15" s="159">
        <v>0</v>
      </c>
      <c r="K15" s="127"/>
      <c r="P15" s="341"/>
      <c r="Q15" s="341"/>
      <c r="R15" s="341"/>
      <c r="S15" s="341"/>
      <c r="T15" s="341"/>
      <c r="U15" s="341"/>
      <c r="V15" s="341"/>
      <c r="W15" s="341"/>
    </row>
    <row r="16" spans="1:33" s="115" customFormat="1" ht="36" customHeight="1">
      <c r="A16" s="343" t="s">
        <v>145</v>
      </c>
      <c r="B16" s="344">
        <f t="shared" si="0"/>
        <v>1</v>
      </c>
      <c r="C16" s="159">
        <f t="shared" si="1"/>
        <v>1</v>
      </c>
      <c r="D16" s="159">
        <f t="shared" si="1"/>
        <v>0</v>
      </c>
      <c r="E16" s="160">
        <f t="shared" si="2"/>
        <v>1</v>
      </c>
      <c r="F16" s="159">
        <v>1</v>
      </c>
      <c r="G16" s="174">
        <v>0</v>
      </c>
      <c r="H16" s="160">
        <f t="shared" si="3"/>
        <v>0</v>
      </c>
      <c r="I16" s="159">
        <v>0</v>
      </c>
      <c r="J16" s="159">
        <v>0</v>
      </c>
      <c r="K16" s="127"/>
    </row>
    <row r="17" spans="1:24" s="115" customFormat="1" ht="36" customHeight="1">
      <c r="A17" s="343" t="s">
        <v>146</v>
      </c>
      <c r="B17" s="344">
        <f t="shared" si="0"/>
        <v>29</v>
      </c>
      <c r="C17" s="159">
        <f t="shared" si="1"/>
        <v>17</v>
      </c>
      <c r="D17" s="159">
        <f t="shared" si="1"/>
        <v>12</v>
      </c>
      <c r="E17" s="160">
        <f t="shared" si="2"/>
        <v>29</v>
      </c>
      <c r="F17" s="159">
        <v>17</v>
      </c>
      <c r="G17" s="174">
        <v>12</v>
      </c>
      <c r="H17" s="160">
        <f t="shared" si="3"/>
        <v>0</v>
      </c>
      <c r="I17" s="159">
        <v>0</v>
      </c>
      <c r="J17" s="159">
        <v>0</v>
      </c>
      <c r="K17" s="127"/>
    </row>
    <row r="18" spans="1:24" s="115" customFormat="1" ht="36" customHeight="1">
      <c r="A18" s="343" t="s">
        <v>147</v>
      </c>
      <c r="B18" s="344">
        <f t="shared" si="0"/>
        <v>86</v>
      </c>
      <c r="C18" s="159">
        <f t="shared" si="1"/>
        <v>35</v>
      </c>
      <c r="D18" s="159">
        <f t="shared" si="1"/>
        <v>51</v>
      </c>
      <c r="E18" s="160">
        <f t="shared" si="2"/>
        <v>65</v>
      </c>
      <c r="F18" s="159">
        <v>26</v>
      </c>
      <c r="G18" s="174">
        <v>39</v>
      </c>
      <c r="H18" s="160">
        <f t="shared" si="3"/>
        <v>21</v>
      </c>
      <c r="I18" s="159">
        <v>9</v>
      </c>
      <c r="J18" s="159">
        <v>12</v>
      </c>
      <c r="K18" s="127"/>
    </row>
    <row r="19" spans="1:24" s="115" customFormat="1" ht="36" customHeight="1">
      <c r="A19" s="343" t="s">
        <v>148</v>
      </c>
      <c r="B19" s="344">
        <f t="shared" si="0"/>
        <v>65</v>
      </c>
      <c r="C19" s="159">
        <f t="shared" si="1"/>
        <v>20</v>
      </c>
      <c r="D19" s="159">
        <f t="shared" si="1"/>
        <v>45</v>
      </c>
      <c r="E19" s="160">
        <f t="shared" si="2"/>
        <v>60</v>
      </c>
      <c r="F19" s="159">
        <v>17</v>
      </c>
      <c r="G19" s="174">
        <v>43</v>
      </c>
      <c r="H19" s="160">
        <f t="shared" si="3"/>
        <v>5</v>
      </c>
      <c r="I19" s="159">
        <v>3</v>
      </c>
      <c r="J19" s="159">
        <v>2</v>
      </c>
      <c r="K19" s="127"/>
      <c r="R19" s="341"/>
      <c r="S19" s="341"/>
      <c r="T19" s="341"/>
      <c r="U19" s="341"/>
      <c r="V19" s="341"/>
      <c r="W19" s="341"/>
      <c r="X19" s="342"/>
    </row>
    <row r="20" spans="1:24" s="115" customFormat="1" ht="36" customHeight="1">
      <c r="A20" s="343" t="s">
        <v>149</v>
      </c>
      <c r="B20" s="344">
        <f t="shared" si="0"/>
        <v>0</v>
      </c>
      <c r="C20" s="159">
        <f t="shared" si="1"/>
        <v>0</v>
      </c>
      <c r="D20" s="159">
        <f t="shared" si="1"/>
        <v>0</v>
      </c>
      <c r="E20" s="160">
        <f t="shared" si="2"/>
        <v>0</v>
      </c>
      <c r="F20" s="159">
        <v>0</v>
      </c>
      <c r="G20" s="174">
        <v>0</v>
      </c>
      <c r="H20" s="160">
        <f t="shared" si="3"/>
        <v>0</v>
      </c>
      <c r="I20" s="159">
        <v>0</v>
      </c>
      <c r="J20" s="159">
        <v>0</v>
      </c>
      <c r="K20" s="127"/>
    </row>
    <row r="21" spans="1:24" s="115" customFormat="1" ht="36" customHeight="1">
      <c r="A21" s="343" t="s">
        <v>150</v>
      </c>
      <c r="B21" s="344">
        <f t="shared" si="0"/>
        <v>143</v>
      </c>
      <c r="C21" s="159">
        <f t="shared" si="1"/>
        <v>15</v>
      </c>
      <c r="D21" s="159">
        <f t="shared" si="1"/>
        <v>128</v>
      </c>
      <c r="E21" s="160">
        <f t="shared" si="2"/>
        <v>132</v>
      </c>
      <c r="F21" s="159">
        <v>11</v>
      </c>
      <c r="G21" s="174">
        <v>121</v>
      </c>
      <c r="H21" s="160">
        <f t="shared" si="3"/>
        <v>11</v>
      </c>
      <c r="I21" s="159">
        <v>4</v>
      </c>
      <c r="J21" s="159">
        <v>7</v>
      </c>
      <c r="K21" s="127"/>
      <c r="Q21" s="341"/>
      <c r="R21" s="341"/>
      <c r="S21" s="341"/>
      <c r="T21" s="341"/>
      <c r="U21" s="341"/>
      <c r="V21" s="341"/>
    </row>
    <row r="22" spans="1:24" s="115" customFormat="1" ht="36" customHeight="1">
      <c r="A22" s="343" t="s">
        <v>151</v>
      </c>
      <c r="B22" s="344">
        <f t="shared" si="0"/>
        <v>33</v>
      </c>
      <c r="C22" s="159">
        <f t="shared" si="1"/>
        <v>15</v>
      </c>
      <c r="D22" s="159">
        <f t="shared" si="1"/>
        <v>18</v>
      </c>
      <c r="E22" s="160">
        <f t="shared" si="2"/>
        <v>33</v>
      </c>
      <c r="F22" s="159">
        <v>15</v>
      </c>
      <c r="G22" s="174">
        <v>18</v>
      </c>
      <c r="H22" s="160">
        <f t="shared" si="3"/>
        <v>0</v>
      </c>
      <c r="I22" s="159">
        <v>0</v>
      </c>
      <c r="J22" s="159">
        <v>0</v>
      </c>
      <c r="K22" s="127"/>
    </row>
    <row r="23" spans="1:24" s="115" customFormat="1" ht="36" customHeight="1">
      <c r="A23" s="343" t="s">
        <v>152</v>
      </c>
      <c r="B23" s="344">
        <f t="shared" si="0"/>
        <v>63</v>
      </c>
      <c r="C23" s="159">
        <f t="shared" si="1"/>
        <v>46</v>
      </c>
      <c r="D23" s="159">
        <f t="shared" si="1"/>
        <v>17</v>
      </c>
      <c r="E23" s="160">
        <f t="shared" si="2"/>
        <v>61</v>
      </c>
      <c r="F23" s="159">
        <v>44</v>
      </c>
      <c r="G23" s="174">
        <v>17</v>
      </c>
      <c r="H23" s="160">
        <f t="shared" si="3"/>
        <v>2</v>
      </c>
      <c r="I23" s="159">
        <v>2</v>
      </c>
      <c r="J23" s="159">
        <v>0</v>
      </c>
      <c r="K23" s="127"/>
    </row>
    <row r="24" spans="1:24" s="115" customFormat="1" ht="36" customHeight="1">
      <c r="A24" s="343" t="s">
        <v>153</v>
      </c>
      <c r="B24" s="344">
        <f t="shared" si="0"/>
        <v>57</v>
      </c>
      <c r="C24" s="159">
        <f t="shared" si="1"/>
        <v>44</v>
      </c>
      <c r="D24" s="159">
        <f t="shared" si="1"/>
        <v>13</v>
      </c>
      <c r="E24" s="160">
        <f t="shared" si="2"/>
        <v>56</v>
      </c>
      <c r="F24" s="159">
        <v>43</v>
      </c>
      <c r="G24" s="174">
        <v>13</v>
      </c>
      <c r="H24" s="160">
        <f t="shared" si="3"/>
        <v>1</v>
      </c>
      <c r="I24" s="159">
        <v>1</v>
      </c>
      <c r="J24" s="159">
        <v>0</v>
      </c>
      <c r="K24" s="127"/>
    </row>
    <row r="25" spans="1:24" s="115" customFormat="1" ht="36" customHeight="1">
      <c r="A25" s="345" t="s">
        <v>154</v>
      </c>
      <c r="B25" s="242">
        <f t="shared" si="0"/>
        <v>12</v>
      </c>
      <c r="C25" s="166">
        <f t="shared" si="1"/>
        <v>8</v>
      </c>
      <c r="D25" s="178">
        <f t="shared" si="1"/>
        <v>4</v>
      </c>
      <c r="E25" s="165">
        <f t="shared" si="2"/>
        <v>7</v>
      </c>
      <c r="F25" s="166">
        <v>4</v>
      </c>
      <c r="G25" s="178">
        <v>3</v>
      </c>
      <c r="H25" s="165">
        <f t="shared" si="3"/>
        <v>5</v>
      </c>
      <c r="I25" s="166">
        <v>4</v>
      </c>
      <c r="J25" s="166">
        <v>1</v>
      </c>
      <c r="K25" s="127"/>
    </row>
    <row r="26" spans="1:24" ht="36" customHeight="1" thickBot="1">
      <c r="A26" s="346" t="s">
        <v>26</v>
      </c>
      <c r="B26" s="347">
        <f t="shared" si="0"/>
        <v>1648</v>
      </c>
      <c r="C26" s="183">
        <f>SUM(C6:C25)</f>
        <v>932</v>
      </c>
      <c r="D26" s="185">
        <f>SUM(D6:D25)</f>
        <v>716</v>
      </c>
      <c r="E26" s="348">
        <f t="shared" si="2"/>
        <v>1543</v>
      </c>
      <c r="F26" s="183">
        <f>SUM(F6:F25)</f>
        <v>869</v>
      </c>
      <c r="G26" s="185">
        <f>SUM(G6:G25)</f>
        <v>674</v>
      </c>
      <c r="H26" s="348">
        <f t="shared" si="3"/>
        <v>105</v>
      </c>
      <c r="I26" s="349">
        <f>SUM(I6:I25)</f>
        <v>63</v>
      </c>
      <c r="J26" s="349">
        <f>SUM(J6:J25)</f>
        <v>42</v>
      </c>
    </row>
    <row r="35" spans="5:5" ht="24" customHeight="1">
      <c r="E35" s="249"/>
    </row>
  </sheetData>
  <mergeCells count="4">
    <mergeCell ref="A4:A5"/>
    <mergeCell ref="B4:D4"/>
    <mergeCell ref="E4:G4"/>
    <mergeCell ref="H4:J4"/>
  </mergeCells>
  <phoneticPr fontId="10"/>
  <printOptions horizontalCentered="1"/>
  <pageMargins left="0.47244094488188981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&amp;L&amp;11卒業後・高校</oddHeader>
    <oddFooter>&amp;C&amp;"Century,標準"97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showGridLines="0" zoomScaleNormal="100" zoomScaleSheetLayoutView="100" workbookViewId="0">
      <selection activeCell="T14" sqref="T14"/>
    </sheetView>
  </sheetViews>
  <sheetFormatPr defaultColWidth="8.5703125" defaultRowHeight="18" customHeight="1"/>
  <cols>
    <col min="1" max="1" width="8.140625" style="350" customWidth="1"/>
    <col min="2" max="2" width="3.85546875" style="351" customWidth="1"/>
    <col min="3" max="3" width="8.140625" style="350" customWidth="1"/>
    <col min="4" max="23" width="5.7109375" style="350" customWidth="1"/>
    <col min="24" max="24" width="1" style="350" customWidth="1"/>
    <col min="25" max="25" width="3.28515625" style="350" customWidth="1"/>
    <col min="26" max="256" width="8.5703125" style="350"/>
    <col min="257" max="257" width="8.140625" style="350" customWidth="1"/>
    <col min="258" max="258" width="3.85546875" style="350" customWidth="1"/>
    <col min="259" max="259" width="8.140625" style="350" customWidth="1"/>
    <col min="260" max="279" width="5.7109375" style="350" customWidth="1"/>
    <col min="280" max="280" width="1" style="350" customWidth="1"/>
    <col min="281" max="281" width="3.28515625" style="350" customWidth="1"/>
    <col min="282" max="512" width="8.5703125" style="350"/>
    <col min="513" max="513" width="8.140625" style="350" customWidth="1"/>
    <col min="514" max="514" width="3.85546875" style="350" customWidth="1"/>
    <col min="515" max="515" width="8.140625" style="350" customWidth="1"/>
    <col min="516" max="535" width="5.7109375" style="350" customWidth="1"/>
    <col min="536" max="536" width="1" style="350" customWidth="1"/>
    <col min="537" max="537" width="3.28515625" style="350" customWidth="1"/>
    <col min="538" max="768" width="8.5703125" style="350"/>
    <col min="769" max="769" width="8.140625" style="350" customWidth="1"/>
    <col min="770" max="770" width="3.85546875" style="350" customWidth="1"/>
    <col min="771" max="771" width="8.140625" style="350" customWidth="1"/>
    <col min="772" max="791" width="5.7109375" style="350" customWidth="1"/>
    <col min="792" max="792" width="1" style="350" customWidth="1"/>
    <col min="793" max="793" width="3.28515625" style="350" customWidth="1"/>
    <col min="794" max="1024" width="8.5703125" style="350"/>
    <col min="1025" max="1025" width="8.140625" style="350" customWidth="1"/>
    <col min="1026" max="1026" width="3.85546875" style="350" customWidth="1"/>
    <col min="1027" max="1027" width="8.140625" style="350" customWidth="1"/>
    <col min="1028" max="1047" width="5.7109375" style="350" customWidth="1"/>
    <col min="1048" max="1048" width="1" style="350" customWidth="1"/>
    <col min="1049" max="1049" width="3.28515625" style="350" customWidth="1"/>
    <col min="1050" max="1280" width="8.5703125" style="350"/>
    <col min="1281" max="1281" width="8.140625" style="350" customWidth="1"/>
    <col min="1282" max="1282" width="3.85546875" style="350" customWidth="1"/>
    <col min="1283" max="1283" width="8.140625" style="350" customWidth="1"/>
    <col min="1284" max="1303" width="5.7109375" style="350" customWidth="1"/>
    <col min="1304" max="1304" width="1" style="350" customWidth="1"/>
    <col min="1305" max="1305" width="3.28515625" style="350" customWidth="1"/>
    <col min="1306" max="1536" width="8.5703125" style="350"/>
    <col min="1537" max="1537" width="8.140625" style="350" customWidth="1"/>
    <col min="1538" max="1538" width="3.85546875" style="350" customWidth="1"/>
    <col min="1539" max="1539" width="8.140625" style="350" customWidth="1"/>
    <col min="1540" max="1559" width="5.7109375" style="350" customWidth="1"/>
    <col min="1560" max="1560" width="1" style="350" customWidth="1"/>
    <col min="1561" max="1561" width="3.28515625" style="350" customWidth="1"/>
    <col min="1562" max="1792" width="8.5703125" style="350"/>
    <col min="1793" max="1793" width="8.140625" style="350" customWidth="1"/>
    <col min="1794" max="1794" width="3.85546875" style="350" customWidth="1"/>
    <col min="1795" max="1795" width="8.140625" style="350" customWidth="1"/>
    <col min="1796" max="1815" width="5.7109375" style="350" customWidth="1"/>
    <col min="1816" max="1816" width="1" style="350" customWidth="1"/>
    <col min="1817" max="1817" width="3.28515625" style="350" customWidth="1"/>
    <col min="1818" max="2048" width="8.5703125" style="350"/>
    <col min="2049" max="2049" width="8.140625" style="350" customWidth="1"/>
    <col min="2050" max="2050" width="3.85546875" style="350" customWidth="1"/>
    <col min="2051" max="2051" width="8.140625" style="350" customWidth="1"/>
    <col min="2052" max="2071" width="5.7109375" style="350" customWidth="1"/>
    <col min="2072" max="2072" width="1" style="350" customWidth="1"/>
    <col min="2073" max="2073" width="3.28515625" style="350" customWidth="1"/>
    <col min="2074" max="2304" width="8.5703125" style="350"/>
    <col min="2305" max="2305" width="8.140625" style="350" customWidth="1"/>
    <col min="2306" max="2306" width="3.85546875" style="350" customWidth="1"/>
    <col min="2307" max="2307" width="8.140625" style="350" customWidth="1"/>
    <col min="2308" max="2327" width="5.7109375" style="350" customWidth="1"/>
    <col min="2328" max="2328" width="1" style="350" customWidth="1"/>
    <col min="2329" max="2329" width="3.28515625" style="350" customWidth="1"/>
    <col min="2330" max="2560" width="8.5703125" style="350"/>
    <col min="2561" max="2561" width="8.140625" style="350" customWidth="1"/>
    <col min="2562" max="2562" width="3.85546875" style="350" customWidth="1"/>
    <col min="2563" max="2563" width="8.140625" style="350" customWidth="1"/>
    <col min="2564" max="2583" width="5.7109375" style="350" customWidth="1"/>
    <col min="2584" max="2584" width="1" style="350" customWidth="1"/>
    <col min="2585" max="2585" width="3.28515625" style="350" customWidth="1"/>
    <col min="2586" max="2816" width="8.5703125" style="350"/>
    <col min="2817" max="2817" width="8.140625" style="350" customWidth="1"/>
    <col min="2818" max="2818" width="3.85546875" style="350" customWidth="1"/>
    <col min="2819" max="2819" width="8.140625" style="350" customWidth="1"/>
    <col min="2820" max="2839" width="5.7109375" style="350" customWidth="1"/>
    <col min="2840" max="2840" width="1" style="350" customWidth="1"/>
    <col min="2841" max="2841" width="3.28515625" style="350" customWidth="1"/>
    <col min="2842" max="3072" width="8.5703125" style="350"/>
    <col min="3073" max="3073" width="8.140625" style="350" customWidth="1"/>
    <col min="3074" max="3074" width="3.85546875" style="350" customWidth="1"/>
    <col min="3075" max="3075" width="8.140625" style="350" customWidth="1"/>
    <col min="3076" max="3095" width="5.7109375" style="350" customWidth="1"/>
    <col min="3096" max="3096" width="1" style="350" customWidth="1"/>
    <col min="3097" max="3097" width="3.28515625" style="350" customWidth="1"/>
    <col min="3098" max="3328" width="8.5703125" style="350"/>
    <col min="3329" max="3329" width="8.140625" style="350" customWidth="1"/>
    <col min="3330" max="3330" width="3.85546875" style="350" customWidth="1"/>
    <col min="3331" max="3331" width="8.140625" style="350" customWidth="1"/>
    <col min="3332" max="3351" width="5.7109375" style="350" customWidth="1"/>
    <col min="3352" max="3352" width="1" style="350" customWidth="1"/>
    <col min="3353" max="3353" width="3.28515625" style="350" customWidth="1"/>
    <col min="3354" max="3584" width="8.5703125" style="350"/>
    <col min="3585" max="3585" width="8.140625" style="350" customWidth="1"/>
    <col min="3586" max="3586" width="3.85546875" style="350" customWidth="1"/>
    <col min="3587" max="3587" width="8.140625" style="350" customWidth="1"/>
    <col min="3588" max="3607" width="5.7109375" style="350" customWidth="1"/>
    <col min="3608" max="3608" width="1" style="350" customWidth="1"/>
    <col min="3609" max="3609" width="3.28515625" style="350" customWidth="1"/>
    <col min="3610" max="3840" width="8.5703125" style="350"/>
    <col min="3841" max="3841" width="8.140625" style="350" customWidth="1"/>
    <col min="3842" max="3842" width="3.85546875" style="350" customWidth="1"/>
    <col min="3843" max="3843" width="8.140625" style="350" customWidth="1"/>
    <col min="3844" max="3863" width="5.7109375" style="350" customWidth="1"/>
    <col min="3864" max="3864" width="1" style="350" customWidth="1"/>
    <col min="3865" max="3865" width="3.28515625" style="350" customWidth="1"/>
    <col min="3866" max="4096" width="8.5703125" style="350"/>
    <col min="4097" max="4097" width="8.140625" style="350" customWidth="1"/>
    <col min="4098" max="4098" width="3.85546875" style="350" customWidth="1"/>
    <col min="4099" max="4099" width="8.140625" style="350" customWidth="1"/>
    <col min="4100" max="4119" width="5.7109375" style="350" customWidth="1"/>
    <col min="4120" max="4120" width="1" style="350" customWidth="1"/>
    <col min="4121" max="4121" width="3.28515625" style="350" customWidth="1"/>
    <col min="4122" max="4352" width="8.5703125" style="350"/>
    <col min="4353" max="4353" width="8.140625" style="350" customWidth="1"/>
    <col min="4354" max="4354" width="3.85546875" style="350" customWidth="1"/>
    <col min="4355" max="4355" width="8.140625" style="350" customWidth="1"/>
    <col min="4356" max="4375" width="5.7109375" style="350" customWidth="1"/>
    <col min="4376" max="4376" width="1" style="350" customWidth="1"/>
    <col min="4377" max="4377" width="3.28515625" style="350" customWidth="1"/>
    <col min="4378" max="4608" width="8.5703125" style="350"/>
    <col min="4609" max="4609" width="8.140625" style="350" customWidth="1"/>
    <col min="4610" max="4610" width="3.85546875" style="350" customWidth="1"/>
    <col min="4611" max="4611" width="8.140625" style="350" customWidth="1"/>
    <col min="4612" max="4631" width="5.7109375" style="350" customWidth="1"/>
    <col min="4632" max="4632" width="1" style="350" customWidth="1"/>
    <col min="4633" max="4633" width="3.28515625" style="350" customWidth="1"/>
    <col min="4634" max="4864" width="8.5703125" style="350"/>
    <col min="4865" max="4865" width="8.140625" style="350" customWidth="1"/>
    <col min="4866" max="4866" width="3.85546875" style="350" customWidth="1"/>
    <col min="4867" max="4867" width="8.140625" style="350" customWidth="1"/>
    <col min="4868" max="4887" width="5.7109375" style="350" customWidth="1"/>
    <col min="4888" max="4888" width="1" style="350" customWidth="1"/>
    <col min="4889" max="4889" width="3.28515625" style="350" customWidth="1"/>
    <col min="4890" max="5120" width="8.5703125" style="350"/>
    <col min="5121" max="5121" width="8.140625" style="350" customWidth="1"/>
    <col min="5122" max="5122" width="3.85546875" style="350" customWidth="1"/>
    <col min="5123" max="5123" width="8.140625" style="350" customWidth="1"/>
    <col min="5124" max="5143" width="5.7109375" style="350" customWidth="1"/>
    <col min="5144" max="5144" width="1" style="350" customWidth="1"/>
    <col min="5145" max="5145" width="3.28515625" style="350" customWidth="1"/>
    <col min="5146" max="5376" width="8.5703125" style="350"/>
    <col min="5377" max="5377" width="8.140625" style="350" customWidth="1"/>
    <col min="5378" max="5378" width="3.85546875" style="350" customWidth="1"/>
    <col min="5379" max="5379" width="8.140625" style="350" customWidth="1"/>
    <col min="5380" max="5399" width="5.7109375" style="350" customWidth="1"/>
    <col min="5400" max="5400" width="1" style="350" customWidth="1"/>
    <col min="5401" max="5401" width="3.28515625" style="350" customWidth="1"/>
    <col min="5402" max="5632" width="8.5703125" style="350"/>
    <col min="5633" max="5633" width="8.140625" style="350" customWidth="1"/>
    <col min="5634" max="5634" width="3.85546875" style="350" customWidth="1"/>
    <col min="5635" max="5635" width="8.140625" style="350" customWidth="1"/>
    <col min="5636" max="5655" width="5.7109375" style="350" customWidth="1"/>
    <col min="5656" max="5656" width="1" style="350" customWidth="1"/>
    <col min="5657" max="5657" width="3.28515625" style="350" customWidth="1"/>
    <col min="5658" max="5888" width="8.5703125" style="350"/>
    <col min="5889" max="5889" width="8.140625" style="350" customWidth="1"/>
    <col min="5890" max="5890" width="3.85546875" style="350" customWidth="1"/>
    <col min="5891" max="5891" width="8.140625" style="350" customWidth="1"/>
    <col min="5892" max="5911" width="5.7109375" style="350" customWidth="1"/>
    <col min="5912" max="5912" width="1" style="350" customWidth="1"/>
    <col min="5913" max="5913" width="3.28515625" style="350" customWidth="1"/>
    <col min="5914" max="6144" width="8.5703125" style="350"/>
    <col min="6145" max="6145" width="8.140625" style="350" customWidth="1"/>
    <col min="6146" max="6146" width="3.85546875" style="350" customWidth="1"/>
    <col min="6147" max="6147" width="8.140625" style="350" customWidth="1"/>
    <col min="6148" max="6167" width="5.7109375" style="350" customWidth="1"/>
    <col min="6168" max="6168" width="1" style="350" customWidth="1"/>
    <col min="6169" max="6169" width="3.28515625" style="350" customWidth="1"/>
    <col min="6170" max="6400" width="8.5703125" style="350"/>
    <col min="6401" max="6401" width="8.140625" style="350" customWidth="1"/>
    <col min="6402" max="6402" width="3.85546875" style="350" customWidth="1"/>
    <col min="6403" max="6403" width="8.140625" style="350" customWidth="1"/>
    <col min="6404" max="6423" width="5.7109375" style="350" customWidth="1"/>
    <col min="6424" max="6424" width="1" style="350" customWidth="1"/>
    <col min="6425" max="6425" width="3.28515625" style="350" customWidth="1"/>
    <col min="6426" max="6656" width="8.5703125" style="350"/>
    <col min="6657" max="6657" width="8.140625" style="350" customWidth="1"/>
    <col min="6658" max="6658" width="3.85546875" style="350" customWidth="1"/>
    <col min="6659" max="6659" width="8.140625" style="350" customWidth="1"/>
    <col min="6660" max="6679" width="5.7109375" style="350" customWidth="1"/>
    <col min="6680" max="6680" width="1" style="350" customWidth="1"/>
    <col min="6681" max="6681" width="3.28515625" style="350" customWidth="1"/>
    <col min="6682" max="6912" width="8.5703125" style="350"/>
    <col min="6913" max="6913" width="8.140625" style="350" customWidth="1"/>
    <col min="6914" max="6914" width="3.85546875" style="350" customWidth="1"/>
    <col min="6915" max="6915" width="8.140625" style="350" customWidth="1"/>
    <col min="6916" max="6935" width="5.7109375" style="350" customWidth="1"/>
    <col min="6936" max="6936" width="1" style="350" customWidth="1"/>
    <col min="6937" max="6937" width="3.28515625" style="350" customWidth="1"/>
    <col min="6938" max="7168" width="8.5703125" style="350"/>
    <col min="7169" max="7169" width="8.140625" style="350" customWidth="1"/>
    <col min="7170" max="7170" width="3.85546875" style="350" customWidth="1"/>
    <col min="7171" max="7171" width="8.140625" style="350" customWidth="1"/>
    <col min="7172" max="7191" width="5.7109375" style="350" customWidth="1"/>
    <col min="7192" max="7192" width="1" style="350" customWidth="1"/>
    <col min="7193" max="7193" width="3.28515625" style="350" customWidth="1"/>
    <col min="7194" max="7424" width="8.5703125" style="350"/>
    <col min="7425" max="7425" width="8.140625" style="350" customWidth="1"/>
    <col min="7426" max="7426" width="3.85546875" style="350" customWidth="1"/>
    <col min="7427" max="7427" width="8.140625" style="350" customWidth="1"/>
    <col min="7428" max="7447" width="5.7109375" style="350" customWidth="1"/>
    <col min="7448" max="7448" width="1" style="350" customWidth="1"/>
    <col min="7449" max="7449" width="3.28515625" style="350" customWidth="1"/>
    <col min="7450" max="7680" width="8.5703125" style="350"/>
    <col min="7681" max="7681" width="8.140625" style="350" customWidth="1"/>
    <col min="7682" max="7682" width="3.85546875" style="350" customWidth="1"/>
    <col min="7683" max="7683" width="8.140625" style="350" customWidth="1"/>
    <col min="7684" max="7703" width="5.7109375" style="350" customWidth="1"/>
    <col min="7704" max="7704" width="1" style="350" customWidth="1"/>
    <col min="7705" max="7705" width="3.28515625" style="350" customWidth="1"/>
    <col min="7706" max="7936" width="8.5703125" style="350"/>
    <col min="7937" max="7937" width="8.140625" style="350" customWidth="1"/>
    <col min="7938" max="7938" width="3.85546875" style="350" customWidth="1"/>
    <col min="7939" max="7939" width="8.140625" style="350" customWidth="1"/>
    <col min="7940" max="7959" width="5.7109375" style="350" customWidth="1"/>
    <col min="7960" max="7960" width="1" style="350" customWidth="1"/>
    <col min="7961" max="7961" width="3.28515625" style="350" customWidth="1"/>
    <col min="7962" max="8192" width="8.5703125" style="350"/>
    <col min="8193" max="8193" width="8.140625" style="350" customWidth="1"/>
    <col min="8194" max="8194" width="3.85546875" style="350" customWidth="1"/>
    <col min="8195" max="8195" width="8.140625" style="350" customWidth="1"/>
    <col min="8196" max="8215" width="5.7109375" style="350" customWidth="1"/>
    <col min="8216" max="8216" width="1" style="350" customWidth="1"/>
    <col min="8217" max="8217" width="3.28515625" style="350" customWidth="1"/>
    <col min="8218" max="8448" width="8.5703125" style="350"/>
    <col min="8449" max="8449" width="8.140625" style="350" customWidth="1"/>
    <col min="8450" max="8450" width="3.85546875" style="350" customWidth="1"/>
    <col min="8451" max="8451" width="8.140625" style="350" customWidth="1"/>
    <col min="8452" max="8471" width="5.7109375" style="350" customWidth="1"/>
    <col min="8472" max="8472" width="1" style="350" customWidth="1"/>
    <col min="8473" max="8473" width="3.28515625" style="350" customWidth="1"/>
    <col min="8474" max="8704" width="8.5703125" style="350"/>
    <col min="8705" max="8705" width="8.140625" style="350" customWidth="1"/>
    <col min="8706" max="8706" width="3.85546875" style="350" customWidth="1"/>
    <col min="8707" max="8707" width="8.140625" style="350" customWidth="1"/>
    <col min="8708" max="8727" width="5.7109375" style="350" customWidth="1"/>
    <col min="8728" max="8728" width="1" style="350" customWidth="1"/>
    <col min="8729" max="8729" width="3.28515625" style="350" customWidth="1"/>
    <col min="8730" max="8960" width="8.5703125" style="350"/>
    <col min="8961" max="8961" width="8.140625" style="350" customWidth="1"/>
    <col min="8962" max="8962" width="3.85546875" style="350" customWidth="1"/>
    <col min="8963" max="8963" width="8.140625" style="350" customWidth="1"/>
    <col min="8964" max="8983" width="5.7109375" style="350" customWidth="1"/>
    <col min="8984" max="8984" width="1" style="350" customWidth="1"/>
    <col min="8985" max="8985" width="3.28515625" style="350" customWidth="1"/>
    <col min="8986" max="9216" width="8.5703125" style="350"/>
    <col min="9217" max="9217" width="8.140625" style="350" customWidth="1"/>
    <col min="9218" max="9218" width="3.85546875" style="350" customWidth="1"/>
    <col min="9219" max="9219" width="8.140625" style="350" customWidth="1"/>
    <col min="9220" max="9239" width="5.7109375" style="350" customWidth="1"/>
    <col min="9240" max="9240" width="1" style="350" customWidth="1"/>
    <col min="9241" max="9241" width="3.28515625" style="350" customWidth="1"/>
    <col min="9242" max="9472" width="8.5703125" style="350"/>
    <col min="9473" max="9473" width="8.140625" style="350" customWidth="1"/>
    <col min="9474" max="9474" width="3.85546875" style="350" customWidth="1"/>
    <col min="9475" max="9475" width="8.140625" style="350" customWidth="1"/>
    <col min="9476" max="9495" width="5.7109375" style="350" customWidth="1"/>
    <col min="9496" max="9496" width="1" style="350" customWidth="1"/>
    <col min="9497" max="9497" width="3.28515625" style="350" customWidth="1"/>
    <col min="9498" max="9728" width="8.5703125" style="350"/>
    <col min="9729" max="9729" width="8.140625" style="350" customWidth="1"/>
    <col min="9730" max="9730" width="3.85546875" style="350" customWidth="1"/>
    <col min="9731" max="9731" width="8.140625" style="350" customWidth="1"/>
    <col min="9732" max="9751" width="5.7109375" style="350" customWidth="1"/>
    <col min="9752" max="9752" width="1" style="350" customWidth="1"/>
    <col min="9753" max="9753" width="3.28515625" style="350" customWidth="1"/>
    <col min="9754" max="9984" width="8.5703125" style="350"/>
    <col min="9985" max="9985" width="8.140625" style="350" customWidth="1"/>
    <col min="9986" max="9986" width="3.85546875" style="350" customWidth="1"/>
    <col min="9987" max="9987" width="8.140625" style="350" customWidth="1"/>
    <col min="9988" max="10007" width="5.7109375" style="350" customWidth="1"/>
    <col min="10008" max="10008" width="1" style="350" customWidth="1"/>
    <col min="10009" max="10009" width="3.28515625" style="350" customWidth="1"/>
    <col min="10010" max="10240" width="8.5703125" style="350"/>
    <col min="10241" max="10241" width="8.140625" style="350" customWidth="1"/>
    <col min="10242" max="10242" width="3.85546875" style="350" customWidth="1"/>
    <col min="10243" max="10243" width="8.140625" style="350" customWidth="1"/>
    <col min="10244" max="10263" width="5.7109375" style="350" customWidth="1"/>
    <col min="10264" max="10264" width="1" style="350" customWidth="1"/>
    <col min="10265" max="10265" width="3.28515625" style="350" customWidth="1"/>
    <col min="10266" max="10496" width="8.5703125" style="350"/>
    <col min="10497" max="10497" width="8.140625" style="350" customWidth="1"/>
    <col min="10498" max="10498" width="3.85546875" style="350" customWidth="1"/>
    <col min="10499" max="10499" width="8.140625" style="350" customWidth="1"/>
    <col min="10500" max="10519" width="5.7109375" style="350" customWidth="1"/>
    <col min="10520" max="10520" width="1" style="350" customWidth="1"/>
    <col min="10521" max="10521" width="3.28515625" style="350" customWidth="1"/>
    <col min="10522" max="10752" width="8.5703125" style="350"/>
    <col min="10753" max="10753" width="8.140625" style="350" customWidth="1"/>
    <col min="10754" max="10754" width="3.85546875" style="350" customWidth="1"/>
    <col min="10755" max="10755" width="8.140625" style="350" customWidth="1"/>
    <col min="10756" max="10775" width="5.7109375" style="350" customWidth="1"/>
    <col min="10776" max="10776" width="1" style="350" customWidth="1"/>
    <col min="10777" max="10777" width="3.28515625" style="350" customWidth="1"/>
    <col min="10778" max="11008" width="8.5703125" style="350"/>
    <col min="11009" max="11009" width="8.140625" style="350" customWidth="1"/>
    <col min="11010" max="11010" width="3.85546875" style="350" customWidth="1"/>
    <col min="11011" max="11011" width="8.140625" style="350" customWidth="1"/>
    <col min="11012" max="11031" width="5.7109375" style="350" customWidth="1"/>
    <col min="11032" max="11032" width="1" style="350" customWidth="1"/>
    <col min="11033" max="11033" width="3.28515625" style="350" customWidth="1"/>
    <col min="11034" max="11264" width="8.5703125" style="350"/>
    <col min="11265" max="11265" width="8.140625" style="350" customWidth="1"/>
    <col min="11266" max="11266" width="3.85546875" style="350" customWidth="1"/>
    <col min="11267" max="11267" width="8.140625" style="350" customWidth="1"/>
    <col min="11268" max="11287" width="5.7109375" style="350" customWidth="1"/>
    <col min="11288" max="11288" width="1" style="350" customWidth="1"/>
    <col min="11289" max="11289" width="3.28515625" style="350" customWidth="1"/>
    <col min="11290" max="11520" width="8.5703125" style="350"/>
    <col min="11521" max="11521" width="8.140625" style="350" customWidth="1"/>
    <col min="11522" max="11522" width="3.85546875" style="350" customWidth="1"/>
    <col min="11523" max="11523" width="8.140625" style="350" customWidth="1"/>
    <col min="11524" max="11543" width="5.7109375" style="350" customWidth="1"/>
    <col min="11544" max="11544" width="1" style="350" customWidth="1"/>
    <col min="11545" max="11545" width="3.28515625" style="350" customWidth="1"/>
    <col min="11546" max="11776" width="8.5703125" style="350"/>
    <col min="11777" max="11777" width="8.140625" style="350" customWidth="1"/>
    <col min="11778" max="11778" width="3.85546875" style="350" customWidth="1"/>
    <col min="11779" max="11779" width="8.140625" style="350" customWidth="1"/>
    <col min="11780" max="11799" width="5.7109375" style="350" customWidth="1"/>
    <col min="11800" max="11800" width="1" style="350" customWidth="1"/>
    <col min="11801" max="11801" width="3.28515625" style="350" customWidth="1"/>
    <col min="11802" max="12032" width="8.5703125" style="350"/>
    <col min="12033" max="12033" width="8.140625" style="350" customWidth="1"/>
    <col min="12034" max="12034" width="3.85546875" style="350" customWidth="1"/>
    <col min="12035" max="12035" width="8.140625" style="350" customWidth="1"/>
    <col min="12036" max="12055" width="5.7109375" style="350" customWidth="1"/>
    <col min="12056" max="12056" width="1" style="350" customWidth="1"/>
    <col min="12057" max="12057" width="3.28515625" style="350" customWidth="1"/>
    <col min="12058" max="12288" width="8.5703125" style="350"/>
    <col min="12289" max="12289" width="8.140625" style="350" customWidth="1"/>
    <col min="12290" max="12290" width="3.85546875" style="350" customWidth="1"/>
    <col min="12291" max="12291" width="8.140625" style="350" customWidth="1"/>
    <col min="12292" max="12311" width="5.7109375" style="350" customWidth="1"/>
    <col min="12312" max="12312" width="1" style="350" customWidth="1"/>
    <col min="12313" max="12313" width="3.28515625" style="350" customWidth="1"/>
    <col min="12314" max="12544" width="8.5703125" style="350"/>
    <col min="12545" max="12545" width="8.140625" style="350" customWidth="1"/>
    <col min="12546" max="12546" width="3.85546875" style="350" customWidth="1"/>
    <col min="12547" max="12547" width="8.140625" style="350" customWidth="1"/>
    <col min="12548" max="12567" width="5.7109375" style="350" customWidth="1"/>
    <col min="12568" max="12568" width="1" style="350" customWidth="1"/>
    <col min="12569" max="12569" width="3.28515625" style="350" customWidth="1"/>
    <col min="12570" max="12800" width="8.5703125" style="350"/>
    <col min="12801" max="12801" width="8.140625" style="350" customWidth="1"/>
    <col min="12802" max="12802" width="3.85546875" style="350" customWidth="1"/>
    <col min="12803" max="12803" width="8.140625" style="350" customWidth="1"/>
    <col min="12804" max="12823" width="5.7109375" style="350" customWidth="1"/>
    <col min="12824" max="12824" width="1" style="350" customWidth="1"/>
    <col min="12825" max="12825" width="3.28515625" style="350" customWidth="1"/>
    <col min="12826" max="13056" width="8.5703125" style="350"/>
    <col min="13057" max="13057" width="8.140625" style="350" customWidth="1"/>
    <col min="13058" max="13058" width="3.85546875" style="350" customWidth="1"/>
    <col min="13059" max="13059" width="8.140625" style="350" customWidth="1"/>
    <col min="13060" max="13079" width="5.7109375" style="350" customWidth="1"/>
    <col min="13080" max="13080" width="1" style="350" customWidth="1"/>
    <col min="13081" max="13081" width="3.28515625" style="350" customWidth="1"/>
    <col min="13082" max="13312" width="8.5703125" style="350"/>
    <col min="13313" max="13313" width="8.140625" style="350" customWidth="1"/>
    <col min="13314" max="13314" width="3.85546875" style="350" customWidth="1"/>
    <col min="13315" max="13315" width="8.140625" style="350" customWidth="1"/>
    <col min="13316" max="13335" width="5.7109375" style="350" customWidth="1"/>
    <col min="13336" max="13336" width="1" style="350" customWidth="1"/>
    <col min="13337" max="13337" width="3.28515625" style="350" customWidth="1"/>
    <col min="13338" max="13568" width="8.5703125" style="350"/>
    <col min="13569" max="13569" width="8.140625" style="350" customWidth="1"/>
    <col min="13570" max="13570" width="3.85546875" style="350" customWidth="1"/>
    <col min="13571" max="13571" width="8.140625" style="350" customWidth="1"/>
    <col min="13572" max="13591" width="5.7109375" style="350" customWidth="1"/>
    <col min="13592" max="13592" width="1" style="350" customWidth="1"/>
    <col min="13593" max="13593" width="3.28515625" style="350" customWidth="1"/>
    <col min="13594" max="13824" width="8.5703125" style="350"/>
    <col min="13825" max="13825" width="8.140625" style="350" customWidth="1"/>
    <col min="13826" max="13826" width="3.85546875" style="350" customWidth="1"/>
    <col min="13827" max="13827" width="8.140625" style="350" customWidth="1"/>
    <col min="13828" max="13847" width="5.7109375" style="350" customWidth="1"/>
    <col min="13848" max="13848" width="1" style="350" customWidth="1"/>
    <col min="13849" max="13849" width="3.28515625" style="350" customWidth="1"/>
    <col min="13850" max="14080" width="8.5703125" style="350"/>
    <col min="14081" max="14081" width="8.140625" style="350" customWidth="1"/>
    <col min="14082" max="14082" width="3.85546875" style="350" customWidth="1"/>
    <col min="14083" max="14083" width="8.140625" style="350" customWidth="1"/>
    <col min="14084" max="14103" width="5.7109375" style="350" customWidth="1"/>
    <col min="14104" max="14104" width="1" style="350" customWidth="1"/>
    <col min="14105" max="14105" width="3.28515625" style="350" customWidth="1"/>
    <col min="14106" max="14336" width="8.5703125" style="350"/>
    <col min="14337" max="14337" width="8.140625" style="350" customWidth="1"/>
    <col min="14338" max="14338" width="3.85546875" style="350" customWidth="1"/>
    <col min="14339" max="14339" width="8.140625" style="350" customWidth="1"/>
    <col min="14340" max="14359" width="5.7109375" style="350" customWidth="1"/>
    <col min="14360" max="14360" width="1" style="350" customWidth="1"/>
    <col min="14361" max="14361" width="3.28515625" style="350" customWidth="1"/>
    <col min="14362" max="14592" width="8.5703125" style="350"/>
    <col min="14593" max="14593" width="8.140625" style="350" customWidth="1"/>
    <col min="14594" max="14594" width="3.85546875" style="350" customWidth="1"/>
    <col min="14595" max="14595" width="8.140625" style="350" customWidth="1"/>
    <col min="14596" max="14615" width="5.7109375" style="350" customWidth="1"/>
    <col min="14616" max="14616" width="1" style="350" customWidth="1"/>
    <col min="14617" max="14617" width="3.28515625" style="350" customWidth="1"/>
    <col min="14618" max="14848" width="8.5703125" style="350"/>
    <col min="14849" max="14849" width="8.140625" style="350" customWidth="1"/>
    <col min="14850" max="14850" width="3.85546875" style="350" customWidth="1"/>
    <col min="14851" max="14851" width="8.140625" style="350" customWidth="1"/>
    <col min="14852" max="14871" width="5.7109375" style="350" customWidth="1"/>
    <col min="14872" max="14872" width="1" style="350" customWidth="1"/>
    <col min="14873" max="14873" width="3.28515625" style="350" customWidth="1"/>
    <col min="14874" max="15104" width="8.5703125" style="350"/>
    <col min="15105" max="15105" width="8.140625" style="350" customWidth="1"/>
    <col min="15106" max="15106" width="3.85546875" style="350" customWidth="1"/>
    <col min="15107" max="15107" width="8.140625" style="350" customWidth="1"/>
    <col min="15108" max="15127" width="5.7109375" style="350" customWidth="1"/>
    <col min="15128" max="15128" width="1" style="350" customWidth="1"/>
    <col min="15129" max="15129" width="3.28515625" style="350" customWidth="1"/>
    <col min="15130" max="15360" width="8.5703125" style="350"/>
    <col min="15361" max="15361" width="8.140625" style="350" customWidth="1"/>
    <col min="15362" max="15362" width="3.85546875" style="350" customWidth="1"/>
    <col min="15363" max="15363" width="8.140625" style="350" customWidth="1"/>
    <col min="15364" max="15383" width="5.7109375" style="350" customWidth="1"/>
    <col min="15384" max="15384" width="1" style="350" customWidth="1"/>
    <col min="15385" max="15385" width="3.28515625" style="350" customWidth="1"/>
    <col min="15386" max="15616" width="8.5703125" style="350"/>
    <col min="15617" max="15617" width="8.140625" style="350" customWidth="1"/>
    <col min="15618" max="15618" width="3.85546875" style="350" customWidth="1"/>
    <col min="15619" max="15619" width="8.140625" style="350" customWidth="1"/>
    <col min="15620" max="15639" width="5.7109375" style="350" customWidth="1"/>
    <col min="15640" max="15640" width="1" style="350" customWidth="1"/>
    <col min="15641" max="15641" width="3.28515625" style="350" customWidth="1"/>
    <col min="15642" max="15872" width="8.5703125" style="350"/>
    <col min="15873" max="15873" width="8.140625" style="350" customWidth="1"/>
    <col min="15874" max="15874" width="3.85546875" style="350" customWidth="1"/>
    <col min="15875" max="15875" width="8.140625" style="350" customWidth="1"/>
    <col min="15876" max="15895" width="5.7109375" style="350" customWidth="1"/>
    <col min="15896" max="15896" width="1" style="350" customWidth="1"/>
    <col min="15897" max="15897" width="3.28515625" style="350" customWidth="1"/>
    <col min="15898" max="16128" width="8.5703125" style="350"/>
    <col min="16129" max="16129" width="8.140625" style="350" customWidth="1"/>
    <col min="16130" max="16130" width="3.85546875" style="350" customWidth="1"/>
    <col min="16131" max="16131" width="8.140625" style="350" customWidth="1"/>
    <col min="16132" max="16151" width="5.7109375" style="350" customWidth="1"/>
    <col min="16152" max="16152" width="1" style="350" customWidth="1"/>
    <col min="16153" max="16153" width="3.28515625" style="350" customWidth="1"/>
    <col min="16154" max="16384" width="8.5703125" style="350"/>
  </cols>
  <sheetData>
    <row r="1" spans="1:24" ht="14.25" customHeight="1">
      <c r="W1" s="352"/>
    </row>
    <row r="2" spans="1:24" ht="20.25" customHeight="1"/>
    <row r="3" spans="1:24" ht="18" customHeight="1" thickBot="1">
      <c r="A3" s="353" t="s">
        <v>155</v>
      </c>
    </row>
    <row r="4" spans="1:24" s="360" customFormat="1" ht="146.25" customHeight="1" thickBot="1">
      <c r="A4" s="354" t="s">
        <v>156</v>
      </c>
      <c r="B4" s="355"/>
      <c r="C4" s="356" t="s">
        <v>13</v>
      </c>
      <c r="D4" s="357" t="s">
        <v>157</v>
      </c>
      <c r="E4" s="357" t="s">
        <v>158</v>
      </c>
      <c r="F4" s="357" t="s">
        <v>159</v>
      </c>
      <c r="G4" s="357" t="s">
        <v>160</v>
      </c>
      <c r="H4" s="357" t="s">
        <v>161</v>
      </c>
      <c r="I4" s="357" t="s">
        <v>162</v>
      </c>
      <c r="J4" s="357" t="s">
        <v>163</v>
      </c>
      <c r="K4" s="357" t="s">
        <v>164</v>
      </c>
      <c r="L4" s="357" t="s">
        <v>165</v>
      </c>
      <c r="M4" s="357" t="s">
        <v>166</v>
      </c>
      <c r="N4" s="357" t="s">
        <v>167</v>
      </c>
      <c r="O4" s="357" t="s">
        <v>168</v>
      </c>
      <c r="P4" s="357" t="s">
        <v>169</v>
      </c>
      <c r="Q4" s="357" t="s">
        <v>170</v>
      </c>
      <c r="R4" s="357" t="s">
        <v>171</v>
      </c>
      <c r="S4" s="357" t="s">
        <v>172</v>
      </c>
      <c r="T4" s="357" t="s">
        <v>173</v>
      </c>
      <c r="U4" s="357" t="s">
        <v>174</v>
      </c>
      <c r="V4" s="357" t="s">
        <v>175</v>
      </c>
      <c r="W4" s="358" t="s">
        <v>176</v>
      </c>
      <c r="X4" s="359"/>
    </row>
    <row r="5" spans="1:24" s="360" customFormat="1" ht="25.5" customHeight="1">
      <c r="A5" s="361" t="s">
        <v>13</v>
      </c>
      <c r="B5" s="362" t="s">
        <v>26</v>
      </c>
      <c r="C5" s="363">
        <f>SUM(D5:W5)</f>
        <v>1648</v>
      </c>
      <c r="D5" s="364">
        <f t="shared" ref="D5:W5" si="0">SUM(D6:D7)</f>
        <v>5</v>
      </c>
      <c r="E5" s="364">
        <f t="shared" si="0"/>
        <v>2</v>
      </c>
      <c r="F5" s="364">
        <f t="shared" si="0"/>
        <v>0</v>
      </c>
      <c r="G5" s="364">
        <f t="shared" si="0"/>
        <v>124</v>
      </c>
      <c r="H5" s="364">
        <f t="shared" si="0"/>
        <v>756</v>
      </c>
      <c r="I5" s="364">
        <f t="shared" si="0"/>
        <v>73</v>
      </c>
      <c r="J5" s="364">
        <f t="shared" si="0"/>
        <v>15</v>
      </c>
      <c r="K5" s="364">
        <f t="shared" si="0"/>
        <v>34</v>
      </c>
      <c r="L5" s="364">
        <f t="shared" si="0"/>
        <v>128</v>
      </c>
      <c r="M5" s="364">
        <f t="shared" si="0"/>
        <v>22</v>
      </c>
      <c r="N5" s="364">
        <f t="shared" si="0"/>
        <v>1</v>
      </c>
      <c r="O5" s="364">
        <f t="shared" si="0"/>
        <v>29</v>
      </c>
      <c r="P5" s="364">
        <f t="shared" si="0"/>
        <v>86</v>
      </c>
      <c r="Q5" s="364">
        <f t="shared" si="0"/>
        <v>65</v>
      </c>
      <c r="R5" s="364">
        <f t="shared" si="0"/>
        <v>0</v>
      </c>
      <c r="S5" s="364">
        <f t="shared" si="0"/>
        <v>143</v>
      </c>
      <c r="T5" s="364">
        <f t="shared" si="0"/>
        <v>33</v>
      </c>
      <c r="U5" s="364">
        <f t="shared" si="0"/>
        <v>63</v>
      </c>
      <c r="V5" s="364">
        <f t="shared" si="0"/>
        <v>57</v>
      </c>
      <c r="W5" s="364">
        <f t="shared" si="0"/>
        <v>12</v>
      </c>
      <c r="X5" s="359"/>
    </row>
    <row r="6" spans="1:24" s="360" customFormat="1" ht="25.5" customHeight="1">
      <c r="A6" s="365"/>
      <c r="B6" s="366" t="s">
        <v>27</v>
      </c>
      <c r="C6" s="367">
        <f>SUM(D6:W6)</f>
        <v>932</v>
      </c>
      <c r="D6" s="368">
        <f t="shared" ref="D6:W7" si="1">D9+D12+D15+D18+D21+D24+D27+D30+D33+D36</f>
        <v>2</v>
      </c>
      <c r="E6" s="368">
        <f t="shared" si="1"/>
        <v>2</v>
      </c>
      <c r="F6" s="368">
        <f t="shared" si="1"/>
        <v>0</v>
      </c>
      <c r="G6" s="368">
        <f t="shared" si="1"/>
        <v>111</v>
      </c>
      <c r="H6" s="368">
        <f t="shared" si="1"/>
        <v>490</v>
      </c>
      <c r="I6" s="368">
        <f t="shared" si="1"/>
        <v>62</v>
      </c>
      <c r="J6" s="368">
        <f t="shared" si="1"/>
        <v>3</v>
      </c>
      <c r="K6" s="368">
        <f t="shared" si="1"/>
        <v>25</v>
      </c>
      <c r="L6" s="368">
        <f t="shared" si="1"/>
        <v>34</v>
      </c>
      <c r="M6" s="368">
        <f t="shared" si="1"/>
        <v>2</v>
      </c>
      <c r="N6" s="368">
        <f t="shared" si="1"/>
        <v>1</v>
      </c>
      <c r="O6" s="368">
        <f t="shared" si="1"/>
        <v>17</v>
      </c>
      <c r="P6" s="368">
        <f t="shared" si="1"/>
        <v>35</v>
      </c>
      <c r="Q6" s="368">
        <f t="shared" si="1"/>
        <v>20</v>
      </c>
      <c r="R6" s="368">
        <f t="shared" si="1"/>
        <v>0</v>
      </c>
      <c r="S6" s="368">
        <f t="shared" si="1"/>
        <v>15</v>
      </c>
      <c r="T6" s="368">
        <f t="shared" si="1"/>
        <v>15</v>
      </c>
      <c r="U6" s="368">
        <f t="shared" si="1"/>
        <v>46</v>
      </c>
      <c r="V6" s="368">
        <f t="shared" si="1"/>
        <v>44</v>
      </c>
      <c r="W6" s="368">
        <f t="shared" si="1"/>
        <v>8</v>
      </c>
      <c r="X6" s="359"/>
    </row>
    <row r="7" spans="1:24" s="360" customFormat="1" ht="25.5" customHeight="1">
      <c r="A7" s="365"/>
      <c r="B7" s="366" t="s">
        <v>28</v>
      </c>
      <c r="C7" s="369">
        <f>SUM(D7:W7)</f>
        <v>716</v>
      </c>
      <c r="D7" s="368">
        <f t="shared" si="1"/>
        <v>3</v>
      </c>
      <c r="E7" s="368">
        <f t="shared" si="1"/>
        <v>0</v>
      </c>
      <c r="F7" s="368">
        <f t="shared" si="1"/>
        <v>0</v>
      </c>
      <c r="G7" s="368">
        <f t="shared" si="1"/>
        <v>13</v>
      </c>
      <c r="H7" s="368">
        <f t="shared" si="1"/>
        <v>266</v>
      </c>
      <c r="I7" s="368">
        <f t="shared" si="1"/>
        <v>11</v>
      </c>
      <c r="J7" s="368">
        <f t="shared" si="1"/>
        <v>12</v>
      </c>
      <c r="K7" s="368">
        <f t="shared" si="1"/>
        <v>9</v>
      </c>
      <c r="L7" s="368">
        <f t="shared" si="1"/>
        <v>94</v>
      </c>
      <c r="M7" s="368">
        <f t="shared" si="1"/>
        <v>20</v>
      </c>
      <c r="N7" s="368">
        <f t="shared" si="1"/>
        <v>0</v>
      </c>
      <c r="O7" s="368">
        <f t="shared" si="1"/>
        <v>12</v>
      </c>
      <c r="P7" s="368">
        <f t="shared" si="1"/>
        <v>51</v>
      </c>
      <c r="Q7" s="368">
        <f t="shared" si="1"/>
        <v>45</v>
      </c>
      <c r="R7" s="368">
        <f t="shared" si="1"/>
        <v>0</v>
      </c>
      <c r="S7" s="368">
        <f t="shared" si="1"/>
        <v>128</v>
      </c>
      <c r="T7" s="368">
        <f t="shared" si="1"/>
        <v>18</v>
      </c>
      <c r="U7" s="368">
        <f t="shared" si="1"/>
        <v>17</v>
      </c>
      <c r="V7" s="368">
        <f t="shared" si="1"/>
        <v>13</v>
      </c>
      <c r="W7" s="368">
        <f t="shared" si="1"/>
        <v>4</v>
      </c>
      <c r="X7" s="359"/>
    </row>
    <row r="8" spans="1:24" s="360" customFormat="1" ht="25.5" customHeight="1">
      <c r="A8" s="370" t="s">
        <v>123</v>
      </c>
      <c r="B8" s="371" t="s">
        <v>26</v>
      </c>
      <c r="C8" s="372">
        <f>SUM(C9:C10)</f>
        <v>366</v>
      </c>
      <c r="D8" s="373">
        <v>0</v>
      </c>
      <c r="E8" s="373">
        <v>1</v>
      </c>
      <c r="F8" s="373">
        <v>0</v>
      </c>
      <c r="G8" s="373">
        <v>19</v>
      </c>
      <c r="H8" s="373">
        <v>132</v>
      </c>
      <c r="I8" s="373">
        <v>9</v>
      </c>
      <c r="J8" s="373">
        <v>3</v>
      </c>
      <c r="K8" s="373">
        <v>7</v>
      </c>
      <c r="L8" s="373">
        <v>27</v>
      </c>
      <c r="M8" s="373">
        <v>6</v>
      </c>
      <c r="N8" s="373">
        <v>0</v>
      </c>
      <c r="O8" s="373">
        <v>8</v>
      </c>
      <c r="P8" s="373">
        <v>29</v>
      </c>
      <c r="Q8" s="373">
        <v>22</v>
      </c>
      <c r="R8" s="373">
        <v>0</v>
      </c>
      <c r="S8" s="373">
        <v>35</v>
      </c>
      <c r="T8" s="373">
        <v>12</v>
      </c>
      <c r="U8" s="373">
        <v>18</v>
      </c>
      <c r="V8" s="373">
        <v>32</v>
      </c>
      <c r="W8" s="373">
        <v>6</v>
      </c>
      <c r="X8" s="359"/>
    </row>
    <row r="9" spans="1:24" s="360" customFormat="1" ht="25.5" customHeight="1">
      <c r="A9" s="365"/>
      <c r="B9" s="366" t="s">
        <v>27</v>
      </c>
      <c r="C9" s="374">
        <f>SUM(D9:W9)</f>
        <v>198</v>
      </c>
      <c r="D9" s="368">
        <v>0</v>
      </c>
      <c r="E9" s="368">
        <v>1</v>
      </c>
      <c r="F9" s="368">
        <v>0</v>
      </c>
      <c r="G9" s="368">
        <v>17</v>
      </c>
      <c r="H9" s="368">
        <v>85</v>
      </c>
      <c r="I9" s="368">
        <v>5</v>
      </c>
      <c r="J9" s="368">
        <v>1</v>
      </c>
      <c r="K9" s="368">
        <v>5</v>
      </c>
      <c r="L9" s="368">
        <v>8</v>
      </c>
      <c r="M9" s="368">
        <v>1</v>
      </c>
      <c r="N9" s="368">
        <v>0</v>
      </c>
      <c r="O9" s="368">
        <v>5</v>
      </c>
      <c r="P9" s="368">
        <v>10</v>
      </c>
      <c r="Q9" s="368">
        <v>8</v>
      </c>
      <c r="R9" s="368">
        <v>0</v>
      </c>
      <c r="S9" s="368">
        <v>6</v>
      </c>
      <c r="T9" s="368">
        <v>5</v>
      </c>
      <c r="U9" s="368">
        <v>13</v>
      </c>
      <c r="V9" s="368">
        <v>25</v>
      </c>
      <c r="W9" s="368">
        <v>3</v>
      </c>
      <c r="X9" s="359"/>
    </row>
    <row r="10" spans="1:24" s="360" customFormat="1" ht="25.5" customHeight="1">
      <c r="A10" s="375"/>
      <c r="B10" s="376" t="s">
        <v>28</v>
      </c>
      <c r="C10" s="377">
        <f>SUM(D10:W10)</f>
        <v>168</v>
      </c>
      <c r="D10" s="378">
        <v>0</v>
      </c>
      <c r="E10" s="378">
        <v>0</v>
      </c>
      <c r="F10" s="378">
        <v>0</v>
      </c>
      <c r="G10" s="378">
        <v>2</v>
      </c>
      <c r="H10" s="378">
        <v>47</v>
      </c>
      <c r="I10" s="378">
        <v>4</v>
      </c>
      <c r="J10" s="378">
        <v>2</v>
      </c>
      <c r="K10" s="378">
        <v>2</v>
      </c>
      <c r="L10" s="378">
        <v>19</v>
      </c>
      <c r="M10" s="378">
        <v>5</v>
      </c>
      <c r="N10" s="378">
        <v>0</v>
      </c>
      <c r="O10" s="378">
        <v>3</v>
      </c>
      <c r="P10" s="378">
        <v>19</v>
      </c>
      <c r="Q10" s="378">
        <v>14</v>
      </c>
      <c r="R10" s="378">
        <v>0</v>
      </c>
      <c r="S10" s="378">
        <v>29</v>
      </c>
      <c r="T10" s="378">
        <v>7</v>
      </c>
      <c r="U10" s="378">
        <v>5</v>
      </c>
      <c r="V10" s="378">
        <v>7</v>
      </c>
      <c r="W10" s="378">
        <v>3</v>
      </c>
      <c r="X10" s="359"/>
    </row>
    <row r="11" spans="1:24" s="360" customFormat="1" ht="25.5" customHeight="1">
      <c r="A11" s="379" t="s">
        <v>124</v>
      </c>
      <c r="B11" s="380" t="s">
        <v>26</v>
      </c>
      <c r="C11" s="372">
        <f>SUM(C12:C13)</f>
        <v>151</v>
      </c>
      <c r="D11" s="373">
        <v>4</v>
      </c>
      <c r="E11" s="373">
        <v>0</v>
      </c>
      <c r="F11" s="373">
        <v>0</v>
      </c>
      <c r="G11" s="373">
        <v>7</v>
      </c>
      <c r="H11" s="373">
        <v>67</v>
      </c>
      <c r="I11" s="373">
        <v>2</v>
      </c>
      <c r="J11" s="373">
        <v>2</v>
      </c>
      <c r="K11" s="373">
        <v>2</v>
      </c>
      <c r="L11" s="373">
        <v>15</v>
      </c>
      <c r="M11" s="373">
        <v>0</v>
      </c>
      <c r="N11" s="373">
        <v>0</v>
      </c>
      <c r="O11" s="373">
        <v>0</v>
      </c>
      <c r="P11" s="373">
        <v>15</v>
      </c>
      <c r="Q11" s="373">
        <v>10</v>
      </c>
      <c r="R11" s="373">
        <v>0</v>
      </c>
      <c r="S11" s="373">
        <v>19</v>
      </c>
      <c r="T11" s="373">
        <v>6</v>
      </c>
      <c r="U11" s="373">
        <v>2</v>
      </c>
      <c r="V11" s="373">
        <v>0</v>
      </c>
      <c r="W11" s="373">
        <v>0</v>
      </c>
      <c r="X11" s="359"/>
    </row>
    <row r="12" spans="1:24" s="360" customFormat="1" ht="25.5" customHeight="1">
      <c r="A12" s="365"/>
      <c r="B12" s="366" t="s">
        <v>27</v>
      </c>
      <c r="C12" s="374">
        <f>SUM(D12:W12)</f>
        <v>66</v>
      </c>
      <c r="D12" s="368">
        <v>2</v>
      </c>
      <c r="E12" s="368">
        <v>0</v>
      </c>
      <c r="F12" s="368">
        <v>0</v>
      </c>
      <c r="G12" s="368">
        <v>6</v>
      </c>
      <c r="H12" s="368">
        <v>41</v>
      </c>
      <c r="I12" s="368">
        <v>2</v>
      </c>
      <c r="J12" s="368">
        <v>0</v>
      </c>
      <c r="K12" s="368">
        <v>1</v>
      </c>
      <c r="L12" s="368">
        <v>4</v>
      </c>
      <c r="M12" s="368">
        <v>0</v>
      </c>
      <c r="N12" s="368">
        <v>0</v>
      </c>
      <c r="O12" s="368">
        <v>0</v>
      </c>
      <c r="P12" s="368">
        <v>6</v>
      </c>
      <c r="Q12" s="368">
        <v>0</v>
      </c>
      <c r="R12" s="368">
        <v>0</v>
      </c>
      <c r="S12" s="368">
        <v>1</v>
      </c>
      <c r="T12" s="368">
        <v>3</v>
      </c>
      <c r="U12" s="368">
        <v>0</v>
      </c>
      <c r="V12" s="368">
        <v>0</v>
      </c>
      <c r="W12" s="368">
        <v>0</v>
      </c>
      <c r="X12" s="359"/>
    </row>
    <row r="13" spans="1:24" s="360" customFormat="1" ht="25.5" customHeight="1">
      <c r="A13" s="365"/>
      <c r="B13" s="366" t="s">
        <v>28</v>
      </c>
      <c r="C13" s="377">
        <f>SUM(D13:W13)</f>
        <v>85</v>
      </c>
      <c r="D13" s="378">
        <v>2</v>
      </c>
      <c r="E13" s="378">
        <v>0</v>
      </c>
      <c r="F13" s="378">
        <v>0</v>
      </c>
      <c r="G13" s="378">
        <v>1</v>
      </c>
      <c r="H13" s="378">
        <v>26</v>
      </c>
      <c r="I13" s="378">
        <v>0</v>
      </c>
      <c r="J13" s="378">
        <v>2</v>
      </c>
      <c r="K13" s="378">
        <v>1</v>
      </c>
      <c r="L13" s="378">
        <v>11</v>
      </c>
      <c r="M13" s="378">
        <v>0</v>
      </c>
      <c r="N13" s="378">
        <v>0</v>
      </c>
      <c r="O13" s="378">
        <v>0</v>
      </c>
      <c r="P13" s="378">
        <v>9</v>
      </c>
      <c r="Q13" s="378">
        <v>10</v>
      </c>
      <c r="R13" s="378">
        <v>0</v>
      </c>
      <c r="S13" s="378">
        <v>18</v>
      </c>
      <c r="T13" s="378">
        <v>3</v>
      </c>
      <c r="U13" s="378">
        <v>2</v>
      </c>
      <c r="V13" s="378">
        <v>0</v>
      </c>
      <c r="W13" s="378">
        <v>0</v>
      </c>
      <c r="X13" s="359"/>
    </row>
    <row r="14" spans="1:24" s="360" customFormat="1" ht="25.5" customHeight="1">
      <c r="A14" s="370" t="s">
        <v>125</v>
      </c>
      <c r="B14" s="371" t="s">
        <v>26</v>
      </c>
      <c r="C14" s="372">
        <f>SUM(C15:C16)</f>
        <v>512</v>
      </c>
      <c r="D14" s="373">
        <v>0</v>
      </c>
      <c r="E14" s="373">
        <v>0</v>
      </c>
      <c r="F14" s="373">
        <v>0</v>
      </c>
      <c r="G14" s="373">
        <v>75</v>
      </c>
      <c r="H14" s="373">
        <v>287</v>
      </c>
      <c r="I14" s="373">
        <v>50</v>
      </c>
      <c r="J14" s="373">
        <v>2</v>
      </c>
      <c r="K14" s="373">
        <v>14</v>
      </c>
      <c r="L14" s="373">
        <v>13</v>
      </c>
      <c r="M14" s="373">
        <v>0</v>
      </c>
      <c r="N14" s="373">
        <v>1</v>
      </c>
      <c r="O14" s="373">
        <v>4</v>
      </c>
      <c r="P14" s="373">
        <v>8</v>
      </c>
      <c r="Q14" s="373">
        <v>7</v>
      </c>
      <c r="R14" s="373">
        <v>0</v>
      </c>
      <c r="S14" s="373">
        <v>9</v>
      </c>
      <c r="T14" s="373">
        <v>6</v>
      </c>
      <c r="U14" s="373">
        <v>26</v>
      </c>
      <c r="V14" s="373">
        <v>10</v>
      </c>
      <c r="W14" s="373">
        <v>0</v>
      </c>
      <c r="X14" s="359"/>
    </row>
    <row r="15" spans="1:24" s="360" customFormat="1" ht="25.5" customHeight="1">
      <c r="A15" s="365"/>
      <c r="B15" s="366" t="s">
        <v>27</v>
      </c>
      <c r="C15" s="374">
        <f>SUM(D15:W15)</f>
        <v>468</v>
      </c>
      <c r="D15" s="368">
        <v>0</v>
      </c>
      <c r="E15" s="368">
        <v>0</v>
      </c>
      <c r="F15" s="368">
        <v>0</v>
      </c>
      <c r="G15" s="368">
        <v>75</v>
      </c>
      <c r="H15" s="368">
        <v>258</v>
      </c>
      <c r="I15" s="368">
        <v>50</v>
      </c>
      <c r="J15" s="368">
        <v>2</v>
      </c>
      <c r="K15" s="368">
        <v>13</v>
      </c>
      <c r="L15" s="368">
        <v>9</v>
      </c>
      <c r="M15" s="368">
        <v>0</v>
      </c>
      <c r="N15" s="368">
        <v>1</v>
      </c>
      <c r="O15" s="368">
        <v>4</v>
      </c>
      <c r="P15" s="368">
        <v>8</v>
      </c>
      <c r="Q15" s="368">
        <v>6</v>
      </c>
      <c r="R15" s="368">
        <v>0</v>
      </c>
      <c r="S15" s="368">
        <v>4</v>
      </c>
      <c r="T15" s="368">
        <v>6</v>
      </c>
      <c r="U15" s="368">
        <v>22</v>
      </c>
      <c r="V15" s="368">
        <v>10</v>
      </c>
      <c r="W15" s="368">
        <v>0</v>
      </c>
      <c r="X15" s="359"/>
    </row>
    <row r="16" spans="1:24" s="360" customFormat="1" ht="25.5" customHeight="1">
      <c r="A16" s="375"/>
      <c r="B16" s="376" t="s">
        <v>28</v>
      </c>
      <c r="C16" s="377">
        <f>SUM(D16:W16)</f>
        <v>44</v>
      </c>
      <c r="D16" s="378">
        <v>0</v>
      </c>
      <c r="E16" s="378">
        <v>0</v>
      </c>
      <c r="F16" s="378">
        <v>0</v>
      </c>
      <c r="G16" s="378">
        <v>0</v>
      </c>
      <c r="H16" s="378">
        <v>29</v>
      </c>
      <c r="I16" s="378">
        <v>0</v>
      </c>
      <c r="J16" s="378">
        <v>0</v>
      </c>
      <c r="K16" s="378">
        <v>1</v>
      </c>
      <c r="L16" s="378">
        <v>4</v>
      </c>
      <c r="M16" s="378">
        <v>0</v>
      </c>
      <c r="N16" s="378">
        <v>0</v>
      </c>
      <c r="O16" s="378">
        <v>0</v>
      </c>
      <c r="P16" s="378">
        <v>0</v>
      </c>
      <c r="Q16" s="378">
        <v>1</v>
      </c>
      <c r="R16" s="378">
        <v>0</v>
      </c>
      <c r="S16" s="378">
        <v>5</v>
      </c>
      <c r="T16" s="378">
        <v>0</v>
      </c>
      <c r="U16" s="378">
        <v>4</v>
      </c>
      <c r="V16" s="378">
        <v>0</v>
      </c>
      <c r="W16" s="378">
        <v>0</v>
      </c>
      <c r="X16" s="359"/>
    </row>
    <row r="17" spans="1:24" s="360" customFormat="1" ht="25.5" customHeight="1">
      <c r="A17" s="379" t="s">
        <v>126</v>
      </c>
      <c r="B17" s="380" t="s">
        <v>26</v>
      </c>
      <c r="C17" s="372">
        <f>SUM(C18:C19)</f>
        <v>326</v>
      </c>
      <c r="D17" s="373">
        <v>0</v>
      </c>
      <c r="E17" s="373">
        <v>0</v>
      </c>
      <c r="F17" s="373">
        <v>0</v>
      </c>
      <c r="G17" s="373">
        <v>18</v>
      </c>
      <c r="H17" s="373">
        <v>138</v>
      </c>
      <c r="I17" s="373">
        <v>9</v>
      </c>
      <c r="J17" s="373">
        <v>8</v>
      </c>
      <c r="K17" s="373">
        <v>6</v>
      </c>
      <c r="L17" s="373">
        <v>56</v>
      </c>
      <c r="M17" s="373">
        <v>15</v>
      </c>
      <c r="N17" s="373">
        <v>0</v>
      </c>
      <c r="O17" s="373">
        <v>14</v>
      </c>
      <c r="P17" s="373">
        <v>14</v>
      </c>
      <c r="Q17" s="373">
        <v>12</v>
      </c>
      <c r="R17" s="373">
        <v>0</v>
      </c>
      <c r="S17" s="373">
        <v>11</v>
      </c>
      <c r="T17" s="373">
        <v>5</v>
      </c>
      <c r="U17" s="373">
        <v>7</v>
      </c>
      <c r="V17" s="373">
        <v>13</v>
      </c>
      <c r="W17" s="373">
        <v>0</v>
      </c>
      <c r="X17" s="359"/>
    </row>
    <row r="18" spans="1:24" s="360" customFormat="1" ht="25.5" customHeight="1">
      <c r="A18" s="365"/>
      <c r="B18" s="366" t="s">
        <v>27</v>
      </c>
      <c r="C18" s="374">
        <f>SUM(D18:W18)</f>
        <v>106</v>
      </c>
      <c r="D18" s="368">
        <v>0</v>
      </c>
      <c r="E18" s="368">
        <v>0</v>
      </c>
      <c r="F18" s="368">
        <v>0</v>
      </c>
      <c r="G18" s="368">
        <v>10</v>
      </c>
      <c r="H18" s="368">
        <v>54</v>
      </c>
      <c r="I18" s="368">
        <v>4</v>
      </c>
      <c r="J18" s="368">
        <v>0</v>
      </c>
      <c r="K18" s="368">
        <v>2</v>
      </c>
      <c r="L18" s="368">
        <v>9</v>
      </c>
      <c r="M18" s="368">
        <v>1</v>
      </c>
      <c r="N18" s="368">
        <v>0</v>
      </c>
      <c r="O18" s="368">
        <v>8</v>
      </c>
      <c r="P18" s="368">
        <v>3</v>
      </c>
      <c r="Q18" s="368">
        <v>4</v>
      </c>
      <c r="R18" s="368">
        <v>0</v>
      </c>
      <c r="S18" s="368">
        <v>0</v>
      </c>
      <c r="T18" s="368">
        <v>0</v>
      </c>
      <c r="U18" s="368">
        <v>4</v>
      </c>
      <c r="V18" s="368">
        <v>7</v>
      </c>
      <c r="W18" s="368">
        <v>0</v>
      </c>
      <c r="X18" s="359"/>
    </row>
    <row r="19" spans="1:24" s="360" customFormat="1" ht="25.5" customHeight="1">
      <c r="A19" s="365"/>
      <c r="B19" s="366" t="s">
        <v>28</v>
      </c>
      <c r="C19" s="377">
        <f>SUM(D19:W19)</f>
        <v>220</v>
      </c>
      <c r="D19" s="378">
        <v>0</v>
      </c>
      <c r="E19" s="378">
        <v>0</v>
      </c>
      <c r="F19" s="378">
        <v>0</v>
      </c>
      <c r="G19" s="378">
        <v>8</v>
      </c>
      <c r="H19" s="378">
        <v>84</v>
      </c>
      <c r="I19" s="378">
        <v>5</v>
      </c>
      <c r="J19" s="378">
        <v>8</v>
      </c>
      <c r="K19" s="378">
        <v>4</v>
      </c>
      <c r="L19" s="378">
        <v>47</v>
      </c>
      <c r="M19" s="378">
        <v>14</v>
      </c>
      <c r="N19" s="378">
        <v>0</v>
      </c>
      <c r="O19" s="378">
        <v>6</v>
      </c>
      <c r="P19" s="378">
        <v>11</v>
      </c>
      <c r="Q19" s="378">
        <v>8</v>
      </c>
      <c r="R19" s="378">
        <v>0</v>
      </c>
      <c r="S19" s="378">
        <v>11</v>
      </c>
      <c r="T19" s="378">
        <v>5</v>
      </c>
      <c r="U19" s="378">
        <v>3</v>
      </c>
      <c r="V19" s="378">
        <v>6</v>
      </c>
      <c r="W19" s="378">
        <v>0</v>
      </c>
      <c r="X19" s="359"/>
    </row>
    <row r="20" spans="1:24" s="360" customFormat="1" ht="25.5" customHeight="1">
      <c r="A20" s="370" t="s">
        <v>127</v>
      </c>
      <c r="B20" s="371" t="s">
        <v>26</v>
      </c>
      <c r="C20" s="372">
        <f>SUM(C21:C22)</f>
        <v>48</v>
      </c>
      <c r="D20" s="373">
        <v>0</v>
      </c>
      <c r="E20" s="373">
        <v>1</v>
      </c>
      <c r="F20" s="373">
        <v>0</v>
      </c>
      <c r="G20" s="373">
        <v>1</v>
      </c>
      <c r="H20" s="373">
        <v>17</v>
      </c>
      <c r="I20" s="373">
        <v>2</v>
      </c>
      <c r="J20" s="373">
        <v>0</v>
      </c>
      <c r="K20" s="373">
        <v>1</v>
      </c>
      <c r="L20" s="373">
        <v>4</v>
      </c>
      <c r="M20" s="373">
        <v>0</v>
      </c>
      <c r="N20" s="373">
        <v>0</v>
      </c>
      <c r="O20" s="373">
        <v>1</v>
      </c>
      <c r="P20" s="373">
        <v>3</v>
      </c>
      <c r="Q20" s="373">
        <v>0</v>
      </c>
      <c r="R20" s="373">
        <v>0</v>
      </c>
      <c r="S20" s="373">
        <v>10</v>
      </c>
      <c r="T20" s="373">
        <v>0</v>
      </c>
      <c r="U20" s="373">
        <v>6</v>
      </c>
      <c r="V20" s="373">
        <v>1</v>
      </c>
      <c r="W20" s="373">
        <v>1</v>
      </c>
      <c r="X20" s="359"/>
    </row>
    <row r="21" spans="1:24" s="360" customFormat="1" ht="25.5" customHeight="1">
      <c r="A21" s="365"/>
      <c r="B21" s="366" t="s">
        <v>27</v>
      </c>
      <c r="C21" s="374">
        <f>SUM(D21:W21)</f>
        <v>24</v>
      </c>
      <c r="D21" s="368">
        <v>0</v>
      </c>
      <c r="E21" s="368">
        <v>1</v>
      </c>
      <c r="F21" s="368">
        <v>0</v>
      </c>
      <c r="G21" s="368">
        <v>1</v>
      </c>
      <c r="H21" s="368">
        <v>13</v>
      </c>
      <c r="I21" s="368">
        <v>1</v>
      </c>
      <c r="J21" s="368">
        <v>0</v>
      </c>
      <c r="K21" s="368">
        <v>1</v>
      </c>
      <c r="L21" s="368">
        <v>1</v>
      </c>
      <c r="M21" s="368">
        <v>0</v>
      </c>
      <c r="N21" s="368">
        <v>0</v>
      </c>
      <c r="O21" s="368">
        <v>0</v>
      </c>
      <c r="P21" s="368">
        <v>1</v>
      </c>
      <c r="Q21" s="368">
        <v>0</v>
      </c>
      <c r="R21" s="368">
        <v>0</v>
      </c>
      <c r="S21" s="368">
        <v>0</v>
      </c>
      <c r="T21" s="368">
        <v>0</v>
      </c>
      <c r="U21" s="368">
        <v>3</v>
      </c>
      <c r="V21" s="368">
        <v>1</v>
      </c>
      <c r="W21" s="368">
        <v>1</v>
      </c>
      <c r="X21" s="359">
        <v>0</v>
      </c>
    </row>
    <row r="22" spans="1:24" s="360" customFormat="1" ht="25.5" customHeight="1">
      <c r="A22" s="375"/>
      <c r="B22" s="376" t="s">
        <v>28</v>
      </c>
      <c r="C22" s="377">
        <f>SUM(D22:W22)</f>
        <v>24</v>
      </c>
      <c r="D22" s="378">
        <v>0</v>
      </c>
      <c r="E22" s="378">
        <v>0</v>
      </c>
      <c r="F22" s="378">
        <v>0</v>
      </c>
      <c r="G22" s="378">
        <v>0</v>
      </c>
      <c r="H22" s="378">
        <v>4</v>
      </c>
      <c r="I22" s="378">
        <v>1</v>
      </c>
      <c r="J22" s="378">
        <v>0</v>
      </c>
      <c r="K22" s="378">
        <v>0</v>
      </c>
      <c r="L22" s="378">
        <v>3</v>
      </c>
      <c r="M22" s="378">
        <v>0</v>
      </c>
      <c r="N22" s="378">
        <v>0</v>
      </c>
      <c r="O22" s="378">
        <v>1</v>
      </c>
      <c r="P22" s="378">
        <v>2</v>
      </c>
      <c r="Q22" s="378">
        <v>0</v>
      </c>
      <c r="R22" s="378">
        <v>0</v>
      </c>
      <c r="S22" s="378">
        <v>10</v>
      </c>
      <c r="T22" s="378">
        <v>0</v>
      </c>
      <c r="U22" s="378">
        <v>3</v>
      </c>
      <c r="V22" s="378">
        <v>0</v>
      </c>
      <c r="W22" s="378">
        <v>0</v>
      </c>
      <c r="X22" s="359">
        <v>0</v>
      </c>
    </row>
    <row r="23" spans="1:24" s="360" customFormat="1" ht="25.5" customHeight="1">
      <c r="A23" s="379" t="s">
        <v>128</v>
      </c>
      <c r="B23" s="380" t="s">
        <v>26</v>
      </c>
      <c r="C23" s="372">
        <f>SUM(C24:C25)</f>
        <v>99</v>
      </c>
      <c r="D23" s="373">
        <v>0</v>
      </c>
      <c r="E23" s="373">
        <v>0</v>
      </c>
      <c r="F23" s="373">
        <v>0</v>
      </c>
      <c r="G23" s="373">
        <v>0</v>
      </c>
      <c r="H23" s="373">
        <v>48</v>
      </c>
      <c r="I23" s="373">
        <v>1</v>
      </c>
      <c r="J23" s="373">
        <v>0</v>
      </c>
      <c r="K23" s="373">
        <v>1</v>
      </c>
      <c r="L23" s="373">
        <v>6</v>
      </c>
      <c r="M23" s="373">
        <v>0</v>
      </c>
      <c r="N23" s="373">
        <v>0</v>
      </c>
      <c r="O23" s="373">
        <v>2</v>
      </c>
      <c r="P23" s="373">
        <v>13</v>
      </c>
      <c r="Q23" s="373">
        <v>9</v>
      </c>
      <c r="R23" s="373">
        <v>0</v>
      </c>
      <c r="S23" s="373">
        <v>15</v>
      </c>
      <c r="T23" s="373">
        <v>2</v>
      </c>
      <c r="U23" s="373">
        <v>2</v>
      </c>
      <c r="V23" s="373">
        <v>0</v>
      </c>
      <c r="W23" s="373">
        <v>0</v>
      </c>
      <c r="X23" s="359"/>
    </row>
    <row r="24" spans="1:24" s="360" customFormat="1" ht="25.5" customHeight="1">
      <c r="A24" s="365"/>
      <c r="B24" s="366" t="s">
        <v>27</v>
      </c>
      <c r="C24" s="374">
        <f>SUM(D24:W24)</f>
        <v>11</v>
      </c>
      <c r="D24" s="368">
        <v>0</v>
      </c>
      <c r="E24" s="368">
        <v>0</v>
      </c>
      <c r="F24" s="368">
        <v>0</v>
      </c>
      <c r="G24" s="368">
        <v>0</v>
      </c>
      <c r="H24" s="368">
        <v>3</v>
      </c>
      <c r="I24" s="368">
        <v>0</v>
      </c>
      <c r="J24" s="368">
        <v>0</v>
      </c>
      <c r="K24" s="368">
        <v>0</v>
      </c>
      <c r="L24" s="368">
        <v>1</v>
      </c>
      <c r="M24" s="368">
        <v>0</v>
      </c>
      <c r="N24" s="368">
        <v>0</v>
      </c>
      <c r="O24" s="368">
        <v>0</v>
      </c>
      <c r="P24" s="368">
        <v>5</v>
      </c>
      <c r="Q24" s="368">
        <v>0</v>
      </c>
      <c r="R24" s="368">
        <v>0</v>
      </c>
      <c r="S24" s="368">
        <v>0</v>
      </c>
      <c r="T24" s="368">
        <v>0</v>
      </c>
      <c r="U24" s="368">
        <v>2</v>
      </c>
      <c r="V24" s="368">
        <v>0</v>
      </c>
      <c r="W24" s="368">
        <v>0</v>
      </c>
      <c r="X24" s="359"/>
    </row>
    <row r="25" spans="1:24" s="360" customFormat="1" ht="25.5" customHeight="1">
      <c r="A25" s="365"/>
      <c r="B25" s="366" t="s">
        <v>28</v>
      </c>
      <c r="C25" s="377">
        <f>SUM(D25:W25)</f>
        <v>88</v>
      </c>
      <c r="D25" s="378">
        <v>0</v>
      </c>
      <c r="E25" s="378">
        <v>0</v>
      </c>
      <c r="F25" s="378">
        <v>0</v>
      </c>
      <c r="G25" s="378">
        <v>0</v>
      </c>
      <c r="H25" s="378">
        <v>45</v>
      </c>
      <c r="I25" s="378">
        <v>1</v>
      </c>
      <c r="J25" s="378">
        <v>0</v>
      </c>
      <c r="K25" s="378">
        <v>1</v>
      </c>
      <c r="L25" s="378">
        <v>5</v>
      </c>
      <c r="M25" s="378">
        <v>0</v>
      </c>
      <c r="N25" s="378">
        <v>0</v>
      </c>
      <c r="O25" s="378">
        <v>2</v>
      </c>
      <c r="P25" s="378">
        <v>8</v>
      </c>
      <c r="Q25" s="378">
        <v>9</v>
      </c>
      <c r="R25" s="378">
        <v>0</v>
      </c>
      <c r="S25" s="378">
        <v>15</v>
      </c>
      <c r="T25" s="378">
        <v>2</v>
      </c>
      <c r="U25" s="378">
        <v>0</v>
      </c>
      <c r="V25" s="378">
        <v>0</v>
      </c>
      <c r="W25" s="378">
        <v>0</v>
      </c>
      <c r="X25" s="359"/>
    </row>
    <row r="26" spans="1:24" s="360" customFormat="1" ht="25.5" customHeight="1">
      <c r="A26" s="370" t="s">
        <v>129</v>
      </c>
      <c r="B26" s="371" t="s">
        <v>26</v>
      </c>
      <c r="C26" s="372">
        <f>SUM(C27:C28)</f>
        <v>0</v>
      </c>
      <c r="D26" s="373">
        <v>0</v>
      </c>
      <c r="E26" s="373">
        <v>0</v>
      </c>
      <c r="F26" s="373">
        <v>0</v>
      </c>
      <c r="G26" s="373">
        <v>0</v>
      </c>
      <c r="H26" s="373">
        <v>0</v>
      </c>
      <c r="I26" s="373">
        <v>0</v>
      </c>
      <c r="J26" s="373">
        <v>0</v>
      </c>
      <c r="K26" s="373">
        <v>0</v>
      </c>
      <c r="L26" s="373">
        <v>0</v>
      </c>
      <c r="M26" s="373">
        <v>0</v>
      </c>
      <c r="N26" s="373">
        <v>0</v>
      </c>
      <c r="O26" s="373">
        <v>0</v>
      </c>
      <c r="P26" s="373">
        <v>0</v>
      </c>
      <c r="Q26" s="373">
        <v>0</v>
      </c>
      <c r="R26" s="373">
        <v>0</v>
      </c>
      <c r="S26" s="373">
        <v>0</v>
      </c>
      <c r="T26" s="373">
        <v>0</v>
      </c>
      <c r="U26" s="373">
        <v>0</v>
      </c>
      <c r="V26" s="373">
        <v>0</v>
      </c>
      <c r="W26" s="373">
        <v>0</v>
      </c>
      <c r="X26" s="359"/>
    </row>
    <row r="27" spans="1:24" s="360" customFormat="1" ht="25.5" customHeight="1">
      <c r="A27" s="365"/>
      <c r="B27" s="366" t="s">
        <v>27</v>
      </c>
      <c r="C27" s="374">
        <f>SUM(D27:W27)</f>
        <v>0</v>
      </c>
      <c r="D27" s="368">
        <v>0</v>
      </c>
      <c r="E27" s="368">
        <v>0</v>
      </c>
      <c r="F27" s="368">
        <v>0</v>
      </c>
      <c r="G27" s="368">
        <v>0</v>
      </c>
      <c r="H27" s="368">
        <v>0</v>
      </c>
      <c r="I27" s="368">
        <v>0</v>
      </c>
      <c r="J27" s="368">
        <v>0</v>
      </c>
      <c r="K27" s="368">
        <v>0</v>
      </c>
      <c r="L27" s="368">
        <v>0</v>
      </c>
      <c r="M27" s="368">
        <v>0</v>
      </c>
      <c r="N27" s="368">
        <v>0</v>
      </c>
      <c r="O27" s="368">
        <v>0</v>
      </c>
      <c r="P27" s="368">
        <v>0</v>
      </c>
      <c r="Q27" s="368">
        <v>0</v>
      </c>
      <c r="R27" s="368">
        <v>0</v>
      </c>
      <c r="S27" s="368">
        <v>0</v>
      </c>
      <c r="T27" s="368">
        <v>0</v>
      </c>
      <c r="U27" s="368">
        <v>0</v>
      </c>
      <c r="V27" s="368">
        <v>0</v>
      </c>
      <c r="W27" s="368">
        <v>0</v>
      </c>
      <c r="X27" s="359"/>
    </row>
    <row r="28" spans="1:24" s="360" customFormat="1" ht="25.5" customHeight="1">
      <c r="A28" s="375"/>
      <c r="B28" s="376" t="s">
        <v>28</v>
      </c>
      <c r="C28" s="377">
        <f>SUM(D28:W28)</f>
        <v>0</v>
      </c>
      <c r="D28" s="378">
        <v>0</v>
      </c>
      <c r="E28" s="378">
        <v>0</v>
      </c>
      <c r="F28" s="378">
        <v>0</v>
      </c>
      <c r="G28" s="378">
        <v>0</v>
      </c>
      <c r="H28" s="378">
        <v>0</v>
      </c>
      <c r="I28" s="378">
        <v>0</v>
      </c>
      <c r="J28" s="378">
        <v>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59"/>
    </row>
    <row r="29" spans="1:24" s="360" customFormat="1" ht="25.5" customHeight="1">
      <c r="A29" s="370" t="s">
        <v>177</v>
      </c>
      <c r="B29" s="371" t="s">
        <v>26</v>
      </c>
      <c r="C29" s="372">
        <f>SUM(C30:C31)</f>
        <v>7</v>
      </c>
      <c r="D29" s="373">
        <v>0</v>
      </c>
      <c r="E29" s="373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3">
        <v>0</v>
      </c>
      <c r="N29" s="373">
        <v>0</v>
      </c>
      <c r="O29" s="373">
        <v>0</v>
      </c>
      <c r="P29" s="373">
        <v>0</v>
      </c>
      <c r="Q29" s="373">
        <v>0</v>
      </c>
      <c r="R29" s="373">
        <v>0</v>
      </c>
      <c r="S29" s="373">
        <v>7</v>
      </c>
      <c r="T29" s="373">
        <v>0</v>
      </c>
      <c r="U29" s="373">
        <v>0</v>
      </c>
      <c r="V29" s="373">
        <v>0</v>
      </c>
      <c r="W29" s="373">
        <v>0</v>
      </c>
      <c r="X29" s="359"/>
    </row>
    <row r="30" spans="1:24" s="360" customFormat="1" ht="25.5" customHeight="1">
      <c r="A30" s="365"/>
      <c r="B30" s="366" t="s">
        <v>27</v>
      </c>
      <c r="C30" s="374">
        <f>SUM(D30:W30)</f>
        <v>1</v>
      </c>
      <c r="D30" s="368">
        <v>0</v>
      </c>
      <c r="E30" s="368">
        <v>0</v>
      </c>
      <c r="F30" s="368">
        <v>0</v>
      </c>
      <c r="G30" s="368">
        <v>0</v>
      </c>
      <c r="H30" s="368">
        <v>0</v>
      </c>
      <c r="I30" s="368">
        <v>0</v>
      </c>
      <c r="J30" s="368">
        <v>0</v>
      </c>
      <c r="K30" s="368">
        <v>0</v>
      </c>
      <c r="L30" s="368">
        <v>0</v>
      </c>
      <c r="M30" s="368">
        <v>0</v>
      </c>
      <c r="N30" s="368">
        <v>0</v>
      </c>
      <c r="O30" s="368">
        <v>0</v>
      </c>
      <c r="P30" s="368">
        <v>0</v>
      </c>
      <c r="Q30" s="368">
        <v>0</v>
      </c>
      <c r="R30" s="368">
        <v>0</v>
      </c>
      <c r="S30" s="368">
        <v>1</v>
      </c>
      <c r="T30" s="368">
        <v>0</v>
      </c>
      <c r="U30" s="368">
        <v>0</v>
      </c>
      <c r="V30" s="368">
        <v>0</v>
      </c>
      <c r="W30" s="368">
        <v>0</v>
      </c>
      <c r="X30" s="359"/>
    </row>
    <row r="31" spans="1:24" s="360" customFormat="1" ht="25.5" customHeight="1">
      <c r="A31" s="375"/>
      <c r="B31" s="376" t="s">
        <v>28</v>
      </c>
      <c r="C31" s="377">
        <f>SUM(D31:W31)</f>
        <v>6</v>
      </c>
      <c r="D31" s="378">
        <v>0</v>
      </c>
      <c r="E31" s="378">
        <v>0</v>
      </c>
      <c r="F31" s="378">
        <v>0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0</v>
      </c>
      <c r="M31" s="378">
        <v>0</v>
      </c>
      <c r="N31" s="378">
        <v>0</v>
      </c>
      <c r="O31" s="378">
        <v>0</v>
      </c>
      <c r="P31" s="378">
        <v>0</v>
      </c>
      <c r="Q31" s="378">
        <v>0</v>
      </c>
      <c r="R31" s="378">
        <v>0</v>
      </c>
      <c r="S31" s="378">
        <v>6</v>
      </c>
      <c r="T31" s="378">
        <v>0</v>
      </c>
      <c r="U31" s="378">
        <v>0</v>
      </c>
      <c r="V31" s="378">
        <v>0</v>
      </c>
      <c r="W31" s="378">
        <v>0</v>
      </c>
      <c r="X31" s="359"/>
    </row>
    <row r="32" spans="1:24" s="360" customFormat="1" ht="25.5" customHeight="1">
      <c r="A32" s="370" t="s">
        <v>56</v>
      </c>
      <c r="B32" s="371" t="s">
        <v>26</v>
      </c>
      <c r="C32" s="372">
        <f>SUM(C33:C34)</f>
        <v>30</v>
      </c>
      <c r="D32" s="373">
        <v>0</v>
      </c>
      <c r="E32" s="373">
        <v>0</v>
      </c>
      <c r="F32" s="373">
        <v>0</v>
      </c>
      <c r="G32" s="373">
        <v>2</v>
      </c>
      <c r="H32" s="373">
        <v>7</v>
      </c>
      <c r="I32" s="373">
        <v>0</v>
      </c>
      <c r="J32" s="373">
        <v>0</v>
      </c>
      <c r="K32" s="373">
        <v>1</v>
      </c>
      <c r="L32" s="373">
        <v>2</v>
      </c>
      <c r="M32" s="373">
        <v>1</v>
      </c>
      <c r="N32" s="373">
        <v>0</v>
      </c>
      <c r="O32" s="373">
        <v>0</v>
      </c>
      <c r="P32" s="373">
        <v>0</v>
      </c>
      <c r="Q32" s="373">
        <v>1</v>
      </c>
      <c r="R32" s="373">
        <v>0</v>
      </c>
      <c r="S32" s="373">
        <v>15</v>
      </c>
      <c r="T32" s="373">
        <v>0</v>
      </c>
      <c r="U32" s="373">
        <v>0</v>
      </c>
      <c r="V32" s="373">
        <v>1</v>
      </c>
      <c r="W32" s="373">
        <v>0</v>
      </c>
      <c r="X32" s="359"/>
    </row>
    <row r="33" spans="1:24" s="360" customFormat="1" ht="25.5" customHeight="1">
      <c r="A33" s="365"/>
      <c r="B33" s="366" t="s">
        <v>27</v>
      </c>
      <c r="C33" s="374">
        <f>SUM(D33:W33)</f>
        <v>6</v>
      </c>
      <c r="D33" s="368">
        <v>0</v>
      </c>
      <c r="E33" s="368">
        <v>0</v>
      </c>
      <c r="F33" s="368">
        <v>0</v>
      </c>
      <c r="G33" s="368">
        <v>0</v>
      </c>
      <c r="H33" s="368">
        <v>4</v>
      </c>
      <c r="I33" s="368">
        <v>0</v>
      </c>
      <c r="J33" s="368">
        <v>0</v>
      </c>
      <c r="K33" s="368">
        <v>1</v>
      </c>
      <c r="L33" s="368">
        <v>0</v>
      </c>
      <c r="M33" s="368">
        <v>0</v>
      </c>
      <c r="N33" s="368">
        <v>0</v>
      </c>
      <c r="O33" s="368">
        <v>0</v>
      </c>
      <c r="P33" s="368">
        <v>0</v>
      </c>
      <c r="Q33" s="368">
        <v>0</v>
      </c>
      <c r="R33" s="368">
        <v>0</v>
      </c>
      <c r="S33" s="368">
        <v>0</v>
      </c>
      <c r="T33" s="368">
        <v>0</v>
      </c>
      <c r="U33" s="368">
        <v>0</v>
      </c>
      <c r="V33" s="368">
        <v>1</v>
      </c>
      <c r="W33" s="368">
        <v>0</v>
      </c>
      <c r="X33" s="359"/>
    </row>
    <row r="34" spans="1:24" s="360" customFormat="1" ht="25.5" customHeight="1">
      <c r="A34" s="375"/>
      <c r="B34" s="376" t="s">
        <v>28</v>
      </c>
      <c r="C34" s="377">
        <f>SUM(D34:W34)</f>
        <v>24</v>
      </c>
      <c r="D34" s="378">
        <v>0</v>
      </c>
      <c r="E34" s="368">
        <v>0</v>
      </c>
      <c r="F34" s="378">
        <v>0</v>
      </c>
      <c r="G34" s="378">
        <v>2</v>
      </c>
      <c r="H34" s="378">
        <v>3</v>
      </c>
      <c r="I34" s="378">
        <v>0</v>
      </c>
      <c r="J34" s="378">
        <v>0</v>
      </c>
      <c r="K34" s="378">
        <v>0</v>
      </c>
      <c r="L34" s="378">
        <v>2</v>
      </c>
      <c r="M34" s="378">
        <v>1</v>
      </c>
      <c r="N34" s="378">
        <v>0</v>
      </c>
      <c r="O34" s="378">
        <v>0</v>
      </c>
      <c r="P34" s="378">
        <v>0</v>
      </c>
      <c r="Q34" s="378">
        <v>1</v>
      </c>
      <c r="R34" s="378">
        <v>0</v>
      </c>
      <c r="S34" s="378">
        <v>15</v>
      </c>
      <c r="T34" s="378">
        <v>0</v>
      </c>
      <c r="U34" s="378">
        <v>0</v>
      </c>
      <c r="V34" s="378">
        <v>0</v>
      </c>
      <c r="W34" s="378">
        <v>0</v>
      </c>
      <c r="X34" s="359"/>
    </row>
    <row r="35" spans="1:24" s="360" customFormat="1" ht="25.5" customHeight="1">
      <c r="A35" s="379" t="s">
        <v>130</v>
      </c>
      <c r="B35" s="380" t="s">
        <v>26</v>
      </c>
      <c r="C35" s="372">
        <f>SUM(C36:C37)</f>
        <v>109</v>
      </c>
      <c r="D35" s="373">
        <v>1</v>
      </c>
      <c r="E35" s="381">
        <v>0</v>
      </c>
      <c r="F35" s="382">
        <v>0</v>
      </c>
      <c r="G35" s="373">
        <v>2</v>
      </c>
      <c r="H35" s="373">
        <v>60</v>
      </c>
      <c r="I35" s="373">
        <v>0</v>
      </c>
      <c r="J35" s="373">
        <v>0</v>
      </c>
      <c r="K35" s="373">
        <v>2</v>
      </c>
      <c r="L35" s="373">
        <v>5</v>
      </c>
      <c r="M35" s="373">
        <v>0</v>
      </c>
      <c r="N35" s="373">
        <v>0</v>
      </c>
      <c r="O35" s="373">
        <v>0</v>
      </c>
      <c r="P35" s="373">
        <v>4</v>
      </c>
      <c r="Q35" s="373">
        <v>4</v>
      </c>
      <c r="R35" s="373">
        <v>0</v>
      </c>
      <c r="S35" s="373">
        <v>22</v>
      </c>
      <c r="T35" s="373">
        <v>2</v>
      </c>
      <c r="U35" s="373">
        <v>2</v>
      </c>
      <c r="V35" s="373">
        <v>0</v>
      </c>
      <c r="W35" s="373">
        <v>5</v>
      </c>
      <c r="X35" s="359"/>
    </row>
    <row r="36" spans="1:24" s="360" customFormat="1" ht="25.5" customHeight="1">
      <c r="A36" s="365"/>
      <c r="B36" s="366" t="s">
        <v>27</v>
      </c>
      <c r="C36" s="374">
        <f>SUM(D36:W36)</f>
        <v>52</v>
      </c>
      <c r="D36" s="368">
        <v>0</v>
      </c>
      <c r="E36" s="368">
        <v>0</v>
      </c>
      <c r="F36" s="368">
        <v>0</v>
      </c>
      <c r="G36" s="368">
        <v>2</v>
      </c>
      <c r="H36" s="368">
        <v>32</v>
      </c>
      <c r="I36" s="368">
        <v>0</v>
      </c>
      <c r="J36" s="368">
        <v>0</v>
      </c>
      <c r="K36" s="368">
        <v>2</v>
      </c>
      <c r="L36" s="368">
        <v>2</v>
      </c>
      <c r="M36" s="368">
        <v>0</v>
      </c>
      <c r="N36" s="368">
        <v>0</v>
      </c>
      <c r="O36" s="368">
        <v>0</v>
      </c>
      <c r="P36" s="368">
        <v>2</v>
      </c>
      <c r="Q36" s="368">
        <v>2</v>
      </c>
      <c r="R36" s="368">
        <v>0</v>
      </c>
      <c r="S36" s="368">
        <v>3</v>
      </c>
      <c r="T36" s="368">
        <v>1</v>
      </c>
      <c r="U36" s="368">
        <v>2</v>
      </c>
      <c r="V36" s="368">
        <v>0</v>
      </c>
      <c r="W36" s="368">
        <v>4</v>
      </c>
      <c r="X36" s="359"/>
    </row>
    <row r="37" spans="1:24" s="360" customFormat="1" ht="25.5" customHeight="1" thickBot="1">
      <c r="A37" s="383"/>
      <c r="B37" s="384" t="s">
        <v>28</v>
      </c>
      <c r="C37" s="385">
        <f>SUM(D37:W37)</f>
        <v>57</v>
      </c>
      <c r="D37" s="386">
        <v>1</v>
      </c>
      <c r="E37" s="386">
        <v>0</v>
      </c>
      <c r="F37" s="386">
        <v>0</v>
      </c>
      <c r="G37" s="386">
        <v>0</v>
      </c>
      <c r="H37" s="386">
        <v>28</v>
      </c>
      <c r="I37" s="386">
        <v>0</v>
      </c>
      <c r="J37" s="386">
        <v>0</v>
      </c>
      <c r="K37" s="386">
        <v>0</v>
      </c>
      <c r="L37" s="386">
        <v>3</v>
      </c>
      <c r="M37" s="386">
        <v>0</v>
      </c>
      <c r="N37" s="386">
        <v>0</v>
      </c>
      <c r="O37" s="386">
        <v>0</v>
      </c>
      <c r="P37" s="386">
        <v>2</v>
      </c>
      <c r="Q37" s="386">
        <v>2</v>
      </c>
      <c r="R37" s="386">
        <v>0</v>
      </c>
      <c r="S37" s="386">
        <v>19</v>
      </c>
      <c r="T37" s="386">
        <v>1</v>
      </c>
      <c r="U37" s="386">
        <v>0</v>
      </c>
      <c r="V37" s="386">
        <v>0</v>
      </c>
      <c r="W37" s="386">
        <v>1</v>
      </c>
      <c r="X37" s="359"/>
    </row>
    <row r="38" spans="1:24" s="360" customFormat="1" ht="18" customHeight="1">
      <c r="B38" s="387"/>
    </row>
  </sheetData>
  <mergeCells count="12">
    <mergeCell ref="A20:A22"/>
    <mergeCell ref="A23:A25"/>
    <mergeCell ref="A26:A28"/>
    <mergeCell ref="A29:A31"/>
    <mergeCell ref="A32:A34"/>
    <mergeCell ref="A35:A37"/>
    <mergeCell ref="A4:B4"/>
    <mergeCell ref="A5:A7"/>
    <mergeCell ref="A8:A10"/>
    <mergeCell ref="A11:A13"/>
    <mergeCell ref="A14:A16"/>
    <mergeCell ref="A17:A19"/>
  </mergeCells>
  <phoneticPr fontId="10"/>
  <pageMargins left="0.59055118110236227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&amp;R&amp;11卒業後・高校</oddHeader>
    <oddFooter>&amp;C&amp;"Century,標準"98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B35"/>
  <sheetViews>
    <sheetView showGridLines="0" zoomScaleNormal="100" zoomScaleSheetLayoutView="100" workbookViewId="0">
      <selection activeCell="T14" sqref="T14"/>
    </sheetView>
  </sheetViews>
  <sheetFormatPr defaultColWidth="10.28515625" defaultRowHeight="12.75"/>
  <cols>
    <col min="1" max="18" width="6.140625" style="388" customWidth="1"/>
    <col min="19" max="20" width="7.140625" style="388" customWidth="1"/>
    <col min="21" max="26" width="6.42578125" style="388" customWidth="1"/>
    <col min="27" max="256" width="10.28515625" style="388"/>
    <col min="257" max="274" width="6.140625" style="388" customWidth="1"/>
    <col min="275" max="276" width="7.140625" style="388" customWidth="1"/>
    <col min="277" max="282" width="6.42578125" style="388" customWidth="1"/>
    <col min="283" max="512" width="10.28515625" style="388"/>
    <col min="513" max="530" width="6.140625" style="388" customWidth="1"/>
    <col min="531" max="532" width="7.140625" style="388" customWidth="1"/>
    <col min="533" max="538" width="6.42578125" style="388" customWidth="1"/>
    <col min="539" max="768" width="10.28515625" style="388"/>
    <col min="769" max="786" width="6.140625" style="388" customWidth="1"/>
    <col min="787" max="788" width="7.140625" style="388" customWidth="1"/>
    <col min="789" max="794" width="6.42578125" style="388" customWidth="1"/>
    <col min="795" max="1024" width="10.28515625" style="388"/>
    <col min="1025" max="1042" width="6.140625" style="388" customWidth="1"/>
    <col min="1043" max="1044" width="7.140625" style="388" customWidth="1"/>
    <col min="1045" max="1050" width="6.42578125" style="388" customWidth="1"/>
    <col min="1051" max="1280" width="10.28515625" style="388"/>
    <col min="1281" max="1298" width="6.140625" style="388" customWidth="1"/>
    <col min="1299" max="1300" width="7.140625" style="388" customWidth="1"/>
    <col min="1301" max="1306" width="6.42578125" style="388" customWidth="1"/>
    <col min="1307" max="1536" width="10.28515625" style="388"/>
    <col min="1537" max="1554" width="6.140625" style="388" customWidth="1"/>
    <col min="1555" max="1556" width="7.140625" style="388" customWidth="1"/>
    <col min="1557" max="1562" width="6.42578125" style="388" customWidth="1"/>
    <col min="1563" max="1792" width="10.28515625" style="388"/>
    <col min="1793" max="1810" width="6.140625" style="388" customWidth="1"/>
    <col min="1811" max="1812" width="7.140625" style="388" customWidth="1"/>
    <col min="1813" max="1818" width="6.42578125" style="388" customWidth="1"/>
    <col min="1819" max="2048" width="10.28515625" style="388"/>
    <col min="2049" max="2066" width="6.140625" style="388" customWidth="1"/>
    <col min="2067" max="2068" width="7.140625" style="388" customWidth="1"/>
    <col min="2069" max="2074" width="6.42578125" style="388" customWidth="1"/>
    <col min="2075" max="2304" width="10.28515625" style="388"/>
    <col min="2305" max="2322" width="6.140625" style="388" customWidth="1"/>
    <col min="2323" max="2324" width="7.140625" style="388" customWidth="1"/>
    <col min="2325" max="2330" width="6.42578125" style="388" customWidth="1"/>
    <col min="2331" max="2560" width="10.28515625" style="388"/>
    <col min="2561" max="2578" width="6.140625" style="388" customWidth="1"/>
    <col min="2579" max="2580" width="7.140625" style="388" customWidth="1"/>
    <col min="2581" max="2586" width="6.42578125" style="388" customWidth="1"/>
    <col min="2587" max="2816" width="10.28515625" style="388"/>
    <col min="2817" max="2834" width="6.140625" style="388" customWidth="1"/>
    <col min="2835" max="2836" width="7.140625" style="388" customWidth="1"/>
    <col min="2837" max="2842" width="6.42578125" style="388" customWidth="1"/>
    <col min="2843" max="3072" width="10.28515625" style="388"/>
    <col min="3073" max="3090" width="6.140625" style="388" customWidth="1"/>
    <col min="3091" max="3092" width="7.140625" style="388" customWidth="1"/>
    <col min="3093" max="3098" width="6.42578125" style="388" customWidth="1"/>
    <col min="3099" max="3328" width="10.28515625" style="388"/>
    <col min="3329" max="3346" width="6.140625" style="388" customWidth="1"/>
    <col min="3347" max="3348" width="7.140625" style="388" customWidth="1"/>
    <col min="3349" max="3354" width="6.42578125" style="388" customWidth="1"/>
    <col min="3355" max="3584" width="10.28515625" style="388"/>
    <col min="3585" max="3602" width="6.140625" style="388" customWidth="1"/>
    <col min="3603" max="3604" width="7.140625" style="388" customWidth="1"/>
    <col min="3605" max="3610" width="6.42578125" style="388" customWidth="1"/>
    <col min="3611" max="3840" width="10.28515625" style="388"/>
    <col min="3841" max="3858" width="6.140625" style="388" customWidth="1"/>
    <col min="3859" max="3860" width="7.140625" style="388" customWidth="1"/>
    <col min="3861" max="3866" width="6.42578125" style="388" customWidth="1"/>
    <col min="3867" max="4096" width="10.28515625" style="388"/>
    <col min="4097" max="4114" width="6.140625" style="388" customWidth="1"/>
    <col min="4115" max="4116" width="7.140625" style="388" customWidth="1"/>
    <col min="4117" max="4122" width="6.42578125" style="388" customWidth="1"/>
    <col min="4123" max="4352" width="10.28515625" style="388"/>
    <col min="4353" max="4370" width="6.140625" style="388" customWidth="1"/>
    <col min="4371" max="4372" width="7.140625" style="388" customWidth="1"/>
    <col min="4373" max="4378" width="6.42578125" style="388" customWidth="1"/>
    <col min="4379" max="4608" width="10.28515625" style="388"/>
    <col min="4609" max="4626" width="6.140625" style="388" customWidth="1"/>
    <col min="4627" max="4628" width="7.140625" style="388" customWidth="1"/>
    <col min="4629" max="4634" width="6.42578125" style="388" customWidth="1"/>
    <col min="4635" max="4864" width="10.28515625" style="388"/>
    <col min="4865" max="4882" width="6.140625" style="388" customWidth="1"/>
    <col min="4883" max="4884" width="7.140625" style="388" customWidth="1"/>
    <col min="4885" max="4890" width="6.42578125" style="388" customWidth="1"/>
    <col min="4891" max="5120" width="10.28515625" style="388"/>
    <col min="5121" max="5138" width="6.140625" style="388" customWidth="1"/>
    <col min="5139" max="5140" width="7.140625" style="388" customWidth="1"/>
    <col min="5141" max="5146" width="6.42578125" style="388" customWidth="1"/>
    <col min="5147" max="5376" width="10.28515625" style="388"/>
    <col min="5377" max="5394" width="6.140625" style="388" customWidth="1"/>
    <col min="5395" max="5396" width="7.140625" style="388" customWidth="1"/>
    <col min="5397" max="5402" width="6.42578125" style="388" customWidth="1"/>
    <col min="5403" max="5632" width="10.28515625" style="388"/>
    <col min="5633" max="5650" width="6.140625" style="388" customWidth="1"/>
    <col min="5651" max="5652" width="7.140625" style="388" customWidth="1"/>
    <col min="5653" max="5658" width="6.42578125" style="388" customWidth="1"/>
    <col min="5659" max="5888" width="10.28515625" style="388"/>
    <col min="5889" max="5906" width="6.140625" style="388" customWidth="1"/>
    <col min="5907" max="5908" width="7.140625" style="388" customWidth="1"/>
    <col min="5909" max="5914" width="6.42578125" style="388" customWidth="1"/>
    <col min="5915" max="6144" width="10.28515625" style="388"/>
    <col min="6145" max="6162" width="6.140625" style="388" customWidth="1"/>
    <col min="6163" max="6164" width="7.140625" style="388" customWidth="1"/>
    <col min="6165" max="6170" width="6.42578125" style="388" customWidth="1"/>
    <col min="6171" max="6400" width="10.28515625" style="388"/>
    <col min="6401" max="6418" width="6.140625" style="388" customWidth="1"/>
    <col min="6419" max="6420" width="7.140625" style="388" customWidth="1"/>
    <col min="6421" max="6426" width="6.42578125" style="388" customWidth="1"/>
    <col min="6427" max="6656" width="10.28515625" style="388"/>
    <col min="6657" max="6674" width="6.140625" style="388" customWidth="1"/>
    <col min="6675" max="6676" width="7.140625" style="388" customWidth="1"/>
    <col min="6677" max="6682" width="6.42578125" style="388" customWidth="1"/>
    <col min="6683" max="6912" width="10.28515625" style="388"/>
    <col min="6913" max="6930" width="6.140625" style="388" customWidth="1"/>
    <col min="6931" max="6932" width="7.140625" style="388" customWidth="1"/>
    <col min="6933" max="6938" width="6.42578125" style="388" customWidth="1"/>
    <col min="6939" max="7168" width="10.28515625" style="388"/>
    <col min="7169" max="7186" width="6.140625" style="388" customWidth="1"/>
    <col min="7187" max="7188" width="7.140625" style="388" customWidth="1"/>
    <col min="7189" max="7194" width="6.42578125" style="388" customWidth="1"/>
    <col min="7195" max="7424" width="10.28515625" style="388"/>
    <col min="7425" max="7442" width="6.140625" style="388" customWidth="1"/>
    <col min="7443" max="7444" width="7.140625" style="388" customWidth="1"/>
    <col min="7445" max="7450" width="6.42578125" style="388" customWidth="1"/>
    <col min="7451" max="7680" width="10.28515625" style="388"/>
    <col min="7681" max="7698" width="6.140625" style="388" customWidth="1"/>
    <col min="7699" max="7700" width="7.140625" style="388" customWidth="1"/>
    <col min="7701" max="7706" width="6.42578125" style="388" customWidth="1"/>
    <col min="7707" max="7936" width="10.28515625" style="388"/>
    <col min="7937" max="7954" width="6.140625" style="388" customWidth="1"/>
    <col min="7955" max="7956" width="7.140625" style="388" customWidth="1"/>
    <col min="7957" max="7962" width="6.42578125" style="388" customWidth="1"/>
    <col min="7963" max="8192" width="10.28515625" style="388"/>
    <col min="8193" max="8210" width="6.140625" style="388" customWidth="1"/>
    <col min="8211" max="8212" width="7.140625" style="388" customWidth="1"/>
    <col min="8213" max="8218" width="6.42578125" style="388" customWidth="1"/>
    <col min="8219" max="8448" width="10.28515625" style="388"/>
    <col min="8449" max="8466" width="6.140625" style="388" customWidth="1"/>
    <col min="8467" max="8468" width="7.140625" style="388" customWidth="1"/>
    <col min="8469" max="8474" width="6.42578125" style="388" customWidth="1"/>
    <col min="8475" max="8704" width="10.28515625" style="388"/>
    <col min="8705" max="8722" width="6.140625" style="388" customWidth="1"/>
    <col min="8723" max="8724" width="7.140625" style="388" customWidth="1"/>
    <col min="8725" max="8730" width="6.42578125" style="388" customWidth="1"/>
    <col min="8731" max="8960" width="10.28515625" style="388"/>
    <col min="8961" max="8978" width="6.140625" style="388" customWidth="1"/>
    <col min="8979" max="8980" width="7.140625" style="388" customWidth="1"/>
    <col min="8981" max="8986" width="6.42578125" style="388" customWidth="1"/>
    <col min="8987" max="9216" width="10.28515625" style="388"/>
    <col min="9217" max="9234" width="6.140625" style="388" customWidth="1"/>
    <col min="9235" max="9236" width="7.140625" style="388" customWidth="1"/>
    <col min="9237" max="9242" width="6.42578125" style="388" customWidth="1"/>
    <col min="9243" max="9472" width="10.28515625" style="388"/>
    <col min="9473" max="9490" width="6.140625" style="388" customWidth="1"/>
    <col min="9491" max="9492" width="7.140625" style="388" customWidth="1"/>
    <col min="9493" max="9498" width="6.42578125" style="388" customWidth="1"/>
    <col min="9499" max="9728" width="10.28515625" style="388"/>
    <col min="9729" max="9746" width="6.140625" style="388" customWidth="1"/>
    <col min="9747" max="9748" width="7.140625" style="388" customWidth="1"/>
    <col min="9749" max="9754" width="6.42578125" style="388" customWidth="1"/>
    <col min="9755" max="9984" width="10.28515625" style="388"/>
    <col min="9985" max="10002" width="6.140625" style="388" customWidth="1"/>
    <col min="10003" max="10004" width="7.140625" style="388" customWidth="1"/>
    <col min="10005" max="10010" width="6.42578125" style="388" customWidth="1"/>
    <col min="10011" max="10240" width="10.28515625" style="388"/>
    <col min="10241" max="10258" width="6.140625" style="388" customWidth="1"/>
    <col min="10259" max="10260" width="7.140625" style="388" customWidth="1"/>
    <col min="10261" max="10266" width="6.42578125" style="388" customWidth="1"/>
    <col min="10267" max="10496" width="10.28515625" style="388"/>
    <col min="10497" max="10514" width="6.140625" style="388" customWidth="1"/>
    <col min="10515" max="10516" width="7.140625" style="388" customWidth="1"/>
    <col min="10517" max="10522" width="6.42578125" style="388" customWidth="1"/>
    <col min="10523" max="10752" width="10.28515625" style="388"/>
    <col min="10753" max="10770" width="6.140625" style="388" customWidth="1"/>
    <col min="10771" max="10772" width="7.140625" style="388" customWidth="1"/>
    <col min="10773" max="10778" width="6.42578125" style="388" customWidth="1"/>
    <col min="10779" max="11008" width="10.28515625" style="388"/>
    <col min="11009" max="11026" width="6.140625" style="388" customWidth="1"/>
    <col min="11027" max="11028" width="7.140625" style="388" customWidth="1"/>
    <col min="11029" max="11034" width="6.42578125" style="388" customWidth="1"/>
    <col min="11035" max="11264" width="10.28515625" style="388"/>
    <col min="11265" max="11282" width="6.140625" style="388" customWidth="1"/>
    <col min="11283" max="11284" width="7.140625" style="388" customWidth="1"/>
    <col min="11285" max="11290" width="6.42578125" style="388" customWidth="1"/>
    <col min="11291" max="11520" width="10.28515625" style="388"/>
    <col min="11521" max="11538" width="6.140625" style="388" customWidth="1"/>
    <col min="11539" max="11540" width="7.140625" style="388" customWidth="1"/>
    <col min="11541" max="11546" width="6.42578125" style="388" customWidth="1"/>
    <col min="11547" max="11776" width="10.28515625" style="388"/>
    <col min="11777" max="11794" width="6.140625" style="388" customWidth="1"/>
    <col min="11795" max="11796" width="7.140625" style="388" customWidth="1"/>
    <col min="11797" max="11802" width="6.42578125" style="388" customWidth="1"/>
    <col min="11803" max="12032" width="10.28515625" style="388"/>
    <col min="12033" max="12050" width="6.140625" style="388" customWidth="1"/>
    <col min="12051" max="12052" width="7.140625" style="388" customWidth="1"/>
    <col min="12053" max="12058" width="6.42578125" style="388" customWidth="1"/>
    <col min="12059" max="12288" width="10.28515625" style="388"/>
    <col min="12289" max="12306" width="6.140625" style="388" customWidth="1"/>
    <col min="12307" max="12308" width="7.140625" style="388" customWidth="1"/>
    <col min="12309" max="12314" width="6.42578125" style="388" customWidth="1"/>
    <col min="12315" max="12544" width="10.28515625" style="388"/>
    <col min="12545" max="12562" width="6.140625" style="388" customWidth="1"/>
    <col min="12563" max="12564" width="7.140625" style="388" customWidth="1"/>
    <col min="12565" max="12570" width="6.42578125" style="388" customWidth="1"/>
    <col min="12571" max="12800" width="10.28515625" style="388"/>
    <col min="12801" max="12818" width="6.140625" style="388" customWidth="1"/>
    <col min="12819" max="12820" width="7.140625" style="388" customWidth="1"/>
    <col min="12821" max="12826" width="6.42578125" style="388" customWidth="1"/>
    <col min="12827" max="13056" width="10.28515625" style="388"/>
    <col min="13057" max="13074" width="6.140625" style="388" customWidth="1"/>
    <col min="13075" max="13076" width="7.140625" style="388" customWidth="1"/>
    <col min="13077" max="13082" width="6.42578125" style="388" customWidth="1"/>
    <col min="13083" max="13312" width="10.28515625" style="388"/>
    <col min="13313" max="13330" width="6.140625" style="388" customWidth="1"/>
    <col min="13331" max="13332" width="7.140625" style="388" customWidth="1"/>
    <col min="13333" max="13338" width="6.42578125" style="388" customWidth="1"/>
    <col min="13339" max="13568" width="10.28515625" style="388"/>
    <col min="13569" max="13586" width="6.140625" style="388" customWidth="1"/>
    <col min="13587" max="13588" width="7.140625" style="388" customWidth="1"/>
    <col min="13589" max="13594" width="6.42578125" style="388" customWidth="1"/>
    <col min="13595" max="13824" width="10.28515625" style="388"/>
    <col min="13825" max="13842" width="6.140625" style="388" customWidth="1"/>
    <col min="13843" max="13844" width="7.140625" style="388" customWidth="1"/>
    <col min="13845" max="13850" width="6.42578125" style="388" customWidth="1"/>
    <col min="13851" max="14080" width="10.28515625" style="388"/>
    <col min="14081" max="14098" width="6.140625" style="388" customWidth="1"/>
    <col min="14099" max="14100" width="7.140625" style="388" customWidth="1"/>
    <col min="14101" max="14106" width="6.42578125" style="388" customWidth="1"/>
    <col min="14107" max="14336" width="10.28515625" style="388"/>
    <col min="14337" max="14354" width="6.140625" style="388" customWidth="1"/>
    <col min="14355" max="14356" width="7.140625" style="388" customWidth="1"/>
    <col min="14357" max="14362" width="6.42578125" style="388" customWidth="1"/>
    <col min="14363" max="14592" width="10.28515625" style="388"/>
    <col min="14593" max="14610" width="6.140625" style="388" customWidth="1"/>
    <col min="14611" max="14612" width="7.140625" style="388" customWidth="1"/>
    <col min="14613" max="14618" width="6.42578125" style="388" customWidth="1"/>
    <col min="14619" max="14848" width="10.28515625" style="388"/>
    <col min="14849" max="14866" width="6.140625" style="388" customWidth="1"/>
    <col min="14867" max="14868" width="7.140625" style="388" customWidth="1"/>
    <col min="14869" max="14874" width="6.42578125" style="388" customWidth="1"/>
    <col min="14875" max="15104" width="10.28515625" style="388"/>
    <col min="15105" max="15122" width="6.140625" style="388" customWidth="1"/>
    <col min="15123" max="15124" width="7.140625" style="388" customWidth="1"/>
    <col min="15125" max="15130" width="6.42578125" style="388" customWidth="1"/>
    <col min="15131" max="15360" width="10.28515625" style="388"/>
    <col min="15361" max="15378" width="6.140625" style="388" customWidth="1"/>
    <col min="15379" max="15380" width="7.140625" style="388" customWidth="1"/>
    <col min="15381" max="15386" width="6.42578125" style="388" customWidth="1"/>
    <col min="15387" max="15616" width="10.28515625" style="388"/>
    <col min="15617" max="15634" width="6.140625" style="388" customWidth="1"/>
    <col min="15635" max="15636" width="7.140625" style="388" customWidth="1"/>
    <col min="15637" max="15642" width="6.42578125" style="388" customWidth="1"/>
    <col min="15643" max="15872" width="10.28515625" style="388"/>
    <col min="15873" max="15890" width="6.140625" style="388" customWidth="1"/>
    <col min="15891" max="15892" width="7.140625" style="388" customWidth="1"/>
    <col min="15893" max="15898" width="6.42578125" style="388" customWidth="1"/>
    <col min="15899" max="16128" width="10.28515625" style="388"/>
    <col min="16129" max="16146" width="6.140625" style="388" customWidth="1"/>
    <col min="16147" max="16148" width="7.140625" style="388" customWidth="1"/>
    <col min="16149" max="16154" width="6.42578125" style="388" customWidth="1"/>
    <col min="16155" max="16384" width="10.28515625" style="388"/>
  </cols>
  <sheetData>
    <row r="1" spans="1:20" ht="21" customHeight="1"/>
    <row r="2" spans="1:20" ht="21" customHeight="1" thickBot="1">
      <c r="A2" s="389" t="s">
        <v>178</v>
      </c>
    </row>
    <row r="3" spans="1:20" s="396" customFormat="1" ht="57.75" customHeight="1">
      <c r="A3" s="390" t="s">
        <v>179</v>
      </c>
      <c r="B3" s="391" t="s">
        <v>180</v>
      </c>
      <c r="C3" s="392"/>
      <c r="D3" s="393" t="s">
        <v>181</v>
      </c>
      <c r="E3" s="394" t="s">
        <v>182</v>
      </c>
      <c r="F3" s="394" t="s">
        <v>183</v>
      </c>
      <c r="G3" s="394" t="s">
        <v>184</v>
      </c>
      <c r="H3" s="394" t="s">
        <v>185</v>
      </c>
      <c r="I3" s="394" t="s">
        <v>186</v>
      </c>
      <c r="J3" s="394" t="s">
        <v>187</v>
      </c>
      <c r="K3" s="394" t="s">
        <v>188</v>
      </c>
      <c r="L3" s="394" t="s">
        <v>189</v>
      </c>
      <c r="M3" s="394" t="s">
        <v>190</v>
      </c>
      <c r="N3" s="395" t="s">
        <v>191</v>
      </c>
      <c r="O3" s="395" t="s">
        <v>192</v>
      </c>
      <c r="P3" s="395" t="s">
        <v>193</v>
      </c>
      <c r="Q3" s="395" t="s">
        <v>194</v>
      </c>
    </row>
    <row r="4" spans="1:20" s="396" customFormat="1" ht="24.95" customHeight="1">
      <c r="A4" s="397" t="s">
        <v>195</v>
      </c>
      <c r="B4" s="398">
        <f>SUM(D4:Q4,B9:G9)</f>
        <v>148</v>
      </c>
      <c r="C4" s="399"/>
      <c r="D4" s="400">
        <v>5</v>
      </c>
      <c r="E4" s="401">
        <v>0</v>
      </c>
      <c r="F4" s="401">
        <v>0</v>
      </c>
      <c r="G4" s="401">
        <v>20</v>
      </c>
      <c r="H4" s="401">
        <v>2</v>
      </c>
      <c r="I4" s="401">
        <v>9</v>
      </c>
      <c r="J4" s="401">
        <v>11</v>
      </c>
      <c r="K4" s="401">
        <v>2</v>
      </c>
      <c r="L4" s="402">
        <v>0</v>
      </c>
      <c r="M4" s="402">
        <v>8</v>
      </c>
      <c r="N4" s="402">
        <v>1</v>
      </c>
      <c r="O4" s="403">
        <v>4</v>
      </c>
      <c r="P4" s="402">
        <v>14</v>
      </c>
      <c r="Q4" s="402">
        <v>59</v>
      </c>
    </row>
    <row r="5" spans="1:20" s="396" customFormat="1" ht="24.95" customHeight="1">
      <c r="A5" s="404" t="s">
        <v>196</v>
      </c>
      <c r="B5" s="405">
        <f>SUM(D5:Q5,B10:G10)</f>
        <v>56</v>
      </c>
      <c r="C5" s="406"/>
      <c r="D5" s="407">
        <v>0</v>
      </c>
      <c r="E5" s="408">
        <v>1</v>
      </c>
      <c r="F5" s="408">
        <v>1</v>
      </c>
      <c r="G5" s="408">
        <v>10</v>
      </c>
      <c r="H5" s="408">
        <v>1</v>
      </c>
      <c r="I5" s="408">
        <v>2</v>
      </c>
      <c r="J5" s="408">
        <v>3</v>
      </c>
      <c r="K5" s="408">
        <v>2</v>
      </c>
      <c r="L5" s="409">
        <v>1</v>
      </c>
      <c r="M5" s="409">
        <v>6</v>
      </c>
      <c r="N5" s="409">
        <v>2</v>
      </c>
      <c r="O5" s="410">
        <v>4</v>
      </c>
      <c r="P5" s="409">
        <v>7</v>
      </c>
      <c r="Q5" s="409">
        <v>12</v>
      </c>
    </row>
    <row r="6" spans="1:20" s="396" customFormat="1" ht="24.95" customHeight="1" thickBot="1">
      <c r="A6" s="411" t="s">
        <v>180</v>
      </c>
      <c r="B6" s="412">
        <f>SUM(D6:Q6,B11:G11)</f>
        <v>204</v>
      </c>
      <c r="C6" s="413"/>
      <c r="D6" s="414">
        <f t="shared" ref="D6:Q6" si="0">IF(SUM(D4:D5)=0,"-",SUM(D4:D5))</f>
        <v>5</v>
      </c>
      <c r="E6" s="415">
        <f t="shared" si="0"/>
        <v>1</v>
      </c>
      <c r="F6" s="415">
        <f t="shared" si="0"/>
        <v>1</v>
      </c>
      <c r="G6" s="415">
        <f t="shared" si="0"/>
        <v>30</v>
      </c>
      <c r="H6" s="415">
        <f t="shared" si="0"/>
        <v>3</v>
      </c>
      <c r="I6" s="415">
        <f t="shared" si="0"/>
        <v>11</v>
      </c>
      <c r="J6" s="415">
        <f t="shared" si="0"/>
        <v>14</v>
      </c>
      <c r="K6" s="415">
        <f t="shared" si="0"/>
        <v>4</v>
      </c>
      <c r="L6" s="415">
        <f t="shared" si="0"/>
        <v>1</v>
      </c>
      <c r="M6" s="415">
        <f t="shared" si="0"/>
        <v>14</v>
      </c>
      <c r="N6" s="415">
        <f t="shared" si="0"/>
        <v>3</v>
      </c>
      <c r="O6" s="416">
        <f t="shared" si="0"/>
        <v>8</v>
      </c>
      <c r="P6" s="416">
        <f t="shared" si="0"/>
        <v>21</v>
      </c>
      <c r="Q6" s="416">
        <f t="shared" si="0"/>
        <v>71</v>
      </c>
    </row>
    <row r="7" spans="1:20" ht="24.95" customHeight="1" thickBot="1"/>
    <row r="8" spans="1:20" s="396" customFormat="1" ht="57.75" customHeight="1">
      <c r="A8" s="390" t="s">
        <v>179</v>
      </c>
      <c r="B8" s="394" t="s">
        <v>197</v>
      </c>
      <c r="C8" s="395" t="s">
        <v>198</v>
      </c>
      <c r="D8" s="417" t="s">
        <v>199</v>
      </c>
      <c r="E8" s="393" t="s">
        <v>200</v>
      </c>
      <c r="F8" s="393" t="s">
        <v>201</v>
      </c>
      <c r="G8" s="394" t="s">
        <v>202</v>
      </c>
    </row>
    <row r="9" spans="1:20" s="396" customFormat="1" ht="24.95" customHeight="1">
      <c r="A9" s="397" t="s">
        <v>195</v>
      </c>
      <c r="B9" s="401">
        <v>3</v>
      </c>
      <c r="C9" s="401">
        <v>1</v>
      </c>
      <c r="D9" s="401">
        <v>2</v>
      </c>
      <c r="E9" s="400">
        <v>3</v>
      </c>
      <c r="F9" s="400">
        <v>1</v>
      </c>
      <c r="G9" s="401">
        <v>3</v>
      </c>
    </row>
    <row r="10" spans="1:20" s="396" customFormat="1" ht="24.95" customHeight="1">
      <c r="A10" s="404" t="s">
        <v>196</v>
      </c>
      <c r="B10" s="408">
        <v>2</v>
      </c>
      <c r="C10" s="408">
        <v>1</v>
      </c>
      <c r="D10" s="408">
        <v>0</v>
      </c>
      <c r="E10" s="407">
        <v>0</v>
      </c>
      <c r="F10" s="407">
        <v>0</v>
      </c>
      <c r="G10" s="408">
        <v>1</v>
      </c>
    </row>
    <row r="11" spans="1:20" s="396" customFormat="1" ht="24.95" customHeight="1" thickBot="1">
      <c r="A11" s="411" t="s">
        <v>180</v>
      </c>
      <c r="B11" s="415">
        <f t="shared" ref="B11:G11" si="1">IF(SUM(B9:B10)=0,"-",SUM(B9:B10))</f>
        <v>5</v>
      </c>
      <c r="C11" s="415">
        <f t="shared" si="1"/>
        <v>2</v>
      </c>
      <c r="D11" s="415">
        <f t="shared" si="1"/>
        <v>2</v>
      </c>
      <c r="E11" s="414">
        <f t="shared" si="1"/>
        <v>3</v>
      </c>
      <c r="F11" s="414">
        <f t="shared" si="1"/>
        <v>1</v>
      </c>
      <c r="G11" s="415">
        <f t="shared" si="1"/>
        <v>4</v>
      </c>
    </row>
    <row r="12" spans="1:20" s="396" customFormat="1" ht="24.95" customHeight="1">
      <c r="A12" s="418"/>
      <c r="B12" s="419"/>
      <c r="C12" s="419"/>
      <c r="D12" s="419"/>
      <c r="E12" s="419"/>
      <c r="F12" s="419"/>
      <c r="G12" s="419"/>
    </row>
    <row r="13" spans="1:20" ht="24.95" customHeight="1" thickBot="1">
      <c r="A13" s="389" t="s">
        <v>203</v>
      </c>
    </row>
    <row r="14" spans="1:20" ht="24.95" customHeight="1">
      <c r="A14" s="420" t="s">
        <v>204</v>
      </c>
      <c r="B14" s="421" t="s">
        <v>180</v>
      </c>
      <c r="C14" s="422"/>
      <c r="D14" s="422"/>
      <c r="E14" s="422"/>
      <c r="F14" s="422"/>
      <c r="G14" s="422"/>
      <c r="H14" s="423" t="s">
        <v>135</v>
      </c>
      <c r="I14" s="423"/>
      <c r="J14" s="423" t="s">
        <v>136</v>
      </c>
      <c r="K14" s="423"/>
      <c r="L14" s="423" t="s">
        <v>138</v>
      </c>
      <c r="M14" s="423"/>
      <c r="N14" s="423" t="s">
        <v>205</v>
      </c>
      <c r="O14" s="424"/>
      <c r="P14" s="425" t="s">
        <v>140</v>
      </c>
      <c r="Q14" s="426"/>
      <c r="R14" s="427"/>
    </row>
    <row r="15" spans="1:20" ht="24.95" customHeight="1">
      <c r="A15" s="428"/>
      <c r="B15" s="429" t="s">
        <v>180</v>
      </c>
      <c r="C15" s="430"/>
      <c r="D15" s="431" t="s">
        <v>206</v>
      </c>
      <c r="E15" s="432"/>
      <c r="F15" s="431" t="s">
        <v>207</v>
      </c>
      <c r="G15" s="433"/>
      <c r="H15" s="434" t="s">
        <v>206</v>
      </c>
      <c r="I15" s="435" t="s">
        <v>207</v>
      </c>
      <c r="J15" s="436" t="s">
        <v>206</v>
      </c>
      <c r="K15" s="437" t="s">
        <v>207</v>
      </c>
      <c r="L15" s="436" t="s">
        <v>206</v>
      </c>
      <c r="M15" s="437" t="s">
        <v>207</v>
      </c>
      <c r="N15" s="436" t="s">
        <v>206</v>
      </c>
      <c r="O15" s="435" t="s">
        <v>207</v>
      </c>
      <c r="P15" s="438" t="s">
        <v>206</v>
      </c>
      <c r="Q15" s="435" t="s">
        <v>207</v>
      </c>
      <c r="S15" s="439"/>
      <c r="T15" s="439"/>
    </row>
    <row r="16" spans="1:20" ht="24.95" customHeight="1">
      <c r="A16" s="440"/>
      <c r="B16" s="428"/>
      <c r="C16" s="441"/>
      <c r="D16" s="442"/>
      <c r="E16" s="442"/>
      <c r="F16" s="442"/>
      <c r="G16" s="443"/>
      <c r="H16" s="444"/>
      <c r="I16" s="445"/>
      <c r="J16" s="441"/>
      <c r="K16" s="428"/>
      <c r="L16" s="441"/>
      <c r="M16" s="428"/>
      <c r="N16" s="441"/>
      <c r="O16" s="445"/>
      <c r="P16" s="446"/>
      <c r="Q16" s="445"/>
      <c r="S16" s="439"/>
      <c r="T16" s="439"/>
    </row>
    <row r="17" spans="1:28" s="396" customFormat="1" ht="24.95" customHeight="1">
      <c r="A17" s="397" t="s">
        <v>195</v>
      </c>
      <c r="B17" s="447">
        <f>SUM(D17:G17)</f>
        <v>932</v>
      </c>
      <c r="C17" s="448"/>
      <c r="D17" s="449">
        <f>SUM(H17,J17,L17,N17,P17,B24,D24,F24,H24,J24,L24,N24,P24,B31,D31,F31,H31,J31)</f>
        <v>784</v>
      </c>
      <c r="E17" s="449"/>
      <c r="F17" s="450">
        <f>SUM(I17,K17,M17,O17,Q17,C24,E24,G24,I24,K24,M24,O24,Q24,C31,E31,G31,I31,K31)</f>
        <v>148</v>
      </c>
      <c r="G17" s="451"/>
      <c r="H17" s="452">
        <v>2</v>
      </c>
      <c r="I17" s="453">
        <v>0</v>
      </c>
      <c r="J17" s="454">
        <v>1</v>
      </c>
      <c r="K17" s="455">
        <v>1</v>
      </c>
      <c r="L17" s="454">
        <v>89</v>
      </c>
      <c r="M17" s="455">
        <v>22</v>
      </c>
      <c r="N17" s="454">
        <v>472</v>
      </c>
      <c r="O17" s="453">
        <v>18</v>
      </c>
      <c r="P17" s="456">
        <v>20</v>
      </c>
      <c r="Q17" s="453">
        <v>42</v>
      </c>
      <c r="S17" s="439"/>
      <c r="T17" s="439"/>
    </row>
    <row r="18" spans="1:28" s="396" customFormat="1" ht="24.95" customHeight="1">
      <c r="A18" s="404" t="s">
        <v>196</v>
      </c>
      <c r="B18" s="457">
        <f>SUM(D18:G18)</f>
        <v>716</v>
      </c>
      <c r="C18" s="457"/>
      <c r="D18" s="458">
        <f>SUM(H18,J18,L18,N18,P18,B25,D25,F25,H25,J25,L25,N25,P25,B32,D32,F32,H32,J32)</f>
        <v>660</v>
      </c>
      <c r="E18" s="459"/>
      <c r="F18" s="458">
        <f>SUM(I18,K18,M18,O18,Q18,C25,E25,G25,I25,K25,M25,O25,Q25,C32,E32,G32,I32,K32)</f>
        <v>56</v>
      </c>
      <c r="G18" s="460"/>
      <c r="H18" s="461">
        <v>3</v>
      </c>
      <c r="I18" s="462">
        <v>0</v>
      </c>
      <c r="J18" s="463">
        <v>0</v>
      </c>
      <c r="K18" s="464">
        <v>0</v>
      </c>
      <c r="L18" s="463">
        <v>12</v>
      </c>
      <c r="M18" s="464">
        <v>1</v>
      </c>
      <c r="N18" s="463">
        <v>255</v>
      </c>
      <c r="O18" s="462">
        <v>11</v>
      </c>
      <c r="P18" s="465">
        <v>3</v>
      </c>
      <c r="Q18" s="462">
        <v>8</v>
      </c>
      <c r="S18" s="439"/>
      <c r="T18" s="439"/>
    </row>
    <row r="19" spans="1:28" s="396" customFormat="1" ht="24.95" customHeight="1" thickBot="1">
      <c r="A19" s="466" t="s">
        <v>180</v>
      </c>
      <c r="B19" s="467">
        <f>SUM(B17:C18)</f>
        <v>1648</v>
      </c>
      <c r="C19" s="467"/>
      <c r="D19" s="468">
        <f>SUM(H19,J19,L19,N19,P19,B26,D26,F26,H26,J26,L26,N26,P26,B33,D33,F33,H33,J33)</f>
        <v>1444</v>
      </c>
      <c r="E19" s="469"/>
      <c r="F19" s="468">
        <f>SUM(I19,K19,M19,O19,Q19,C26,E26,G26,I26,K26,M26,O26,Q26,C33,E33,G33,I33,K33)</f>
        <v>204</v>
      </c>
      <c r="G19" s="470"/>
      <c r="H19" s="471">
        <f t="shared" ref="H19:Q19" si="2">SUM(H17:H18)</f>
        <v>5</v>
      </c>
      <c r="I19" s="472">
        <f t="shared" si="2"/>
        <v>0</v>
      </c>
      <c r="J19" s="473">
        <f t="shared" si="2"/>
        <v>1</v>
      </c>
      <c r="K19" s="474">
        <f t="shared" si="2"/>
        <v>1</v>
      </c>
      <c r="L19" s="475">
        <f t="shared" si="2"/>
        <v>101</v>
      </c>
      <c r="M19" s="474">
        <f t="shared" si="2"/>
        <v>23</v>
      </c>
      <c r="N19" s="475">
        <f t="shared" si="2"/>
        <v>727</v>
      </c>
      <c r="O19" s="472">
        <f t="shared" si="2"/>
        <v>29</v>
      </c>
      <c r="P19" s="476">
        <f t="shared" si="2"/>
        <v>23</v>
      </c>
      <c r="Q19" s="477">
        <f t="shared" si="2"/>
        <v>50</v>
      </c>
      <c r="S19" s="439"/>
      <c r="T19" s="439"/>
    </row>
    <row r="20" spans="1:28" ht="18" customHeight="1" thickBot="1"/>
    <row r="21" spans="1:28" ht="24.95" customHeight="1">
      <c r="A21" s="420" t="s">
        <v>204</v>
      </c>
      <c r="B21" s="478" t="s">
        <v>141</v>
      </c>
      <c r="C21" s="479"/>
      <c r="D21" s="478" t="s">
        <v>208</v>
      </c>
      <c r="E21" s="479"/>
      <c r="F21" s="424" t="s">
        <v>209</v>
      </c>
      <c r="G21" s="480"/>
      <c r="H21" s="424" t="s">
        <v>144</v>
      </c>
      <c r="I21" s="480"/>
      <c r="J21" s="424" t="s">
        <v>167</v>
      </c>
      <c r="K21" s="480"/>
      <c r="L21" s="481" t="s">
        <v>210</v>
      </c>
      <c r="M21" s="482"/>
      <c r="N21" s="423" t="s">
        <v>211</v>
      </c>
      <c r="O21" s="423"/>
      <c r="P21" s="483" t="s">
        <v>148</v>
      </c>
      <c r="Q21" s="426"/>
      <c r="AA21" s="427"/>
      <c r="AB21" s="427"/>
    </row>
    <row r="22" spans="1:28" ht="24.95" customHeight="1">
      <c r="A22" s="428"/>
      <c r="B22" s="484" t="s">
        <v>206</v>
      </c>
      <c r="C22" s="485" t="s">
        <v>207</v>
      </c>
      <c r="D22" s="486" t="s">
        <v>206</v>
      </c>
      <c r="E22" s="485" t="s">
        <v>207</v>
      </c>
      <c r="F22" s="486" t="s">
        <v>206</v>
      </c>
      <c r="G22" s="485" t="s">
        <v>207</v>
      </c>
      <c r="H22" s="486" t="s">
        <v>206</v>
      </c>
      <c r="I22" s="485" t="s">
        <v>207</v>
      </c>
      <c r="J22" s="486" t="s">
        <v>206</v>
      </c>
      <c r="K22" s="485" t="s">
        <v>207</v>
      </c>
      <c r="L22" s="486" t="s">
        <v>206</v>
      </c>
      <c r="M22" s="485" t="s">
        <v>207</v>
      </c>
      <c r="N22" s="436" t="s">
        <v>206</v>
      </c>
      <c r="O22" s="437" t="s">
        <v>207</v>
      </c>
      <c r="P22" s="487" t="s">
        <v>206</v>
      </c>
      <c r="Q22" s="488" t="s">
        <v>207</v>
      </c>
      <c r="AA22" s="427"/>
      <c r="AB22" s="427"/>
    </row>
    <row r="23" spans="1:28" ht="24.95" customHeight="1">
      <c r="A23" s="440"/>
      <c r="B23" s="489"/>
      <c r="C23" s="435"/>
      <c r="D23" s="436"/>
      <c r="E23" s="435"/>
      <c r="F23" s="436"/>
      <c r="G23" s="435"/>
      <c r="H23" s="436"/>
      <c r="I23" s="435"/>
      <c r="J23" s="436"/>
      <c r="K23" s="435"/>
      <c r="L23" s="436"/>
      <c r="M23" s="435"/>
      <c r="N23" s="441"/>
      <c r="O23" s="428"/>
      <c r="P23" s="438"/>
      <c r="Q23" s="435"/>
      <c r="AA23" s="427"/>
      <c r="AB23" s="427"/>
    </row>
    <row r="24" spans="1:28" s="396" customFormat="1" ht="24.95" customHeight="1">
      <c r="A24" s="397" t="s">
        <v>195</v>
      </c>
      <c r="B24" s="400">
        <v>3</v>
      </c>
      <c r="C24" s="455">
        <v>0</v>
      </c>
      <c r="D24" s="452">
        <v>17</v>
      </c>
      <c r="E24" s="453">
        <v>8</v>
      </c>
      <c r="F24" s="454">
        <v>32</v>
      </c>
      <c r="G24" s="455">
        <v>2</v>
      </c>
      <c r="H24" s="452">
        <v>2</v>
      </c>
      <c r="I24" s="453">
        <v>0</v>
      </c>
      <c r="J24" s="454">
        <v>1</v>
      </c>
      <c r="K24" s="455">
        <v>0</v>
      </c>
      <c r="L24" s="452">
        <v>8</v>
      </c>
      <c r="M24" s="453">
        <v>9</v>
      </c>
      <c r="N24" s="454">
        <v>32</v>
      </c>
      <c r="O24" s="455">
        <v>3</v>
      </c>
      <c r="P24" s="456">
        <v>16</v>
      </c>
      <c r="Q24" s="453">
        <v>4</v>
      </c>
      <c r="AA24" s="490"/>
      <c r="AB24" s="490"/>
    </row>
    <row r="25" spans="1:28" s="396" customFormat="1" ht="24.95" customHeight="1">
      <c r="A25" s="404" t="s">
        <v>196</v>
      </c>
      <c r="B25" s="407">
        <v>11</v>
      </c>
      <c r="C25" s="464">
        <v>1</v>
      </c>
      <c r="D25" s="461">
        <v>5</v>
      </c>
      <c r="E25" s="462">
        <v>4</v>
      </c>
      <c r="F25" s="463">
        <v>89</v>
      </c>
      <c r="G25" s="464">
        <v>5</v>
      </c>
      <c r="H25" s="461">
        <v>19</v>
      </c>
      <c r="I25" s="462">
        <v>1</v>
      </c>
      <c r="J25" s="463">
        <v>0</v>
      </c>
      <c r="K25" s="464">
        <v>0</v>
      </c>
      <c r="L25" s="461">
        <v>11</v>
      </c>
      <c r="M25" s="462">
        <v>1</v>
      </c>
      <c r="N25" s="463">
        <v>45</v>
      </c>
      <c r="O25" s="464">
        <v>6</v>
      </c>
      <c r="P25" s="465">
        <v>41</v>
      </c>
      <c r="Q25" s="462">
        <v>4</v>
      </c>
      <c r="AA25" s="490"/>
      <c r="AB25" s="490"/>
    </row>
    <row r="26" spans="1:28" s="396" customFormat="1" ht="24.95" customHeight="1" thickBot="1">
      <c r="A26" s="466" t="s">
        <v>180</v>
      </c>
      <c r="B26" s="491">
        <f t="shared" ref="B26:Q26" si="3">SUM(B24:B25)</f>
        <v>14</v>
      </c>
      <c r="C26" s="492">
        <f t="shared" si="3"/>
        <v>1</v>
      </c>
      <c r="D26" s="476">
        <f t="shared" si="3"/>
        <v>22</v>
      </c>
      <c r="E26" s="472">
        <f t="shared" si="3"/>
        <v>12</v>
      </c>
      <c r="F26" s="491">
        <f t="shared" si="3"/>
        <v>121</v>
      </c>
      <c r="G26" s="492">
        <f t="shared" si="3"/>
        <v>7</v>
      </c>
      <c r="H26" s="476">
        <f t="shared" si="3"/>
        <v>21</v>
      </c>
      <c r="I26" s="477">
        <f t="shared" si="3"/>
        <v>1</v>
      </c>
      <c r="J26" s="491">
        <f t="shared" si="3"/>
        <v>1</v>
      </c>
      <c r="K26" s="492">
        <f t="shared" si="3"/>
        <v>0</v>
      </c>
      <c r="L26" s="493">
        <f t="shared" si="3"/>
        <v>19</v>
      </c>
      <c r="M26" s="472">
        <f t="shared" si="3"/>
        <v>10</v>
      </c>
      <c r="N26" s="475">
        <f t="shared" si="3"/>
        <v>77</v>
      </c>
      <c r="O26" s="474">
        <f t="shared" si="3"/>
        <v>9</v>
      </c>
      <c r="P26" s="476">
        <f t="shared" si="3"/>
        <v>57</v>
      </c>
      <c r="Q26" s="477">
        <f t="shared" si="3"/>
        <v>8</v>
      </c>
      <c r="AA26" s="490"/>
      <c r="AB26" s="490"/>
    </row>
    <row r="27" spans="1:28" ht="18" customHeight="1" thickBot="1"/>
    <row r="28" spans="1:28" ht="24.95" customHeight="1">
      <c r="A28" s="420" t="s">
        <v>204</v>
      </c>
      <c r="B28" s="478" t="s">
        <v>150</v>
      </c>
      <c r="C28" s="479"/>
      <c r="D28" s="478" t="s">
        <v>212</v>
      </c>
      <c r="E28" s="479"/>
      <c r="F28" s="481" t="s">
        <v>213</v>
      </c>
      <c r="G28" s="494"/>
      <c r="H28" s="425" t="s">
        <v>214</v>
      </c>
      <c r="I28" s="426"/>
      <c r="J28" s="478" t="s">
        <v>215</v>
      </c>
      <c r="K28" s="479"/>
      <c r="L28" s="495" t="s">
        <v>216</v>
      </c>
      <c r="M28" s="496"/>
    </row>
    <row r="29" spans="1:28" ht="24.95" customHeight="1">
      <c r="A29" s="428"/>
      <c r="B29" s="487" t="s">
        <v>206</v>
      </c>
      <c r="C29" s="488" t="s">
        <v>207</v>
      </c>
      <c r="D29" s="497" t="s">
        <v>206</v>
      </c>
      <c r="E29" s="498" t="s">
        <v>207</v>
      </c>
      <c r="F29" s="499" t="s">
        <v>206</v>
      </c>
      <c r="G29" s="488" t="s">
        <v>207</v>
      </c>
      <c r="H29" s="497" t="s">
        <v>206</v>
      </c>
      <c r="I29" s="487" t="s">
        <v>207</v>
      </c>
      <c r="J29" s="499" t="s">
        <v>206</v>
      </c>
      <c r="K29" s="488" t="s">
        <v>207</v>
      </c>
      <c r="L29" s="499"/>
      <c r="M29" s="487"/>
    </row>
    <row r="30" spans="1:28" ht="24.95" customHeight="1">
      <c r="A30" s="440"/>
      <c r="B30" s="438"/>
      <c r="C30" s="435"/>
      <c r="D30" s="436"/>
      <c r="E30" s="437"/>
      <c r="F30" s="434"/>
      <c r="G30" s="435"/>
      <c r="H30" s="436"/>
      <c r="I30" s="438"/>
      <c r="J30" s="434"/>
      <c r="K30" s="435"/>
      <c r="L30" s="499"/>
      <c r="M30" s="487"/>
    </row>
    <row r="31" spans="1:28" s="396" customFormat="1" ht="24.95" customHeight="1">
      <c r="A31" s="397" t="s">
        <v>195</v>
      </c>
      <c r="B31" s="456">
        <v>15</v>
      </c>
      <c r="C31" s="453">
        <v>0</v>
      </c>
      <c r="D31" s="454">
        <v>12</v>
      </c>
      <c r="E31" s="455">
        <v>3</v>
      </c>
      <c r="F31" s="452">
        <v>38</v>
      </c>
      <c r="G31" s="453">
        <v>8</v>
      </c>
      <c r="H31" s="454">
        <v>19</v>
      </c>
      <c r="I31" s="456">
        <v>25</v>
      </c>
      <c r="J31" s="452">
        <v>5</v>
      </c>
      <c r="K31" s="453">
        <v>3</v>
      </c>
      <c r="L31" s="500">
        <f>F17/B17</f>
        <v>0.15879828326180256</v>
      </c>
      <c r="M31" s="501"/>
    </row>
    <row r="32" spans="1:28" s="396" customFormat="1" ht="24.95" customHeight="1">
      <c r="A32" s="404" t="s">
        <v>196</v>
      </c>
      <c r="B32" s="465">
        <v>124</v>
      </c>
      <c r="C32" s="462">
        <v>4</v>
      </c>
      <c r="D32" s="463">
        <v>18</v>
      </c>
      <c r="E32" s="464">
        <v>0</v>
      </c>
      <c r="F32" s="461">
        <v>12</v>
      </c>
      <c r="G32" s="462">
        <v>5</v>
      </c>
      <c r="H32" s="463">
        <v>8</v>
      </c>
      <c r="I32" s="465">
        <v>5</v>
      </c>
      <c r="J32" s="461">
        <v>4</v>
      </c>
      <c r="K32" s="462">
        <v>0</v>
      </c>
      <c r="L32" s="502">
        <f>F18/B18</f>
        <v>7.8212290502793297E-2</v>
      </c>
      <c r="M32" s="503"/>
    </row>
    <row r="33" spans="1:13" s="396" customFormat="1" ht="24.95" customHeight="1" thickBot="1">
      <c r="A33" s="466" t="s">
        <v>180</v>
      </c>
      <c r="B33" s="476">
        <f t="shared" ref="B33:K33" si="4">SUM(B31:B32)</f>
        <v>139</v>
      </c>
      <c r="C33" s="477">
        <f t="shared" si="4"/>
        <v>4</v>
      </c>
      <c r="D33" s="475">
        <f t="shared" si="4"/>
        <v>30</v>
      </c>
      <c r="E33" s="492">
        <f t="shared" si="4"/>
        <v>3</v>
      </c>
      <c r="F33" s="471">
        <f t="shared" si="4"/>
        <v>50</v>
      </c>
      <c r="G33" s="477">
        <f t="shared" si="4"/>
        <v>13</v>
      </c>
      <c r="H33" s="475">
        <f t="shared" si="4"/>
        <v>27</v>
      </c>
      <c r="I33" s="476">
        <f t="shared" si="4"/>
        <v>30</v>
      </c>
      <c r="J33" s="471">
        <f t="shared" si="4"/>
        <v>9</v>
      </c>
      <c r="K33" s="477">
        <f t="shared" si="4"/>
        <v>3</v>
      </c>
      <c r="L33" s="504">
        <f>F19/B19</f>
        <v>0.12378640776699029</v>
      </c>
      <c r="M33" s="505"/>
    </row>
    <row r="35" spans="1:13">
      <c r="E35" s="427"/>
    </row>
  </sheetData>
  <mergeCells count="78">
    <mergeCell ref="K29:K30"/>
    <mergeCell ref="L31:M31"/>
    <mergeCell ref="L32:M32"/>
    <mergeCell ref="L33:M33"/>
    <mergeCell ref="L28:M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N22:N23"/>
    <mergeCell ref="O22:O23"/>
    <mergeCell ref="P22:P23"/>
    <mergeCell ref="Q22:Q23"/>
    <mergeCell ref="A28:A30"/>
    <mergeCell ref="B28:C28"/>
    <mergeCell ref="D28:E28"/>
    <mergeCell ref="F28:G28"/>
    <mergeCell ref="H28:I28"/>
    <mergeCell ref="J28:K28"/>
    <mergeCell ref="H22:H23"/>
    <mergeCell ref="I22:I23"/>
    <mergeCell ref="J22:J23"/>
    <mergeCell ref="K22:K23"/>
    <mergeCell ref="L22:L23"/>
    <mergeCell ref="M22:M23"/>
    <mergeCell ref="H21:I21"/>
    <mergeCell ref="J21:K21"/>
    <mergeCell ref="L21:M21"/>
    <mergeCell ref="N21:O21"/>
    <mergeCell ref="P21:Q21"/>
    <mergeCell ref="B22:B23"/>
    <mergeCell ref="C22:C23"/>
    <mergeCell ref="D22:D23"/>
    <mergeCell ref="E22:E23"/>
    <mergeCell ref="F22:F23"/>
    <mergeCell ref="B19:C19"/>
    <mergeCell ref="D19:E19"/>
    <mergeCell ref="F19:G19"/>
    <mergeCell ref="A21:A23"/>
    <mergeCell ref="B21:C21"/>
    <mergeCell ref="D21:E21"/>
    <mergeCell ref="F21:G21"/>
    <mergeCell ref="G22:G23"/>
    <mergeCell ref="P15:P16"/>
    <mergeCell ref="Q15:Q16"/>
    <mergeCell ref="B17:C17"/>
    <mergeCell ref="D17:E17"/>
    <mergeCell ref="F17:G17"/>
    <mergeCell ref="B18:C18"/>
    <mergeCell ref="D18:E18"/>
    <mergeCell ref="F18:G18"/>
    <mergeCell ref="J15:J16"/>
    <mergeCell ref="K15:K16"/>
    <mergeCell ref="L15:L16"/>
    <mergeCell ref="M15:M16"/>
    <mergeCell ref="N15:N16"/>
    <mergeCell ref="O15:O16"/>
    <mergeCell ref="H14:I14"/>
    <mergeCell ref="J14:K14"/>
    <mergeCell ref="L14:M14"/>
    <mergeCell ref="N14:O14"/>
    <mergeCell ref="P14:Q14"/>
    <mergeCell ref="B15:C16"/>
    <mergeCell ref="D15:E16"/>
    <mergeCell ref="F15:G16"/>
    <mergeCell ref="H15:H16"/>
    <mergeCell ref="I15:I16"/>
    <mergeCell ref="B3:C3"/>
    <mergeCell ref="B4:C4"/>
    <mergeCell ref="B5:C5"/>
    <mergeCell ref="B6:C6"/>
    <mergeCell ref="A14:A16"/>
    <mergeCell ref="B14:G14"/>
  </mergeCells>
  <phoneticPr fontId="10"/>
  <pageMargins left="0.62992125984251968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&amp;L&amp;11卒業後・高校</oddHeader>
    <oddFooter>&amp;C&amp;"Century,標準"99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130</vt:lpstr>
      <vt:lpstr>131</vt:lpstr>
      <vt:lpstr>132</vt:lpstr>
      <vt:lpstr>133</vt:lpstr>
      <vt:lpstr>134-1</vt:lpstr>
      <vt:lpstr>134-2</vt:lpstr>
      <vt:lpstr>135</vt:lpstr>
      <vt:lpstr>136</vt:lpstr>
      <vt:lpstr>137,138</vt:lpstr>
      <vt:lpstr>139～142</vt:lpstr>
      <vt:lpstr>'130'!Print_Area</vt:lpstr>
      <vt:lpstr>'131'!Print_Area</vt:lpstr>
      <vt:lpstr>'132'!Print_Area</vt:lpstr>
      <vt:lpstr>'133'!Print_Area</vt:lpstr>
      <vt:lpstr>'134-1'!Print_Area</vt:lpstr>
      <vt:lpstr>'135'!Print_Area</vt:lpstr>
      <vt:lpstr>'136'!Print_Area</vt:lpstr>
      <vt:lpstr>'139～142'!Print_Area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福井県</cp:lastModifiedBy>
  <dcterms:created xsi:type="dcterms:W3CDTF">2013-02-14T02:53:43Z</dcterms:created>
  <dcterms:modified xsi:type="dcterms:W3CDTF">2013-02-14T02:54:16Z</dcterms:modified>
</cp:coreProperties>
</file>