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0550" windowHeight="3960"/>
  </bookViews>
  <sheets>
    <sheet name="104～106" sheetId="1" r:id="rId1"/>
    <sheet name="107" sheetId="2" r:id="rId2"/>
    <sheet name="108-1" sheetId="3" r:id="rId3"/>
    <sheet name="108-2" sheetId="4" r:id="rId4"/>
    <sheet name="109､110" sheetId="5" r:id="rId5"/>
    <sheet name="111､112" sheetId="6" r:id="rId6"/>
    <sheet name="113～115" sheetId="7" r:id="rId7"/>
    <sheet name="116～118" sheetId="8" r:id="rId8"/>
  </sheets>
  <definedNames>
    <definedName name="_xlnm.Print_Area" localSheetId="0">'104～106'!$A$1:$T$52</definedName>
    <definedName name="_xlnm.Print_Area" localSheetId="1">'107'!$A$1:$N$13</definedName>
    <definedName name="_xlnm.Print_Area" localSheetId="2">'108-1'!$A$1:$X$35</definedName>
    <definedName name="_xlnm.Print_Area" localSheetId="3">'108-2'!$A$1:$W$35</definedName>
    <definedName name="_xlnm.Print_Area" localSheetId="4">'109､110'!$A$1:$L$47</definedName>
    <definedName name="_xlnm.Print_Area" localSheetId="5">'111､112'!$A$1:$L$46</definedName>
    <definedName name="_xlnm.Print_Area" localSheetId="6">'113～115'!$A$1:$P$36</definedName>
    <definedName name="_xlnm.Print_Area" localSheetId="7">'116～118'!$A$1:$O$47</definedName>
  </definedNames>
  <calcPr calcId="125725"/>
</workbook>
</file>

<file path=xl/calcChain.xml><?xml version="1.0" encoding="utf-8"?>
<calcChain xmlns="http://schemas.openxmlformats.org/spreadsheetml/2006/main">
  <c r="K48" i="1"/>
  <c r="L48"/>
  <c r="M48"/>
  <c r="N48"/>
  <c r="O48"/>
  <c r="P48"/>
  <c r="J48"/>
  <c r="K46"/>
  <c r="L46"/>
  <c r="M46"/>
  <c r="N46"/>
  <c r="O46"/>
  <c r="P46"/>
  <c r="J46"/>
  <c r="K40"/>
  <c r="L40"/>
  <c r="M40"/>
  <c r="N40"/>
  <c r="O40"/>
  <c r="P40"/>
  <c r="J40"/>
  <c r="K36"/>
  <c r="L36"/>
  <c r="H36" s="1"/>
  <c r="M36"/>
  <c r="N36"/>
  <c r="O36"/>
  <c r="P36"/>
  <c r="J36"/>
  <c r="K30"/>
  <c r="L30"/>
  <c r="M30"/>
  <c r="N30"/>
  <c r="O30"/>
  <c r="P30"/>
  <c r="J30"/>
  <c r="K26"/>
  <c r="L26"/>
  <c r="M26"/>
  <c r="N26"/>
  <c r="O26"/>
  <c r="P26"/>
  <c r="J26"/>
  <c r="G26"/>
  <c r="H26"/>
  <c r="F26" s="1"/>
  <c r="I26"/>
  <c r="O24"/>
  <c r="P24"/>
  <c r="M24"/>
  <c r="M52"/>
  <c r="J52"/>
  <c r="I52"/>
  <c r="H52"/>
  <c r="G52"/>
  <c r="F52"/>
  <c r="M51"/>
  <c r="F51" s="1"/>
  <c r="J51"/>
  <c r="I51"/>
  <c r="H51"/>
  <c r="G51"/>
  <c r="M50"/>
  <c r="J50"/>
  <c r="I50"/>
  <c r="I48" s="1"/>
  <c r="H50"/>
  <c r="G50"/>
  <c r="F50"/>
  <c r="M49"/>
  <c r="J49"/>
  <c r="I49"/>
  <c r="H49"/>
  <c r="H48" s="1"/>
  <c r="G49"/>
  <c r="F49" s="1"/>
  <c r="F48" s="1"/>
  <c r="G48"/>
  <c r="J47"/>
  <c r="I47"/>
  <c r="G47"/>
  <c r="I46"/>
  <c r="J45"/>
  <c r="I45"/>
  <c r="G45"/>
  <c r="M44"/>
  <c r="J44"/>
  <c r="I44"/>
  <c r="H44"/>
  <c r="G44"/>
  <c r="F44" s="1"/>
  <c r="M43"/>
  <c r="J43"/>
  <c r="I43"/>
  <c r="H43"/>
  <c r="G43"/>
  <c r="F43"/>
  <c r="M42"/>
  <c r="J42"/>
  <c r="I42"/>
  <c r="H42"/>
  <c r="G42"/>
  <c r="G40" s="1"/>
  <c r="M41"/>
  <c r="J41"/>
  <c r="I41"/>
  <c r="I40" s="1"/>
  <c r="H41"/>
  <c r="G41"/>
  <c r="F41"/>
  <c r="M39"/>
  <c r="J39"/>
  <c r="I39"/>
  <c r="H39"/>
  <c r="F39" s="1"/>
  <c r="G39"/>
  <c r="J38"/>
  <c r="I38"/>
  <c r="G38"/>
  <c r="M37"/>
  <c r="J37"/>
  <c r="I37"/>
  <c r="H37"/>
  <c r="G37"/>
  <c r="G36" s="1"/>
  <c r="F37"/>
  <c r="I36"/>
  <c r="E45" i="6"/>
  <c r="F45"/>
  <c r="D45" s="1"/>
  <c r="D28"/>
  <c r="E28"/>
  <c r="F28"/>
  <c r="D29" i="5"/>
  <c r="E29"/>
  <c r="F29"/>
  <c r="D13"/>
  <c r="E13"/>
  <c r="F13"/>
  <c r="G13"/>
  <c r="H13"/>
  <c r="I13"/>
  <c r="J13"/>
  <c r="K13"/>
  <c r="L13"/>
  <c r="E7" i="3"/>
  <c r="H7"/>
  <c r="I7"/>
  <c r="G7" s="1"/>
  <c r="J7"/>
  <c r="K7"/>
  <c r="L7"/>
  <c r="M7"/>
  <c r="N7"/>
  <c r="O7"/>
  <c r="E8"/>
  <c r="H8"/>
  <c r="I8"/>
  <c r="G8" s="1"/>
  <c r="J8"/>
  <c r="K8"/>
  <c r="L8"/>
  <c r="M8"/>
  <c r="N8"/>
  <c r="O8"/>
  <c r="E9"/>
  <c r="H9"/>
  <c r="I9"/>
  <c r="G9" s="1"/>
  <c r="J9"/>
  <c r="K9"/>
  <c r="L9"/>
  <c r="M9"/>
  <c r="N9"/>
  <c r="O9"/>
  <c r="E10"/>
  <c r="H10"/>
  <c r="I10"/>
  <c r="G10" s="1"/>
  <c r="J10"/>
  <c r="K10"/>
  <c r="L10"/>
  <c r="M10"/>
  <c r="N10"/>
  <c r="O10"/>
  <c r="E11"/>
  <c r="H11"/>
  <c r="I11"/>
  <c r="G11" s="1"/>
  <c r="J11"/>
  <c r="K11"/>
  <c r="L11"/>
  <c r="M11"/>
  <c r="N11"/>
  <c r="O11"/>
  <c r="E12"/>
  <c r="H12"/>
  <c r="I12"/>
  <c r="G12" s="1"/>
  <c r="J12"/>
  <c r="K12"/>
  <c r="L12"/>
  <c r="M12"/>
  <c r="N12"/>
  <c r="O12"/>
  <c r="E13"/>
  <c r="H13"/>
  <c r="I13"/>
  <c r="G13" s="1"/>
  <c r="J13"/>
  <c r="K13"/>
  <c r="L13"/>
  <c r="M13"/>
  <c r="N13"/>
  <c r="O13"/>
  <c r="E14"/>
  <c r="H14"/>
  <c r="I14"/>
  <c r="G14" s="1"/>
  <c r="J14"/>
  <c r="K14"/>
  <c r="L14"/>
  <c r="M14"/>
  <c r="N14"/>
  <c r="O14"/>
  <c r="E15"/>
  <c r="H15"/>
  <c r="I15"/>
  <c r="G15" s="1"/>
  <c r="J15"/>
  <c r="K15"/>
  <c r="L15"/>
  <c r="M15"/>
  <c r="N15"/>
  <c r="O15"/>
  <c r="E16"/>
  <c r="H16"/>
  <c r="I16"/>
  <c r="G16" s="1"/>
  <c r="J16"/>
  <c r="K16"/>
  <c r="L16"/>
  <c r="M16"/>
  <c r="N16"/>
  <c r="O16"/>
  <c r="E17"/>
  <c r="H17"/>
  <c r="I17"/>
  <c r="G17" s="1"/>
  <c r="J17"/>
  <c r="K17"/>
  <c r="L17"/>
  <c r="M17"/>
  <c r="N17"/>
  <c r="O17"/>
  <c r="E18"/>
  <c r="H18"/>
  <c r="I18"/>
  <c r="G18" s="1"/>
  <c r="J18"/>
  <c r="K18"/>
  <c r="L18"/>
  <c r="M18"/>
  <c r="N18"/>
  <c r="O18"/>
  <c r="E19"/>
  <c r="H19"/>
  <c r="I19"/>
  <c r="G19" s="1"/>
  <c r="J19"/>
  <c r="K19"/>
  <c r="L19"/>
  <c r="M19"/>
  <c r="N19"/>
  <c r="O19"/>
  <c r="E20"/>
  <c r="H20"/>
  <c r="I20"/>
  <c r="G20" s="1"/>
  <c r="J20"/>
  <c r="K20"/>
  <c r="L20"/>
  <c r="M20"/>
  <c r="N20"/>
  <c r="O20"/>
  <c r="E21"/>
  <c r="H21"/>
  <c r="I21"/>
  <c r="G21" s="1"/>
  <c r="J21"/>
  <c r="K21"/>
  <c r="L21"/>
  <c r="M21"/>
  <c r="N21"/>
  <c r="O21"/>
  <c r="E22"/>
  <c r="H22"/>
  <c r="I22"/>
  <c r="G22" s="1"/>
  <c r="J22"/>
  <c r="K22"/>
  <c r="L22"/>
  <c r="M22"/>
  <c r="N22"/>
  <c r="O22"/>
  <c r="E23"/>
  <c r="H23"/>
  <c r="I23"/>
  <c r="G23" s="1"/>
  <c r="J23"/>
  <c r="K23"/>
  <c r="L23"/>
  <c r="M23"/>
  <c r="N23"/>
  <c r="O23"/>
  <c r="E24"/>
  <c r="H24"/>
  <c r="I24"/>
  <c r="G24" s="1"/>
  <c r="J24"/>
  <c r="K24"/>
  <c r="L24"/>
  <c r="M24"/>
  <c r="N24"/>
  <c r="O24"/>
  <c r="E25"/>
  <c r="H25"/>
  <c r="I25"/>
  <c r="G25" s="1"/>
  <c r="J25"/>
  <c r="K25"/>
  <c r="L25"/>
  <c r="M25"/>
  <c r="N25"/>
  <c r="O25"/>
  <c r="E26"/>
  <c r="H26"/>
  <c r="I26"/>
  <c r="G26" s="1"/>
  <c r="J26"/>
  <c r="K26"/>
  <c r="L26"/>
  <c r="M26"/>
  <c r="N26"/>
  <c r="O26"/>
  <c r="E27"/>
  <c r="H27"/>
  <c r="I27"/>
  <c r="G27" s="1"/>
  <c r="J27"/>
  <c r="K27"/>
  <c r="L27"/>
  <c r="M27"/>
  <c r="N27"/>
  <c r="O27"/>
  <c r="E28"/>
  <c r="H28"/>
  <c r="I28"/>
  <c r="G28" s="1"/>
  <c r="J28"/>
  <c r="K28"/>
  <c r="L28"/>
  <c r="M28"/>
  <c r="N28"/>
  <c r="O28"/>
  <c r="E29"/>
  <c r="H29"/>
  <c r="I29"/>
  <c r="G29" s="1"/>
  <c r="J29"/>
  <c r="K29"/>
  <c r="L29"/>
  <c r="M29"/>
  <c r="N29"/>
  <c r="O29"/>
  <c r="E30"/>
  <c r="H30"/>
  <c r="I30"/>
  <c r="G30" s="1"/>
  <c r="J30"/>
  <c r="K30"/>
  <c r="L30"/>
  <c r="M30"/>
  <c r="N30"/>
  <c r="O30"/>
  <c r="E31"/>
  <c r="H31"/>
  <c r="I31"/>
  <c r="G31" s="1"/>
  <c r="J31"/>
  <c r="K31"/>
  <c r="L31"/>
  <c r="M31"/>
  <c r="N31"/>
  <c r="O31"/>
  <c r="E32"/>
  <c r="H32"/>
  <c r="I32"/>
  <c r="G32" s="1"/>
  <c r="J32"/>
  <c r="K32"/>
  <c r="L32"/>
  <c r="M32"/>
  <c r="N32"/>
  <c r="O32"/>
  <c r="E33"/>
  <c r="H33"/>
  <c r="I33"/>
  <c r="G33" s="1"/>
  <c r="J33"/>
  <c r="K33"/>
  <c r="L33"/>
  <c r="M33"/>
  <c r="N33"/>
  <c r="O33"/>
  <c r="E34"/>
  <c r="H34"/>
  <c r="I34"/>
  <c r="G34" s="1"/>
  <c r="J34"/>
  <c r="K34"/>
  <c r="L34"/>
  <c r="M34"/>
  <c r="N34"/>
  <c r="O34"/>
  <c r="E35"/>
  <c r="H35"/>
  <c r="I35"/>
  <c r="G35" s="1"/>
  <c r="J35"/>
  <c r="K35"/>
  <c r="L35"/>
  <c r="M35"/>
  <c r="N35"/>
  <c r="O35"/>
  <c r="E30" i="4"/>
  <c r="F30"/>
  <c r="E20"/>
  <c r="D20" s="1"/>
  <c r="F20"/>
  <c r="E21"/>
  <c r="F21"/>
  <c r="D21" s="1"/>
  <c r="D22"/>
  <c r="E22"/>
  <c r="F22"/>
  <c r="J13"/>
  <c r="K13"/>
  <c r="L13"/>
  <c r="M13"/>
  <c r="N13"/>
  <c r="O13"/>
  <c r="E8"/>
  <c r="F8"/>
  <c r="D8" s="1"/>
  <c r="E9"/>
  <c r="D9" s="1"/>
  <c r="F9"/>
  <c r="E10"/>
  <c r="F10"/>
  <c r="D10" s="1"/>
  <c r="E11"/>
  <c r="D11" s="1"/>
  <c r="F11"/>
  <c r="E12"/>
  <c r="F12"/>
  <c r="E14"/>
  <c r="F14"/>
  <c r="E15"/>
  <c r="D15" s="1"/>
  <c r="F15"/>
  <c r="E16"/>
  <c r="F16"/>
  <c r="E17"/>
  <c r="D17" s="1"/>
  <c r="F17"/>
  <c r="E18"/>
  <c r="F18"/>
  <c r="E23"/>
  <c r="E24"/>
  <c r="D24" s="1"/>
  <c r="F24"/>
  <c r="E25"/>
  <c r="D25" s="1"/>
  <c r="F25"/>
  <c r="E26"/>
  <c r="F26"/>
  <c r="E27"/>
  <c r="D27" s="1"/>
  <c r="F27"/>
  <c r="E28"/>
  <c r="F28"/>
  <c r="E32"/>
  <c r="F32"/>
  <c r="D32" s="1"/>
  <c r="E33"/>
  <c r="D33" s="1"/>
  <c r="F33"/>
  <c r="E34"/>
  <c r="F34"/>
  <c r="D34" s="1"/>
  <c r="E35"/>
  <c r="D35" s="1"/>
  <c r="F35"/>
  <c r="D12"/>
  <c r="D28"/>
  <c r="P7" i="3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7"/>
  <c r="V13"/>
  <c r="W13"/>
  <c r="B31" i="4"/>
  <c r="C31"/>
  <c r="G31"/>
  <c r="H31"/>
  <c r="I31"/>
  <c r="F31" s="1"/>
  <c r="J31"/>
  <c r="K31"/>
  <c r="L31"/>
  <c r="M31"/>
  <c r="N31"/>
  <c r="E31" s="1"/>
  <c r="O31"/>
  <c r="P31"/>
  <c r="Q31"/>
  <c r="R31"/>
  <c r="S31"/>
  <c r="T31"/>
  <c r="U31"/>
  <c r="A31"/>
  <c r="B29"/>
  <c r="C29"/>
  <c r="G29"/>
  <c r="H29"/>
  <c r="I29"/>
  <c r="J29"/>
  <c r="K29"/>
  <c r="L29"/>
  <c r="M29"/>
  <c r="N29"/>
  <c r="O29"/>
  <c r="P29"/>
  <c r="Q29"/>
  <c r="R29"/>
  <c r="S29"/>
  <c r="T29"/>
  <c r="U29"/>
  <c r="A29"/>
  <c r="B23"/>
  <c r="C23"/>
  <c r="G23"/>
  <c r="H23"/>
  <c r="I23"/>
  <c r="F23" s="1"/>
  <c r="J23"/>
  <c r="K23"/>
  <c r="L23"/>
  <c r="M23"/>
  <c r="N23"/>
  <c r="O23"/>
  <c r="P23"/>
  <c r="Q23"/>
  <c r="R23"/>
  <c r="S23"/>
  <c r="T23"/>
  <c r="U23"/>
  <c r="A23"/>
  <c r="R19"/>
  <c r="S19"/>
  <c r="T19"/>
  <c r="U19"/>
  <c r="B19"/>
  <c r="B6" s="1"/>
  <c r="C19"/>
  <c r="G19"/>
  <c r="G6" s="1"/>
  <c r="H19"/>
  <c r="I19"/>
  <c r="J19"/>
  <c r="K19"/>
  <c r="L19"/>
  <c r="L6" s="1"/>
  <c r="M19"/>
  <c r="N19"/>
  <c r="O19"/>
  <c r="P19"/>
  <c r="Q19"/>
  <c r="A19"/>
  <c r="B13"/>
  <c r="C13"/>
  <c r="G13"/>
  <c r="H13"/>
  <c r="I13"/>
  <c r="P13"/>
  <c r="Q13"/>
  <c r="Q6" s="1"/>
  <c r="R13"/>
  <c r="S13"/>
  <c r="T13"/>
  <c r="U13"/>
  <c r="A13"/>
  <c r="B9"/>
  <c r="C9"/>
  <c r="G9"/>
  <c r="H9"/>
  <c r="I9"/>
  <c r="J9"/>
  <c r="K9"/>
  <c r="L9"/>
  <c r="M9"/>
  <c r="N9"/>
  <c r="O9"/>
  <c r="P9"/>
  <c r="Q9"/>
  <c r="R9"/>
  <c r="S9"/>
  <c r="T9"/>
  <c r="U9"/>
  <c r="A9"/>
  <c r="B7"/>
  <c r="C7"/>
  <c r="G7"/>
  <c r="H7"/>
  <c r="I7"/>
  <c r="J7"/>
  <c r="K7"/>
  <c r="L7"/>
  <c r="M7"/>
  <c r="N7"/>
  <c r="E7" s="1"/>
  <c r="D7" s="1"/>
  <c r="O7"/>
  <c r="F7" s="1"/>
  <c r="P7"/>
  <c r="Q7"/>
  <c r="R7"/>
  <c r="S7"/>
  <c r="T7"/>
  <c r="U7"/>
  <c r="A7"/>
  <c r="T7" i="3"/>
  <c r="S31"/>
  <c r="T31"/>
  <c r="U31"/>
  <c r="V31"/>
  <c r="W31"/>
  <c r="X31"/>
  <c r="S29"/>
  <c r="T29"/>
  <c r="U29"/>
  <c r="V29"/>
  <c r="W29"/>
  <c r="X29"/>
  <c r="S23"/>
  <c r="T23"/>
  <c r="U23"/>
  <c r="V23"/>
  <c r="W23"/>
  <c r="X23"/>
  <c r="S19"/>
  <c r="T19"/>
  <c r="U19"/>
  <c r="V19"/>
  <c r="W19"/>
  <c r="X19"/>
  <c r="S13"/>
  <c r="T13"/>
  <c r="T6" s="1"/>
  <c r="U13"/>
  <c r="X13"/>
  <c r="S7"/>
  <c r="U7"/>
  <c r="V7"/>
  <c r="W7"/>
  <c r="X7"/>
  <c r="S9"/>
  <c r="T9"/>
  <c r="U9"/>
  <c r="V9"/>
  <c r="W9"/>
  <c r="X9"/>
  <c r="G6" i="2"/>
  <c r="E7"/>
  <c r="D7" s="1"/>
  <c r="F7"/>
  <c r="G7"/>
  <c r="E8"/>
  <c r="F8"/>
  <c r="G8"/>
  <c r="E9"/>
  <c r="F9"/>
  <c r="G9"/>
  <c r="E10"/>
  <c r="F10"/>
  <c r="G10"/>
  <c r="E11"/>
  <c r="D11" s="1"/>
  <c r="F11"/>
  <c r="G11"/>
  <c r="E12"/>
  <c r="F12"/>
  <c r="G12"/>
  <c r="E6"/>
  <c r="I31" i="1"/>
  <c r="I32"/>
  <c r="I33"/>
  <c r="I34"/>
  <c r="I35"/>
  <c r="H31"/>
  <c r="H32"/>
  <c r="H33"/>
  <c r="H34"/>
  <c r="H35"/>
  <c r="G35"/>
  <c r="G34"/>
  <c r="G33"/>
  <c r="G32"/>
  <c r="G31"/>
  <c r="M31"/>
  <c r="M32"/>
  <c r="M33"/>
  <c r="M34"/>
  <c r="M35"/>
  <c r="K47" i="8"/>
  <c r="J47"/>
  <c r="I47"/>
  <c r="H47"/>
  <c r="G47"/>
  <c r="F47"/>
  <c r="E47"/>
  <c r="D47"/>
  <c r="C47"/>
  <c r="K35"/>
  <c r="J35"/>
  <c r="I35"/>
  <c r="H35"/>
  <c r="G35"/>
  <c r="E35"/>
  <c r="D35"/>
  <c r="C35"/>
  <c r="F35"/>
  <c r="K23"/>
  <c r="J23"/>
  <c r="I23"/>
  <c r="H23"/>
  <c r="G23"/>
  <c r="F23"/>
  <c r="E22"/>
  <c r="D22"/>
  <c r="C22"/>
  <c r="E21"/>
  <c r="D21"/>
  <c r="C21" s="1"/>
  <c r="E20"/>
  <c r="D20"/>
  <c r="C20" s="1"/>
  <c r="E19"/>
  <c r="D19"/>
  <c r="C19" s="1"/>
  <c r="E18"/>
  <c r="D18"/>
  <c r="C18" s="1"/>
  <c r="E17"/>
  <c r="D17"/>
  <c r="C17" s="1"/>
  <c r="E16"/>
  <c r="D16"/>
  <c r="C16"/>
  <c r="N11"/>
  <c r="M11"/>
  <c r="L11"/>
  <c r="K11"/>
  <c r="J11"/>
  <c r="I11"/>
  <c r="H11"/>
  <c r="G11"/>
  <c r="F11"/>
  <c r="E11"/>
  <c r="D11"/>
  <c r="C11"/>
  <c r="P35" i="7"/>
  <c r="N35"/>
  <c r="L35"/>
  <c r="I35"/>
  <c r="D35"/>
  <c r="D34"/>
  <c r="D33"/>
  <c r="D32"/>
  <c r="D31"/>
  <c r="E30"/>
  <c r="D30"/>
  <c r="N26"/>
  <c r="M26"/>
  <c r="L26"/>
  <c r="K26"/>
  <c r="J26"/>
  <c r="I26"/>
  <c r="H26"/>
  <c r="G26"/>
  <c r="F26"/>
  <c r="E26"/>
  <c r="D26"/>
  <c r="C26"/>
  <c r="N13"/>
  <c r="M13"/>
  <c r="L13"/>
  <c r="K13"/>
  <c r="J13"/>
  <c r="I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6"/>
  <c r="G6"/>
  <c r="F6"/>
  <c r="E6"/>
  <c r="D6"/>
  <c r="C6"/>
  <c r="F46" i="6"/>
  <c r="E46"/>
  <c r="D46" s="1"/>
  <c r="F44"/>
  <c r="E44"/>
  <c r="D44"/>
  <c r="F43"/>
  <c r="E43"/>
  <c r="D43" s="1"/>
  <c r="L42"/>
  <c r="K42"/>
  <c r="G42"/>
  <c r="F42"/>
  <c r="E42"/>
  <c r="F41"/>
  <c r="E41"/>
  <c r="D41" s="1"/>
  <c r="L40"/>
  <c r="K40"/>
  <c r="J40"/>
  <c r="G40"/>
  <c r="F40"/>
  <c r="E40"/>
  <c r="D40"/>
  <c r="F39"/>
  <c r="E39"/>
  <c r="D39" s="1"/>
  <c r="F38"/>
  <c r="E38"/>
  <c r="D38" s="1"/>
  <c r="F37"/>
  <c r="E37"/>
  <c r="D37"/>
  <c r="F36"/>
  <c r="E36"/>
  <c r="D36"/>
  <c r="F35"/>
  <c r="E35"/>
  <c r="D35" s="1"/>
  <c r="L34"/>
  <c r="K34"/>
  <c r="G34"/>
  <c r="F34"/>
  <c r="E34"/>
  <c r="F33"/>
  <c r="E33"/>
  <c r="D33" s="1"/>
  <c r="F32"/>
  <c r="E32"/>
  <c r="D32" s="1"/>
  <c r="F31"/>
  <c r="D31" s="1"/>
  <c r="E31"/>
  <c r="L30"/>
  <c r="K30"/>
  <c r="G30"/>
  <c r="F30"/>
  <c r="F29"/>
  <c r="D29" s="1"/>
  <c r="E29"/>
  <c r="F27"/>
  <c r="E27"/>
  <c r="D27" s="1"/>
  <c r="F26"/>
  <c r="E26"/>
  <c r="D26" s="1"/>
  <c r="F25"/>
  <c r="E25"/>
  <c r="D25"/>
  <c r="L24"/>
  <c r="J24" s="1"/>
  <c r="K24"/>
  <c r="G24"/>
  <c r="F24"/>
  <c r="D24" s="1"/>
  <c r="E24"/>
  <c r="F23"/>
  <c r="F20" s="1"/>
  <c r="E23"/>
  <c r="D23" s="1"/>
  <c r="F22"/>
  <c r="D22" s="1"/>
  <c r="E22"/>
  <c r="F21"/>
  <c r="E21"/>
  <c r="D21" s="1"/>
  <c r="L20"/>
  <c r="K20"/>
  <c r="J20"/>
  <c r="I20"/>
  <c r="I17" s="1"/>
  <c r="H20"/>
  <c r="H17" s="1"/>
  <c r="G20"/>
  <c r="F19"/>
  <c r="E19"/>
  <c r="D19"/>
  <c r="L18"/>
  <c r="K18"/>
  <c r="J18" s="1"/>
  <c r="G18"/>
  <c r="F18"/>
  <c r="D18" s="1"/>
  <c r="E18"/>
  <c r="L12"/>
  <c r="K12"/>
  <c r="I12"/>
  <c r="H12"/>
  <c r="E12" s="1"/>
  <c r="F11"/>
  <c r="E11"/>
  <c r="D11" s="1"/>
  <c r="F10"/>
  <c r="E10"/>
  <c r="D10" s="1"/>
  <c r="F9"/>
  <c r="E9"/>
  <c r="D9"/>
  <c r="F8"/>
  <c r="D8" s="1"/>
  <c r="E8"/>
  <c r="F7"/>
  <c r="E7"/>
  <c r="D7" s="1"/>
  <c r="F6"/>
  <c r="E6"/>
  <c r="D6" s="1"/>
  <c r="J12"/>
  <c r="G12"/>
  <c r="F5"/>
  <c r="E5"/>
  <c r="D5" s="1"/>
  <c r="F47" i="5"/>
  <c r="E47"/>
  <c r="D47" s="1"/>
  <c r="F46"/>
  <c r="E46"/>
  <c r="D46"/>
  <c r="F45"/>
  <c r="E45"/>
  <c r="D45" s="1"/>
  <c r="F44"/>
  <c r="E44"/>
  <c r="D44" s="1"/>
  <c r="L43"/>
  <c r="F43" s="1"/>
  <c r="K43"/>
  <c r="E43" s="1"/>
  <c r="F42"/>
  <c r="E42"/>
  <c r="D42" s="1"/>
  <c r="L41"/>
  <c r="F41" s="1"/>
  <c r="K41"/>
  <c r="J41" s="1"/>
  <c r="E41"/>
  <c r="F40"/>
  <c r="E40"/>
  <c r="D40" s="1"/>
  <c r="F39"/>
  <c r="E39"/>
  <c r="D39"/>
  <c r="F38"/>
  <c r="D38" s="1"/>
  <c r="E38"/>
  <c r="F37"/>
  <c r="E37"/>
  <c r="D37" s="1"/>
  <c r="F36"/>
  <c r="E36"/>
  <c r="D36"/>
  <c r="L35"/>
  <c r="J35" s="1"/>
  <c r="K35"/>
  <c r="E35"/>
  <c r="F34"/>
  <c r="E34"/>
  <c r="D34" s="1"/>
  <c r="F33"/>
  <c r="D33" s="1"/>
  <c r="E33"/>
  <c r="F32"/>
  <c r="E32"/>
  <c r="D32" s="1"/>
  <c r="L31"/>
  <c r="F31" s="1"/>
  <c r="K31"/>
  <c r="F30"/>
  <c r="E30"/>
  <c r="D30" s="1"/>
  <c r="F28"/>
  <c r="E28"/>
  <c r="D28"/>
  <c r="F27"/>
  <c r="D27" s="1"/>
  <c r="E27"/>
  <c r="F26"/>
  <c r="F25" s="1"/>
  <c r="E26"/>
  <c r="L25"/>
  <c r="K25"/>
  <c r="J25" s="1"/>
  <c r="F24"/>
  <c r="E24"/>
  <c r="D24" s="1"/>
  <c r="F23"/>
  <c r="E23"/>
  <c r="D23" s="1"/>
  <c r="F22"/>
  <c r="E22"/>
  <c r="D22"/>
  <c r="L21"/>
  <c r="K21"/>
  <c r="I21"/>
  <c r="I18" s="1"/>
  <c r="H21"/>
  <c r="H18" s="1"/>
  <c r="E21"/>
  <c r="F20"/>
  <c r="F19" s="1"/>
  <c r="E20"/>
  <c r="E19" s="1"/>
  <c r="L19"/>
  <c r="K19"/>
  <c r="L12"/>
  <c r="K12"/>
  <c r="J12"/>
  <c r="I12"/>
  <c r="H12"/>
  <c r="G12"/>
  <c r="F12"/>
  <c r="E12"/>
  <c r="D11"/>
  <c r="D9"/>
  <c r="D8"/>
  <c r="D7"/>
  <c r="D6"/>
  <c r="D12" s="1"/>
  <c r="N13" i="2"/>
  <c r="M13"/>
  <c r="L13"/>
  <c r="J13"/>
  <c r="I13"/>
  <c r="H13"/>
  <c r="K12"/>
  <c r="K11"/>
  <c r="K10"/>
  <c r="K9"/>
  <c r="K8"/>
  <c r="K7"/>
  <c r="K6"/>
  <c r="F6"/>
  <c r="J35" i="1"/>
  <c r="J34"/>
  <c r="J33"/>
  <c r="J32"/>
  <c r="J31"/>
  <c r="M29"/>
  <c r="J29"/>
  <c r="I29"/>
  <c r="H29"/>
  <c r="G29"/>
  <c r="M28"/>
  <c r="J28"/>
  <c r="I28"/>
  <c r="H28"/>
  <c r="G28"/>
  <c r="M27"/>
  <c r="J27"/>
  <c r="I27"/>
  <c r="H27"/>
  <c r="G27"/>
  <c r="H24"/>
  <c r="M25"/>
  <c r="J25"/>
  <c r="I25"/>
  <c r="I24" s="1"/>
  <c r="G25"/>
  <c r="N24"/>
  <c r="L24"/>
  <c r="T16"/>
  <c r="S16"/>
  <c r="Q16"/>
  <c r="P16"/>
  <c r="K16"/>
  <c r="J16"/>
  <c r="I16"/>
  <c r="G16"/>
  <c r="F16"/>
  <c r="D16"/>
  <c r="R15"/>
  <c r="O15"/>
  <c r="E15"/>
  <c r="B15" s="1"/>
  <c r="R14"/>
  <c r="O14"/>
  <c r="E14"/>
  <c r="B14" s="1"/>
  <c r="R13"/>
  <c r="O13"/>
  <c r="E13"/>
  <c r="B13" s="1"/>
  <c r="R12"/>
  <c r="O12"/>
  <c r="E12"/>
  <c r="B12" s="1"/>
  <c r="R11"/>
  <c r="O11"/>
  <c r="E11"/>
  <c r="B11" s="1"/>
  <c r="R10"/>
  <c r="O10"/>
  <c r="E10"/>
  <c r="B10" s="1"/>
  <c r="R9"/>
  <c r="O9"/>
  <c r="E9"/>
  <c r="F36" l="1"/>
  <c r="O23"/>
  <c r="P23"/>
  <c r="I23" s="1"/>
  <c r="F42"/>
  <c r="D12" i="2"/>
  <c r="D8"/>
  <c r="D9"/>
  <c r="E13"/>
  <c r="F31" i="1"/>
  <c r="F35"/>
  <c r="F33"/>
  <c r="G30"/>
  <c r="O16"/>
  <c r="F27"/>
  <c r="F29"/>
  <c r="E16"/>
  <c r="F28"/>
  <c r="F34"/>
  <c r="F25"/>
  <c r="R16"/>
  <c r="H30"/>
  <c r="F32"/>
  <c r="C23" i="8"/>
  <c r="E23"/>
  <c r="D23"/>
  <c r="F13" i="7"/>
  <c r="E13"/>
  <c r="D13"/>
  <c r="H13"/>
  <c r="C13"/>
  <c r="G13"/>
  <c r="D42" i="6"/>
  <c r="J42"/>
  <c r="J17" s="1"/>
  <c r="G17"/>
  <c r="D34"/>
  <c r="J34"/>
  <c r="K17"/>
  <c r="J30"/>
  <c r="E30"/>
  <c r="D30" s="1"/>
  <c r="L17"/>
  <c r="E20"/>
  <c r="F17"/>
  <c r="D12"/>
  <c r="F12"/>
  <c r="E25" i="5"/>
  <c r="D25" s="1"/>
  <c r="D18" s="1"/>
  <c r="D43"/>
  <c r="J43"/>
  <c r="D41"/>
  <c r="D35"/>
  <c r="F35"/>
  <c r="L18"/>
  <c r="J31"/>
  <c r="E31"/>
  <c r="D31"/>
  <c r="D26"/>
  <c r="J21"/>
  <c r="F21"/>
  <c r="G21"/>
  <c r="G18" s="1"/>
  <c r="K18"/>
  <c r="D21"/>
  <c r="F18"/>
  <c r="D19"/>
  <c r="J19"/>
  <c r="D20"/>
  <c r="D28" i="3"/>
  <c r="D24"/>
  <c r="D25"/>
  <c r="D30"/>
  <c r="D22"/>
  <c r="D35"/>
  <c r="D31"/>
  <c r="D15"/>
  <c r="F34"/>
  <c r="D34" s="1"/>
  <c r="F33"/>
  <c r="D33" s="1"/>
  <c r="F31"/>
  <c r="F30"/>
  <c r="F29"/>
  <c r="D29" s="1"/>
  <c r="F28"/>
  <c r="F26"/>
  <c r="D26" s="1"/>
  <c r="F24"/>
  <c r="F23"/>
  <c r="D23" s="1"/>
  <c r="F21"/>
  <c r="D21" s="1"/>
  <c r="F20"/>
  <c r="D20" s="1"/>
  <c r="F15"/>
  <c r="F14"/>
  <c r="D14" s="1"/>
  <c r="F13"/>
  <c r="D13" s="1"/>
  <c r="F11"/>
  <c r="D11" s="1"/>
  <c r="F10"/>
  <c r="D10" s="1"/>
  <c r="F9"/>
  <c r="D9" s="1"/>
  <c r="F8"/>
  <c r="D8" s="1"/>
  <c r="F7"/>
  <c r="D7" s="1"/>
  <c r="F35"/>
  <c r="F32"/>
  <c r="D32" s="1"/>
  <c r="F27"/>
  <c r="D27" s="1"/>
  <c r="F25"/>
  <c r="F22"/>
  <c r="F19"/>
  <c r="D19" s="1"/>
  <c r="F18"/>
  <c r="D18" s="1"/>
  <c r="F17"/>
  <c r="D17" s="1"/>
  <c r="F16"/>
  <c r="D16" s="1"/>
  <c r="F12"/>
  <c r="D12" s="1"/>
  <c r="D31" i="4"/>
  <c r="E29"/>
  <c r="D30"/>
  <c r="F29"/>
  <c r="D23"/>
  <c r="J6"/>
  <c r="D26"/>
  <c r="O6"/>
  <c r="E19"/>
  <c r="K6"/>
  <c r="H6"/>
  <c r="F19"/>
  <c r="D19" s="1"/>
  <c r="I6"/>
  <c r="I6" i="3" s="1"/>
  <c r="N6" i="4"/>
  <c r="N6" i="3" s="1"/>
  <c r="M6" i="4"/>
  <c r="D16"/>
  <c r="E13"/>
  <c r="D18"/>
  <c r="D14"/>
  <c r="F13"/>
  <c r="X6" i="3"/>
  <c r="U6"/>
  <c r="S6" s="1"/>
  <c r="P6" i="4"/>
  <c r="S6"/>
  <c r="T6"/>
  <c r="U6"/>
  <c r="C6"/>
  <c r="R6"/>
  <c r="W6" i="3"/>
  <c r="D10" i="2"/>
  <c r="K13"/>
  <c r="F13"/>
  <c r="G13"/>
  <c r="D6"/>
  <c r="I30" i="1"/>
  <c r="J24"/>
  <c r="K24"/>
  <c r="B9"/>
  <c r="B16" s="1"/>
  <c r="N23" l="1"/>
  <c r="M23" s="1"/>
  <c r="D13" i="2"/>
  <c r="F30" i="1"/>
  <c r="D20" i="6"/>
  <c r="D17" s="1"/>
  <c r="E17"/>
  <c r="E18" i="5"/>
  <c r="J18"/>
  <c r="D29" i="4"/>
  <c r="F6"/>
  <c r="D13"/>
  <c r="D6" s="1"/>
  <c r="E6"/>
  <c r="L6" i="3"/>
  <c r="H6"/>
  <c r="G6" s="1"/>
  <c r="K6"/>
  <c r="O6"/>
  <c r="M6" s="1"/>
  <c r="Q6"/>
  <c r="P6" s="1"/>
  <c r="V6"/>
  <c r="G24" i="1"/>
  <c r="F24" s="1"/>
  <c r="L23" l="1"/>
  <c r="H23" s="1"/>
  <c r="J6" i="3"/>
  <c r="E6"/>
  <c r="F6"/>
  <c r="K23" i="1" l="1"/>
  <c r="D6" i="3"/>
  <c r="G23" i="1" l="1"/>
  <c r="J23"/>
  <c r="F23" s="1"/>
</calcChain>
</file>

<file path=xl/sharedStrings.xml><?xml version="1.0" encoding="utf-8"?>
<sst xmlns="http://schemas.openxmlformats.org/spreadsheetml/2006/main" count="611" uniqueCount="218">
  <si>
    <t>専　 　修  　学  　校</t>
    <phoneticPr fontId="5"/>
  </si>
  <si>
    <t>第 104 表  設置者別生徒数別学校数　　　　　　　　　　　</t>
    <phoneticPr fontId="5"/>
  </si>
  <si>
    <t>第 105 表  類型別学校数</t>
    <phoneticPr fontId="5"/>
  </si>
  <si>
    <t>区　　分</t>
    <rPh sb="0" eb="4">
      <t>クブン</t>
    </rPh>
    <phoneticPr fontId="5"/>
  </si>
  <si>
    <t>計</t>
    <rPh sb="0" eb="1">
      <t>ケイ</t>
    </rPh>
    <phoneticPr fontId="5"/>
  </si>
  <si>
    <t>国 立</t>
    <rPh sb="0" eb="1">
      <t>クニ</t>
    </rPh>
    <rPh sb="2" eb="3">
      <t>リツ</t>
    </rPh>
    <phoneticPr fontId="5"/>
  </si>
  <si>
    <t>公 立</t>
    <rPh sb="0" eb="1">
      <t>コウ</t>
    </rPh>
    <rPh sb="2" eb="3">
      <t>リツ</t>
    </rPh>
    <phoneticPr fontId="5"/>
  </si>
  <si>
    <t>私　　　　　立</t>
    <rPh sb="0" eb="1">
      <t>ワタシ</t>
    </rPh>
    <rPh sb="6" eb="7">
      <t>タテ</t>
    </rPh>
    <phoneticPr fontId="5"/>
  </si>
  <si>
    <t>高等課程を
置く学校</t>
    <rPh sb="0" eb="2">
      <t>コウトウ</t>
    </rPh>
    <rPh sb="2" eb="4">
      <t>カテイ</t>
    </rPh>
    <rPh sb="6" eb="7">
      <t>オ</t>
    </rPh>
    <rPh sb="8" eb="10">
      <t>ガッコウ</t>
    </rPh>
    <phoneticPr fontId="5"/>
  </si>
  <si>
    <t>専門課程を
置く学校</t>
    <rPh sb="0" eb="2">
      <t>センモン</t>
    </rPh>
    <rPh sb="2" eb="4">
      <t>カテイ</t>
    </rPh>
    <rPh sb="6" eb="7">
      <t>オ</t>
    </rPh>
    <rPh sb="8" eb="10">
      <t>ガッコウ</t>
    </rPh>
    <phoneticPr fontId="5"/>
  </si>
  <si>
    <t>学校
法人立</t>
    <rPh sb="0" eb="2">
      <t>ガッコウ</t>
    </rPh>
    <rPh sb="3" eb="5">
      <t>ホウジン</t>
    </rPh>
    <rPh sb="5" eb="6">
      <t>リツ</t>
    </rPh>
    <phoneticPr fontId="5"/>
  </si>
  <si>
    <t>準学校
法人立</t>
    <rPh sb="0" eb="1">
      <t>ジュン</t>
    </rPh>
    <rPh sb="1" eb="3">
      <t>ガッコウ</t>
    </rPh>
    <rPh sb="4" eb="6">
      <t>ホウジン</t>
    </rPh>
    <rPh sb="6" eb="7">
      <t>リツ</t>
    </rPh>
    <phoneticPr fontId="5"/>
  </si>
  <si>
    <t>財団
法人立</t>
    <rPh sb="0" eb="2">
      <t>ザイダン</t>
    </rPh>
    <rPh sb="3" eb="5">
      <t>ホウジン</t>
    </rPh>
    <rPh sb="5" eb="6">
      <t>リツ</t>
    </rPh>
    <phoneticPr fontId="5"/>
  </si>
  <si>
    <t>社団
法人立</t>
    <rPh sb="0" eb="2">
      <t>シャダン</t>
    </rPh>
    <rPh sb="3" eb="5">
      <t>ホウジン</t>
    </rPh>
    <rPh sb="5" eb="6">
      <t>リツ</t>
    </rPh>
    <phoneticPr fontId="5"/>
  </si>
  <si>
    <t>その他
法人立</t>
    <rPh sb="2" eb="3">
      <t>タ</t>
    </rPh>
    <rPh sb="4" eb="6">
      <t>ホウジン</t>
    </rPh>
    <rPh sb="6" eb="7">
      <t>リツ</t>
    </rPh>
    <phoneticPr fontId="5"/>
  </si>
  <si>
    <t>個人立</t>
    <rPh sb="0" eb="2">
      <t>コジン</t>
    </rPh>
    <rPh sb="2" eb="3">
      <t>リツ</t>
    </rPh>
    <phoneticPr fontId="5"/>
  </si>
  <si>
    <t>公</t>
    <rPh sb="0" eb="1">
      <t>コウ</t>
    </rPh>
    <phoneticPr fontId="5"/>
  </si>
  <si>
    <t>私</t>
    <rPh sb="0" eb="1">
      <t>シ</t>
    </rPh>
    <phoneticPr fontId="5"/>
  </si>
  <si>
    <t>立</t>
    <rPh sb="0" eb="1">
      <t>リツ</t>
    </rPh>
    <phoneticPr fontId="5"/>
  </si>
  <si>
    <t>0　　　人</t>
    <rPh sb="4" eb="5">
      <t>０ニン</t>
    </rPh>
    <phoneticPr fontId="5"/>
  </si>
  <si>
    <t>福 井 市</t>
    <rPh sb="0" eb="5">
      <t>フクイシ</t>
    </rPh>
    <phoneticPr fontId="5"/>
  </si>
  <si>
    <t>1～39人</t>
    <rPh sb="2" eb="5">
      <t>３９ニン</t>
    </rPh>
    <phoneticPr fontId="5"/>
  </si>
  <si>
    <t>敦 賀 市</t>
    <rPh sb="0" eb="5">
      <t>ツルガシ</t>
    </rPh>
    <phoneticPr fontId="5"/>
  </si>
  <si>
    <t>40人</t>
    <rPh sb="0" eb="3">
      <t>４０ニン</t>
    </rPh>
    <phoneticPr fontId="5"/>
  </si>
  <si>
    <t>小 浜 市</t>
    <rPh sb="0" eb="5">
      <t>オバマシ</t>
    </rPh>
    <phoneticPr fontId="5"/>
  </si>
  <si>
    <t>41～80人</t>
    <rPh sb="3" eb="6">
      <t>８０ニン</t>
    </rPh>
    <phoneticPr fontId="5"/>
  </si>
  <si>
    <t>越前 市</t>
    <rPh sb="0" eb="2">
      <t>エチゼン</t>
    </rPh>
    <rPh sb="3" eb="4">
      <t>シ</t>
    </rPh>
    <phoneticPr fontId="5"/>
  </si>
  <si>
    <t>81～200人</t>
    <rPh sb="6" eb="7">
      <t>ニン</t>
    </rPh>
    <phoneticPr fontId="5"/>
  </si>
  <si>
    <t>坂井市</t>
    <rPh sb="0" eb="2">
      <t>サカイ</t>
    </rPh>
    <rPh sb="2" eb="3">
      <t>シ</t>
    </rPh>
    <phoneticPr fontId="5"/>
  </si>
  <si>
    <t>201～400人</t>
    <rPh sb="7" eb="8">
      <t>ニン</t>
    </rPh>
    <phoneticPr fontId="5"/>
  </si>
  <si>
    <t>永平寺町</t>
    <rPh sb="0" eb="3">
      <t>エイヘイジ</t>
    </rPh>
    <rPh sb="3" eb="4">
      <t>チョウ</t>
    </rPh>
    <phoneticPr fontId="5"/>
  </si>
  <si>
    <t>401人以上</t>
    <rPh sb="3" eb="6">
      <t>ニンイジョウ</t>
    </rPh>
    <phoneticPr fontId="5"/>
  </si>
  <si>
    <t>美浜町</t>
    <rPh sb="0" eb="2">
      <t>ミハマ</t>
    </rPh>
    <rPh sb="2" eb="3">
      <t>チョウ</t>
    </rPh>
    <phoneticPr fontId="5"/>
  </si>
  <si>
    <t>-</t>
    <phoneticPr fontId="5"/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</si>
  <si>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5"/>
  </si>
  <si>
    <t>公　　　　立</t>
    <rPh sb="0" eb="6">
      <t>コウリツ</t>
    </rPh>
    <phoneticPr fontId="5"/>
  </si>
  <si>
    <t>私　　　　立</t>
    <rPh sb="0" eb="6">
      <t>シリツ</t>
    </rPh>
    <phoneticPr fontId="5"/>
  </si>
  <si>
    <t>区　　　　　分</t>
    <rPh sb="0" eb="7">
      <t>クブン</t>
    </rPh>
    <phoneticPr fontId="5"/>
  </si>
  <si>
    <t>高等</t>
    <rPh sb="0" eb="2">
      <t>コウトウ</t>
    </rPh>
    <phoneticPr fontId="5"/>
  </si>
  <si>
    <t>専門</t>
    <rPh sb="0" eb="2">
      <t>センモン</t>
    </rPh>
    <phoneticPr fontId="5"/>
  </si>
  <si>
    <t>一般</t>
    <rPh sb="0" eb="2">
      <t>イッパン</t>
    </rPh>
    <phoneticPr fontId="5"/>
  </si>
  <si>
    <t>課程</t>
    <rPh sb="0" eb="2">
      <t>カテイ</t>
    </rPh>
    <phoneticPr fontId="5"/>
  </si>
  <si>
    <t>情 報 処 理</t>
    <rPh sb="0" eb="3">
      <t>ジョウホウ</t>
    </rPh>
    <rPh sb="4" eb="7">
      <t>ショリ</t>
    </rPh>
    <phoneticPr fontId="5"/>
  </si>
  <si>
    <t>そ  の  他</t>
    <rPh sb="0" eb="7">
      <t>ソノタ</t>
    </rPh>
    <phoneticPr fontId="5"/>
  </si>
  <si>
    <t>看        護</t>
    <rPh sb="0" eb="10">
      <t>カンゴ</t>
    </rPh>
    <phoneticPr fontId="5"/>
  </si>
  <si>
    <t>歯 科 衛 生</t>
    <rPh sb="0" eb="3">
      <t>シカ</t>
    </rPh>
    <rPh sb="4" eb="7">
      <t>エイセイ</t>
    </rPh>
    <phoneticPr fontId="5"/>
  </si>
  <si>
    <t>理学・作業療法</t>
    <rPh sb="0" eb="2">
      <t>リガク</t>
    </rPh>
    <rPh sb="3" eb="5">
      <t>サギョウ</t>
    </rPh>
    <rPh sb="5" eb="7">
      <t>リョウホウ</t>
    </rPh>
    <phoneticPr fontId="5"/>
  </si>
  <si>
    <t>衛生関係</t>
    <rPh sb="0" eb="2">
      <t>エイセイ</t>
    </rPh>
    <rPh sb="2" eb="4">
      <t>カンケイ</t>
    </rPh>
    <phoneticPr fontId="5"/>
  </si>
  <si>
    <t>調理</t>
    <rPh sb="0" eb="2">
      <t>チョウリ</t>
    </rPh>
    <phoneticPr fontId="5"/>
  </si>
  <si>
    <t>理容</t>
    <rPh sb="0" eb="2">
      <t>リヨウ</t>
    </rPh>
    <phoneticPr fontId="5"/>
  </si>
  <si>
    <t>美容</t>
    <rPh sb="0" eb="2">
      <t>ビヨウ</t>
    </rPh>
    <phoneticPr fontId="5"/>
  </si>
  <si>
    <t>製菓・製パン</t>
    <rPh sb="0" eb="2">
      <t>セイカ</t>
    </rPh>
    <rPh sb="3" eb="4">
      <t>セイ</t>
    </rPh>
    <phoneticPr fontId="5"/>
  </si>
  <si>
    <t>教育・社会
福祉関係</t>
    <rPh sb="0" eb="2">
      <t>キョウイク</t>
    </rPh>
    <rPh sb="3" eb="5">
      <t>シャカイ</t>
    </rPh>
    <rPh sb="6" eb="8">
      <t>フクシ</t>
    </rPh>
    <rPh sb="8" eb="10">
      <t>カンケイ</t>
    </rPh>
    <phoneticPr fontId="5"/>
  </si>
  <si>
    <t>保育士養成</t>
    <rPh sb="0" eb="2">
      <t>ホイク</t>
    </rPh>
    <rPh sb="2" eb="3">
      <t>シ</t>
    </rPh>
    <rPh sb="3" eb="5">
      <t>ヨウセイ</t>
    </rPh>
    <phoneticPr fontId="5"/>
  </si>
  <si>
    <t>介 護 福 祉</t>
    <rPh sb="0" eb="1">
      <t>スケ</t>
    </rPh>
    <rPh sb="2" eb="3">
      <t>マモル</t>
    </rPh>
    <rPh sb="4" eb="5">
      <t>フク</t>
    </rPh>
    <rPh sb="6" eb="7">
      <t>サイワイ</t>
    </rPh>
    <phoneticPr fontId="5"/>
  </si>
  <si>
    <t>商業実務関係</t>
    <rPh sb="0" eb="2">
      <t>ショウギョウ</t>
    </rPh>
    <rPh sb="2" eb="4">
      <t>ジツム</t>
    </rPh>
    <rPh sb="4" eb="6">
      <t>カンケイ</t>
    </rPh>
    <phoneticPr fontId="5"/>
  </si>
  <si>
    <t>商        業</t>
    <rPh sb="0" eb="10">
      <t>ショウギョウ</t>
    </rPh>
    <phoneticPr fontId="5"/>
  </si>
  <si>
    <t>経理・簿記</t>
    <rPh sb="0" eb="2">
      <t>ケイリ</t>
    </rPh>
    <rPh sb="3" eb="5">
      <t>ボキ</t>
    </rPh>
    <phoneticPr fontId="5"/>
  </si>
  <si>
    <t>情　　　 報</t>
    <rPh sb="0" eb="1">
      <t>ジョウ</t>
    </rPh>
    <rPh sb="5" eb="6">
      <t>ホウ</t>
    </rPh>
    <phoneticPr fontId="5"/>
  </si>
  <si>
    <t>服飾・家政関係</t>
    <rPh sb="0" eb="2">
      <t>フクショク</t>
    </rPh>
    <rPh sb="3" eb="5">
      <t>カセイ</t>
    </rPh>
    <rPh sb="5" eb="7">
      <t>カンケイ</t>
    </rPh>
    <phoneticPr fontId="5"/>
  </si>
  <si>
    <t>和   洋   裁</t>
    <rPh sb="0" eb="1">
      <t>ワ</t>
    </rPh>
    <rPh sb="4" eb="9">
      <t>ヨウサイ</t>
    </rPh>
    <phoneticPr fontId="5"/>
  </si>
  <si>
    <t>文化・教養関係</t>
    <rPh sb="0" eb="2">
      <t>ブンカ</t>
    </rPh>
    <rPh sb="3" eb="5">
      <t>キョウヨウ</t>
    </rPh>
    <rPh sb="5" eb="7">
      <t>カンケイ</t>
    </rPh>
    <phoneticPr fontId="5"/>
  </si>
  <si>
    <t>動　　　 物</t>
    <rPh sb="0" eb="1">
      <t>ドウ</t>
    </rPh>
    <rPh sb="5" eb="6">
      <t>モノ</t>
    </rPh>
    <phoneticPr fontId="5"/>
  </si>
  <si>
    <t>第 107 表　市町村別学科数</t>
    <phoneticPr fontId="5"/>
  </si>
  <si>
    <t>福　　　井　　　市</t>
    <rPh sb="0" eb="9">
      <t>フクイシ</t>
    </rPh>
    <phoneticPr fontId="5"/>
  </si>
  <si>
    <t>敦　　　賀　　　市</t>
    <rPh sb="0" eb="9">
      <t>ツルガシ</t>
    </rPh>
    <phoneticPr fontId="5"/>
  </si>
  <si>
    <t>小　　　浜　　　市</t>
    <rPh sb="0" eb="9">
      <t>オバマシ</t>
    </rPh>
    <phoneticPr fontId="5"/>
  </si>
  <si>
    <t>越　　　前　　　市</t>
    <rPh sb="0" eb="1">
      <t>コシ</t>
    </rPh>
    <rPh sb="4" eb="5">
      <t>マエ</t>
    </rPh>
    <rPh sb="8" eb="9">
      <t>シ</t>
    </rPh>
    <phoneticPr fontId="5"/>
  </si>
  <si>
    <t>坂　　　井　　　市</t>
    <rPh sb="0" eb="1">
      <t>サカ</t>
    </rPh>
    <rPh sb="4" eb="5">
      <t>イ</t>
    </rPh>
    <rPh sb="8" eb="9">
      <t>シ</t>
    </rPh>
    <phoneticPr fontId="5"/>
  </si>
  <si>
    <t>計</t>
    <phoneticPr fontId="5"/>
  </si>
  <si>
    <t>昼間</t>
    <rPh sb="0" eb="2">
      <t>ヒルマ</t>
    </rPh>
    <phoneticPr fontId="5"/>
  </si>
  <si>
    <t>その他</t>
    <rPh sb="0" eb="3">
      <t>ソノタ</t>
    </rPh>
    <phoneticPr fontId="5"/>
  </si>
  <si>
    <t>工業関係</t>
    <rPh sb="0" eb="2">
      <t>コウギョウ</t>
    </rPh>
    <rPh sb="2" eb="4">
      <t>カンケイ</t>
    </rPh>
    <phoneticPr fontId="5"/>
  </si>
  <si>
    <t>医療関係</t>
    <rPh sb="0" eb="2">
      <t>イリョウ</t>
    </rPh>
    <rPh sb="2" eb="4">
      <t>カンケイ</t>
    </rPh>
    <phoneticPr fontId="5"/>
  </si>
  <si>
    <t>理学･作業療法</t>
    <rPh sb="0" eb="2">
      <t>リガク</t>
    </rPh>
    <rPh sb="3" eb="5">
      <t>サギョウ</t>
    </rPh>
    <rPh sb="5" eb="7">
      <t>リョウホウ</t>
    </rPh>
    <phoneticPr fontId="5"/>
  </si>
  <si>
    <t>教育社会福祉関係</t>
    <rPh sb="0" eb="2">
      <t>キョウイク</t>
    </rPh>
    <rPh sb="2" eb="4">
      <t>シャカイ</t>
    </rPh>
    <rPh sb="4" eb="6">
      <t>フクシ</t>
    </rPh>
    <rPh sb="6" eb="8">
      <t>カンケイ</t>
    </rPh>
    <phoneticPr fontId="5"/>
  </si>
  <si>
    <t>介護福祉</t>
    <rPh sb="0" eb="2">
      <t>カイゴ</t>
    </rPh>
    <rPh sb="2" eb="4">
      <t>フクシ</t>
    </rPh>
    <phoneticPr fontId="5"/>
  </si>
  <si>
    <t>商業</t>
    <rPh sb="0" eb="2">
      <t>ショウギョウ</t>
    </rPh>
    <phoneticPr fontId="5"/>
  </si>
  <si>
    <t>動物</t>
    <rPh sb="0" eb="2">
      <t>ドウブツ</t>
    </rPh>
    <phoneticPr fontId="5"/>
  </si>
  <si>
    <t>（つづき）</t>
    <phoneticPr fontId="5"/>
  </si>
  <si>
    <t>高等課程</t>
    <rPh sb="0" eb="2">
      <t>コウトウ</t>
    </rPh>
    <rPh sb="2" eb="4">
      <t>カテイ</t>
    </rPh>
    <phoneticPr fontId="5"/>
  </si>
  <si>
    <t>一　般　課　程</t>
    <rPh sb="0" eb="1">
      <t>イチ</t>
    </rPh>
    <rPh sb="2" eb="3">
      <t>パン</t>
    </rPh>
    <rPh sb="4" eb="5">
      <t>カ</t>
    </rPh>
    <rPh sb="6" eb="7">
      <t>ホド</t>
    </rPh>
    <phoneticPr fontId="5"/>
  </si>
  <si>
    <t>区　　　　分</t>
    <rPh sb="0" eb="6">
      <t>クブン</t>
    </rPh>
    <phoneticPr fontId="5"/>
  </si>
  <si>
    <t>公　立</t>
    <rPh sb="0" eb="3">
      <t>コウリツ</t>
    </rPh>
    <phoneticPr fontId="5"/>
  </si>
  <si>
    <t>私　　　　　　　　　　　　　　　　　立</t>
    <rPh sb="0" eb="19">
      <t>シリツ</t>
    </rPh>
    <phoneticPr fontId="5"/>
  </si>
  <si>
    <t>学   校</t>
    <rPh sb="0" eb="5">
      <t>ガッコウ</t>
    </rPh>
    <phoneticPr fontId="5"/>
  </si>
  <si>
    <t>準学校</t>
    <rPh sb="0" eb="1">
      <t>ジュン</t>
    </rPh>
    <rPh sb="1" eb="3">
      <t>ガッコウ</t>
    </rPh>
    <phoneticPr fontId="5"/>
  </si>
  <si>
    <t>財   団</t>
    <rPh sb="0" eb="5">
      <t>ザイダン</t>
    </rPh>
    <phoneticPr fontId="5"/>
  </si>
  <si>
    <t>社   団</t>
    <rPh sb="0" eb="5">
      <t>シャダン</t>
    </rPh>
    <phoneticPr fontId="5"/>
  </si>
  <si>
    <t>法人立</t>
    <rPh sb="0" eb="2">
      <t>ホウジン</t>
    </rPh>
    <rPh sb="2" eb="3">
      <t>リツ</t>
    </rPh>
    <phoneticPr fontId="5"/>
  </si>
  <si>
    <t>高 等 課 程</t>
    <rPh sb="0" eb="3">
      <t>コウトウ</t>
    </rPh>
    <rPh sb="4" eb="7">
      <t>カテイ</t>
    </rPh>
    <phoneticPr fontId="5"/>
  </si>
  <si>
    <t>昼</t>
    <rPh sb="0" eb="1">
      <t>ヒル</t>
    </rPh>
    <phoneticPr fontId="5"/>
  </si>
  <si>
    <t xml:space="preserve">専  門 課 程 </t>
    <rPh sb="0" eb="4">
      <t>センモン</t>
    </rPh>
    <rPh sb="5" eb="8">
      <t>カテイ</t>
    </rPh>
    <phoneticPr fontId="5"/>
  </si>
  <si>
    <t xml:space="preserve">一般 課 程 </t>
    <rPh sb="0" eb="2">
      <t>イッパン</t>
    </rPh>
    <rPh sb="3" eb="6">
      <t>カテイ</t>
    </rPh>
    <phoneticPr fontId="5"/>
  </si>
  <si>
    <t>公        立</t>
    <rPh sb="0" eb="10">
      <t>コウリツ</t>
    </rPh>
    <phoneticPr fontId="5"/>
  </si>
  <si>
    <t>私        立</t>
    <rPh sb="0" eb="1">
      <t>シ</t>
    </rPh>
    <rPh sb="1" eb="10">
      <t>コウリツ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</si>
  <si>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</si>
  <si>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</si>
  <si>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歯科衛生</t>
    <rPh sb="0" eb="2">
      <t>シカ</t>
    </rPh>
    <rPh sb="2" eb="4">
      <t>エイセイ</t>
    </rPh>
    <phoneticPr fontId="5"/>
  </si>
  <si>
    <t>調        理</t>
    <rPh sb="0" eb="10">
      <t>チョウリ</t>
    </rPh>
    <phoneticPr fontId="5"/>
  </si>
  <si>
    <t>理        容</t>
    <rPh sb="0" eb="10">
      <t>リヨウ</t>
    </rPh>
    <phoneticPr fontId="5"/>
  </si>
  <si>
    <t>美        容</t>
    <rPh sb="0" eb="10">
      <t>ビヨウ</t>
    </rPh>
    <phoneticPr fontId="5"/>
  </si>
  <si>
    <t>そ   の   他</t>
    <rPh sb="0" eb="9">
      <t>ソノタ</t>
    </rPh>
    <phoneticPr fontId="5"/>
  </si>
  <si>
    <t>　教育社会
　　福祉関係</t>
    <rPh sb="1" eb="3">
      <t>キョウイク</t>
    </rPh>
    <rPh sb="3" eb="5">
      <t>シャカイ</t>
    </rPh>
    <rPh sb="8" eb="10">
      <t>フクシ</t>
    </rPh>
    <rPh sb="10" eb="12">
      <t>カンケイ</t>
    </rPh>
    <phoneticPr fontId="5"/>
  </si>
  <si>
    <t>服飾・
家政関係</t>
    <rPh sb="0" eb="2">
      <t>フクショク</t>
    </rPh>
    <rPh sb="4" eb="6">
      <t>カセイ</t>
    </rPh>
    <rPh sb="6" eb="8">
      <t>カンケイ</t>
    </rPh>
    <phoneticPr fontId="5"/>
  </si>
  <si>
    <t>文化・
　　教養関係</t>
    <rPh sb="0" eb="2">
      <t>ブンカ</t>
    </rPh>
    <rPh sb="6" eb="8">
      <t>キョウヨウ</t>
    </rPh>
    <rPh sb="8" eb="10">
      <t>カンケイ</t>
    </rPh>
    <phoneticPr fontId="5"/>
  </si>
  <si>
    <t>動　　物</t>
    <rPh sb="0" eb="1">
      <t>ドウ</t>
    </rPh>
    <rPh sb="3" eb="4">
      <t>モノ</t>
    </rPh>
    <phoneticPr fontId="5"/>
  </si>
  <si>
    <t>第 111 表　 市町別生徒数</t>
    <rPh sb="9" eb="11">
      <t>シチョウ</t>
    </rPh>
    <rPh sb="11" eb="12">
      <t>ベツ</t>
    </rPh>
    <phoneticPr fontId="5"/>
  </si>
  <si>
    <t>公　　　立</t>
    <rPh sb="0" eb="5">
      <t>コウリツ</t>
    </rPh>
    <phoneticPr fontId="5"/>
  </si>
  <si>
    <t>私　　　立</t>
    <rPh sb="0" eb="5">
      <t>シリツ</t>
    </rPh>
    <phoneticPr fontId="5"/>
  </si>
  <si>
    <t>福　井　市</t>
    <rPh sb="0" eb="5">
      <t>フクイシ</t>
    </rPh>
    <phoneticPr fontId="5"/>
  </si>
  <si>
    <t>敦　賀　市</t>
    <rPh sb="0" eb="5">
      <t>ツルガシ</t>
    </rPh>
    <phoneticPr fontId="5"/>
  </si>
  <si>
    <t>小　浜　市</t>
    <rPh sb="0" eb="5">
      <t>オバマシ</t>
    </rPh>
    <phoneticPr fontId="5"/>
  </si>
  <si>
    <t>越　前　市</t>
    <rPh sb="0" eb="1">
      <t>コシ</t>
    </rPh>
    <rPh sb="2" eb="3">
      <t>マエ</t>
    </rPh>
    <rPh sb="4" eb="5">
      <t>シ</t>
    </rPh>
    <phoneticPr fontId="5"/>
  </si>
  <si>
    <t>坂　井　市</t>
    <rPh sb="0" eb="1">
      <t>サカ</t>
    </rPh>
    <rPh sb="2" eb="3">
      <t>セイ</t>
    </rPh>
    <rPh sb="4" eb="5">
      <t>シ</t>
    </rPh>
    <phoneticPr fontId="5"/>
  </si>
  <si>
    <t>区分</t>
    <rPh sb="0" eb="2">
      <t>クブン</t>
    </rPh>
    <phoneticPr fontId="5"/>
  </si>
  <si>
    <t>工業
関係</t>
    <rPh sb="0" eb="2">
      <t>コウギョウ</t>
    </rPh>
    <rPh sb="3" eb="5">
      <t>カンケイ</t>
    </rPh>
    <phoneticPr fontId="5"/>
  </si>
  <si>
    <t>その他</t>
    <rPh sb="2" eb="3">
      <t>タ</t>
    </rPh>
    <phoneticPr fontId="5"/>
  </si>
  <si>
    <t>教育社会
　　福祉関係</t>
    <rPh sb="0" eb="2">
      <t>キョウイク</t>
    </rPh>
    <rPh sb="2" eb="4">
      <t>シャカイ</t>
    </rPh>
    <rPh sb="7" eb="9">
      <t>フクシ</t>
    </rPh>
    <rPh sb="9" eb="11">
      <t>カンケイ</t>
    </rPh>
    <phoneticPr fontId="5"/>
  </si>
  <si>
    <t>文化・
教養関係</t>
    <rPh sb="0" eb="2">
      <t>ブンカ</t>
    </rPh>
    <rPh sb="4" eb="6">
      <t>キョウヨウ</t>
    </rPh>
    <rPh sb="6" eb="8">
      <t>カンケイ</t>
    </rPh>
    <phoneticPr fontId="5"/>
  </si>
  <si>
    <t>動　　 物</t>
    <rPh sb="0" eb="1">
      <t>ドウ</t>
    </rPh>
    <rPh sb="4" eb="5">
      <t>モノ</t>
    </rPh>
    <phoneticPr fontId="5"/>
  </si>
  <si>
    <t>第 113 表  市町別入学状況</t>
    <phoneticPr fontId="5"/>
  </si>
  <si>
    <t>区  分</t>
    <phoneticPr fontId="5"/>
  </si>
  <si>
    <t>高   等   課   程</t>
    <phoneticPr fontId="5"/>
  </si>
  <si>
    <t>入学定員</t>
    <phoneticPr fontId="5"/>
  </si>
  <si>
    <t>入学
志願者</t>
    <rPh sb="3" eb="6">
      <t>シガンシャ</t>
    </rPh>
    <phoneticPr fontId="5"/>
  </si>
  <si>
    <t>入学者数</t>
    <rPh sb="3" eb="4">
      <t>スウ</t>
    </rPh>
    <phoneticPr fontId="5"/>
  </si>
  <si>
    <t>うち
4月1日～
5月1日
までの
募集分
(再掲)</t>
    <rPh sb="4" eb="5">
      <t>ガツ</t>
    </rPh>
    <rPh sb="6" eb="7">
      <t>ヒ</t>
    </rPh>
    <rPh sb="10" eb="11">
      <t>ガツ</t>
    </rPh>
    <rPh sb="12" eb="13">
      <t>ヒ</t>
    </rPh>
    <rPh sb="18" eb="20">
      <t>ボシュウ</t>
    </rPh>
    <rPh sb="20" eb="21">
      <t>ブン</t>
    </rPh>
    <rPh sb="23" eb="25">
      <t>サイケイ</t>
    </rPh>
    <phoneticPr fontId="5"/>
  </si>
  <si>
    <t>男</t>
    <phoneticPr fontId="5"/>
  </si>
  <si>
    <t>女</t>
    <phoneticPr fontId="5"/>
  </si>
  <si>
    <t>福井市</t>
    <phoneticPr fontId="5"/>
  </si>
  <si>
    <t>敦賀市</t>
    <phoneticPr fontId="5"/>
  </si>
  <si>
    <t>小浜市</t>
    <phoneticPr fontId="5"/>
  </si>
  <si>
    <t>越前市</t>
    <rPh sb="0" eb="2">
      <t>エチゼン</t>
    </rPh>
    <phoneticPr fontId="5"/>
  </si>
  <si>
    <t>永平寺町</t>
    <rPh sb="0" eb="3">
      <t>エイヘイジ</t>
    </rPh>
    <phoneticPr fontId="5"/>
  </si>
  <si>
    <t>専　 門　 課 　程</t>
    <rPh sb="0" eb="1">
      <t>セン</t>
    </rPh>
    <rPh sb="3" eb="4">
      <t>モン</t>
    </rPh>
    <rPh sb="6" eb="7">
      <t>カ</t>
    </rPh>
    <rPh sb="9" eb="10">
      <t>ホド</t>
    </rPh>
    <phoneticPr fontId="5"/>
  </si>
  <si>
    <t>一 　般　 課 　程</t>
    <rPh sb="0" eb="1">
      <t>イチ</t>
    </rPh>
    <rPh sb="3" eb="4">
      <t>パン</t>
    </rPh>
    <rPh sb="6" eb="7">
      <t>カ</t>
    </rPh>
    <rPh sb="9" eb="10">
      <t>ホド</t>
    </rPh>
    <phoneticPr fontId="5"/>
  </si>
  <si>
    <t xml:space="preserve">第 114 表  卒業年次別入学者数                        </t>
    <phoneticPr fontId="5"/>
  </si>
  <si>
    <t>第 115 表  入学者のうち就業している者の数</t>
    <phoneticPr fontId="5"/>
  </si>
  <si>
    <t>区 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</si>
  <si>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</si>
  <si>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</si>
  <si>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公　立</t>
    <rPh sb="0" eb="1">
      <t>オオヤケ</t>
    </rPh>
    <rPh sb="2" eb="3">
      <t>タテ</t>
    </rPh>
    <phoneticPr fontId="5"/>
  </si>
  <si>
    <t>私　立</t>
    <rPh sb="0" eb="1">
      <t>ワタシ</t>
    </rPh>
    <rPh sb="2" eb="3">
      <t>タテ</t>
    </rPh>
    <phoneticPr fontId="5"/>
  </si>
  <si>
    <t>専門課程</t>
    <rPh sb="0" eb="2">
      <t>センモン</t>
    </rPh>
    <rPh sb="2" eb="4">
      <t>カテイ</t>
    </rPh>
    <phoneticPr fontId="5"/>
  </si>
  <si>
    <t>一般課程</t>
    <rPh sb="0" eb="2">
      <t>イッパン</t>
    </rPh>
    <rPh sb="2" eb="4">
      <t>カテイ</t>
    </rPh>
    <phoneticPr fontId="5"/>
  </si>
  <si>
    <t>平成23年3月</t>
    <rPh sb="0" eb="2">
      <t>ヘイセイ</t>
    </rPh>
    <rPh sb="4" eb="5">
      <t>ネン</t>
    </rPh>
    <rPh sb="6" eb="7">
      <t>ガツ</t>
    </rPh>
    <phoneticPr fontId="5"/>
  </si>
  <si>
    <t>中学校卒業者</t>
    <rPh sb="0" eb="3">
      <t>チュウガッコウ</t>
    </rPh>
    <rPh sb="3" eb="6">
      <t>ソツギョウシャ</t>
    </rPh>
    <phoneticPr fontId="5"/>
  </si>
  <si>
    <t>高等学校卒業者</t>
    <rPh sb="0" eb="2">
      <t>コウトウ</t>
    </rPh>
    <rPh sb="2" eb="4">
      <t>ガッコウ</t>
    </rPh>
    <rPh sb="4" eb="7">
      <t>ソツギョウシャ</t>
    </rPh>
    <phoneticPr fontId="5"/>
  </si>
  <si>
    <t xml:space="preserve">       一般課程</t>
    <rPh sb="7" eb="9">
      <t>イッパン</t>
    </rPh>
    <phoneticPr fontId="5"/>
  </si>
  <si>
    <t>準学校法人</t>
    <rPh sb="0" eb="1">
      <t>ジュン</t>
    </rPh>
    <rPh sb="1" eb="3">
      <t>ガッコウ</t>
    </rPh>
    <rPh sb="3" eb="5">
      <t>ホウジン</t>
    </rPh>
    <phoneticPr fontId="5"/>
  </si>
  <si>
    <t>第 117 表  教員数（本務者）</t>
    <rPh sb="9" eb="10">
      <t>キョウ</t>
    </rPh>
    <phoneticPr fontId="5"/>
  </si>
  <si>
    <t>越　前　市</t>
    <rPh sb="0" eb="1">
      <t>エツ</t>
    </rPh>
    <rPh sb="2" eb="3">
      <t>マエ</t>
    </rPh>
    <phoneticPr fontId="5"/>
  </si>
  <si>
    <t>坂　井　市</t>
    <rPh sb="0" eb="1">
      <t>サカ</t>
    </rPh>
    <rPh sb="2" eb="3">
      <t>イ</t>
    </rPh>
    <rPh sb="4" eb="5">
      <t>シ</t>
    </rPh>
    <phoneticPr fontId="5"/>
  </si>
  <si>
    <t>製菓・製パン</t>
    <rPh sb="0" eb="2">
      <t>セイカ</t>
    </rPh>
    <rPh sb="3" eb="4">
      <t>セイ</t>
    </rPh>
    <phoneticPr fontId="3"/>
  </si>
  <si>
    <t>-</t>
  </si>
  <si>
    <t>工業関係</t>
    <rPh sb="0" eb="2">
      <t>コウギョウ</t>
    </rPh>
    <rPh sb="2" eb="4">
      <t>カンケイ</t>
    </rPh>
    <phoneticPr fontId="3"/>
  </si>
  <si>
    <t>医療関係</t>
    <rPh sb="0" eb="2">
      <t>イリョウ</t>
    </rPh>
    <rPh sb="2" eb="4">
      <t>カンケイ</t>
    </rPh>
    <phoneticPr fontId="3"/>
  </si>
  <si>
    <t>-</t>
    <phoneticPr fontId="5"/>
  </si>
  <si>
    <t>-</t>
    <phoneticPr fontId="5"/>
  </si>
  <si>
    <t>第 106 表　学科別学校数</t>
    <phoneticPr fontId="5"/>
  </si>
  <si>
    <t>ビ ジ ネ ス</t>
    <phoneticPr fontId="5"/>
  </si>
  <si>
    <t>デ ザ イ ン</t>
    <phoneticPr fontId="5"/>
  </si>
  <si>
    <t>スポーツ</t>
    <phoneticPr fontId="5"/>
  </si>
  <si>
    <t>第 108 表   修業年限別学科数</t>
    <phoneticPr fontId="5"/>
  </si>
  <si>
    <t>計</t>
    <phoneticPr fontId="5"/>
  </si>
  <si>
    <t>高　等　課　程</t>
    <phoneticPr fontId="5"/>
  </si>
  <si>
    <t>区    分</t>
    <phoneticPr fontId="5"/>
  </si>
  <si>
    <t>　1年0ｹ月～
　　1年11ｹ月</t>
    <phoneticPr fontId="5"/>
  </si>
  <si>
    <t>　2年0ｹ月～
　　2年11ｹ月</t>
    <phoneticPr fontId="5"/>
  </si>
  <si>
    <t>3年0ｹ月以上</t>
    <phoneticPr fontId="5"/>
  </si>
  <si>
    <t>情報処理</t>
    <phoneticPr fontId="5"/>
  </si>
  <si>
    <t>看護</t>
    <phoneticPr fontId="5"/>
  </si>
  <si>
    <t>歯科衛生</t>
    <phoneticPr fontId="5"/>
  </si>
  <si>
    <t>調理</t>
    <phoneticPr fontId="5"/>
  </si>
  <si>
    <t>理容</t>
    <phoneticPr fontId="5"/>
  </si>
  <si>
    <t>美容</t>
    <phoneticPr fontId="5"/>
  </si>
  <si>
    <t>その他</t>
    <phoneticPr fontId="5"/>
  </si>
  <si>
    <t>経理･簿記</t>
    <phoneticPr fontId="5"/>
  </si>
  <si>
    <t>情報</t>
    <phoneticPr fontId="5"/>
  </si>
  <si>
    <t>ビジネス</t>
    <phoneticPr fontId="5"/>
  </si>
  <si>
    <t>和洋裁</t>
    <phoneticPr fontId="5"/>
  </si>
  <si>
    <t>デザイン</t>
    <phoneticPr fontId="5"/>
  </si>
  <si>
    <t>スポーツ</t>
    <phoneticPr fontId="5"/>
  </si>
  <si>
    <t>（つづき）</t>
    <phoneticPr fontId="5"/>
  </si>
  <si>
    <t>専　門　課　程</t>
    <phoneticPr fontId="5"/>
  </si>
  <si>
    <t>第 109 表　 課程別学科数</t>
    <phoneticPr fontId="5"/>
  </si>
  <si>
    <t>第 110 表　 学科別生徒数</t>
    <phoneticPr fontId="5"/>
  </si>
  <si>
    <t>製菓・製パン</t>
    <phoneticPr fontId="3"/>
  </si>
  <si>
    <t>ビ ジ ネ ス</t>
    <phoneticPr fontId="5"/>
  </si>
  <si>
    <t xml:space="preserve">第 112 表　 学科別卒業者数（平成24年度間）                 </t>
    <rPh sb="12" eb="15">
      <t>ソツギョウシャ</t>
    </rPh>
    <rPh sb="17" eb="19">
      <t>ヘイセイ</t>
    </rPh>
    <rPh sb="21" eb="23">
      <t>ネンド</t>
    </rPh>
    <rPh sb="23" eb="24">
      <t>カン</t>
    </rPh>
    <phoneticPr fontId="5"/>
  </si>
  <si>
    <t>第 116 表  私立の設置者別課程別生徒数</t>
    <phoneticPr fontId="5"/>
  </si>
  <si>
    <t>区      分</t>
    <phoneticPr fontId="5"/>
  </si>
  <si>
    <t>計</t>
    <phoneticPr fontId="5"/>
  </si>
  <si>
    <t xml:space="preserve">       高等課程</t>
    <phoneticPr fontId="5"/>
  </si>
  <si>
    <t xml:space="preserve">       専門課程</t>
    <phoneticPr fontId="5"/>
  </si>
  <si>
    <t>男</t>
    <phoneticPr fontId="5"/>
  </si>
  <si>
    <t>女</t>
    <phoneticPr fontId="5"/>
  </si>
  <si>
    <t>女</t>
    <phoneticPr fontId="5"/>
  </si>
  <si>
    <t>計</t>
    <phoneticPr fontId="5"/>
  </si>
  <si>
    <t>男</t>
    <phoneticPr fontId="5"/>
  </si>
  <si>
    <t>女</t>
    <phoneticPr fontId="5"/>
  </si>
  <si>
    <t>女</t>
    <phoneticPr fontId="5"/>
  </si>
  <si>
    <t>学校法人</t>
    <phoneticPr fontId="5"/>
  </si>
  <si>
    <t>財団法人</t>
    <phoneticPr fontId="5"/>
  </si>
  <si>
    <t>社団法人</t>
    <phoneticPr fontId="5"/>
  </si>
  <si>
    <t>その他の法人</t>
    <phoneticPr fontId="5"/>
  </si>
  <si>
    <t>個人</t>
    <phoneticPr fontId="5"/>
  </si>
  <si>
    <t>計</t>
    <phoneticPr fontId="5"/>
  </si>
  <si>
    <t>区      分</t>
    <phoneticPr fontId="5"/>
  </si>
  <si>
    <t xml:space="preserve"> 計</t>
    <phoneticPr fontId="5"/>
  </si>
  <si>
    <t>公     立</t>
    <phoneticPr fontId="5"/>
  </si>
  <si>
    <t>私     立</t>
    <phoneticPr fontId="5"/>
  </si>
  <si>
    <t>福　井　市</t>
    <phoneticPr fontId="5"/>
  </si>
  <si>
    <t>敦　賀　市</t>
    <phoneticPr fontId="5"/>
  </si>
  <si>
    <t>小　浜　市</t>
    <phoneticPr fontId="5"/>
  </si>
  <si>
    <t>（兼務者）</t>
    <phoneticPr fontId="5"/>
  </si>
  <si>
    <t>第 118 表  職員数（本務者）</t>
    <phoneticPr fontId="5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</si>
</sst>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;0;&quot;-&quot;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0" fontId="7" fillId="0" borderId="0"/>
    <xf numFmtId="38" fontId="22" fillId="0" borderId="0" applyFont="0" applyFill="0" applyBorder="0" applyAlignment="0" applyProtection="0"/>
    <xf numFmtId="0" fontId="7" fillId="0" borderId="0"/>
    <xf numFmtId="0" fontId="23" fillId="0" borderId="0">
      <alignment vertical="center"/>
    </xf>
    <xf numFmtId="0" fontId="22" fillId="0" borderId="0"/>
  </cellStyleXfs>
  <cellXfs count="633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/>
    <xf numFmtId="0" fontId="4" fillId="0" borderId="0" xfId="1" applyFont="1" applyFill="1" applyAlignment="1"/>
    <xf numFmtId="0" fontId="6" fillId="0" borderId="0" xfId="1" applyFont="1" applyFill="1"/>
    <xf numFmtId="0" fontId="7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49" fontId="11" fillId="0" borderId="0" xfId="1" applyNumberFormat="1" applyFont="1" applyAlignment="1">
      <alignment vertical="center" shrinkToFit="1"/>
    </xf>
    <xf numFmtId="0" fontId="12" fillId="0" borderId="0" xfId="1" applyFont="1" applyFill="1" applyAlignment="1">
      <alignment vertical="center"/>
    </xf>
    <xf numFmtId="0" fontId="12" fillId="0" borderId="0" xfId="1" applyFont="1" applyFill="1"/>
    <xf numFmtId="0" fontId="8" fillId="0" borderId="9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Fill="1" applyAlignment="1"/>
    <xf numFmtId="0" fontId="10" fillId="0" borderId="0" xfId="3" applyFont="1" applyFill="1"/>
    <xf numFmtId="0" fontId="11" fillId="0" borderId="0" xfId="1" applyFont="1" applyFill="1" applyAlignment="1">
      <alignment vertical="center" shrinkToFit="1"/>
    </xf>
    <xf numFmtId="0" fontId="7" fillId="0" borderId="46" xfId="3" applyFont="1" applyFill="1" applyBorder="1"/>
    <xf numFmtId="0" fontId="10" fillId="0" borderId="46" xfId="3" applyFont="1" applyFill="1" applyBorder="1"/>
    <xf numFmtId="0" fontId="10" fillId="0" borderId="4" xfId="3" applyFont="1" applyFill="1" applyBorder="1" applyAlignment="1">
      <alignment horizontal="distributed"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46" xfId="3" applyFont="1" applyFill="1" applyBorder="1" applyAlignment="1">
      <alignment horizontal="distributed" vertical="center"/>
    </xf>
    <xf numFmtId="0" fontId="14" fillId="0" borderId="64" xfId="3" applyFont="1" applyFill="1" applyBorder="1" applyAlignment="1">
      <alignment horizontal="center" vertical="center"/>
    </xf>
    <xf numFmtId="0" fontId="15" fillId="0" borderId="50" xfId="3" applyFont="1" applyFill="1" applyBorder="1" applyAlignment="1">
      <alignment horizontal="center" vertical="center" textRotation="255"/>
    </xf>
    <xf numFmtId="0" fontId="15" fillId="0" borderId="65" xfId="3" applyFont="1" applyFill="1" applyBorder="1" applyAlignment="1">
      <alignment horizontal="center" vertical="center" textRotation="255"/>
    </xf>
    <xf numFmtId="0" fontId="14" fillId="0" borderId="70" xfId="3" applyFont="1" applyFill="1" applyBorder="1" applyAlignment="1">
      <alignment horizontal="distributed" vertical="center"/>
    </xf>
    <xf numFmtId="0" fontId="14" fillId="0" borderId="72" xfId="3" applyFont="1" applyFill="1" applyBorder="1" applyAlignment="1">
      <alignment horizontal="distributed" vertical="center"/>
    </xf>
    <xf numFmtId="0" fontId="14" fillId="0" borderId="74" xfId="3" applyFont="1" applyFill="1" applyBorder="1" applyAlignment="1">
      <alignment horizontal="distributed" vertical="center"/>
    </xf>
    <xf numFmtId="0" fontId="14" fillId="0" borderId="75" xfId="3" applyFont="1" applyFill="1" applyBorder="1" applyAlignment="1">
      <alignment horizontal="distributed" vertical="center"/>
    </xf>
    <xf numFmtId="0" fontId="14" fillId="0" borderId="76" xfId="3" applyFont="1" applyFill="1" applyBorder="1" applyAlignment="1">
      <alignment horizontal="distributed" vertical="center"/>
    </xf>
    <xf numFmtId="0" fontId="14" fillId="0" borderId="77" xfId="3" applyFont="1" applyFill="1" applyBorder="1" applyAlignment="1">
      <alignment horizontal="distributed" vertical="center"/>
    </xf>
    <xf numFmtId="0" fontId="10" fillId="0" borderId="57" xfId="3" applyFont="1" applyFill="1" applyBorder="1" applyAlignment="1">
      <alignment horizontal="distributed" vertical="center"/>
    </xf>
    <xf numFmtId="0" fontId="14" fillId="0" borderId="65" xfId="3" applyFont="1" applyFill="1" applyBorder="1" applyAlignment="1">
      <alignment horizontal="center" vertical="center"/>
    </xf>
    <xf numFmtId="0" fontId="10" fillId="0" borderId="78" xfId="3" applyFont="1" applyFill="1" applyBorder="1" applyAlignment="1">
      <alignment horizontal="distributed" vertical="center"/>
    </xf>
    <xf numFmtId="0" fontId="14" fillId="0" borderId="71" xfId="3" applyFont="1" applyFill="1" applyBorder="1" applyAlignment="1">
      <alignment horizontal="distributed" vertical="center"/>
    </xf>
    <xf numFmtId="0" fontId="14" fillId="0" borderId="83" xfId="3" applyFont="1" applyFill="1" applyBorder="1" applyAlignment="1">
      <alignment horizontal="distributed" vertical="center"/>
    </xf>
    <xf numFmtId="0" fontId="14" fillId="0" borderId="84" xfId="3" applyFont="1" applyFill="1" applyBorder="1" applyAlignment="1">
      <alignment horizontal="distributed" vertical="center"/>
    </xf>
    <xf numFmtId="0" fontId="14" fillId="0" borderId="85" xfId="3" applyFont="1" applyFill="1" applyBorder="1" applyAlignment="1">
      <alignment horizontal="distributed" vertical="center"/>
    </xf>
    <xf numFmtId="0" fontId="14" fillId="0" borderId="86" xfId="3" applyFont="1" applyFill="1" applyBorder="1" applyAlignment="1">
      <alignment horizontal="distributed" vertical="center"/>
    </xf>
    <xf numFmtId="0" fontId="15" fillId="0" borderId="83" xfId="3" applyFont="1" applyFill="1" applyBorder="1" applyAlignment="1">
      <alignment horizontal="distributed" vertical="center" wrapText="1"/>
    </xf>
    <xf numFmtId="0" fontId="14" fillId="0" borderId="64" xfId="3" applyFont="1" applyFill="1" applyBorder="1" applyAlignment="1">
      <alignment horizontal="distributed" vertical="center"/>
    </xf>
    <xf numFmtId="0" fontId="2" fillId="0" borderId="56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1" xfId="1" applyFont="1" applyFill="1" applyBorder="1" applyAlignment="1">
      <alignment horizontal="distributed" vertical="center"/>
    </xf>
    <xf numFmtId="0" fontId="2" fillId="0" borderId="51" xfId="1" applyFont="1" applyFill="1" applyBorder="1" applyAlignment="1">
      <alignment horizontal="distributed" vertical="center"/>
    </xf>
    <xf numFmtId="0" fontId="7" fillId="0" borderId="0" xfId="1" applyFont="1" applyFill="1" applyAlignment="1">
      <alignment vertical="center"/>
    </xf>
    <xf numFmtId="0" fontId="8" fillId="0" borderId="99" xfId="1" applyFont="1" applyFill="1" applyBorder="1" applyAlignment="1">
      <alignment horizontal="center" vertical="center"/>
    </xf>
    <xf numFmtId="0" fontId="8" fillId="0" borderId="100" xfId="1" applyFont="1" applyFill="1" applyBorder="1" applyAlignment="1">
      <alignment horizontal="center" vertical="center"/>
    </xf>
    <xf numFmtId="0" fontId="8" fillId="0" borderId="10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textRotation="255"/>
    </xf>
    <xf numFmtId="0" fontId="8" fillId="0" borderId="40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10" fillId="0" borderId="0" xfId="5" applyFont="1" applyFill="1"/>
    <xf numFmtId="0" fontId="10" fillId="0" borderId="0" xfId="5" applyFont="1" applyFill="1" applyBorder="1"/>
    <xf numFmtId="0" fontId="7" fillId="0" borderId="0" xfId="5" applyFont="1" applyFill="1"/>
    <xf numFmtId="0" fontId="10" fillId="0" borderId="0" xfId="5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0" fontId="10" fillId="0" borderId="30" xfId="5" applyFont="1" applyFill="1" applyBorder="1" applyAlignment="1">
      <alignment vertical="center"/>
    </xf>
    <xf numFmtId="0" fontId="14" fillId="0" borderId="101" xfId="5" applyFont="1" applyFill="1" applyBorder="1" applyAlignment="1">
      <alignment horizontal="center" vertical="center" wrapText="1"/>
    </xf>
    <xf numFmtId="0" fontId="10" fillId="0" borderId="19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vertical="center"/>
    </xf>
    <xf numFmtId="0" fontId="10" fillId="0" borderId="107" xfId="5" applyFont="1" applyFill="1" applyBorder="1" applyAlignment="1">
      <alignment horizontal="distributed" vertical="center"/>
    </xf>
    <xf numFmtId="0" fontId="10" fillId="0" borderId="4" xfId="5" applyFont="1" applyFill="1" applyBorder="1" applyAlignment="1">
      <alignment horizontal="distributed" vertical="center"/>
    </xf>
    <xf numFmtId="41" fontId="10" fillId="0" borderId="4" xfId="5" applyNumberFormat="1" applyFont="1" applyFill="1" applyBorder="1" applyAlignment="1">
      <alignment horizontal="right" vertical="center"/>
    </xf>
    <xf numFmtId="0" fontId="10" fillId="0" borderId="46" xfId="5" applyFont="1" applyFill="1" applyBorder="1" applyAlignment="1">
      <alignment vertical="center"/>
    </xf>
    <xf numFmtId="0" fontId="10" fillId="0" borderId="46" xfId="5" applyFont="1" applyFill="1" applyBorder="1"/>
    <xf numFmtId="0" fontId="7" fillId="0" borderId="0" xfId="5" applyFont="1" applyFill="1" applyBorder="1"/>
    <xf numFmtId="0" fontId="10" fillId="0" borderId="113" xfId="5" applyFont="1" applyFill="1" applyBorder="1" applyAlignment="1">
      <alignment horizontal="center" vertical="center"/>
    </xf>
    <xf numFmtId="0" fontId="10" fillId="0" borderId="114" xfId="5" applyFont="1" applyFill="1" applyBorder="1" applyAlignment="1">
      <alignment horizontal="center" vertical="center"/>
    </xf>
    <xf numFmtId="0" fontId="10" fillId="0" borderId="115" xfId="5" applyFont="1" applyFill="1" applyBorder="1" applyAlignment="1">
      <alignment horizontal="center" vertical="center"/>
    </xf>
    <xf numFmtId="0" fontId="10" fillId="0" borderId="38" xfId="5" applyFont="1" applyFill="1" applyBorder="1" applyAlignment="1">
      <alignment horizontal="center" wrapText="1"/>
    </xf>
    <xf numFmtId="0" fontId="14" fillId="0" borderId="32" xfId="5" applyFont="1" applyFill="1" applyBorder="1" applyAlignment="1">
      <alignment horizontal="center" vertical="center"/>
    </xf>
    <xf numFmtId="0" fontId="14" fillId="0" borderId="87" xfId="5" applyFont="1" applyFill="1" applyBorder="1" applyAlignment="1">
      <alignment horizontal="center" wrapText="1"/>
    </xf>
    <xf numFmtId="0" fontId="14" fillId="0" borderId="13" xfId="5" applyFont="1" applyFill="1" applyBorder="1" applyAlignment="1">
      <alignment horizontal="center" vertical="center"/>
    </xf>
    <xf numFmtId="0" fontId="14" fillId="0" borderId="40" xfId="5" applyFont="1" applyFill="1" applyBorder="1" applyAlignment="1">
      <alignment horizontal="center" vertical="top" wrapText="1"/>
    </xf>
    <xf numFmtId="0" fontId="14" fillId="0" borderId="19" xfId="5" applyFont="1" applyFill="1" applyBorder="1" applyAlignment="1">
      <alignment horizontal="center" vertical="center"/>
    </xf>
    <xf numFmtId="0" fontId="10" fillId="0" borderId="116" xfId="5" applyFont="1" applyFill="1" applyBorder="1" applyAlignment="1">
      <alignment horizontal="center" vertical="center"/>
    </xf>
    <xf numFmtId="0" fontId="10" fillId="0" borderId="103" xfId="5" applyFont="1" applyFill="1" applyBorder="1" applyAlignment="1">
      <alignment horizontal="center" vertical="center"/>
    </xf>
    <xf numFmtId="0" fontId="14" fillId="0" borderId="65" xfId="5" applyFont="1" applyFill="1" applyBorder="1" applyAlignment="1">
      <alignment horizontal="center" vertical="top" wrapText="1"/>
    </xf>
    <xf numFmtId="0" fontId="14" fillId="0" borderId="51" xfId="5" applyFont="1" applyFill="1" applyBorder="1" applyAlignment="1">
      <alignment horizontal="center" vertical="center"/>
    </xf>
    <xf numFmtId="0" fontId="10" fillId="0" borderId="107" xfId="5" applyFont="1" applyFill="1" applyBorder="1" applyAlignment="1">
      <alignment horizontal="center" vertical="center"/>
    </xf>
    <xf numFmtId="38" fontId="10" fillId="0" borderId="0" xfId="4" applyFont="1" applyFill="1"/>
    <xf numFmtId="38" fontId="10" fillId="0" borderId="0" xfId="4" applyFont="1" applyFill="1" applyAlignment="1">
      <alignment horizontal="right"/>
    </xf>
    <xf numFmtId="38" fontId="7" fillId="0" borderId="0" xfId="4" applyFont="1" applyFill="1"/>
    <xf numFmtId="38" fontId="10" fillId="0" borderId="5" xfId="4" applyFont="1" applyFill="1" applyBorder="1" applyAlignment="1">
      <alignment vertical="center"/>
    </xf>
    <xf numFmtId="38" fontId="10" fillId="0" borderId="29" xfId="4" applyFont="1" applyFill="1" applyBorder="1" applyAlignment="1">
      <alignment vertical="center"/>
    </xf>
    <xf numFmtId="38" fontId="10" fillId="0" borderId="79" xfId="4" applyFont="1" applyFill="1" applyBorder="1" applyAlignment="1">
      <alignment vertical="center"/>
    </xf>
    <xf numFmtId="38" fontId="10" fillId="0" borderId="4" xfId="4" applyFont="1" applyFill="1" applyBorder="1" applyAlignment="1">
      <alignment vertical="center"/>
    </xf>
    <xf numFmtId="38" fontId="10" fillId="0" borderId="0" xfId="4" applyFont="1" applyFill="1" applyBorder="1"/>
    <xf numFmtId="38" fontId="14" fillId="0" borderId="40" xfId="4" applyFont="1" applyFill="1" applyBorder="1" applyAlignment="1">
      <alignment horizontal="center" vertical="center"/>
    </xf>
    <xf numFmtId="38" fontId="14" fillId="0" borderId="18" xfId="4" applyFont="1" applyFill="1" applyBorder="1" applyAlignment="1">
      <alignment horizontal="center" vertical="center"/>
    </xf>
    <xf numFmtId="38" fontId="14" fillId="0" borderId="15" xfId="4" applyFont="1" applyFill="1" applyBorder="1" applyAlignment="1">
      <alignment horizontal="center" vertical="center"/>
    </xf>
    <xf numFmtId="38" fontId="14" fillId="0" borderId="19" xfId="4" applyFont="1" applyFill="1" applyBorder="1" applyAlignment="1">
      <alignment horizontal="center" vertical="center"/>
    </xf>
    <xf numFmtId="38" fontId="10" fillId="0" borderId="6" xfId="4" applyFont="1" applyFill="1" applyBorder="1" applyAlignment="1">
      <alignment horizontal="distributed" vertical="center"/>
    </xf>
    <xf numFmtId="38" fontId="10" fillId="0" borderId="103" xfId="4" applyFont="1" applyFill="1" applyBorder="1" applyAlignment="1">
      <alignment horizontal="distributed" vertical="center"/>
    </xf>
    <xf numFmtId="38" fontId="10" fillId="0" borderId="48" xfId="4" applyFont="1" applyFill="1" applyBorder="1" applyAlignment="1">
      <alignment horizontal="distributed" vertical="center"/>
    </xf>
    <xf numFmtId="38" fontId="14" fillId="0" borderId="101" xfId="4" applyFont="1" applyFill="1" applyBorder="1" applyAlignment="1">
      <alignment horizontal="center" vertical="center"/>
    </xf>
    <xf numFmtId="38" fontId="14" fillId="0" borderId="100" xfId="4" applyFont="1" applyFill="1" applyBorder="1" applyAlignment="1">
      <alignment horizontal="center" vertical="center"/>
    </xf>
    <xf numFmtId="38" fontId="10" fillId="0" borderId="107" xfId="4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horizontal="right"/>
    </xf>
    <xf numFmtId="0" fontId="1" fillId="0" borderId="0" xfId="1" applyFont="1" applyFill="1"/>
    <xf numFmtId="0" fontId="8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distributed" vertical="center"/>
    </xf>
    <xf numFmtId="0" fontId="8" fillId="0" borderId="1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 textRotation="255"/>
    </xf>
    <xf numFmtId="0" fontId="7" fillId="0" borderId="17" xfId="3" applyFont="1" applyFill="1" applyBorder="1" applyAlignment="1">
      <alignment horizontal="distributed" vertical="center" textRotation="255"/>
    </xf>
    <xf numFmtId="0" fontId="2" fillId="0" borderId="10" xfId="1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distributed" vertical="center"/>
    </xf>
    <xf numFmtId="0" fontId="10" fillId="0" borderId="18" xfId="5" applyFont="1" applyFill="1" applyBorder="1" applyAlignment="1">
      <alignment horizontal="center" vertical="center"/>
    </xf>
    <xf numFmtId="0" fontId="10" fillId="0" borderId="4" xfId="3" applyFont="1" applyFill="1" applyBorder="1"/>
    <xf numFmtId="0" fontId="15" fillId="0" borderId="72" xfId="3" applyFont="1" applyFill="1" applyBorder="1" applyAlignment="1">
      <alignment horizontal="distributed" vertical="center" wrapText="1"/>
    </xf>
    <xf numFmtId="0" fontId="2" fillId="0" borderId="46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distributed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10" fillId="0" borderId="12" xfId="2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26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23" xfId="1" applyNumberFormat="1" applyFont="1" applyFill="1" applyBorder="1" applyAlignment="1">
      <alignment horizontal="right" vertical="center"/>
    </xf>
    <xf numFmtId="176" fontId="2" fillId="0" borderId="39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right"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2" fillId="0" borderId="35" xfId="1" applyNumberFormat="1" applyFont="1" applyFill="1" applyBorder="1" applyAlignment="1">
      <alignment horizontal="right" vertical="center"/>
    </xf>
    <xf numFmtId="176" fontId="2" fillId="0" borderId="124" xfId="1" applyNumberFormat="1" applyFont="1" applyFill="1" applyBorder="1" applyAlignment="1">
      <alignment horizontal="right" vertical="center"/>
    </xf>
    <xf numFmtId="176" fontId="2" fillId="0" borderId="4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53" xfId="1" applyNumberFormat="1" applyFont="1" applyFill="1" applyBorder="1" applyAlignment="1">
      <alignment horizontal="right" vertical="center"/>
    </xf>
    <xf numFmtId="176" fontId="2" fillId="0" borderId="54" xfId="1" applyNumberFormat="1" applyFont="1" applyFill="1" applyBorder="1" applyAlignment="1">
      <alignment horizontal="right" vertical="center"/>
    </xf>
    <xf numFmtId="176" fontId="2" fillId="0" borderId="41" xfId="1" applyNumberFormat="1" applyFont="1" applyFill="1" applyBorder="1" applyAlignment="1">
      <alignment horizontal="right" vertical="center"/>
    </xf>
    <xf numFmtId="176" fontId="2" fillId="0" borderId="96" xfId="1" applyNumberFormat="1" applyFont="1" applyFill="1" applyBorder="1" applyAlignment="1">
      <alignment horizontal="right" vertical="center"/>
    </xf>
    <xf numFmtId="176" fontId="2" fillId="0" borderId="37" xfId="1" applyNumberFormat="1" applyFont="1" applyFill="1" applyBorder="1" applyAlignment="1">
      <alignment horizontal="right" vertical="center"/>
    </xf>
    <xf numFmtId="176" fontId="2" fillId="0" borderId="44" xfId="1" applyNumberFormat="1" applyFont="1" applyFill="1" applyBorder="1" applyAlignment="1">
      <alignment horizontal="right" vertical="center"/>
    </xf>
    <xf numFmtId="176" fontId="2" fillId="0" borderId="94" xfId="1" applyNumberFormat="1" applyFont="1" applyFill="1" applyBorder="1" applyAlignment="1">
      <alignment horizontal="right" vertical="center"/>
    </xf>
    <xf numFmtId="176" fontId="2" fillId="0" borderId="87" xfId="1" applyNumberFormat="1" applyFont="1" applyFill="1" applyBorder="1" applyAlignment="1">
      <alignment horizontal="right" vertical="center"/>
    </xf>
    <xf numFmtId="176" fontId="2" fillId="0" borderId="45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vertical="center"/>
    </xf>
    <xf numFmtId="176" fontId="12" fillId="0" borderId="12" xfId="1" applyNumberFormat="1" applyFont="1" applyFill="1" applyBorder="1" applyAlignment="1">
      <alignment vertical="center"/>
    </xf>
    <xf numFmtId="176" fontId="12" fillId="0" borderId="18" xfId="1" applyNumberFormat="1" applyFont="1" applyFill="1" applyBorder="1" applyAlignment="1">
      <alignment vertical="center"/>
    </xf>
    <xf numFmtId="176" fontId="2" fillId="0" borderId="104" xfId="1" applyNumberFormat="1" applyFont="1" applyFill="1" applyBorder="1" applyAlignment="1">
      <alignment horizontal="right" vertical="center"/>
    </xf>
    <xf numFmtId="176" fontId="2" fillId="0" borderId="99" xfId="1" applyNumberFormat="1" applyFont="1" applyFill="1" applyBorder="1" applyAlignment="1">
      <alignment horizontal="right" vertical="center"/>
    </xf>
    <xf numFmtId="176" fontId="2" fillId="0" borderId="101" xfId="1" applyNumberFormat="1" applyFont="1" applyFill="1" applyBorder="1" applyAlignment="1">
      <alignment horizontal="right" vertical="center"/>
    </xf>
    <xf numFmtId="176" fontId="2" fillId="0" borderId="100" xfId="1" applyNumberFormat="1" applyFont="1" applyFill="1" applyBorder="1" applyAlignment="1">
      <alignment horizontal="right" vertical="center"/>
    </xf>
    <xf numFmtId="176" fontId="2" fillId="0" borderId="105" xfId="1" applyNumberFormat="1" applyFont="1" applyFill="1" applyBorder="1" applyAlignment="1">
      <alignment horizontal="right" vertical="center"/>
    </xf>
    <xf numFmtId="176" fontId="2" fillId="0" borderId="106" xfId="1" applyNumberFormat="1" applyFont="1" applyFill="1" applyBorder="1" applyAlignment="1">
      <alignment horizontal="right" vertical="center"/>
    </xf>
    <xf numFmtId="176" fontId="12" fillId="0" borderId="101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horizontal="right" vertical="center"/>
    </xf>
    <xf numFmtId="176" fontId="2" fillId="0" borderId="55" xfId="1" applyNumberFormat="1" applyFont="1" applyFill="1" applyBorder="1" applyAlignment="1">
      <alignment horizontal="righ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horizontal="right" vertical="center"/>
    </xf>
    <xf numFmtId="176" fontId="2" fillId="0" borderId="49" xfId="1" applyNumberFormat="1" applyFont="1" applyFill="1" applyBorder="1" applyAlignment="1">
      <alignment horizontal="right" vertical="center"/>
    </xf>
    <xf numFmtId="176" fontId="2" fillId="0" borderId="46" xfId="1" applyNumberFormat="1" applyFont="1" applyFill="1" applyBorder="1" applyAlignment="1">
      <alignment horizontal="right" vertical="center"/>
    </xf>
    <xf numFmtId="176" fontId="12" fillId="0" borderId="47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176" fontId="2" fillId="0" borderId="56" xfId="1" applyNumberFormat="1" applyFont="1" applyFill="1" applyBorder="1" applyAlignment="1">
      <alignment horizontal="right" vertical="center"/>
    </xf>
    <xf numFmtId="176" fontId="12" fillId="0" borderId="21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vertical="center"/>
    </xf>
    <xf numFmtId="0" fontId="15" fillId="0" borderId="47" xfId="3" applyFont="1" applyFill="1" applyBorder="1" applyAlignment="1">
      <alignment horizontal="center" vertical="center" textRotation="255"/>
    </xf>
    <xf numFmtId="0" fontId="15" fillId="0" borderId="51" xfId="3" applyFont="1" applyFill="1" applyBorder="1" applyAlignment="1">
      <alignment horizontal="center" vertical="center" textRotation="255"/>
    </xf>
    <xf numFmtId="176" fontId="10" fillId="0" borderId="67" xfId="3" applyNumberFormat="1" applyFont="1" applyFill="1" applyBorder="1" applyAlignment="1">
      <alignment horizontal="right" vertical="center"/>
    </xf>
    <xf numFmtId="176" fontId="10" fillId="0" borderId="12" xfId="3" applyNumberFormat="1" applyFont="1" applyFill="1" applyBorder="1" applyAlignment="1">
      <alignment horizontal="right" vertical="center"/>
    </xf>
    <xf numFmtId="176" fontId="10" fillId="0" borderId="8" xfId="3" applyNumberFormat="1" applyFont="1" applyFill="1" applyBorder="1" applyAlignment="1">
      <alignment horizontal="right" vertical="center"/>
    </xf>
    <xf numFmtId="176" fontId="10" fillId="0" borderId="3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15" xfId="3" applyNumberFormat="1" applyFont="1" applyFill="1" applyBorder="1" applyAlignment="1">
      <alignment horizontal="right" vertical="center"/>
    </xf>
    <xf numFmtId="176" fontId="10" fillId="0" borderId="68" xfId="3" applyNumberFormat="1" applyFont="1" applyFill="1" applyBorder="1" applyAlignment="1">
      <alignment horizontal="right" vertical="center"/>
    </xf>
    <xf numFmtId="176" fontId="10" fillId="0" borderId="113" xfId="3" applyNumberFormat="1" applyFont="1" applyFill="1" applyBorder="1" applyAlignment="1">
      <alignment horizontal="right" vertical="center"/>
    </xf>
    <xf numFmtId="176" fontId="10" fillId="0" borderId="114" xfId="3" applyNumberFormat="1" applyFont="1" applyFill="1" applyBorder="1" applyAlignment="1">
      <alignment horizontal="right" vertical="center"/>
    </xf>
    <xf numFmtId="176" fontId="10" fillId="0" borderId="121" xfId="3" applyNumberFormat="1" applyFont="1" applyFill="1" applyBorder="1" applyAlignment="1">
      <alignment horizontal="right" vertical="center"/>
    </xf>
    <xf numFmtId="176" fontId="10" fillId="0" borderId="69" xfId="3" applyNumberFormat="1" applyFont="1" applyFill="1" applyBorder="1" applyAlignment="1">
      <alignment horizontal="right" vertical="center"/>
    </xf>
    <xf numFmtId="176" fontId="10" fillId="0" borderId="71" xfId="3" applyNumberFormat="1" applyFont="1" applyFill="1" applyBorder="1" applyAlignment="1">
      <alignment horizontal="right" vertical="center"/>
    </xf>
    <xf numFmtId="176" fontId="10" fillId="0" borderId="35" xfId="3" applyNumberFormat="1" applyFont="1" applyFill="1" applyBorder="1" applyAlignment="1">
      <alignment horizontal="right" vertical="center"/>
    </xf>
    <xf numFmtId="176" fontId="10" fillId="0" borderId="34" xfId="3" applyNumberFormat="1" applyFont="1" applyFill="1" applyBorder="1" applyAlignment="1">
      <alignment horizontal="right" vertical="center"/>
    </xf>
    <xf numFmtId="176" fontId="10" fillId="0" borderId="31" xfId="3" applyNumberFormat="1" applyFont="1" applyFill="1" applyBorder="1" applyAlignment="1">
      <alignment horizontal="right" vertical="center"/>
    </xf>
    <xf numFmtId="176" fontId="10" fillId="0" borderId="36" xfId="3" applyNumberFormat="1" applyFont="1" applyFill="1" applyBorder="1" applyAlignment="1">
      <alignment horizontal="right" vertical="center"/>
    </xf>
    <xf numFmtId="176" fontId="10" fillId="0" borderId="44" xfId="3" applyNumberFormat="1" applyFont="1" applyFill="1" applyBorder="1" applyAlignment="1">
      <alignment horizontal="right" vertical="center"/>
    </xf>
    <xf numFmtId="176" fontId="10" fillId="0" borderId="45" xfId="3" applyNumberFormat="1" applyFont="1" applyFill="1" applyBorder="1" applyAlignment="1">
      <alignment horizontal="right" vertical="center"/>
    </xf>
    <xf numFmtId="176" fontId="10" fillId="0" borderId="73" xfId="3" applyNumberFormat="1" applyFont="1" applyFill="1" applyBorder="1" applyAlignment="1">
      <alignment horizontal="right" vertical="center"/>
    </xf>
    <xf numFmtId="176" fontId="10" fillId="0" borderId="18" xfId="3" applyNumberFormat="1" applyFont="1" applyFill="1" applyBorder="1" applyAlignment="1">
      <alignment horizontal="right" vertical="center"/>
    </xf>
    <xf numFmtId="176" fontId="10" fillId="0" borderId="16" xfId="3" applyNumberFormat="1" applyFont="1" applyFill="1" applyBorder="1" applyAlignment="1">
      <alignment horizontal="right" vertical="center"/>
    </xf>
    <xf numFmtId="176" fontId="10" fillId="0" borderId="17" xfId="3" applyNumberFormat="1" applyFont="1" applyFill="1" applyBorder="1" applyAlignment="1">
      <alignment horizontal="right" vertical="center"/>
    </xf>
    <xf numFmtId="176" fontId="10" fillId="0" borderId="20" xfId="3" applyNumberFormat="1" applyFont="1" applyFill="1" applyBorder="1" applyAlignment="1">
      <alignment horizontal="right" vertical="center"/>
    </xf>
    <xf numFmtId="176" fontId="10" fillId="0" borderId="15" xfId="3" applyNumberFormat="1" applyFont="1" applyFill="1" applyBorder="1" applyAlignment="1">
      <alignment horizontal="right" vertical="center"/>
    </xf>
    <xf numFmtId="176" fontId="10" fillId="0" borderId="40" xfId="3" applyNumberFormat="1" applyFont="1" applyFill="1" applyBorder="1" applyAlignment="1">
      <alignment horizontal="right" vertical="center"/>
    </xf>
    <xf numFmtId="176" fontId="10" fillId="0" borderId="7" xfId="3" applyNumberFormat="1" applyFont="1" applyFill="1" applyBorder="1" applyAlignment="1">
      <alignment horizontal="right" vertical="center"/>
    </xf>
    <xf numFmtId="176" fontId="10" fillId="0" borderId="87" xfId="3" applyNumberFormat="1" applyFont="1" applyFill="1" applyBorder="1" applyAlignment="1">
      <alignment horizontal="right" vertical="center"/>
    </xf>
    <xf numFmtId="176" fontId="10" fillId="0" borderId="19" xfId="3" applyNumberFormat="1" applyFont="1" applyFill="1" applyBorder="1" applyAlignment="1">
      <alignment horizontal="right" vertical="center"/>
    </xf>
    <xf numFmtId="176" fontId="10" fillId="0" borderId="122" xfId="3" applyNumberFormat="1" applyFont="1" applyFill="1" applyBorder="1" applyAlignment="1">
      <alignment horizontal="right" vertical="center"/>
    </xf>
    <xf numFmtId="176" fontId="10" fillId="0" borderId="99" xfId="3" applyNumberFormat="1" applyFont="1" applyFill="1" applyBorder="1" applyAlignment="1">
      <alignment horizontal="right" vertical="center"/>
    </xf>
    <xf numFmtId="176" fontId="10" fillId="0" borderId="96" xfId="3" applyNumberFormat="1" applyFont="1" applyFill="1" applyBorder="1" applyAlignment="1">
      <alignment horizontal="right"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horizontal="right" vertical="center"/>
    </xf>
    <xf numFmtId="176" fontId="10" fillId="0" borderId="78" xfId="3" applyNumberFormat="1" applyFont="1" applyFill="1" applyBorder="1" applyAlignment="1">
      <alignment horizontal="right" vertical="center"/>
    </xf>
    <xf numFmtId="176" fontId="10" fillId="0" borderId="47" xfId="3" applyNumberFormat="1" applyFont="1" applyFill="1" applyBorder="1" applyAlignment="1">
      <alignment horizontal="right" vertical="center"/>
    </xf>
    <xf numFmtId="176" fontId="10" fillId="0" borderId="50" xfId="3" applyNumberFormat="1" applyFont="1" applyFill="1" applyBorder="1" applyAlignment="1">
      <alignment horizontal="right" vertical="center"/>
    </xf>
    <xf numFmtId="176" fontId="10" fillId="0" borderId="46" xfId="3" applyNumberFormat="1" applyFont="1" applyFill="1" applyBorder="1" applyAlignment="1">
      <alignment horizontal="right" vertical="center"/>
    </xf>
    <xf numFmtId="176" fontId="10" fillId="0" borderId="51" xfId="3" applyNumberFormat="1" applyFont="1" applyFill="1" applyBorder="1" applyAlignment="1">
      <alignment horizontal="right" vertical="center"/>
    </xf>
    <xf numFmtId="176" fontId="10" fillId="0" borderId="55" xfId="3" applyNumberFormat="1" applyFont="1" applyFill="1" applyBorder="1" applyAlignment="1">
      <alignment horizontal="right" vertical="center"/>
    </xf>
    <xf numFmtId="0" fontId="15" fillId="0" borderId="110" xfId="3" applyFont="1" applyFill="1" applyBorder="1" applyAlignment="1">
      <alignment horizontal="center" vertical="center" textRotation="255"/>
    </xf>
    <xf numFmtId="176" fontId="10" fillId="0" borderId="120" xfId="3" applyNumberFormat="1" applyFont="1" applyFill="1" applyBorder="1" applyAlignment="1">
      <alignment horizontal="right" vertical="center"/>
    </xf>
    <xf numFmtId="176" fontId="10" fillId="0" borderId="6" xfId="3" applyNumberFormat="1" applyFont="1" applyFill="1" applyBorder="1" applyAlignment="1">
      <alignment horizontal="right" vertical="center"/>
    </xf>
    <xf numFmtId="176" fontId="10" fillId="0" borderId="39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horizontal="right" vertical="center"/>
    </xf>
    <xf numFmtId="176" fontId="10" fillId="0" borderId="41" xfId="3" applyNumberFormat="1" applyFont="1" applyFill="1" applyBorder="1" applyAlignment="1">
      <alignment horizontal="right" vertical="center"/>
    </xf>
    <xf numFmtId="176" fontId="10" fillId="0" borderId="94" xfId="3" applyNumberFormat="1" applyFont="1" applyFill="1" applyBorder="1" applyAlignment="1">
      <alignment horizontal="right" vertical="center"/>
    </xf>
    <xf numFmtId="176" fontId="10" fillId="0" borderId="75" xfId="3" applyNumberFormat="1" applyFont="1" applyFill="1" applyBorder="1" applyAlignment="1">
      <alignment horizontal="right" vertical="center"/>
    </xf>
    <xf numFmtId="0" fontId="10" fillId="0" borderId="12" xfId="3" applyFont="1" applyFill="1" applyBorder="1" applyAlignment="1">
      <alignment horizontal="right" vertical="center"/>
    </xf>
    <xf numFmtId="0" fontId="10" fillId="0" borderId="18" xfId="3" applyFont="1" applyFill="1" applyBorder="1" applyAlignment="1">
      <alignment horizontal="right" vertical="center"/>
    </xf>
    <xf numFmtId="176" fontId="10" fillId="0" borderId="100" xfId="3" applyNumberFormat="1" applyFont="1" applyFill="1" applyBorder="1" applyAlignment="1">
      <alignment horizontal="right"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10" fillId="0" borderId="42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176" fontId="10" fillId="0" borderId="9" xfId="3" applyNumberFormat="1" applyFont="1" applyFill="1" applyBorder="1" applyAlignment="1">
      <alignment horizontal="right" vertical="center"/>
    </xf>
    <xf numFmtId="176" fontId="10" fillId="0" borderId="49" xfId="3" applyNumberFormat="1" applyFont="1" applyFill="1" applyBorder="1" applyAlignment="1">
      <alignment horizontal="right" vertical="center"/>
    </xf>
    <xf numFmtId="0" fontId="10" fillId="0" borderId="47" xfId="3" applyFont="1" applyFill="1" applyBorder="1" applyAlignment="1">
      <alignment horizontal="right" vertical="center"/>
    </xf>
    <xf numFmtId="176" fontId="10" fillId="0" borderId="90" xfId="1" applyNumberFormat="1" applyFont="1" applyFill="1" applyBorder="1" applyAlignment="1">
      <alignment horizontal="right" vertical="center"/>
    </xf>
    <xf numFmtId="176" fontId="10" fillId="0" borderId="91" xfId="1" applyNumberFormat="1" applyFont="1" applyFill="1" applyBorder="1" applyAlignment="1">
      <alignment horizontal="right" vertical="center"/>
    </xf>
    <xf numFmtId="176" fontId="10" fillId="0" borderId="92" xfId="1" applyNumberFormat="1" applyFont="1" applyFill="1" applyBorder="1" applyAlignment="1">
      <alignment horizontal="right" vertical="center"/>
    </xf>
    <xf numFmtId="0" fontId="10" fillId="0" borderId="92" xfId="1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/>
    </xf>
    <xf numFmtId="176" fontId="10" fillId="0" borderId="88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176" fontId="10" fillId="0" borderId="53" xfId="1" applyNumberFormat="1" applyFont="1" applyFill="1" applyBorder="1" applyAlignment="1">
      <alignment horizontal="right" vertical="center"/>
    </xf>
    <xf numFmtId="176" fontId="10" fillId="0" borderId="54" xfId="1" applyNumberFormat="1" applyFont="1" applyFill="1" applyBorder="1" applyAlignment="1">
      <alignment horizontal="right" vertical="center"/>
    </xf>
    <xf numFmtId="176" fontId="10" fillId="0" borderId="93" xfId="1" applyNumberFormat="1" applyFont="1" applyFill="1" applyBorder="1" applyAlignment="1">
      <alignment horizontal="right" vertical="center"/>
    </xf>
    <xf numFmtId="176" fontId="10" fillId="0" borderId="94" xfId="1" applyNumberFormat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176" fontId="10" fillId="0" borderId="95" xfId="1" applyNumberFormat="1" applyFont="1" applyFill="1" applyBorder="1" applyAlignment="1">
      <alignment horizontal="right" vertical="center"/>
    </xf>
    <xf numFmtId="176" fontId="10" fillId="0" borderId="96" xfId="1" applyNumberFormat="1" applyFont="1" applyFill="1" applyBorder="1" applyAlignment="1">
      <alignment horizontal="right" vertical="center"/>
    </xf>
    <xf numFmtId="176" fontId="10" fillId="0" borderId="97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98" xfId="1" applyNumberFormat="1" applyFont="1" applyFill="1" applyBorder="1" applyAlignment="1">
      <alignment horizontal="right" vertical="center"/>
    </xf>
    <xf numFmtId="176" fontId="10" fillId="0" borderId="49" xfId="1" applyNumberFormat="1" applyFont="1" applyFill="1" applyBorder="1" applyAlignment="1">
      <alignment horizontal="right" vertical="center"/>
    </xf>
    <xf numFmtId="176" fontId="10" fillId="0" borderId="50" xfId="1" applyNumberFormat="1" applyFont="1" applyFill="1" applyBorder="1" applyAlignment="1">
      <alignment horizontal="right" vertical="center"/>
    </xf>
    <xf numFmtId="176" fontId="10" fillId="0" borderId="47" xfId="1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horizontal="right" vertical="center"/>
    </xf>
    <xf numFmtId="176" fontId="10" fillId="0" borderId="8" xfId="4" applyNumberFormat="1" applyFont="1" applyFill="1" applyBorder="1" applyAlignment="1">
      <alignment horizontal="right" vertical="center"/>
    </xf>
    <xf numFmtId="176" fontId="10" fillId="0" borderId="6" xfId="4" applyNumberFormat="1" applyFont="1" applyFill="1" applyBorder="1" applyAlignment="1">
      <alignment horizontal="right" vertical="center"/>
    </xf>
    <xf numFmtId="176" fontId="10" fillId="0" borderId="11" xfId="4" applyNumberFormat="1" applyFont="1" applyFill="1" applyBorder="1" applyAlignment="1">
      <alignment horizontal="right" vertical="center"/>
    </xf>
    <xf numFmtId="176" fontId="10" fillId="0" borderId="31" xfId="4" applyNumberFormat="1" applyFont="1" applyFill="1" applyBorder="1" applyAlignment="1">
      <alignment horizontal="right" vertical="center"/>
    </xf>
    <xf numFmtId="176" fontId="10" fillId="0" borderId="34" xfId="4" applyNumberFormat="1" applyFont="1" applyFill="1" applyBorder="1" applyAlignment="1">
      <alignment horizontal="right" vertical="center"/>
    </xf>
    <xf numFmtId="176" fontId="10" fillId="0" borderId="32" xfId="4" applyNumberFormat="1" applyFont="1" applyFill="1" applyBorder="1" applyAlignment="1">
      <alignment horizontal="right" vertical="center"/>
    </xf>
    <xf numFmtId="176" fontId="10" fillId="0" borderId="39" xfId="4" applyNumberFormat="1" applyFont="1" applyFill="1" applyBorder="1" applyAlignment="1">
      <alignment horizontal="right" vertical="center"/>
    </xf>
    <xf numFmtId="176" fontId="10" fillId="0" borderId="17" xfId="4" applyNumberFormat="1" applyFont="1" applyFill="1" applyBorder="1" applyAlignment="1">
      <alignment horizontal="right" vertical="center"/>
    </xf>
    <xf numFmtId="176" fontId="10" fillId="0" borderId="16" xfId="4" applyNumberFormat="1" applyFont="1" applyFill="1" applyBorder="1" applyAlignment="1">
      <alignment horizontal="right" vertical="center"/>
    </xf>
    <xf numFmtId="176" fontId="10" fillId="0" borderId="14" xfId="4" applyNumberFormat="1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0" fontId="10" fillId="0" borderId="16" xfId="4" applyNumberFormat="1" applyFont="1" applyFill="1" applyBorder="1" applyAlignment="1">
      <alignment horizontal="right" vertical="center"/>
    </xf>
    <xf numFmtId="0" fontId="10" fillId="0" borderId="17" xfId="4" applyNumberFormat="1" applyFont="1" applyFill="1" applyBorder="1" applyAlignment="1">
      <alignment horizontal="right" vertical="center"/>
    </xf>
    <xf numFmtId="176" fontId="10" fillId="0" borderId="37" xfId="4" applyNumberFormat="1" applyFont="1" applyFill="1" applyBorder="1" applyAlignment="1">
      <alignment horizontal="right" vertical="center"/>
    </xf>
    <xf numFmtId="176" fontId="10" fillId="0" borderId="53" xfId="4" applyNumberFormat="1" applyFont="1" applyFill="1" applyBorder="1" applyAlignment="1">
      <alignment horizontal="right" vertical="center"/>
    </xf>
    <xf numFmtId="176" fontId="10" fillId="0" borderId="103" xfId="4" applyNumberFormat="1" applyFont="1" applyFill="1" applyBorder="1" applyAlignment="1">
      <alignment horizontal="right" vertical="center"/>
    </xf>
    <xf numFmtId="176" fontId="10" fillId="0" borderId="33" xfId="4" applyNumberFormat="1" applyFont="1" applyFill="1" applyBorder="1" applyAlignment="1">
      <alignment horizontal="right" vertical="center"/>
    </xf>
    <xf numFmtId="0" fontId="10" fillId="0" borderId="8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right" vertical="center"/>
    </xf>
    <xf numFmtId="176" fontId="10" fillId="0" borderId="35" xfId="4" applyNumberFormat="1" applyFont="1" applyFill="1" applyBorder="1" applyAlignment="1">
      <alignment horizontal="right" vertical="center"/>
    </xf>
    <xf numFmtId="176" fontId="10" fillId="0" borderId="104" xfId="4" applyNumberFormat="1" applyFont="1" applyFill="1" applyBorder="1" applyAlignment="1">
      <alignment horizontal="right" vertical="center"/>
    </xf>
    <xf numFmtId="176" fontId="10" fillId="0" borderId="99" xfId="4" applyNumberFormat="1" applyFont="1" applyFill="1" applyBorder="1" applyAlignment="1">
      <alignment horizontal="right" vertical="center"/>
    </xf>
    <xf numFmtId="176" fontId="10" fillId="0" borderId="105" xfId="4" applyNumberFormat="1" applyFont="1" applyFill="1" applyBorder="1" applyAlignment="1">
      <alignment horizontal="right" vertical="center"/>
    </xf>
    <xf numFmtId="176" fontId="10" fillId="0" borderId="106" xfId="4" applyNumberFormat="1" applyFont="1" applyFill="1" applyBorder="1" applyAlignment="1">
      <alignment horizontal="right" vertical="center"/>
    </xf>
    <xf numFmtId="0" fontId="10" fillId="0" borderId="106" xfId="4" applyNumberFormat="1" applyFont="1" applyFill="1" applyBorder="1" applyAlignment="1">
      <alignment horizontal="right" vertical="center"/>
    </xf>
    <xf numFmtId="176" fontId="10" fillId="0" borderId="46" xfId="4" applyNumberFormat="1" applyFont="1" applyFill="1" applyBorder="1" applyAlignment="1">
      <alignment horizontal="right" vertical="center"/>
    </xf>
    <xf numFmtId="176" fontId="10" fillId="0" borderId="50" xfId="4" applyNumberFormat="1" applyFont="1" applyFill="1" applyBorder="1" applyAlignment="1">
      <alignment horizontal="right" vertical="center"/>
    </xf>
    <xf numFmtId="176" fontId="10" fillId="0" borderId="48" xfId="4" applyNumberFormat="1" applyFont="1" applyFill="1" applyBorder="1" applyAlignment="1">
      <alignment horizontal="right" vertical="center"/>
    </xf>
    <xf numFmtId="176" fontId="10" fillId="0" borderId="49" xfId="4" applyNumberFormat="1" applyFont="1" applyFill="1" applyBorder="1" applyAlignment="1">
      <alignment horizontal="right" vertical="center"/>
    </xf>
    <xf numFmtId="176" fontId="10" fillId="0" borderId="20" xfId="4" applyNumberFormat="1" applyFont="1" applyFill="1" applyBorder="1" applyAlignment="1">
      <alignment horizontal="right" vertical="center"/>
    </xf>
    <xf numFmtId="0" fontId="10" fillId="0" borderId="20" xfId="4" applyNumberFormat="1" applyFont="1" applyFill="1" applyBorder="1" applyAlignment="1">
      <alignment horizontal="right" vertical="center"/>
    </xf>
    <xf numFmtId="0" fontId="10" fillId="0" borderId="12" xfId="4" applyNumberFormat="1" applyFont="1" applyFill="1" applyBorder="1" applyAlignment="1">
      <alignment horizontal="right" vertical="center"/>
    </xf>
    <xf numFmtId="176" fontId="10" fillId="0" borderId="12" xfId="4" applyNumberFormat="1" applyFont="1" applyFill="1" applyBorder="1" applyAlignment="1">
      <alignment horizontal="right" vertical="center"/>
    </xf>
    <xf numFmtId="176" fontId="10" fillId="0" borderId="19" xfId="4" applyNumberFormat="1" applyFont="1" applyFill="1" applyBorder="1" applyAlignment="1">
      <alignment horizontal="right" vertical="center"/>
    </xf>
    <xf numFmtId="0" fontId="10" fillId="0" borderId="18" xfId="4" applyNumberFormat="1" applyFont="1" applyFill="1" applyBorder="1" applyAlignment="1">
      <alignment horizontal="right" vertical="center"/>
    </xf>
    <xf numFmtId="176" fontId="10" fillId="0" borderId="25" xfId="4" applyNumberFormat="1" applyFont="1" applyFill="1" applyBorder="1" applyAlignment="1">
      <alignment horizontal="right" vertical="center"/>
    </xf>
    <xf numFmtId="176" fontId="10" fillId="0" borderId="24" xfId="4" applyNumberFormat="1" applyFont="1" applyFill="1" applyBorder="1" applyAlignment="1">
      <alignment horizontal="right" vertical="center"/>
    </xf>
    <xf numFmtId="176" fontId="10" fillId="0" borderId="27" xfId="4" applyNumberFormat="1" applyFont="1" applyFill="1" applyBorder="1" applyAlignment="1">
      <alignment horizontal="right" vertical="center"/>
    </xf>
    <xf numFmtId="176" fontId="10" fillId="0" borderId="28" xfId="4" applyNumberFormat="1" applyFont="1" applyFill="1" applyBorder="1" applyAlignment="1">
      <alignment horizontal="right" vertical="center"/>
    </xf>
    <xf numFmtId="176" fontId="10" fillId="0" borderId="26" xfId="4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8" xfId="4" applyNumberFormat="1" applyFont="1" applyFill="1" applyBorder="1" applyAlignment="1">
      <alignment vertical="center"/>
    </xf>
    <xf numFmtId="176" fontId="10" fillId="0" borderId="6" xfId="4" applyNumberFormat="1" applyFont="1" applyFill="1" applyBorder="1" applyAlignment="1">
      <alignment vertical="center"/>
    </xf>
    <xf numFmtId="176" fontId="10" fillId="0" borderId="31" xfId="4" applyNumberFormat="1" applyFont="1" applyFill="1" applyBorder="1" applyAlignment="1">
      <alignment vertical="center"/>
    </xf>
    <xf numFmtId="176" fontId="10" fillId="0" borderId="34" xfId="4" applyNumberFormat="1" applyFont="1" applyFill="1" applyBorder="1" applyAlignment="1">
      <alignment vertical="center"/>
    </xf>
    <xf numFmtId="176" fontId="10" fillId="0" borderId="32" xfId="4" applyNumberFormat="1" applyFont="1" applyFill="1" applyBorder="1" applyAlignment="1">
      <alignment vertical="center"/>
    </xf>
    <xf numFmtId="176" fontId="10" fillId="0" borderId="17" xfId="4" applyNumberFormat="1" applyFont="1" applyFill="1" applyBorder="1" applyAlignment="1">
      <alignment vertical="center"/>
    </xf>
    <xf numFmtId="176" fontId="10" fillId="0" borderId="16" xfId="4" applyNumberFormat="1" applyFont="1" applyFill="1" applyBorder="1" applyAlignment="1">
      <alignment vertical="center"/>
    </xf>
    <xf numFmtId="176" fontId="10" fillId="0" borderId="14" xfId="4" applyNumberFormat="1" applyFont="1" applyFill="1" applyBorder="1" applyAlignment="1">
      <alignment vertical="center"/>
    </xf>
    <xf numFmtId="0" fontId="10" fillId="0" borderId="16" xfId="4" applyNumberFormat="1" applyFont="1" applyFill="1" applyBorder="1" applyAlignment="1">
      <alignment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8" xfId="4" applyNumberFormat="1" applyFont="1" applyFill="1" applyBorder="1" applyAlignment="1">
      <alignment vertical="center"/>
    </xf>
    <xf numFmtId="176" fontId="10" fillId="0" borderId="20" xfId="4" applyNumberFormat="1" applyFont="1" applyFill="1" applyBorder="1" applyAlignment="1">
      <alignment vertical="center"/>
    </xf>
    <xf numFmtId="176" fontId="10" fillId="0" borderId="35" xfId="4" applyNumberFormat="1" applyFont="1" applyFill="1" applyBorder="1" applyAlignment="1">
      <alignment vertical="center"/>
    </xf>
    <xf numFmtId="176" fontId="10" fillId="0" borderId="50" xfId="4" applyNumberFormat="1" applyFont="1" applyFill="1" applyBorder="1" applyAlignment="1">
      <alignment vertical="center"/>
    </xf>
    <xf numFmtId="176" fontId="10" fillId="0" borderId="48" xfId="4" applyNumberFormat="1" applyFont="1" applyFill="1" applyBorder="1" applyAlignment="1">
      <alignment vertical="center"/>
    </xf>
    <xf numFmtId="176" fontId="10" fillId="0" borderId="46" xfId="4" applyNumberFormat="1" applyFont="1" applyFill="1" applyBorder="1" applyAlignment="1">
      <alignment vertical="center"/>
    </xf>
    <xf numFmtId="0" fontId="10" fillId="0" borderId="50" xfId="4" applyNumberFormat="1" applyFont="1" applyFill="1" applyBorder="1" applyAlignment="1">
      <alignment vertical="center"/>
    </xf>
    <xf numFmtId="0" fontId="10" fillId="0" borderId="46" xfId="4" applyNumberFormat="1" applyFont="1" applyFill="1" applyBorder="1" applyAlignment="1">
      <alignment vertical="center"/>
    </xf>
    <xf numFmtId="176" fontId="10" fillId="0" borderId="11" xfId="5" applyNumberFormat="1" applyFont="1" applyFill="1" applyBorder="1" applyAlignment="1">
      <alignment horizontal="right" vertical="center"/>
    </xf>
    <xf numFmtId="176" fontId="10" fillId="0" borderId="12" xfId="5" applyNumberFormat="1" applyFont="1" applyFill="1" applyBorder="1" applyAlignment="1">
      <alignment horizontal="right" vertical="center"/>
    </xf>
    <xf numFmtId="176" fontId="10" fillId="0" borderId="20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10" fillId="0" borderId="12" xfId="5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12" xfId="5" applyFont="1" applyFill="1" applyBorder="1" applyAlignment="1">
      <alignment horizontal="right" vertical="center"/>
    </xf>
    <xf numFmtId="176" fontId="10" fillId="0" borderId="108" xfId="5" applyNumberFormat="1" applyFont="1" applyFill="1" applyBorder="1" applyAlignment="1">
      <alignment horizontal="right" vertical="center"/>
    </xf>
    <xf numFmtId="176" fontId="10" fillId="0" borderId="109" xfId="5" applyNumberFormat="1" applyFont="1" applyFill="1" applyBorder="1" applyAlignment="1">
      <alignment horizontal="right" vertical="center"/>
    </xf>
    <xf numFmtId="176" fontId="10" fillId="0" borderId="110" xfId="5" applyNumberFormat="1" applyFont="1" applyFill="1" applyBorder="1" applyAlignment="1">
      <alignment horizontal="right" vertical="center"/>
    </xf>
    <xf numFmtId="176" fontId="10" fillId="0" borderId="111" xfId="5" applyNumberFormat="1" applyFont="1" applyFill="1" applyBorder="1" applyAlignment="1">
      <alignment horizontal="right" vertical="center"/>
    </xf>
    <xf numFmtId="176" fontId="10" fillId="0" borderId="91" xfId="5" applyNumberFormat="1" applyFont="1" applyFill="1" applyBorder="1" applyAlignment="1">
      <alignment horizontal="right" vertical="center"/>
    </xf>
    <xf numFmtId="176" fontId="10" fillId="0" borderId="7" xfId="5" applyNumberFormat="1" applyFont="1" applyFill="1" applyBorder="1" applyAlignment="1">
      <alignment horizontal="right" vertical="center"/>
    </xf>
    <xf numFmtId="0" fontId="10" fillId="0" borderId="7" xfId="5" applyFont="1" applyFill="1" applyBorder="1" applyAlignment="1">
      <alignment horizontal="right" vertical="center"/>
    </xf>
    <xf numFmtId="0" fontId="10" fillId="0" borderId="37" xfId="5" applyFont="1" applyFill="1" applyBorder="1" applyAlignment="1">
      <alignment horizontal="right" vertical="center"/>
    </xf>
    <xf numFmtId="0" fontId="10" fillId="0" borderId="54" xfId="5" applyFont="1" applyFill="1" applyBorder="1" applyAlignment="1">
      <alignment horizontal="right" vertical="center"/>
    </xf>
    <xf numFmtId="176" fontId="10" fillId="0" borderId="96" xfId="5" applyNumberFormat="1" applyFont="1" applyFill="1" applyBorder="1" applyAlignment="1">
      <alignment horizontal="right" vertical="center"/>
    </xf>
    <xf numFmtId="176" fontId="10" fillId="0" borderId="54" xfId="5" applyNumberFormat="1" applyFont="1" applyFill="1" applyBorder="1" applyAlignment="1">
      <alignment horizontal="right" vertical="center"/>
    </xf>
    <xf numFmtId="176" fontId="10" fillId="0" borderId="46" xfId="5" applyNumberFormat="1" applyFont="1" applyFill="1" applyBorder="1" applyAlignment="1">
      <alignment horizontal="right" vertical="center"/>
    </xf>
    <xf numFmtId="176" fontId="10" fillId="0" borderId="47" xfId="5" applyNumberFormat="1" applyFont="1" applyFill="1" applyBorder="1" applyAlignment="1">
      <alignment horizontal="right" vertical="center"/>
    </xf>
    <xf numFmtId="176" fontId="10" fillId="0" borderId="55" xfId="5" applyNumberFormat="1" applyFont="1" applyFill="1" applyBorder="1" applyAlignment="1">
      <alignment horizontal="right" vertical="center"/>
    </xf>
    <xf numFmtId="176" fontId="10" fillId="0" borderId="42" xfId="5" applyNumberFormat="1" applyFont="1" applyFill="1" applyBorder="1" applyAlignment="1">
      <alignment horizontal="right" vertical="center"/>
    </xf>
    <xf numFmtId="176" fontId="10" fillId="0" borderId="10" xfId="5" applyNumberFormat="1" applyFont="1" applyFill="1" applyBorder="1" applyAlignment="1">
      <alignment horizontal="right" vertical="center"/>
    </xf>
    <xf numFmtId="0" fontId="10" fillId="0" borderId="10" xfId="5" applyFont="1" applyFill="1" applyBorder="1" applyAlignment="1">
      <alignment horizontal="right" vertical="center"/>
    </xf>
    <xf numFmtId="176" fontId="10" fillId="0" borderId="17" xfId="5" applyNumberFormat="1" applyFont="1" applyFill="1" applyBorder="1" applyAlignment="1">
      <alignment horizontal="right" vertical="center"/>
    </xf>
    <xf numFmtId="176" fontId="10" fillId="0" borderId="18" xfId="5" applyNumberFormat="1" applyFont="1" applyFill="1" applyBorder="1" applyAlignment="1">
      <alignment horizontal="right" vertical="center"/>
    </xf>
    <xf numFmtId="0" fontId="10" fillId="0" borderId="18" xfId="5" applyFont="1" applyFill="1" applyBorder="1" applyAlignment="1">
      <alignment horizontal="right" vertical="center"/>
    </xf>
    <xf numFmtId="176" fontId="10" fillId="0" borderId="87" xfId="5" applyNumberFormat="1" applyFont="1" applyFill="1" applyBorder="1" applyAlignment="1">
      <alignment horizontal="right" vertical="center"/>
    </xf>
    <xf numFmtId="176" fontId="10" fillId="0" borderId="56" xfId="5" applyNumberFormat="1" applyFont="1" applyFill="1" applyBorder="1" applyAlignment="1">
      <alignment horizontal="right" vertical="center"/>
    </xf>
    <xf numFmtId="176" fontId="10" fillId="0" borderId="21" xfId="5" applyNumberFormat="1" applyFont="1" applyFill="1" applyBorder="1" applyAlignment="1">
      <alignment horizontal="right" vertical="center"/>
    </xf>
    <xf numFmtId="176" fontId="10" fillId="0" borderId="8" xfId="5" applyNumberFormat="1" applyFont="1" applyFill="1" applyBorder="1" applyAlignment="1">
      <alignment horizontal="right" vertical="center"/>
    </xf>
    <xf numFmtId="176" fontId="10" fillId="0" borderId="53" xfId="5" applyNumberFormat="1" applyFont="1" applyFill="1" applyBorder="1" applyAlignment="1">
      <alignment horizontal="right" vertical="center"/>
    </xf>
    <xf numFmtId="176" fontId="10" fillId="0" borderId="54" xfId="5" applyNumberFormat="1" applyFont="1" applyFill="1" applyBorder="1" applyAlignment="1">
      <alignment vertical="center"/>
    </xf>
    <xf numFmtId="0" fontId="10" fillId="0" borderId="47" xfId="5" applyFont="1" applyFill="1" applyBorder="1" applyAlignment="1">
      <alignment horizontal="right" vertical="center"/>
    </xf>
    <xf numFmtId="176" fontId="10" fillId="0" borderId="117" xfId="5" applyNumberFormat="1" applyFont="1" applyFill="1" applyBorder="1" applyAlignment="1">
      <alignment horizontal="right" vertical="center"/>
    </xf>
    <xf numFmtId="0" fontId="10" fillId="0" borderId="118" xfId="5" applyFont="1" applyFill="1" applyBorder="1" applyAlignment="1">
      <alignment horizontal="right" vertical="center"/>
    </xf>
    <xf numFmtId="176" fontId="10" fillId="0" borderId="119" xfId="5" applyNumberFormat="1" applyFont="1" applyFill="1" applyBorder="1" applyAlignment="1">
      <alignment horizontal="right" vertical="center"/>
    </xf>
    <xf numFmtId="176" fontId="10" fillId="0" borderId="118" xfId="5" applyNumberFormat="1" applyFont="1" applyFill="1" applyBorder="1" applyAlignment="1">
      <alignment horizontal="right" vertical="center"/>
    </xf>
    <xf numFmtId="176" fontId="10" fillId="0" borderId="109" xfId="5" applyNumberFormat="1" applyFont="1" applyFill="1" applyBorder="1" applyAlignment="1">
      <alignment vertical="center"/>
    </xf>
    <xf numFmtId="176" fontId="10" fillId="0" borderId="91" xfId="4" applyNumberFormat="1" applyFont="1" applyFill="1" applyBorder="1" applyAlignment="1">
      <alignment horizontal="right" vertical="center"/>
    </xf>
    <xf numFmtId="176" fontId="10" fillId="0" borderId="92" xfId="4" applyNumberFormat="1" applyFont="1" applyFill="1" applyBorder="1" applyAlignment="1">
      <alignment horizontal="right" vertical="center"/>
    </xf>
    <xf numFmtId="176" fontId="10" fillId="0" borderId="56" xfId="4" applyNumberFormat="1" applyFont="1" applyFill="1" applyBorder="1" applyAlignment="1">
      <alignment horizontal="right" vertical="center"/>
    </xf>
    <xf numFmtId="0" fontId="10" fillId="0" borderId="7" xfId="4" applyNumberFormat="1" applyFont="1" applyFill="1" applyBorder="1" applyAlignment="1">
      <alignment horizontal="right" vertical="center"/>
    </xf>
    <xf numFmtId="0" fontId="10" fillId="0" borderId="87" xfId="4" applyNumberFormat="1" applyFont="1" applyFill="1" applyBorder="1" applyAlignment="1">
      <alignment horizontal="right" vertical="center"/>
    </xf>
    <xf numFmtId="176" fontId="10" fillId="0" borderId="7" xfId="4" applyNumberFormat="1" applyFont="1" applyFill="1" applyBorder="1" applyAlignment="1">
      <alignment horizontal="right" vertical="center"/>
    </xf>
    <xf numFmtId="176" fontId="10" fillId="0" borderId="87" xfId="4" applyNumberFormat="1" applyFont="1" applyFill="1" applyBorder="1" applyAlignment="1">
      <alignment horizontal="right" vertical="center"/>
    </xf>
    <xf numFmtId="176" fontId="10" fillId="0" borderId="54" xfId="4" applyNumberFormat="1" applyFont="1" applyFill="1" applyBorder="1" applyAlignment="1">
      <alignment horizontal="right" vertical="center"/>
    </xf>
    <xf numFmtId="176" fontId="10" fillId="0" borderId="96" xfId="4" applyNumberFormat="1" applyFont="1" applyFill="1" applyBorder="1" applyAlignment="1">
      <alignment horizontal="right" vertical="center"/>
    </xf>
    <xf numFmtId="176" fontId="10" fillId="0" borderId="47" xfId="4" applyNumberFormat="1" applyFont="1" applyFill="1" applyBorder="1" applyAlignment="1">
      <alignment horizontal="right" vertical="center"/>
    </xf>
    <xf numFmtId="176" fontId="10" fillId="0" borderId="5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right" vertical="center"/>
    </xf>
    <xf numFmtId="176" fontId="10" fillId="0" borderId="108" xfId="4" applyNumberFormat="1" applyFont="1" applyFill="1" applyBorder="1" applyAlignment="1">
      <alignment horizontal="right" vertical="center"/>
    </xf>
    <xf numFmtId="176" fontId="10" fillId="0" borderId="109" xfId="4" applyNumberFormat="1" applyFont="1" applyFill="1" applyBorder="1" applyAlignment="1">
      <alignment horizontal="right" vertical="center"/>
    </xf>
    <xf numFmtId="176" fontId="10" fillId="0" borderId="110" xfId="4" applyNumberFormat="1" applyFont="1" applyFill="1" applyBorder="1" applyAlignment="1">
      <alignment horizontal="right" vertical="center"/>
    </xf>
    <xf numFmtId="176" fontId="10" fillId="0" borderId="111" xfId="4" applyNumberFormat="1" applyFont="1" applyFill="1" applyBorder="1" applyAlignment="1">
      <alignment horizontal="right" vertical="center"/>
    </xf>
    <xf numFmtId="176" fontId="10" fillId="0" borderId="119" xfId="4" applyNumberFormat="1" applyFont="1" applyFill="1" applyBorder="1" applyAlignment="1">
      <alignment horizontal="right" vertical="center"/>
    </xf>
    <xf numFmtId="176" fontId="10" fillId="0" borderId="118" xfId="4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textRotation="255"/>
    </xf>
    <xf numFmtId="0" fontId="2" fillId="0" borderId="7" xfId="1" applyFont="1" applyFill="1" applyBorder="1" applyAlignment="1">
      <alignment horizontal="center" vertical="center" textRotation="255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>
      <alignment horizontal="center" vertical="center" textRotation="255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distributed" vertical="distributed" textRotation="255" wrapText="1" justifyLastLine="1"/>
    </xf>
    <xf numFmtId="0" fontId="1" fillId="0" borderId="8" xfId="1" applyFont="1" applyFill="1" applyBorder="1"/>
    <xf numFmtId="0" fontId="1" fillId="0" borderId="16" xfId="1" applyFont="1" applyFill="1" applyBorder="1"/>
    <xf numFmtId="0" fontId="2" fillId="0" borderId="8" xfId="1" applyFont="1" applyFill="1" applyBorder="1" applyAlignment="1">
      <alignment horizontal="distributed" vertical="distributed" textRotation="255" justifyLastLine="1"/>
    </xf>
    <xf numFmtId="0" fontId="2" fillId="0" borderId="16" xfId="1" applyFont="1" applyFill="1" applyBorder="1" applyAlignment="1">
      <alignment horizontal="distributed" vertical="distributed" textRotation="255" justifyLastLine="1"/>
    </xf>
    <xf numFmtId="0" fontId="2" fillId="0" borderId="10" xfId="1" applyFont="1" applyFill="1" applyBorder="1" applyAlignment="1">
      <alignment horizontal="distributed" vertical="distributed" textRotation="255" wrapText="1" justifyLastLine="1"/>
    </xf>
    <xf numFmtId="0" fontId="2" fillId="0" borderId="12" xfId="1" applyFont="1" applyFill="1" applyBorder="1" applyAlignment="1">
      <alignment horizontal="distributed" vertical="distributed" textRotation="255" justifyLastLine="1"/>
    </xf>
    <xf numFmtId="0" fontId="2" fillId="0" borderId="18" xfId="1" applyFont="1" applyFill="1" applyBorder="1" applyAlignment="1">
      <alignment horizontal="distributed" vertical="distributed" textRotation="255" justifyLastLine="1"/>
    </xf>
    <xf numFmtId="0" fontId="2" fillId="0" borderId="25" xfId="1" applyFont="1" applyFill="1" applyBorder="1" applyAlignment="1">
      <alignment horizontal="distributed" vertical="center"/>
    </xf>
    <xf numFmtId="0" fontId="2" fillId="0" borderId="22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8" fillId="0" borderId="12" xfId="1" applyFont="1" applyFill="1" applyBorder="1" applyAlignment="1">
      <alignment horizontal="distributed" vertical="center"/>
    </xf>
    <xf numFmtId="0" fontId="1" fillId="0" borderId="0" xfId="1" applyFont="1" applyFill="1"/>
    <xf numFmtId="0" fontId="1" fillId="0" borderId="6" xfId="1" applyFont="1" applyFill="1" applyBorder="1"/>
    <xf numFmtId="0" fontId="1" fillId="0" borderId="15" xfId="1" applyFont="1" applyBorder="1" applyAlignment="1">
      <alignment horizontal="center" vertical="center"/>
    </xf>
    <xf numFmtId="0" fontId="8" fillId="0" borderId="31" xfId="1" applyFont="1" applyFill="1" applyBorder="1" applyAlignment="1">
      <alignment horizontal="distributed" vertical="center"/>
    </xf>
    <xf numFmtId="0" fontId="8" fillId="0" borderId="32" xfId="1" applyFont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8" fillId="0" borderId="17" xfId="1" applyFont="1" applyFill="1" applyBorder="1" applyAlignment="1">
      <alignment horizontal="distributed" vertical="center"/>
    </xf>
    <xf numFmtId="0" fontId="24" fillId="0" borderId="38" xfId="1" applyFont="1" applyFill="1" applyBorder="1" applyAlignment="1">
      <alignment horizontal="center" vertical="center" textRotation="255" shrinkToFit="1"/>
    </xf>
    <xf numFmtId="0" fontId="24" fillId="0" borderId="17" xfId="1" applyFont="1" applyFill="1" applyBorder="1" applyAlignment="1">
      <alignment horizontal="center" vertical="center" textRotation="255" shrinkToFit="1"/>
    </xf>
    <xf numFmtId="0" fontId="2" fillId="0" borderId="38" xfId="1" applyFont="1" applyFill="1" applyBorder="1" applyAlignment="1">
      <alignment horizontal="center" vertical="center" textRotation="255"/>
    </xf>
    <xf numFmtId="0" fontId="2" fillId="0" borderId="0" xfId="1" applyFont="1" applyFill="1" applyBorder="1" applyAlignment="1">
      <alignment horizontal="center" vertical="center" textRotation="255"/>
    </xf>
    <xf numFmtId="0" fontId="2" fillId="0" borderId="17" xfId="1" applyFont="1" applyFill="1" applyBorder="1" applyAlignment="1">
      <alignment horizontal="center" vertical="center" textRotation="255"/>
    </xf>
    <xf numFmtId="0" fontId="8" fillId="0" borderId="37" xfId="1" applyFont="1" applyFill="1" applyBorder="1" applyAlignment="1">
      <alignment horizontal="distributed" vertical="center"/>
    </xf>
    <xf numFmtId="0" fontId="8" fillId="0" borderId="103" xfId="1" applyFont="1" applyFill="1" applyBorder="1" applyAlignment="1">
      <alignment horizontal="distributed" vertical="center"/>
    </xf>
    <xf numFmtId="0" fontId="8" fillId="0" borderId="10" xfId="1" applyFont="1" applyFill="1" applyBorder="1" applyAlignment="1">
      <alignment horizontal="distributed" vertical="center"/>
    </xf>
    <xf numFmtId="0" fontId="1" fillId="0" borderId="42" xfId="1" applyFont="1" applyFill="1" applyBorder="1"/>
    <xf numFmtId="0" fontId="1" fillId="0" borderId="43" xfId="1" applyFont="1" applyFill="1" applyBorder="1"/>
    <xf numFmtId="0" fontId="2" fillId="0" borderId="38" xfId="1" applyFont="1" applyFill="1" applyBorder="1" applyAlignment="1">
      <alignment horizontal="center" vertical="center" textRotation="255" wrapText="1"/>
    </xf>
    <xf numFmtId="0" fontId="8" fillId="0" borderId="31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distributed"/>
    </xf>
    <xf numFmtId="0" fontId="8" fillId="0" borderId="42" xfId="1" applyFont="1" applyFill="1" applyBorder="1" applyAlignment="1">
      <alignment horizontal="distributed" vertical="distributed"/>
    </xf>
    <xf numFmtId="0" fontId="8" fillId="0" borderId="12" xfId="1" applyFont="1" applyFill="1" applyBorder="1" applyAlignment="1">
      <alignment horizontal="distributed" vertical="distributed"/>
    </xf>
    <xf numFmtId="0" fontId="8" fillId="0" borderId="0" xfId="1" applyFont="1" applyFill="1" applyBorder="1" applyAlignment="1">
      <alignment horizontal="distributed" vertical="distributed"/>
    </xf>
    <xf numFmtId="0" fontId="8" fillId="0" borderId="18" xfId="1" applyFont="1" applyFill="1" applyBorder="1" applyAlignment="1">
      <alignment horizontal="distributed" vertical="distributed"/>
    </xf>
    <xf numFmtId="0" fontId="8" fillId="0" borderId="17" xfId="1" applyFont="1" applyFill="1" applyBorder="1" applyAlignment="1">
      <alignment horizontal="distributed" vertical="distributed"/>
    </xf>
    <xf numFmtId="0" fontId="8" fillId="0" borderId="0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14" xfId="1" applyFont="1" applyFill="1" applyBorder="1" applyAlignment="1">
      <alignment horizontal="distributed" vertical="center"/>
    </xf>
    <xf numFmtId="0" fontId="24" fillId="0" borderId="38" xfId="1" applyFont="1" applyFill="1" applyBorder="1" applyAlignment="1">
      <alignment horizontal="center" vertical="center" textRotation="255" wrapText="1" shrinkToFit="1"/>
    </xf>
    <xf numFmtId="0" fontId="8" fillId="0" borderId="101" xfId="1" applyFont="1" applyFill="1" applyBorder="1" applyAlignment="1">
      <alignment horizontal="distributed" vertical="center"/>
    </xf>
    <xf numFmtId="0" fontId="8" fillId="0" borderId="106" xfId="1" applyFont="1" applyFill="1" applyBorder="1" applyAlignment="1">
      <alignment horizontal="distributed" vertical="center"/>
    </xf>
    <xf numFmtId="0" fontId="8" fillId="0" borderId="42" xfId="1" applyFont="1" applyFill="1" applyBorder="1" applyAlignment="1">
      <alignment horizontal="distributed" vertical="center"/>
    </xf>
    <xf numFmtId="0" fontId="2" fillId="0" borderId="46" xfId="1" applyFont="1" applyFill="1" applyBorder="1" applyAlignment="1">
      <alignment horizontal="center" vertical="center" textRotation="255"/>
    </xf>
    <xf numFmtId="0" fontId="8" fillId="0" borderId="3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distributed" vertical="center"/>
    </xf>
    <xf numFmtId="0" fontId="8" fillId="0" borderId="47" xfId="1" applyFont="1" applyFill="1" applyBorder="1" applyAlignment="1">
      <alignment horizontal="distributed" vertical="center"/>
    </xf>
    <xf numFmtId="0" fontId="8" fillId="0" borderId="46" xfId="1" applyFont="1" applyFill="1" applyBorder="1" applyAlignment="1">
      <alignment horizontal="distributed" vertical="center"/>
    </xf>
    <xf numFmtId="0" fontId="8" fillId="0" borderId="48" xfId="1" applyFont="1" applyFill="1" applyBorder="1" applyAlignment="1">
      <alignment horizontal="distributed" vertical="center"/>
    </xf>
    <xf numFmtId="0" fontId="2" fillId="0" borderId="52" xfId="1" applyFont="1" applyFill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distributed" vertical="center"/>
    </xf>
    <xf numFmtId="0" fontId="10" fillId="0" borderId="57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58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vertical="center"/>
    </xf>
    <xf numFmtId="0" fontId="10" fillId="0" borderId="0" xfId="3" applyFont="1" applyFill="1" applyBorder="1" applyAlignment="1">
      <alignment horizontal="distributed" vertical="center"/>
    </xf>
    <xf numFmtId="0" fontId="10" fillId="0" borderId="59" xfId="3" applyFont="1" applyFill="1" applyBorder="1" applyAlignment="1">
      <alignment horizontal="distributed" vertical="center"/>
    </xf>
    <xf numFmtId="0" fontId="10" fillId="0" borderId="60" xfId="3" applyFont="1" applyFill="1" applyBorder="1" applyAlignment="1">
      <alignment horizontal="center" vertical="center"/>
    </xf>
    <xf numFmtId="0" fontId="10" fillId="0" borderId="61" xfId="3" applyFont="1" applyFill="1" applyBorder="1" applyAlignment="1">
      <alignment horizontal="center" vertical="center"/>
    </xf>
    <xf numFmtId="0" fontId="10" fillId="0" borderId="62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left" vertical="center" wrapText="1"/>
    </xf>
    <xf numFmtId="0" fontId="14" fillId="0" borderId="61" xfId="3" applyFont="1" applyFill="1" applyBorder="1" applyAlignment="1">
      <alignment horizontal="left" vertical="center"/>
    </xf>
    <xf numFmtId="0" fontId="14" fillId="0" borderId="62" xfId="3" applyFont="1" applyFill="1" applyBorder="1" applyAlignment="1">
      <alignment horizontal="left"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61" xfId="3" applyFont="1" applyFill="1" applyBorder="1" applyAlignment="1">
      <alignment horizontal="center" vertical="center"/>
    </xf>
    <xf numFmtId="0" fontId="14" fillId="0" borderId="63" xfId="3" applyFont="1" applyFill="1" applyBorder="1" applyAlignment="1">
      <alignment horizontal="center" vertical="center"/>
    </xf>
    <xf numFmtId="0" fontId="10" fillId="0" borderId="42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 textRotation="255" shrinkToFit="1"/>
    </xf>
    <xf numFmtId="0" fontId="7" fillId="0" borderId="17" xfId="3" applyFont="1" applyFill="1" applyBorder="1" applyAlignment="1">
      <alignment horizontal="center" vertical="center" textRotation="255" shrinkToFit="1"/>
    </xf>
    <xf numFmtId="0" fontId="10" fillId="0" borderId="0" xfId="3" applyFont="1" applyFill="1" applyBorder="1" applyAlignment="1">
      <alignment horizontal="center" vertical="center" textRotation="255" shrinkToFit="1"/>
    </xf>
    <xf numFmtId="0" fontId="7" fillId="0" borderId="0" xfId="3" applyFont="1" applyFill="1" applyBorder="1" applyAlignment="1">
      <alignment horizontal="center" vertical="center" textRotation="255" shrinkToFit="1"/>
    </xf>
    <xf numFmtId="0" fontId="7" fillId="0" borderId="46" xfId="3" applyFont="1" applyFill="1" applyBorder="1" applyAlignment="1">
      <alignment horizontal="center" vertical="center" textRotation="255" shrinkToFit="1"/>
    </xf>
    <xf numFmtId="0" fontId="10" fillId="0" borderId="66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distributed" vertical="center" textRotation="255"/>
    </xf>
    <xf numFmtId="0" fontId="16" fillId="0" borderId="17" xfId="3" applyFont="1" applyFill="1" applyBorder="1" applyAlignment="1">
      <alignment horizontal="distributed" vertical="center" textRotation="255"/>
    </xf>
    <xf numFmtId="0" fontId="10" fillId="0" borderId="0" xfId="3" applyFont="1" applyFill="1" applyBorder="1" applyAlignment="1">
      <alignment horizontal="distributed" vertical="center" textRotation="255"/>
    </xf>
    <xf numFmtId="0" fontId="7" fillId="0" borderId="0" xfId="3" applyFont="1" applyFill="1" applyBorder="1" applyAlignment="1">
      <alignment horizontal="distributed" vertical="center" textRotation="255"/>
    </xf>
    <xf numFmtId="0" fontId="10" fillId="0" borderId="38" xfId="3" applyFont="1" applyFill="1" applyBorder="1" applyAlignment="1">
      <alignment horizontal="distributed" vertical="center" textRotation="255"/>
    </xf>
    <xf numFmtId="0" fontId="14" fillId="0" borderId="0" xfId="3" applyFont="1" applyFill="1" applyBorder="1" applyAlignment="1">
      <alignment horizontal="distributed" vertical="center" textRotation="255"/>
    </xf>
    <xf numFmtId="0" fontId="11" fillId="0" borderId="0" xfId="3" applyFont="1" applyFill="1" applyBorder="1" applyAlignment="1">
      <alignment horizontal="distributed" vertical="center" textRotation="255"/>
    </xf>
    <xf numFmtId="0" fontId="7" fillId="0" borderId="17" xfId="3" applyFont="1" applyFill="1" applyBorder="1" applyAlignment="1">
      <alignment horizontal="distributed" vertical="center" textRotation="255"/>
    </xf>
    <xf numFmtId="0" fontId="10" fillId="0" borderId="79" xfId="3" applyFont="1" applyFill="1" applyBorder="1" applyAlignment="1">
      <alignment horizontal="center" vertical="center"/>
    </xf>
    <xf numFmtId="0" fontId="10" fillId="0" borderId="80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distributed" vertical="center" textRotation="255"/>
    </xf>
    <xf numFmtId="0" fontId="10" fillId="0" borderId="17" xfId="3" applyFont="1" applyFill="1" applyBorder="1" applyAlignment="1">
      <alignment horizontal="center" vertical="center" textRotation="255" shrinkToFit="1"/>
    </xf>
    <xf numFmtId="0" fontId="10" fillId="0" borderId="46" xfId="3" applyFont="1" applyFill="1" applyBorder="1" applyAlignment="1">
      <alignment horizontal="center" vertical="center" textRotation="255" shrinkToFit="1"/>
    </xf>
    <xf numFmtId="0" fontId="10" fillId="0" borderId="67" xfId="3" applyFont="1" applyFill="1" applyBorder="1" applyAlignment="1">
      <alignment horizontal="distributed" vertical="center"/>
    </xf>
    <xf numFmtId="0" fontId="10" fillId="0" borderId="81" xfId="3" applyFont="1" applyFill="1" applyBorder="1" applyAlignment="1">
      <alignment horizontal="center" vertical="center"/>
    </xf>
    <xf numFmtId="0" fontId="10" fillId="0" borderId="82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 textRotation="255"/>
    </xf>
    <xf numFmtId="0" fontId="15" fillId="0" borderId="17" xfId="3" applyFont="1" applyFill="1" applyBorder="1" applyAlignment="1">
      <alignment horizontal="center" vertical="center" textRotation="255"/>
    </xf>
    <xf numFmtId="0" fontId="10" fillId="0" borderId="38" xfId="3" applyFont="1" applyFill="1" applyBorder="1" applyAlignment="1">
      <alignment horizontal="center" vertical="center" textRotation="255"/>
    </xf>
    <xf numFmtId="0" fontId="10" fillId="0" borderId="0" xfId="3" applyFont="1" applyFill="1" applyBorder="1" applyAlignment="1">
      <alignment horizontal="center" vertical="center" textRotation="255"/>
    </xf>
    <xf numFmtId="0" fontId="10" fillId="0" borderId="17" xfId="3" applyFont="1" applyFill="1" applyBorder="1" applyAlignment="1">
      <alignment horizontal="center" vertical="center" textRotation="255"/>
    </xf>
    <xf numFmtId="0" fontId="14" fillId="0" borderId="38" xfId="3" applyFont="1" applyFill="1" applyBorder="1" applyAlignment="1">
      <alignment horizontal="distributed" vertical="center" textRotation="255"/>
    </xf>
    <xf numFmtId="0" fontId="14" fillId="0" borderId="17" xfId="3" applyFont="1" applyFill="1" applyBorder="1" applyAlignment="1">
      <alignment horizontal="distributed" vertical="center" textRotation="255"/>
    </xf>
    <xf numFmtId="0" fontId="2" fillId="0" borderId="88" xfId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distributed" vertical="center"/>
    </xf>
    <xf numFmtId="0" fontId="2" fillId="0" borderId="37" xfId="1" applyFont="1" applyFill="1" applyBorder="1" applyAlignment="1">
      <alignment horizontal="distributed" vertical="center"/>
    </xf>
    <xf numFmtId="0" fontId="2" fillId="0" borderId="46" xfId="1" applyFont="1" applyFill="1" applyBorder="1" applyAlignment="1">
      <alignment horizontal="distributed" vertical="center"/>
    </xf>
    <xf numFmtId="0" fontId="2" fillId="0" borderId="88" xfId="1" applyFont="1" applyFill="1" applyBorder="1" applyAlignment="1">
      <alignment horizontal="distributed" vertical="center"/>
    </xf>
    <xf numFmtId="0" fontId="10" fillId="0" borderId="38" xfId="1" applyFont="1" applyFill="1" applyBorder="1" applyAlignment="1">
      <alignment horizontal="distributed" vertical="center" textRotation="255"/>
    </xf>
    <xf numFmtId="0" fontId="12" fillId="0" borderId="17" xfId="1" applyFont="1" applyFill="1" applyBorder="1" applyAlignment="1">
      <alignment horizontal="distributed" vertical="center" textRotation="255"/>
    </xf>
    <xf numFmtId="0" fontId="8" fillId="0" borderId="102" xfId="1" applyFont="1" applyFill="1" applyBorder="1" applyAlignment="1">
      <alignment horizontal="distributed" vertical="center"/>
    </xf>
    <xf numFmtId="0" fontId="9" fillId="0" borderId="19" xfId="1" applyFont="1" applyFill="1" applyBorder="1" applyAlignment="1">
      <alignment horizontal="distributed" vertical="center"/>
    </xf>
    <xf numFmtId="0" fontId="9" fillId="0" borderId="89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distributed" vertical="center" textRotation="255"/>
    </xf>
    <xf numFmtId="0" fontId="12" fillId="0" borderId="0" xfId="1" applyFont="1" applyFill="1" applyBorder="1" applyAlignment="1">
      <alignment horizontal="distributed" vertical="center" textRotation="255"/>
    </xf>
    <xf numFmtId="0" fontId="9" fillId="0" borderId="32" xfId="1" applyFont="1" applyFill="1" applyBorder="1" applyAlignment="1">
      <alignment horizontal="distributed" vertical="center"/>
    </xf>
    <xf numFmtId="0" fontId="9" fillId="0" borderId="102" xfId="1" applyFont="1" applyFill="1" applyBorder="1" applyAlignment="1">
      <alignment horizontal="distributed" vertical="center"/>
    </xf>
    <xf numFmtId="0" fontId="9" fillId="0" borderId="20" xfId="1" applyFont="1" applyFill="1" applyBorder="1" applyAlignment="1">
      <alignment horizontal="distributed" vertical="center"/>
    </xf>
    <xf numFmtId="0" fontId="9" fillId="0" borderId="88" xfId="1" applyFont="1" applyFill="1" applyBorder="1" applyAlignment="1">
      <alignment horizontal="distributed" vertical="center"/>
    </xf>
    <xf numFmtId="0" fontId="15" fillId="0" borderId="0" xfId="1" applyFont="1" applyFill="1" applyBorder="1" applyAlignment="1">
      <alignment horizontal="center" vertical="top" textRotation="255" wrapText="1"/>
    </xf>
    <xf numFmtId="0" fontId="17" fillId="0" borderId="0" xfId="1" applyFont="1" applyFill="1" applyBorder="1" applyAlignment="1">
      <alignment horizontal="center" vertical="top" textRotation="255"/>
    </xf>
    <xf numFmtId="0" fontId="9" fillId="0" borderId="103" xfId="1" applyFont="1" applyFill="1" applyBorder="1" applyAlignment="1">
      <alignment horizontal="distributed" vertical="center"/>
    </xf>
    <xf numFmtId="0" fontId="9" fillId="0" borderId="95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18" fillId="0" borderId="20" xfId="1" applyFont="1" applyFill="1" applyBorder="1" applyAlignment="1">
      <alignment horizontal="distributed" vertical="center"/>
    </xf>
    <xf numFmtId="0" fontId="18" fillId="0" borderId="88" xfId="1" applyFont="1" applyFill="1" applyBorder="1" applyAlignment="1">
      <alignment horizontal="distributed" vertical="center"/>
    </xf>
    <xf numFmtId="0" fontId="19" fillId="0" borderId="38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14" fillId="0" borderId="38" xfId="1" applyFont="1" applyFill="1" applyBorder="1" applyAlignment="1">
      <alignment horizontal="center" vertical="center" textRotation="255" wrapText="1"/>
    </xf>
    <xf numFmtId="0" fontId="14" fillId="0" borderId="0" xfId="1" applyFont="1" applyFill="1" applyBorder="1" applyAlignment="1">
      <alignment horizontal="center" vertical="center" textRotation="255" wrapText="1"/>
    </xf>
    <xf numFmtId="0" fontId="20" fillId="0" borderId="0" xfId="1" applyFont="1" applyFill="1" applyBorder="1" applyAlignment="1">
      <alignment horizontal="center" vertical="center" textRotation="255"/>
    </xf>
    <xf numFmtId="0" fontId="20" fillId="0" borderId="46" xfId="1" applyFont="1" applyFill="1" applyBorder="1" applyAlignment="1">
      <alignment horizontal="center" vertical="center" textRotation="255"/>
    </xf>
    <xf numFmtId="0" fontId="9" fillId="0" borderId="51" xfId="1" applyFont="1" applyFill="1" applyBorder="1" applyAlignment="1">
      <alignment horizontal="distributed" vertical="center"/>
    </xf>
    <xf numFmtId="0" fontId="9" fillId="0" borderId="98" xfId="1" applyFont="1" applyFill="1" applyBorder="1" applyAlignment="1">
      <alignment horizontal="distributed" vertical="center"/>
    </xf>
    <xf numFmtId="0" fontId="14" fillId="0" borderId="12" xfId="1" applyFont="1" applyFill="1" applyBorder="1" applyAlignment="1">
      <alignment horizontal="distributed" vertical="center"/>
    </xf>
    <xf numFmtId="0" fontId="14" fillId="0" borderId="6" xfId="1" applyFont="1" applyFill="1" applyBorder="1" applyAlignment="1">
      <alignment horizontal="distributed" vertical="center"/>
    </xf>
    <xf numFmtId="0" fontId="2" fillId="0" borderId="38" xfId="1" applyFont="1" applyFill="1" applyBorder="1" applyAlignment="1">
      <alignment horizontal="center" vertical="distributed" textRotation="255" justifyLastLine="1"/>
    </xf>
    <xf numFmtId="0" fontId="2" fillId="0" borderId="0" xfId="1" applyFont="1" applyFill="1" applyBorder="1" applyAlignment="1">
      <alignment horizontal="center" vertical="distributed" textRotation="255" justifyLastLine="1"/>
    </xf>
    <xf numFmtId="0" fontId="2" fillId="0" borderId="17" xfId="1" applyFont="1" applyFill="1" applyBorder="1" applyAlignment="1">
      <alignment horizontal="center" vertical="distributed" textRotation="255" justifyLastLine="1"/>
    </xf>
    <xf numFmtId="0" fontId="9" fillId="0" borderId="0" xfId="1" applyFont="1" applyFill="1" applyBorder="1" applyAlignment="1">
      <alignment horizontal="center" vertical="top" textRotation="255" wrapText="1"/>
    </xf>
    <xf numFmtId="0" fontId="9" fillId="0" borderId="0" xfId="1" applyFont="1" applyFill="1" applyBorder="1" applyAlignment="1">
      <alignment horizontal="center" vertical="top" textRotation="255"/>
    </xf>
    <xf numFmtId="0" fontId="10" fillId="0" borderId="38" xfId="1" applyFont="1" applyFill="1" applyBorder="1" applyAlignment="1">
      <alignment horizontal="center" vertical="center" textRotation="255" wrapText="1"/>
    </xf>
    <xf numFmtId="0" fontId="12" fillId="0" borderId="17" xfId="1" applyFont="1" applyFill="1" applyBorder="1" applyAlignment="1">
      <alignment horizontal="center" vertical="center" textRotation="255"/>
    </xf>
    <xf numFmtId="0" fontId="5" fillId="0" borderId="17" xfId="1" applyFont="1" applyFill="1" applyBorder="1" applyAlignment="1">
      <alignment horizontal="center" vertical="center" wrapText="1" shrinkToFit="1"/>
    </xf>
    <xf numFmtId="0" fontId="18" fillId="0" borderId="0" xfId="1" applyFont="1" applyFill="1" applyBorder="1" applyAlignment="1">
      <alignment horizontal="center" vertical="center" textRotation="255" wrapText="1"/>
    </xf>
    <xf numFmtId="0" fontId="21" fillId="0" borderId="0" xfId="1" applyFont="1" applyFill="1" applyBorder="1" applyAlignment="1">
      <alignment horizontal="center" vertical="center" textRotation="255"/>
    </xf>
    <xf numFmtId="0" fontId="21" fillId="0" borderId="46" xfId="1" applyFont="1" applyFill="1" applyBorder="1" applyAlignment="1">
      <alignment horizontal="center" vertical="center" textRotation="255"/>
    </xf>
    <xf numFmtId="0" fontId="10" fillId="0" borderId="1" xfId="5" applyFont="1" applyFill="1" applyBorder="1" applyAlignment="1">
      <alignment horizontal="distributed" vertical="center"/>
    </xf>
    <xf numFmtId="0" fontId="10" fillId="0" borderId="6" xfId="5" applyFont="1" applyFill="1" applyBorder="1" applyAlignment="1">
      <alignment horizontal="distributed" vertical="center"/>
    </xf>
    <xf numFmtId="0" fontId="10" fillId="0" borderId="14" xfId="5" applyFont="1" applyFill="1" applyBorder="1" applyAlignment="1">
      <alignment horizontal="distributed" vertical="center"/>
    </xf>
    <xf numFmtId="0" fontId="10" fillId="0" borderId="58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horizontal="center" vertical="center"/>
    </xf>
    <xf numFmtId="0" fontId="10" fillId="0" borderId="79" xfId="5" applyFont="1" applyFill="1" applyBorder="1" applyAlignment="1">
      <alignment horizontal="center" vertical="center"/>
    </xf>
    <xf numFmtId="0" fontId="10" fillId="0" borderId="97" xfId="5" applyFont="1" applyFill="1" applyBorder="1" applyAlignment="1">
      <alignment horizontal="center" vertical="center"/>
    </xf>
    <xf numFmtId="0" fontId="10" fillId="0" borderId="61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63" xfId="5" applyFont="1" applyFill="1" applyBorder="1" applyAlignment="1">
      <alignment horizontal="center" vertical="center"/>
    </xf>
    <xf numFmtId="0" fontId="10" fillId="0" borderId="42" xfId="5" applyFont="1" applyFill="1" applyBorder="1" applyAlignment="1">
      <alignment horizontal="center" vertical="center"/>
    </xf>
    <xf numFmtId="0" fontId="10" fillId="0" borderId="94" xfId="5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vertical="center" textRotation="255"/>
    </xf>
    <xf numFmtId="0" fontId="1" fillId="0" borderId="15" xfId="1" applyFont="1" applyFill="1" applyBorder="1" applyAlignment="1">
      <alignment vertical="center" textRotation="255"/>
    </xf>
    <xf numFmtId="0" fontId="10" fillId="0" borderId="10" xfId="5" applyFont="1" applyFill="1" applyBorder="1" applyAlignment="1">
      <alignment horizontal="center" vertical="center" textRotation="255"/>
    </xf>
    <xf numFmtId="0" fontId="1" fillId="0" borderId="12" xfId="1" applyFont="1" applyFill="1" applyBorder="1" applyAlignment="1">
      <alignment vertical="center" textRotation="255"/>
    </xf>
    <xf numFmtId="0" fontId="1" fillId="0" borderId="18" xfId="1" applyFont="1" applyFill="1" applyBorder="1" applyAlignment="1">
      <alignment vertical="center" textRotation="255"/>
    </xf>
    <xf numFmtId="0" fontId="10" fillId="0" borderId="10" xfId="5" applyFont="1" applyFill="1" applyBorder="1" applyAlignment="1">
      <alignment vertical="center" textRotation="255"/>
    </xf>
    <xf numFmtId="0" fontId="10" fillId="0" borderId="12" xfId="5" applyFont="1" applyFill="1" applyBorder="1" applyAlignment="1">
      <alignment vertical="center" textRotation="255"/>
    </xf>
    <xf numFmtId="0" fontId="10" fillId="0" borderId="18" xfId="5" applyFont="1" applyFill="1" applyBorder="1" applyAlignment="1">
      <alignment vertical="center" textRotation="255"/>
    </xf>
    <xf numFmtId="0" fontId="10" fillId="0" borderId="82" xfId="5" applyFont="1" applyFill="1" applyBorder="1" applyAlignment="1">
      <alignment horizontal="center" vertical="center"/>
    </xf>
    <xf numFmtId="0" fontId="10" fillId="0" borderId="112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0" fillId="0" borderId="6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" fillId="0" borderId="79" xfId="1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10" fillId="0" borderId="87" xfId="5" applyFont="1" applyFill="1" applyBorder="1" applyAlignment="1">
      <alignment horizontal="center" vertical="distributed" textRotation="255" justifyLastLine="1"/>
    </xf>
    <xf numFmtId="0" fontId="10" fillId="0" borderId="40" xfId="5" applyFont="1" applyFill="1" applyBorder="1" applyAlignment="1">
      <alignment horizontal="center" vertical="distributed" textRotation="255" justifyLastLine="1"/>
    </xf>
    <xf numFmtId="0" fontId="10" fillId="0" borderId="10" xfId="5" applyFont="1" applyFill="1" applyBorder="1" applyAlignment="1">
      <alignment horizontal="center" vertical="distributed" textRotation="255" justifyLastLine="1"/>
    </xf>
    <xf numFmtId="0" fontId="10" fillId="0" borderId="12" xfId="5" applyFont="1" applyFill="1" applyBorder="1" applyAlignment="1">
      <alignment horizontal="center" vertical="distributed" textRotation="255" justifyLastLine="1"/>
    </xf>
    <xf numFmtId="0" fontId="10" fillId="0" borderId="18" xfId="5" applyFont="1" applyFill="1" applyBorder="1" applyAlignment="1">
      <alignment horizontal="center" vertical="distributed" textRotation="255" justifyLastLine="1"/>
    </xf>
    <xf numFmtId="0" fontId="1" fillId="0" borderId="12" xfId="1" applyFont="1" applyFill="1" applyBorder="1" applyAlignment="1">
      <alignment horizontal="center" vertical="distributed" textRotation="255" justifyLastLine="1"/>
    </xf>
    <xf numFmtId="0" fontId="1" fillId="0" borderId="18" xfId="1" applyFont="1" applyFill="1" applyBorder="1" applyAlignment="1">
      <alignment horizontal="center" vertical="distributed" textRotation="255" justifyLastLine="1"/>
    </xf>
    <xf numFmtId="0" fontId="10" fillId="0" borderId="13" xfId="5" applyFont="1" applyFill="1" applyBorder="1" applyAlignment="1">
      <alignment horizontal="center" vertical="center" textRotation="255"/>
    </xf>
    <xf numFmtId="0" fontId="1" fillId="0" borderId="20" xfId="1" applyFont="1" applyFill="1" applyBorder="1" applyAlignment="1">
      <alignment vertical="center" textRotation="255"/>
    </xf>
    <xf numFmtId="0" fontId="1" fillId="0" borderId="19" xfId="1" applyFont="1" applyFill="1" applyBorder="1" applyAlignment="1">
      <alignment vertical="center" textRotation="255"/>
    </xf>
    <xf numFmtId="38" fontId="10" fillId="0" borderId="5" xfId="4" applyFont="1" applyFill="1" applyBorder="1" applyAlignment="1">
      <alignment horizontal="center" vertical="center"/>
    </xf>
    <xf numFmtId="38" fontId="10" fillId="0" borderId="29" xfId="4" applyFont="1" applyFill="1" applyBorder="1" applyAlignment="1">
      <alignment horizontal="center" vertical="center"/>
    </xf>
    <xf numFmtId="38" fontId="10" fillId="0" borderId="1" xfId="4" applyFont="1" applyFill="1" applyBorder="1" applyAlignment="1">
      <alignment horizontal="distributed" vertical="center"/>
    </xf>
    <xf numFmtId="38" fontId="10" fillId="0" borderId="14" xfId="4" applyFont="1" applyFill="1" applyBorder="1" applyAlignment="1">
      <alignment horizontal="distributed" vertical="center"/>
    </xf>
    <xf numFmtId="38" fontId="10" fillId="0" borderId="4" xfId="4" applyFont="1" applyFill="1" applyBorder="1" applyAlignment="1">
      <alignment horizontal="center" vertical="center"/>
    </xf>
    <xf numFmtId="38" fontId="10" fillId="0" borderId="79" xfId="4" applyFont="1" applyFill="1" applyBorder="1" applyAlignment="1">
      <alignment horizontal="center" vertical="center"/>
    </xf>
    <xf numFmtId="38" fontId="10" fillId="0" borderId="1" xfId="4" applyFont="1" applyFill="1" applyBorder="1" applyAlignment="1">
      <alignment horizontal="center" vertical="center"/>
    </xf>
  </cellXfs>
  <cellStyles count="10">
    <cellStyle name="桁区切り 2" xfId="2"/>
    <cellStyle name="桁区切り 3" xfId="4"/>
    <cellStyle name="桁区切り 4" xfId="6"/>
    <cellStyle name="標準" xfId="0" builtinId="0"/>
    <cellStyle name="標準 2" xfId="7"/>
    <cellStyle name="標準 3" xfId="8"/>
    <cellStyle name="標準 3 2" xfId="1"/>
    <cellStyle name="標準 4" xfId="9"/>
    <cellStyle name="標準_P72　91表" xfId="3"/>
    <cellStyle name="標準_P76  96-98表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73"/>
  <sheetViews>
    <sheetView showGridLines="0" tabSelected="1" view="pageBreakPreview" zoomScaleNormal="100" zoomScaleSheetLayoutView="100" workbookViewId="0"/>
  </sheetViews>
  <sheetFormatPr defaultRowHeight="13.5"/>
  <cols>
    <col min="1" max="1" width="9.875" style="1" customWidth="1"/>
    <col min="2" max="21" width="5" style="1" customWidth="1"/>
    <col min="22" max="22" width="9" style="1"/>
    <col min="23" max="38" width="9" style="2"/>
    <col min="39" max="256" width="9" style="1"/>
    <col min="257" max="257" width="9.875" style="1" customWidth="1"/>
    <col min="258" max="277" width="5" style="1" customWidth="1"/>
    <col min="278" max="512" width="9" style="1"/>
    <col min="513" max="513" width="9.875" style="1" customWidth="1"/>
    <col min="514" max="533" width="5" style="1" customWidth="1"/>
    <col min="534" max="768" width="9" style="1"/>
    <col min="769" max="769" width="9.875" style="1" customWidth="1"/>
    <col min="770" max="789" width="5" style="1" customWidth="1"/>
    <col min="790" max="1024" width="9" style="1"/>
    <col min="1025" max="1025" width="9.875" style="1" customWidth="1"/>
    <col min="1026" max="1045" width="5" style="1" customWidth="1"/>
    <col min="1046" max="1280" width="9" style="1"/>
    <col min="1281" max="1281" width="9.875" style="1" customWidth="1"/>
    <col min="1282" max="1301" width="5" style="1" customWidth="1"/>
    <col min="1302" max="1536" width="9" style="1"/>
    <col min="1537" max="1537" width="9.875" style="1" customWidth="1"/>
    <col min="1538" max="1557" width="5" style="1" customWidth="1"/>
    <col min="1558" max="1792" width="9" style="1"/>
    <col min="1793" max="1793" width="9.875" style="1" customWidth="1"/>
    <col min="1794" max="1813" width="5" style="1" customWidth="1"/>
    <col min="1814" max="2048" width="9" style="1"/>
    <col min="2049" max="2049" width="9.875" style="1" customWidth="1"/>
    <col min="2050" max="2069" width="5" style="1" customWidth="1"/>
    <col min="2070" max="2304" width="9" style="1"/>
    <col min="2305" max="2305" width="9.875" style="1" customWidth="1"/>
    <col min="2306" max="2325" width="5" style="1" customWidth="1"/>
    <col min="2326" max="2560" width="9" style="1"/>
    <col min="2561" max="2561" width="9.875" style="1" customWidth="1"/>
    <col min="2562" max="2581" width="5" style="1" customWidth="1"/>
    <col min="2582" max="2816" width="9" style="1"/>
    <col min="2817" max="2817" width="9.875" style="1" customWidth="1"/>
    <col min="2818" max="2837" width="5" style="1" customWidth="1"/>
    <col min="2838" max="3072" width="9" style="1"/>
    <col min="3073" max="3073" width="9.875" style="1" customWidth="1"/>
    <col min="3074" max="3093" width="5" style="1" customWidth="1"/>
    <col min="3094" max="3328" width="9" style="1"/>
    <col min="3329" max="3329" width="9.875" style="1" customWidth="1"/>
    <col min="3330" max="3349" width="5" style="1" customWidth="1"/>
    <col min="3350" max="3584" width="9" style="1"/>
    <col min="3585" max="3585" width="9.875" style="1" customWidth="1"/>
    <col min="3586" max="3605" width="5" style="1" customWidth="1"/>
    <col min="3606" max="3840" width="9" style="1"/>
    <col min="3841" max="3841" width="9.875" style="1" customWidth="1"/>
    <col min="3842" max="3861" width="5" style="1" customWidth="1"/>
    <col min="3862" max="4096" width="9" style="1"/>
    <col min="4097" max="4097" width="9.875" style="1" customWidth="1"/>
    <col min="4098" max="4117" width="5" style="1" customWidth="1"/>
    <col min="4118" max="4352" width="9" style="1"/>
    <col min="4353" max="4353" width="9.875" style="1" customWidth="1"/>
    <col min="4354" max="4373" width="5" style="1" customWidth="1"/>
    <col min="4374" max="4608" width="9" style="1"/>
    <col min="4609" max="4609" width="9.875" style="1" customWidth="1"/>
    <col min="4610" max="4629" width="5" style="1" customWidth="1"/>
    <col min="4630" max="4864" width="9" style="1"/>
    <col min="4865" max="4865" width="9.875" style="1" customWidth="1"/>
    <col min="4866" max="4885" width="5" style="1" customWidth="1"/>
    <col min="4886" max="5120" width="9" style="1"/>
    <col min="5121" max="5121" width="9.875" style="1" customWidth="1"/>
    <col min="5122" max="5141" width="5" style="1" customWidth="1"/>
    <col min="5142" max="5376" width="9" style="1"/>
    <col min="5377" max="5377" width="9.875" style="1" customWidth="1"/>
    <col min="5378" max="5397" width="5" style="1" customWidth="1"/>
    <col min="5398" max="5632" width="9" style="1"/>
    <col min="5633" max="5633" width="9.875" style="1" customWidth="1"/>
    <col min="5634" max="5653" width="5" style="1" customWidth="1"/>
    <col min="5654" max="5888" width="9" style="1"/>
    <col min="5889" max="5889" width="9.875" style="1" customWidth="1"/>
    <col min="5890" max="5909" width="5" style="1" customWidth="1"/>
    <col min="5910" max="6144" width="9" style="1"/>
    <col min="6145" max="6145" width="9.875" style="1" customWidth="1"/>
    <col min="6146" max="6165" width="5" style="1" customWidth="1"/>
    <col min="6166" max="6400" width="9" style="1"/>
    <col min="6401" max="6401" width="9.875" style="1" customWidth="1"/>
    <col min="6402" max="6421" width="5" style="1" customWidth="1"/>
    <col min="6422" max="6656" width="9" style="1"/>
    <col min="6657" max="6657" width="9.875" style="1" customWidth="1"/>
    <col min="6658" max="6677" width="5" style="1" customWidth="1"/>
    <col min="6678" max="6912" width="9" style="1"/>
    <col min="6913" max="6913" width="9.875" style="1" customWidth="1"/>
    <col min="6914" max="6933" width="5" style="1" customWidth="1"/>
    <col min="6934" max="7168" width="9" style="1"/>
    <col min="7169" max="7169" width="9.875" style="1" customWidth="1"/>
    <col min="7170" max="7189" width="5" style="1" customWidth="1"/>
    <col min="7190" max="7424" width="9" style="1"/>
    <col min="7425" max="7425" width="9.875" style="1" customWidth="1"/>
    <col min="7426" max="7445" width="5" style="1" customWidth="1"/>
    <col min="7446" max="7680" width="9" style="1"/>
    <col min="7681" max="7681" width="9.875" style="1" customWidth="1"/>
    <col min="7682" max="7701" width="5" style="1" customWidth="1"/>
    <col min="7702" max="7936" width="9" style="1"/>
    <col min="7937" max="7937" width="9.875" style="1" customWidth="1"/>
    <col min="7938" max="7957" width="5" style="1" customWidth="1"/>
    <col min="7958" max="8192" width="9" style="1"/>
    <col min="8193" max="8193" width="9.875" style="1" customWidth="1"/>
    <col min="8194" max="8213" width="5" style="1" customWidth="1"/>
    <col min="8214" max="8448" width="9" style="1"/>
    <col min="8449" max="8449" width="9.875" style="1" customWidth="1"/>
    <col min="8450" max="8469" width="5" style="1" customWidth="1"/>
    <col min="8470" max="8704" width="9" style="1"/>
    <col min="8705" max="8705" width="9.875" style="1" customWidth="1"/>
    <col min="8706" max="8725" width="5" style="1" customWidth="1"/>
    <col min="8726" max="8960" width="9" style="1"/>
    <col min="8961" max="8961" width="9.875" style="1" customWidth="1"/>
    <col min="8962" max="8981" width="5" style="1" customWidth="1"/>
    <col min="8982" max="9216" width="9" style="1"/>
    <col min="9217" max="9217" width="9.875" style="1" customWidth="1"/>
    <col min="9218" max="9237" width="5" style="1" customWidth="1"/>
    <col min="9238" max="9472" width="9" style="1"/>
    <col min="9473" max="9473" width="9.875" style="1" customWidth="1"/>
    <col min="9474" max="9493" width="5" style="1" customWidth="1"/>
    <col min="9494" max="9728" width="9" style="1"/>
    <col min="9729" max="9729" width="9.875" style="1" customWidth="1"/>
    <col min="9730" max="9749" width="5" style="1" customWidth="1"/>
    <col min="9750" max="9984" width="9" style="1"/>
    <col min="9985" max="9985" width="9.875" style="1" customWidth="1"/>
    <col min="9986" max="10005" width="5" style="1" customWidth="1"/>
    <col min="10006" max="10240" width="9" style="1"/>
    <col min="10241" max="10241" width="9.875" style="1" customWidth="1"/>
    <col min="10242" max="10261" width="5" style="1" customWidth="1"/>
    <col min="10262" max="10496" width="9" style="1"/>
    <col min="10497" max="10497" width="9.875" style="1" customWidth="1"/>
    <col min="10498" max="10517" width="5" style="1" customWidth="1"/>
    <col min="10518" max="10752" width="9" style="1"/>
    <col min="10753" max="10753" width="9.875" style="1" customWidth="1"/>
    <col min="10754" max="10773" width="5" style="1" customWidth="1"/>
    <col min="10774" max="11008" width="9" style="1"/>
    <col min="11009" max="11009" width="9.875" style="1" customWidth="1"/>
    <col min="11010" max="11029" width="5" style="1" customWidth="1"/>
    <col min="11030" max="11264" width="9" style="1"/>
    <col min="11265" max="11265" width="9.875" style="1" customWidth="1"/>
    <col min="11266" max="11285" width="5" style="1" customWidth="1"/>
    <col min="11286" max="11520" width="9" style="1"/>
    <col min="11521" max="11521" width="9.875" style="1" customWidth="1"/>
    <col min="11522" max="11541" width="5" style="1" customWidth="1"/>
    <col min="11542" max="11776" width="9" style="1"/>
    <col min="11777" max="11777" width="9.875" style="1" customWidth="1"/>
    <col min="11778" max="11797" width="5" style="1" customWidth="1"/>
    <col min="11798" max="12032" width="9" style="1"/>
    <col min="12033" max="12033" width="9.875" style="1" customWidth="1"/>
    <col min="12034" max="12053" width="5" style="1" customWidth="1"/>
    <col min="12054" max="12288" width="9" style="1"/>
    <col min="12289" max="12289" width="9.875" style="1" customWidth="1"/>
    <col min="12290" max="12309" width="5" style="1" customWidth="1"/>
    <col min="12310" max="12544" width="9" style="1"/>
    <col min="12545" max="12545" width="9.875" style="1" customWidth="1"/>
    <col min="12546" max="12565" width="5" style="1" customWidth="1"/>
    <col min="12566" max="12800" width="9" style="1"/>
    <col min="12801" max="12801" width="9.875" style="1" customWidth="1"/>
    <col min="12802" max="12821" width="5" style="1" customWidth="1"/>
    <col min="12822" max="13056" width="9" style="1"/>
    <col min="13057" max="13057" width="9.875" style="1" customWidth="1"/>
    <col min="13058" max="13077" width="5" style="1" customWidth="1"/>
    <col min="13078" max="13312" width="9" style="1"/>
    <col min="13313" max="13313" width="9.875" style="1" customWidth="1"/>
    <col min="13314" max="13333" width="5" style="1" customWidth="1"/>
    <col min="13334" max="13568" width="9" style="1"/>
    <col min="13569" max="13569" width="9.875" style="1" customWidth="1"/>
    <col min="13570" max="13589" width="5" style="1" customWidth="1"/>
    <col min="13590" max="13824" width="9" style="1"/>
    <col min="13825" max="13825" width="9.875" style="1" customWidth="1"/>
    <col min="13826" max="13845" width="5" style="1" customWidth="1"/>
    <col min="13846" max="14080" width="9" style="1"/>
    <col min="14081" max="14081" width="9.875" style="1" customWidth="1"/>
    <col min="14082" max="14101" width="5" style="1" customWidth="1"/>
    <col min="14102" max="14336" width="9" style="1"/>
    <col min="14337" max="14337" width="9.875" style="1" customWidth="1"/>
    <col min="14338" max="14357" width="5" style="1" customWidth="1"/>
    <col min="14358" max="14592" width="9" style="1"/>
    <col min="14593" max="14593" width="9.875" style="1" customWidth="1"/>
    <col min="14594" max="14613" width="5" style="1" customWidth="1"/>
    <col min="14614" max="14848" width="9" style="1"/>
    <col min="14849" max="14849" width="9.875" style="1" customWidth="1"/>
    <col min="14850" max="14869" width="5" style="1" customWidth="1"/>
    <col min="14870" max="15104" width="9" style="1"/>
    <col min="15105" max="15105" width="9.875" style="1" customWidth="1"/>
    <col min="15106" max="15125" width="5" style="1" customWidth="1"/>
    <col min="15126" max="15360" width="9" style="1"/>
    <col min="15361" max="15361" width="9.875" style="1" customWidth="1"/>
    <col min="15362" max="15381" width="5" style="1" customWidth="1"/>
    <col min="15382" max="15616" width="9" style="1"/>
    <col min="15617" max="15617" width="9.875" style="1" customWidth="1"/>
    <col min="15618" max="15637" width="5" style="1" customWidth="1"/>
    <col min="15638" max="15872" width="9" style="1"/>
    <col min="15873" max="15873" width="9.875" style="1" customWidth="1"/>
    <col min="15874" max="15893" width="5" style="1" customWidth="1"/>
    <col min="15894" max="16128" width="9" style="1"/>
    <col min="16129" max="16129" width="9.875" style="1" customWidth="1"/>
    <col min="16130" max="16149" width="5" style="1" customWidth="1"/>
    <col min="16150" max="16384" width="9" style="1"/>
  </cols>
  <sheetData>
    <row r="1" spans="1:38" ht="15" customHeight="1"/>
    <row r="2" spans="1:38" ht="26.25" customHeight="1">
      <c r="A2" s="407" t="s">
        <v>0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3"/>
    </row>
    <row r="3" spans="1:38" ht="12.75" customHeight="1">
      <c r="A3" s="4"/>
    </row>
    <row r="4" spans="1:38" ht="24.95" customHeight="1" thickBot="1">
      <c r="A4" s="5" t="s">
        <v>1</v>
      </c>
      <c r="M4" s="5" t="s">
        <v>2</v>
      </c>
      <c r="U4" s="6"/>
    </row>
    <row r="5" spans="1:38" s="7" customFormat="1" ht="18" customHeight="1">
      <c r="A5" s="408" t="s">
        <v>3</v>
      </c>
      <c r="B5" s="411" t="s">
        <v>4</v>
      </c>
      <c r="C5" s="414" t="s">
        <v>5</v>
      </c>
      <c r="D5" s="417" t="s">
        <v>6</v>
      </c>
      <c r="E5" s="420" t="s">
        <v>7</v>
      </c>
      <c r="F5" s="420"/>
      <c r="G5" s="420"/>
      <c r="H5" s="420"/>
      <c r="I5" s="420"/>
      <c r="J5" s="420"/>
      <c r="K5" s="420"/>
      <c r="M5" s="421" t="s">
        <v>3</v>
      </c>
      <c r="N5" s="408"/>
      <c r="O5" s="424" t="s">
        <v>8</v>
      </c>
      <c r="P5" s="420"/>
      <c r="Q5" s="411"/>
      <c r="R5" s="426" t="s">
        <v>9</v>
      </c>
      <c r="S5" s="420"/>
      <c r="T5" s="420"/>
      <c r="U5" s="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s="7" customFormat="1" ht="14.25" customHeight="1">
      <c r="A6" s="409"/>
      <c r="B6" s="412"/>
      <c r="C6" s="415"/>
      <c r="D6" s="418"/>
      <c r="E6" s="428" t="s">
        <v>4</v>
      </c>
      <c r="F6" s="430" t="s">
        <v>10</v>
      </c>
      <c r="G6" s="430" t="s">
        <v>11</v>
      </c>
      <c r="H6" s="430" t="s">
        <v>12</v>
      </c>
      <c r="I6" s="430" t="s">
        <v>13</v>
      </c>
      <c r="J6" s="430" t="s">
        <v>14</v>
      </c>
      <c r="K6" s="435" t="s">
        <v>15</v>
      </c>
      <c r="M6" s="422"/>
      <c r="N6" s="409"/>
      <c r="O6" s="425"/>
      <c r="P6" s="425"/>
      <c r="Q6" s="412"/>
      <c r="R6" s="427"/>
      <c r="S6" s="425"/>
      <c r="T6" s="425"/>
      <c r="U6" s="8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s="7" customFormat="1" ht="14.25" customHeight="1">
      <c r="A7" s="409"/>
      <c r="B7" s="412"/>
      <c r="C7" s="415"/>
      <c r="D7" s="418"/>
      <c r="E7" s="428"/>
      <c r="F7" s="431"/>
      <c r="G7" s="433"/>
      <c r="H7" s="433"/>
      <c r="I7" s="433"/>
      <c r="J7" s="433"/>
      <c r="K7" s="436"/>
      <c r="M7" s="422"/>
      <c r="N7" s="409"/>
      <c r="O7" s="428" t="s">
        <v>4</v>
      </c>
      <c r="P7" s="9" t="s">
        <v>16</v>
      </c>
      <c r="Q7" s="10" t="s">
        <v>17</v>
      </c>
      <c r="R7" s="428" t="s">
        <v>4</v>
      </c>
      <c r="S7" s="9" t="s">
        <v>16</v>
      </c>
      <c r="T7" s="127" t="s">
        <v>17</v>
      </c>
      <c r="U7" s="428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7" customFormat="1" ht="14.25" customHeight="1">
      <c r="A8" s="410"/>
      <c r="B8" s="413"/>
      <c r="C8" s="416"/>
      <c r="D8" s="419"/>
      <c r="E8" s="429"/>
      <c r="F8" s="432"/>
      <c r="G8" s="434"/>
      <c r="H8" s="434"/>
      <c r="I8" s="434"/>
      <c r="J8" s="434"/>
      <c r="K8" s="437"/>
      <c r="M8" s="423"/>
      <c r="N8" s="410"/>
      <c r="O8" s="429"/>
      <c r="P8" s="11" t="s">
        <v>18</v>
      </c>
      <c r="Q8" s="12" t="s">
        <v>18</v>
      </c>
      <c r="R8" s="429"/>
      <c r="S8" s="11" t="s">
        <v>18</v>
      </c>
      <c r="T8" s="13" t="s">
        <v>18</v>
      </c>
      <c r="U8" s="428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7" customFormat="1" ht="15" customHeight="1">
      <c r="A9" s="133" t="s">
        <v>19</v>
      </c>
      <c r="B9" s="134">
        <f t="shared" ref="B9:B15" si="0">C9+D9+E9</f>
        <v>3</v>
      </c>
      <c r="C9" s="135">
        <v>0</v>
      </c>
      <c r="D9" s="136">
        <v>0</v>
      </c>
      <c r="E9" s="14">
        <f t="shared" ref="E9:E15" si="1">SUM(F9:K9)</f>
        <v>3</v>
      </c>
      <c r="F9" s="136">
        <v>1</v>
      </c>
      <c r="G9" s="136">
        <v>2</v>
      </c>
      <c r="H9" s="136">
        <v>0</v>
      </c>
      <c r="I9" s="136">
        <v>0</v>
      </c>
      <c r="J9" s="136">
        <v>0</v>
      </c>
      <c r="K9" s="137">
        <v>0</v>
      </c>
      <c r="M9" s="422" t="s">
        <v>20</v>
      </c>
      <c r="N9" s="409"/>
      <c r="O9" s="14">
        <f t="shared" ref="O9:O15" si="2">SUM(P9:Q9)</f>
        <v>1</v>
      </c>
      <c r="P9" s="136">
        <v>0</v>
      </c>
      <c r="Q9" s="138">
        <v>1</v>
      </c>
      <c r="R9" s="14">
        <f t="shared" ref="R9:R15" si="3">SUM(S9:T9)</f>
        <v>10</v>
      </c>
      <c r="S9" s="136">
        <v>1</v>
      </c>
      <c r="T9" s="139">
        <v>9</v>
      </c>
      <c r="U9" s="1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s="7" customFormat="1" ht="15" customHeight="1">
      <c r="A10" s="133" t="s">
        <v>21</v>
      </c>
      <c r="B10" s="134">
        <f t="shared" si="0"/>
        <v>3</v>
      </c>
      <c r="C10" s="140">
        <v>0</v>
      </c>
      <c r="D10" s="136">
        <v>0</v>
      </c>
      <c r="E10" s="14">
        <f t="shared" si="1"/>
        <v>3</v>
      </c>
      <c r="F10" s="136">
        <v>0</v>
      </c>
      <c r="G10" s="136">
        <v>3</v>
      </c>
      <c r="H10" s="136">
        <v>0</v>
      </c>
      <c r="I10" s="136">
        <v>0</v>
      </c>
      <c r="J10" s="136">
        <v>0</v>
      </c>
      <c r="K10" s="137">
        <v>0</v>
      </c>
      <c r="M10" s="422" t="s">
        <v>22</v>
      </c>
      <c r="N10" s="409"/>
      <c r="O10" s="14">
        <f t="shared" si="2"/>
        <v>0</v>
      </c>
      <c r="P10" s="136">
        <v>0</v>
      </c>
      <c r="Q10" s="138">
        <v>0</v>
      </c>
      <c r="R10" s="14">
        <f t="shared" si="3"/>
        <v>1</v>
      </c>
      <c r="S10" s="136">
        <v>1</v>
      </c>
      <c r="T10" s="137">
        <v>0</v>
      </c>
      <c r="U10" s="1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7" customFormat="1" ht="15" customHeight="1">
      <c r="A11" s="133" t="s">
        <v>23</v>
      </c>
      <c r="B11" s="134">
        <f t="shared" si="0"/>
        <v>0</v>
      </c>
      <c r="C11" s="140">
        <v>0</v>
      </c>
      <c r="D11" s="136">
        <v>0</v>
      </c>
      <c r="E11" s="14">
        <f t="shared" si="1"/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7">
        <v>0</v>
      </c>
      <c r="M11" s="422" t="s">
        <v>24</v>
      </c>
      <c r="N11" s="409"/>
      <c r="O11" s="14">
        <f t="shared" si="2"/>
        <v>1</v>
      </c>
      <c r="P11" s="136">
        <v>0</v>
      </c>
      <c r="Q11" s="138">
        <v>1</v>
      </c>
      <c r="R11" s="14">
        <f t="shared" si="3"/>
        <v>2</v>
      </c>
      <c r="S11" s="136">
        <v>1</v>
      </c>
      <c r="T11" s="137">
        <v>1</v>
      </c>
      <c r="U11" s="1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15" customHeight="1">
      <c r="A12" s="133" t="s">
        <v>25</v>
      </c>
      <c r="B12" s="134">
        <f t="shared" si="0"/>
        <v>4</v>
      </c>
      <c r="C12" s="140">
        <v>0</v>
      </c>
      <c r="D12" s="136">
        <v>0</v>
      </c>
      <c r="E12" s="14">
        <f t="shared" si="1"/>
        <v>4</v>
      </c>
      <c r="F12" s="136">
        <v>1</v>
      </c>
      <c r="G12" s="136">
        <v>2</v>
      </c>
      <c r="H12" s="136">
        <v>0</v>
      </c>
      <c r="I12" s="136">
        <v>1</v>
      </c>
      <c r="J12" s="136">
        <v>0</v>
      </c>
      <c r="K12" s="137">
        <v>0</v>
      </c>
      <c r="M12" s="422" t="s">
        <v>26</v>
      </c>
      <c r="N12" s="409"/>
      <c r="O12" s="14">
        <f t="shared" si="2"/>
        <v>0</v>
      </c>
      <c r="P12" s="136">
        <v>0</v>
      </c>
      <c r="Q12" s="138">
        <v>0</v>
      </c>
      <c r="R12" s="14">
        <f t="shared" si="3"/>
        <v>1</v>
      </c>
      <c r="S12" s="136">
        <v>0</v>
      </c>
      <c r="T12" s="137">
        <v>1</v>
      </c>
      <c r="U12" s="1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s="7" customFormat="1" ht="15" customHeight="1">
      <c r="A13" s="133" t="s">
        <v>27</v>
      </c>
      <c r="B13" s="134">
        <f t="shared" si="0"/>
        <v>9</v>
      </c>
      <c r="C13" s="140">
        <v>0</v>
      </c>
      <c r="D13" s="136">
        <v>3</v>
      </c>
      <c r="E13" s="14">
        <f t="shared" si="1"/>
        <v>6</v>
      </c>
      <c r="F13" s="136">
        <v>1</v>
      </c>
      <c r="G13" s="136">
        <v>3</v>
      </c>
      <c r="H13" s="136">
        <v>0</v>
      </c>
      <c r="I13" s="136">
        <v>2</v>
      </c>
      <c r="J13" s="136">
        <v>0</v>
      </c>
      <c r="K13" s="137">
        <v>0</v>
      </c>
      <c r="M13" s="422" t="s">
        <v>28</v>
      </c>
      <c r="N13" s="409"/>
      <c r="O13" s="14">
        <f t="shared" si="2"/>
        <v>0</v>
      </c>
      <c r="P13" s="136">
        <v>0</v>
      </c>
      <c r="Q13" s="138">
        <v>0</v>
      </c>
      <c r="R13" s="14">
        <f t="shared" si="3"/>
        <v>2</v>
      </c>
      <c r="S13" s="136">
        <v>0</v>
      </c>
      <c r="T13" s="137">
        <v>2</v>
      </c>
      <c r="U13" s="1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s="7" customFormat="1" ht="15" customHeight="1">
      <c r="A14" s="133" t="s">
        <v>29</v>
      </c>
      <c r="B14" s="134">
        <f t="shared" si="0"/>
        <v>3</v>
      </c>
      <c r="C14" s="140">
        <v>0</v>
      </c>
      <c r="D14" s="136">
        <v>0</v>
      </c>
      <c r="E14" s="14">
        <f t="shared" si="1"/>
        <v>3</v>
      </c>
      <c r="F14" s="136">
        <v>2</v>
      </c>
      <c r="G14" s="136">
        <v>1</v>
      </c>
      <c r="H14" s="136">
        <v>0</v>
      </c>
      <c r="I14" s="136">
        <v>0</v>
      </c>
      <c r="J14" s="136">
        <v>0</v>
      </c>
      <c r="K14" s="137">
        <v>0</v>
      </c>
      <c r="M14" s="422" t="s">
        <v>30</v>
      </c>
      <c r="N14" s="409"/>
      <c r="O14" s="14">
        <f t="shared" si="2"/>
        <v>1</v>
      </c>
      <c r="P14" s="136">
        <v>0</v>
      </c>
      <c r="Q14" s="138">
        <v>1</v>
      </c>
      <c r="R14" s="14">
        <f t="shared" si="3"/>
        <v>2</v>
      </c>
      <c r="S14" s="136">
        <v>0</v>
      </c>
      <c r="T14" s="137">
        <v>2</v>
      </c>
      <c r="U14" s="1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s="7" customFormat="1" ht="15" customHeight="1">
      <c r="A15" s="133" t="s">
        <v>31</v>
      </c>
      <c r="B15" s="134">
        <f t="shared" si="0"/>
        <v>0</v>
      </c>
      <c r="C15" s="140">
        <v>0</v>
      </c>
      <c r="D15" s="136">
        <v>0</v>
      </c>
      <c r="E15" s="14">
        <f t="shared" si="1"/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7">
        <v>0</v>
      </c>
      <c r="M15" s="422" t="s">
        <v>32</v>
      </c>
      <c r="N15" s="409"/>
      <c r="O15" s="14">
        <f t="shared" si="2"/>
        <v>0</v>
      </c>
      <c r="P15" s="141">
        <v>0</v>
      </c>
      <c r="Q15" s="142">
        <v>0</v>
      </c>
      <c r="R15" s="14">
        <f t="shared" si="3"/>
        <v>1</v>
      </c>
      <c r="S15" s="141">
        <v>0</v>
      </c>
      <c r="T15" s="143">
        <v>1</v>
      </c>
      <c r="U15" s="1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s="7" customFormat="1" ht="15" customHeight="1" thickBot="1">
      <c r="A16" s="122" t="s">
        <v>4</v>
      </c>
      <c r="B16" s="144">
        <f>SUM(B9:B15)</f>
        <v>22</v>
      </c>
      <c r="C16" s="145" t="s">
        <v>158</v>
      </c>
      <c r="D16" s="146">
        <f>SUM(D9:D15)</f>
        <v>3</v>
      </c>
      <c r="E16" s="147">
        <f>SUM(E9:E15)</f>
        <v>19</v>
      </c>
      <c r="F16" s="146">
        <f>SUM(F9:F15)</f>
        <v>5</v>
      </c>
      <c r="G16" s="146">
        <f>SUM(G9:G15)</f>
        <v>11</v>
      </c>
      <c r="H16" s="146" t="s">
        <v>159</v>
      </c>
      <c r="I16" s="146">
        <f>SUM(I9:I15)</f>
        <v>3</v>
      </c>
      <c r="J16" s="146">
        <f>SUM(J9:J15)</f>
        <v>0</v>
      </c>
      <c r="K16" s="148">
        <f>SUM(K9:K15)</f>
        <v>0</v>
      </c>
      <c r="M16" s="438" t="s">
        <v>4</v>
      </c>
      <c r="N16" s="439"/>
      <c r="O16" s="147">
        <f t="shared" ref="O16:T16" si="4">SUM(O9:O15)</f>
        <v>3</v>
      </c>
      <c r="P16" s="146">
        <f t="shared" si="4"/>
        <v>0</v>
      </c>
      <c r="Q16" s="149">
        <f t="shared" si="4"/>
        <v>3</v>
      </c>
      <c r="R16" s="150">
        <f t="shared" si="4"/>
        <v>19</v>
      </c>
      <c r="S16" s="146">
        <f t="shared" si="4"/>
        <v>3</v>
      </c>
      <c r="T16" s="148">
        <f t="shared" si="4"/>
        <v>16</v>
      </c>
      <c r="U16" s="1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s="7" customFormat="1">
      <c r="A17" s="7" t="s">
        <v>34</v>
      </c>
      <c r="U17" s="8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7" customFormat="1"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" customHeight="1" thickBot="1">
      <c r="A19" s="5" t="s">
        <v>160</v>
      </c>
      <c r="U19" s="15"/>
      <c r="V19" s="15"/>
    </row>
    <row r="20" spans="1:38" s="7" customFormat="1" ht="15.75" customHeight="1">
      <c r="A20" s="421"/>
      <c r="B20" s="421"/>
      <c r="C20" s="421"/>
      <c r="D20" s="421"/>
      <c r="E20" s="421"/>
      <c r="F20" s="440" t="s">
        <v>4</v>
      </c>
      <c r="G20" s="420"/>
      <c r="H20" s="420"/>
      <c r="I20" s="16" t="s">
        <v>35</v>
      </c>
      <c r="J20" s="440" t="s">
        <v>35</v>
      </c>
      <c r="K20" s="441"/>
      <c r="L20" s="442"/>
      <c r="M20" s="440" t="s">
        <v>36</v>
      </c>
      <c r="N20" s="443"/>
      <c r="O20" s="443"/>
      <c r="P20" s="443"/>
      <c r="U20" s="15"/>
      <c r="V20" s="1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7" customFormat="1" ht="15.75" customHeight="1">
      <c r="A21" s="422" t="s">
        <v>37</v>
      </c>
      <c r="B21" s="422"/>
      <c r="C21" s="422"/>
      <c r="D21" s="422"/>
      <c r="E21" s="422"/>
      <c r="F21" s="444" t="s">
        <v>4</v>
      </c>
      <c r="G21" s="9" t="s">
        <v>38</v>
      </c>
      <c r="H21" s="127" t="s">
        <v>39</v>
      </c>
      <c r="I21" s="10" t="s">
        <v>40</v>
      </c>
      <c r="J21" s="446" t="s">
        <v>4</v>
      </c>
      <c r="K21" s="9" t="s">
        <v>38</v>
      </c>
      <c r="L21" s="10" t="s">
        <v>39</v>
      </c>
      <c r="M21" s="446" t="s">
        <v>4</v>
      </c>
      <c r="N21" s="17" t="s">
        <v>38</v>
      </c>
      <c r="O21" s="124" t="s">
        <v>39</v>
      </c>
      <c r="P21" s="127" t="s">
        <v>40</v>
      </c>
      <c r="U21" s="15"/>
      <c r="V21" s="1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15.75" customHeight="1">
      <c r="A22" s="423"/>
      <c r="B22" s="423"/>
      <c r="C22" s="423"/>
      <c r="D22" s="423"/>
      <c r="E22" s="423"/>
      <c r="F22" s="445"/>
      <c r="G22" s="11" t="s">
        <v>41</v>
      </c>
      <c r="H22" s="13" t="s">
        <v>41</v>
      </c>
      <c r="I22" s="12" t="s">
        <v>41</v>
      </c>
      <c r="J22" s="447"/>
      <c r="K22" s="11" t="s">
        <v>41</v>
      </c>
      <c r="L22" s="12" t="s">
        <v>41</v>
      </c>
      <c r="M22" s="451"/>
      <c r="N22" s="11" t="s">
        <v>41</v>
      </c>
      <c r="O22" s="18" t="s">
        <v>41</v>
      </c>
      <c r="P22" s="13" t="s">
        <v>41</v>
      </c>
      <c r="U22" s="19"/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18" customHeight="1">
      <c r="A23" s="423" t="s">
        <v>4</v>
      </c>
      <c r="B23" s="423"/>
      <c r="C23" s="423"/>
      <c r="D23" s="423"/>
      <c r="E23" s="423"/>
      <c r="F23" s="151">
        <f>SUM(J23,M23)</f>
        <v>37</v>
      </c>
      <c r="G23" s="141">
        <f>SUM(K23,N23)</f>
        <v>3</v>
      </c>
      <c r="H23" s="143">
        <f>SUM(L23,O23)</f>
        <v>34</v>
      </c>
      <c r="I23" s="142">
        <f>P23</f>
        <v>0</v>
      </c>
      <c r="J23" s="152">
        <f>SUM(K23:L23)</f>
        <v>3</v>
      </c>
      <c r="K23" s="141">
        <f>K24+K26+K30+K36+K40+K46+K48</f>
        <v>0</v>
      </c>
      <c r="L23" s="141">
        <f>L24+L26+L30+L36+L40+L46+L48</f>
        <v>3</v>
      </c>
      <c r="M23" s="151">
        <f>SUM(N23:P23)</f>
        <v>34</v>
      </c>
      <c r="N23" s="141">
        <f t="shared" ref="N23:P23" si="5">N24+N26+N30+N36+N40+N46+N48</f>
        <v>3</v>
      </c>
      <c r="O23" s="141">
        <f t="shared" si="5"/>
        <v>31</v>
      </c>
      <c r="P23" s="153">
        <f t="shared" si="5"/>
        <v>0</v>
      </c>
      <c r="Q23" s="8"/>
      <c r="U23" s="19"/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21.75" customHeight="1">
      <c r="A24" s="456" t="s">
        <v>156</v>
      </c>
      <c r="B24" s="452" t="s">
        <v>4</v>
      </c>
      <c r="C24" s="452"/>
      <c r="D24" s="452"/>
      <c r="E24" s="453"/>
      <c r="F24" s="154">
        <f>SUM(G24:I24)</f>
        <v>1</v>
      </c>
      <c r="G24" s="155">
        <f t="shared" ref="G24:N24" si="6">SUM(G25:G25)</f>
        <v>0</v>
      </c>
      <c r="H24" s="155">
        <f t="shared" si="6"/>
        <v>1</v>
      </c>
      <c r="I24" s="156">
        <f t="shared" si="6"/>
        <v>0</v>
      </c>
      <c r="J24" s="157">
        <f t="shared" si="6"/>
        <v>0</v>
      </c>
      <c r="K24" s="155">
        <f t="shared" si="6"/>
        <v>0</v>
      </c>
      <c r="L24" s="156">
        <f t="shared" si="6"/>
        <v>0</v>
      </c>
      <c r="M24" s="155">
        <f t="shared" si="6"/>
        <v>1</v>
      </c>
      <c r="N24" s="155">
        <f t="shared" si="6"/>
        <v>0</v>
      </c>
      <c r="O24" s="155">
        <f t="shared" ref="O24:P24" si="7">SUM(O25:O25)</f>
        <v>1</v>
      </c>
      <c r="P24" s="158">
        <f t="shared" si="7"/>
        <v>0</v>
      </c>
      <c r="U24" s="19"/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7" customFormat="1" ht="21.75" customHeight="1">
      <c r="A25" s="457"/>
      <c r="B25" s="454" t="s">
        <v>42</v>
      </c>
      <c r="C25" s="455"/>
      <c r="D25" s="455"/>
      <c r="E25" s="455"/>
      <c r="F25" s="151">
        <f t="shared" ref="F25:F35" si="8">SUM(G25:I25)</f>
        <v>1</v>
      </c>
      <c r="G25" s="141">
        <f t="shared" ref="G25" si="9">K25+N25</f>
        <v>0</v>
      </c>
      <c r="H25" s="143">
        <v>1</v>
      </c>
      <c r="I25" s="142">
        <f t="shared" ref="I25" si="10">P25</f>
        <v>0</v>
      </c>
      <c r="J25" s="159">
        <f t="shared" ref="J25" si="11">SUM(K25:L25)</f>
        <v>0</v>
      </c>
      <c r="K25" s="160">
        <v>0</v>
      </c>
      <c r="L25" s="142">
        <v>0</v>
      </c>
      <c r="M25" s="151">
        <f>SUM(N25:O25)</f>
        <v>1</v>
      </c>
      <c r="N25" s="141">
        <v>0</v>
      </c>
      <c r="O25" s="143">
        <v>1</v>
      </c>
      <c r="P25" s="143">
        <v>0</v>
      </c>
      <c r="U25" s="19"/>
      <c r="V25" s="19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s="7" customFormat="1" ht="21.75" customHeight="1">
      <c r="A26" s="458" t="s">
        <v>157</v>
      </c>
      <c r="B26" s="461" t="s">
        <v>4</v>
      </c>
      <c r="C26" s="461"/>
      <c r="D26" s="461"/>
      <c r="E26" s="462"/>
      <c r="F26" s="161">
        <f t="shared" si="8"/>
        <v>7</v>
      </c>
      <c r="G26" s="162">
        <f>SUM(G27:G29)</f>
        <v>0</v>
      </c>
      <c r="H26" s="163">
        <f>SUM(H27:H29)</f>
        <v>7</v>
      </c>
      <c r="I26" s="164">
        <f>SUM(I27:I29)</f>
        <v>0</v>
      </c>
      <c r="J26" s="165">
        <f>SUM(J27:J29)</f>
        <v>3</v>
      </c>
      <c r="K26" s="166">
        <f t="shared" ref="K26:P26" si="12">SUM(K27:K29)</f>
        <v>0</v>
      </c>
      <c r="L26" s="156">
        <f t="shared" si="12"/>
        <v>3</v>
      </c>
      <c r="M26" s="167">
        <f t="shared" si="12"/>
        <v>4</v>
      </c>
      <c r="N26" s="155">
        <f t="shared" si="12"/>
        <v>0</v>
      </c>
      <c r="O26" s="155">
        <f t="shared" si="12"/>
        <v>4</v>
      </c>
      <c r="P26" s="166">
        <f t="shared" si="12"/>
        <v>0</v>
      </c>
      <c r="U26" s="19"/>
      <c r="V26" s="1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s="7" customFormat="1" ht="21.75" customHeight="1">
      <c r="A27" s="459"/>
      <c r="B27" s="463" t="s">
        <v>44</v>
      </c>
      <c r="C27" s="464"/>
      <c r="D27" s="464"/>
      <c r="E27" s="465"/>
      <c r="F27" s="168">
        <f t="shared" si="8"/>
        <v>5</v>
      </c>
      <c r="G27" s="136">
        <f t="shared" ref="G27:H34" si="13">K27+N27</f>
        <v>0</v>
      </c>
      <c r="H27" s="137">
        <f t="shared" si="13"/>
        <v>5</v>
      </c>
      <c r="I27" s="138">
        <f t="shared" ref="I27:I29" si="14">P27</f>
        <v>0</v>
      </c>
      <c r="J27" s="140">
        <f t="shared" ref="J27:J29" si="15">SUM(K27:L27)</f>
        <v>3</v>
      </c>
      <c r="K27" s="169">
        <v>0</v>
      </c>
      <c r="L27" s="138">
        <v>3</v>
      </c>
      <c r="M27" s="140">
        <f t="shared" ref="M27:M29" si="16">SUM(N27:O27)</f>
        <v>2</v>
      </c>
      <c r="N27" s="136">
        <v>0</v>
      </c>
      <c r="O27" s="136">
        <v>2</v>
      </c>
      <c r="P27" s="14">
        <v>0</v>
      </c>
      <c r="U27" s="19"/>
      <c r="V27" s="19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7" customFormat="1" ht="21.75" customHeight="1">
      <c r="A28" s="459"/>
      <c r="B28" s="448" t="s">
        <v>45</v>
      </c>
      <c r="C28" s="449"/>
      <c r="D28" s="449"/>
      <c r="E28" s="450"/>
      <c r="F28" s="161">
        <f t="shared" si="8"/>
        <v>1</v>
      </c>
      <c r="G28" s="136">
        <f t="shared" si="13"/>
        <v>0</v>
      </c>
      <c r="H28" s="137">
        <f t="shared" si="13"/>
        <v>1</v>
      </c>
      <c r="I28" s="138">
        <f t="shared" si="14"/>
        <v>0</v>
      </c>
      <c r="J28" s="140">
        <f t="shared" si="15"/>
        <v>0</v>
      </c>
      <c r="K28" s="169">
        <v>0</v>
      </c>
      <c r="L28" s="138">
        <v>0</v>
      </c>
      <c r="M28" s="140">
        <f t="shared" si="16"/>
        <v>1</v>
      </c>
      <c r="N28" s="136">
        <v>0</v>
      </c>
      <c r="O28" s="136">
        <v>1</v>
      </c>
      <c r="P28" s="14">
        <v>0</v>
      </c>
      <c r="U28" s="19"/>
      <c r="V28" s="19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7" customFormat="1" ht="21.75" customHeight="1">
      <c r="A29" s="460"/>
      <c r="B29" s="448" t="s">
        <v>46</v>
      </c>
      <c r="C29" s="449"/>
      <c r="D29" s="449"/>
      <c r="E29" s="450"/>
      <c r="F29" s="161">
        <f t="shared" si="8"/>
        <v>1</v>
      </c>
      <c r="G29" s="136">
        <f t="shared" si="13"/>
        <v>0</v>
      </c>
      <c r="H29" s="137">
        <f t="shared" si="13"/>
        <v>1</v>
      </c>
      <c r="I29" s="138">
        <f t="shared" si="14"/>
        <v>0</v>
      </c>
      <c r="J29" s="140">
        <f t="shared" si="15"/>
        <v>0</v>
      </c>
      <c r="K29" s="169">
        <v>0</v>
      </c>
      <c r="L29" s="138">
        <v>0</v>
      </c>
      <c r="M29" s="161">
        <f t="shared" si="16"/>
        <v>1</v>
      </c>
      <c r="N29" s="136">
        <v>0</v>
      </c>
      <c r="O29" s="137">
        <v>1</v>
      </c>
      <c r="P29" s="137">
        <v>0</v>
      </c>
      <c r="U29" s="19"/>
      <c r="V29" s="19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20" customFormat="1" ht="21.75" customHeight="1">
      <c r="A30" s="458" t="s">
        <v>47</v>
      </c>
      <c r="B30" s="452" t="s">
        <v>4</v>
      </c>
      <c r="C30" s="452"/>
      <c r="D30" s="452"/>
      <c r="E30" s="452"/>
      <c r="F30" s="167">
        <f t="shared" si="8"/>
        <v>9</v>
      </c>
      <c r="G30" s="155">
        <f>SUM(G31:G35)</f>
        <v>3</v>
      </c>
      <c r="H30" s="155">
        <f>SUM(H31:H35)</f>
        <v>6</v>
      </c>
      <c r="I30" s="156">
        <f>SUM(I31:I35)</f>
        <v>0</v>
      </c>
      <c r="J30" s="167">
        <f>SUM(J31:J35)</f>
        <v>0</v>
      </c>
      <c r="K30" s="170">
        <f t="shared" ref="K30:P30" si="17">SUM(K31:K35)</f>
        <v>0</v>
      </c>
      <c r="L30" s="170">
        <f t="shared" si="17"/>
        <v>0</v>
      </c>
      <c r="M30" s="170">
        <f t="shared" si="17"/>
        <v>9</v>
      </c>
      <c r="N30" s="170">
        <f t="shared" si="17"/>
        <v>3</v>
      </c>
      <c r="O30" s="170">
        <f t="shared" si="17"/>
        <v>6</v>
      </c>
      <c r="P30" s="158">
        <f t="shared" si="17"/>
        <v>0</v>
      </c>
      <c r="U30" s="19"/>
      <c r="V30" s="19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20" customFormat="1" ht="21.75" customHeight="1">
      <c r="A31" s="459"/>
      <c r="B31" s="448" t="s">
        <v>48</v>
      </c>
      <c r="C31" s="474"/>
      <c r="D31" s="474"/>
      <c r="E31" s="475"/>
      <c r="F31" s="161">
        <f t="shared" si="8"/>
        <v>4</v>
      </c>
      <c r="G31" s="136">
        <f t="shared" si="13"/>
        <v>2</v>
      </c>
      <c r="H31" s="136">
        <f t="shared" ref="H31:H35" si="18">L31+O31</f>
        <v>2</v>
      </c>
      <c r="I31" s="138">
        <f t="shared" ref="I31:I35" si="19">P31</f>
        <v>0</v>
      </c>
      <c r="J31" s="140">
        <f t="shared" ref="J31:J35" si="20">SUM(K31:L31)</f>
        <v>0</v>
      </c>
      <c r="K31" s="169">
        <v>0</v>
      </c>
      <c r="L31" s="138">
        <v>0</v>
      </c>
      <c r="M31" s="161">
        <f t="shared" ref="M31:M35" si="21">SUM(N31:P31)</f>
        <v>4</v>
      </c>
      <c r="N31" s="136">
        <v>2</v>
      </c>
      <c r="O31" s="137">
        <v>2</v>
      </c>
      <c r="P31" s="137">
        <v>0</v>
      </c>
      <c r="U31" s="19"/>
      <c r="V31" s="19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20" customFormat="1" ht="21.75" customHeight="1">
      <c r="A32" s="459"/>
      <c r="B32" s="448" t="s">
        <v>49</v>
      </c>
      <c r="C32" s="474"/>
      <c r="D32" s="474"/>
      <c r="E32" s="475"/>
      <c r="F32" s="161">
        <f t="shared" si="8"/>
        <v>1</v>
      </c>
      <c r="G32" s="136">
        <f t="shared" si="13"/>
        <v>0</v>
      </c>
      <c r="H32" s="136">
        <f t="shared" si="18"/>
        <v>1</v>
      </c>
      <c r="I32" s="138">
        <f t="shared" si="19"/>
        <v>0</v>
      </c>
      <c r="J32" s="14">
        <f t="shared" si="20"/>
        <v>0</v>
      </c>
      <c r="K32" s="136">
        <v>0</v>
      </c>
      <c r="L32" s="138">
        <v>0</v>
      </c>
      <c r="M32" s="161">
        <f t="shared" si="21"/>
        <v>1</v>
      </c>
      <c r="N32" s="136">
        <v>0</v>
      </c>
      <c r="O32" s="137">
        <v>1</v>
      </c>
      <c r="P32" s="137">
        <v>0</v>
      </c>
      <c r="U32" s="19"/>
      <c r="V32" s="19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20" customFormat="1" ht="21.75" customHeight="1">
      <c r="A33" s="459"/>
      <c r="B33" s="448" t="s">
        <v>50</v>
      </c>
      <c r="C33" s="474"/>
      <c r="D33" s="474"/>
      <c r="E33" s="475"/>
      <c r="F33" s="161">
        <f t="shared" si="8"/>
        <v>2</v>
      </c>
      <c r="G33" s="136">
        <f t="shared" si="13"/>
        <v>0</v>
      </c>
      <c r="H33" s="136">
        <f t="shared" si="18"/>
        <v>2</v>
      </c>
      <c r="I33" s="138">
        <f t="shared" si="19"/>
        <v>0</v>
      </c>
      <c r="J33" s="14">
        <f t="shared" si="20"/>
        <v>0</v>
      </c>
      <c r="K33" s="136">
        <v>0</v>
      </c>
      <c r="L33" s="138">
        <v>0</v>
      </c>
      <c r="M33" s="161">
        <f t="shared" si="21"/>
        <v>2</v>
      </c>
      <c r="N33" s="136">
        <v>0</v>
      </c>
      <c r="O33" s="137">
        <v>2</v>
      </c>
      <c r="P33" s="137">
        <v>0</v>
      </c>
      <c r="U33" s="19"/>
      <c r="V33" s="19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s="20" customFormat="1" ht="21.75" customHeight="1">
      <c r="A34" s="459"/>
      <c r="B34" s="448" t="s">
        <v>51</v>
      </c>
      <c r="C34" s="474"/>
      <c r="D34" s="474"/>
      <c r="E34" s="475"/>
      <c r="F34" s="161">
        <f t="shared" si="8"/>
        <v>1</v>
      </c>
      <c r="G34" s="136">
        <f t="shared" si="13"/>
        <v>1</v>
      </c>
      <c r="H34" s="136">
        <f t="shared" si="18"/>
        <v>0</v>
      </c>
      <c r="I34" s="138">
        <f t="shared" si="19"/>
        <v>0</v>
      </c>
      <c r="J34" s="14">
        <f t="shared" si="20"/>
        <v>0</v>
      </c>
      <c r="K34" s="136">
        <v>0</v>
      </c>
      <c r="L34" s="138">
        <v>0</v>
      </c>
      <c r="M34" s="161">
        <f t="shared" si="21"/>
        <v>1</v>
      </c>
      <c r="N34" s="136">
        <v>1</v>
      </c>
      <c r="O34" s="137">
        <v>0</v>
      </c>
      <c r="P34" s="137">
        <v>0</v>
      </c>
      <c r="U34" s="19"/>
      <c r="V34" s="19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s="20" customFormat="1" ht="21.75" customHeight="1">
      <c r="A35" s="460"/>
      <c r="B35" s="454" t="s">
        <v>43</v>
      </c>
      <c r="C35" s="455"/>
      <c r="D35" s="455"/>
      <c r="E35" s="476"/>
      <c r="F35" s="151">
        <f t="shared" si="8"/>
        <v>1</v>
      </c>
      <c r="G35" s="141">
        <f t="shared" ref="G35" si="22">K35+N35</f>
        <v>0</v>
      </c>
      <c r="H35" s="141">
        <f t="shared" si="18"/>
        <v>1</v>
      </c>
      <c r="I35" s="142">
        <f t="shared" si="19"/>
        <v>0</v>
      </c>
      <c r="J35" s="152">
        <f t="shared" si="20"/>
        <v>0</v>
      </c>
      <c r="K35" s="141">
        <v>0</v>
      </c>
      <c r="L35" s="142">
        <v>0</v>
      </c>
      <c r="M35" s="151">
        <f t="shared" si="21"/>
        <v>1</v>
      </c>
      <c r="N35" s="141">
        <v>0</v>
      </c>
      <c r="O35" s="143">
        <v>1</v>
      </c>
      <c r="P35" s="143">
        <v>0</v>
      </c>
      <c r="U35" s="19"/>
      <c r="V35" s="19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21.75" customHeight="1">
      <c r="A36" s="466" t="s">
        <v>52</v>
      </c>
      <c r="B36" s="467" t="s">
        <v>4</v>
      </c>
      <c r="C36" s="467"/>
      <c r="D36" s="467"/>
      <c r="E36" s="467"/>
      <c r="F36" s="154">
        <f>SUM(G36:I36)</f>
        <v>5</v>
      </c>
      <c r="G36" s="155">
        <f>SUM(G37:G39)</f>
        <v>0</v>
      </c>
      <c r="H36" s="157">
        <f>SUM(L36,O36)</f>
        <v>5</v>
      </c>
      <c r="I36" s="156">
        <f>SUM(I37:I39)</f>
        <v>0</v>
      </c>
      <c r="J36" s="167">
        <f>SUM(J37:J39)</f>
        <v>0</v>
      </c>
      <c r="K36" s="155">
        <f t="shared" ref="K36:P36" si="23">SUM(K37:K39)</f>
        <v>0</v>
      </c>
      <c r="L36" s="157">
        <f t="shared" si="23"/>
        <v>0</v>
      </c>
      <c r="M36" s="167">
        <f t="shared" si="23"/>
        <v>5</v>
      </c>
      <c r="N36" s="157">
        <f t="shared" si="23"/>
        <v>0</v>
      </c>
      <c r="O36" s="158">
        <f t="shared" si="23"/>
        <v>5</v>
      </c>
      <c r="P36" s="158">
        <f t="shared" si="23"/>
        <v>0</v>
      </c>
      <c r="U36" s="19"/>
      <c r="V36" s="19"/>
    </row>
    <row r="37" spans="1:38" ht="21.75" customHeight="1">
      <c r="A37" s="459"/>
      <c r="B37" s="468" t="s">
        <v>53</v>
      </c>
      <c r="C37" s="469"/>
      <c r="D37" s="469"/>
      <c r="E37" s="469"/>
      <c r="F37" s="161">
        <f>SUM(G37:H37)</f>
        <v>1</v>
      </c>
      <c r="G37" s="136">
        <f>K37+N37</f>
        <v>0</v>
      </c>
      <c r="H37" s="137">
        <f>L37+O37</f>
        <v>1</v>
      </c>
      <c r="I37" s="138">
        <f>P37</f>
        <v>0</v>
      </c>
      <c r="J37" s="14">
        <f>SUM(K37:L37)</f>
        <v>0</v>
      </c>
      <c r="K37" s="136">
        <v>0</v>
      </c>
      <c r="L37" s="134">
        <v>0</v>
      </c>
      <c r="M37" s="14">
        <f>SUM(N37:O37)</f>
        <v>1</v>
      </c>
      <c r="N37" s="136">
        <v>0</v>
      </c>
      <c r="O37" s="137">
        <v>1</v>
      </c>
      <c r="P37" s="171">
        <v>0</v>
      </c>
      <c r="U37" s="19"/>
      <c r="V37" s="19"/>
    </row>
    <row r="38" spans="1:38" ht="21.75" customHeight="1">
      <c r="A38" s="459"/>
      <c r="B38" s="470" t="s">
        <v>54</v>
      </c>
      <c r="C38" s="471"/>
      <c r="D38" s="471"/>
      <c r="E38" s="471"/>
      <c r="F38" s="161">
        <v>3</v>
      </c>
      <c r="G38" s="136">
        <f t="shared" ref="G38:H39" si="24">K38+N38</f>
        <v>0</v>
      </c>
      <c r="H38" s="137">
        <v>3</v>
      </c>
      <c r="I38" s="138">
        <f t="shared" ref="I38:I39" si="25">P38</f>
        <v>0</v>
      </c>
      <c r="J38" s="14">
        <f>SUM(K38:L38)</f>
        <v>0</v>
      </c>
      <c r="K38" s="136">
        <v>0</v>
      </c>
      <c r="L38" s="134">
        <v>0</v>
      </c>
      <c r="M38" s="14">
        <v>3</v>
      </c>
      <c r="N38" s="136">
        <v>0</v>
      </c>
      <c r="O38" s="137">
        <v>3</v>
      </c>
      <c r="P38" s="172">
        <v>0</v>
      </c>
      <c r="U38" s="19"/>
      <c r="V38" s="19"/>
    </row>
    <row r="39" spans="1:38" ht="21.75" customHeight="1">
      <c r="A39" s="460"/>
      <c r="B39" s="472" t="s">
        <v>43</v>
      </c>
      <c r="C39" s="473"/>
      <c r="D39" s="473"/>
      <c r="E39" s="473"/>
      <c r="F39" s="151">
        <f>SUM(G39:H39)</f>
        <v>1</v>
      </c>
      <c r="G39" s="141">
        <f t="shared" si="24"/>
        <v>0</v>
      </c>
      <c r="H39" s="143">
        <f t="shared" si="24"/>
        <v>1</v>
      </c>
      <c r="I39" s="142">
        <f t="shared" si="25"/>
        <v>0</v>
      </c>
      <c r="J39" s="152">
        <f>SUM(K39:L39)</f>
        <v>0</v>
      </c>
      <c r="K39" s="141">
        <v>0</v>
      </c>
      <c r="L39" s="142">
        <v>0</v>
      </c>
      <c r="M39" s="152">
        <f>SUM(N39:O39)</f>
        <v>1</v>
      </c>
      <c r="N39" s="141">
        <v>0</v>
      </c>
      <c r="O39" s="143">
        <v>1</v>
      </c>
      <c r="P39" s="173">
        <v>0</v>
      </c>
      <c r="U39" s="19"/>
      <c r="V39" s="19"/>
    </row>
    <row r="40" spans="1:38" ht="21.75" customHeight="1">
      <c r="A40" s="458" t="s">
        <v>55</v>
      </c>
      <c r="B40" s="467" t="s">
        <v>4</v>
      </c>
      <c r="C40" s="467"/>
      <c r="D40" s="467"/>
      <c r="E40" s="467"/>
      <c r="F40" s="167">
        <v>7</v>
      </c>
      <c r="G40" s="155">
        <f t="shared" ref="G40" si="26">SUM(G41:G45)</f>
        <v>0</v>
      </c>
      <c r="H40" s="158">
        <v>7</v>
      </c>
      <c r="I40" s="156">
        <f>SUM(I41:I45)</f>
        <v>0</v>
      </c>
      <c r="J40" s="167">
        <f>SUM(J41:J45)</f>
        <v>0</v>
      </c>
      <c r="K40" s="157">
        <f t="shared" ref="K40:P40" si="27">SUM(K41:K45)</f>
        <v>0</v>
      </c>
      <c r="L40" s="156">
        <f t="shared" si="27"/>
        <v>0</v>
      </c>
      <c r="M40" s="154">
        <f t="shared" si="27"/>
        <v>7</v>
      </c>
      <c r="N40" s="158">
        <f t="shared" si="27"/>
        <v>0</v>
      </c>
      <c r="O40" s="158">
        <f t="shared" si="27"/>
        <v>7</v>
      </c>
      <c r="P40" s="158">
        <f t="shared" si="27"/>
        <v>0</v>
      </c>
      <c r="U40" s="19"/>
      <c r="V40" s="19"/>
    </row>
    <row r="41" spans="1:38" ht="21.75" customHeight="1">
      <c r="A41" s="459"/>
      <c r="B41" s="463" t="s">
        <v>56</v>
      </c>
      <c r="C41" s="480"/>
      <c r="D41" s="480"/>
      <c r="E41" s="480"/>
      <c r="F41" s="161">
        <f t="shared" ref="F41:F44" si="28">SUM(G41:H41)</f>
        <v>2</v>
      </c>
      <c r="G41" s="136">
        <f t="shared" ref="G41:H45" si="29">K41+N41</f>
        <v>0</v>
      </c>
      <c r="H41" s="137">
        <f t="shared" si="29"/>
        <v>2</v>
      </c>
      <c r="I41" s="138">
        <f t="shared" ref="I41:I45" si="30">P41</f>
        <v>0</v>
      </c>
      <c r="J41" s="14">
        <f t="shared" ref="J41:J45" si="31">SUM(K41:L41)</f>
        <v>0</v>
      </c>
      <c r="K41" s="136">
        <v>0</v>
      </c>
      <c r="L41" s="138">
        <v>0</v>
      </c>
      <c r="M41" s="14">
        <f t="shared" ref="M41:M44" si="32">SUM(N41:O41)</f>
        <v>2</v>
      </c>
      <c r="N41" s="136">
        <v>0</v>
      </c>
      <c r="O41" s="137">
        <v>2</v>
      </c>
      <c r="P41" s="171">
        <v>0</v>
      </c>
      <c r="U41" s="19"/>
      <c r="V41" s="19"/>
    </row>
    <row r="42" spans="1:38" ht="21.75" customHeight="1">
      <c r="A42" s="459"/>
      <c r="B42" s="448" t="s">
        <v>57</v>
      </c>
      <c r="C42" s="474"/>
      <c r="D42" s="474"/>
      <c r="E42" s="474"/>
      <c r="F42" s="161">
        <f t="shared" si="28"/>
        <v>1</v>
      </c>
      <c r="G42" s="136">
        <f t="shared" si="29"/>
        <v>0</v>
      </c>
      <c r="H42" s="137">
        <f t="shared" si="29"/>
        <v>1</v>
      </c>
      <c r="I42" s="138">
        <f t="shared" si="30"/>
        <v>0</v>
      </c>
      <c r="J42" s="161">
        <f t="shared" si="31"/>
        <v>0</v>
      </c>
      <c r="K42" s="136">
        <v>0</v>
      </c>
      <c r="L42" s="138">
        <v>0</v>
      </c>
      <c r="M42" s="14">
        <f t="shared" si="32"/>
        <v>1</v>
      </c>
      <c r="N42" s="136">
        <v>0</v>
      </c>
      <c r="O42" s="137">
        <v>1</v>
      </c>
      <c r="P42" s="172">
        <v>0</v>
      </c>
      <c r="U42" s="19"/>
      <c r="V42" s="19"/>
    </row>
    <row r="43" spans="1:38" ht="21.75" customHeight="1">
      <c r="A43" s="459"/>
      <c r="B43" s="448" t="s">
        <v>58</v>
      </c>
      <c r="C43" s="474"/>
      <c r="D43" s="474"/>
      <c r="E43" s="474"/>
      <c r="F43" s="161">
        <f t="shared" si="28"/>
        <v>1</v>
      </c>
      <c r="G43" s="136">
        <f t="shared" si="29"/>
        <v>0</v>
      </c>
      <c r="H43" s="137">
        <f t="shared" si="29"/>
        <v>1</v>
      </c>
      <c r="I43" s="138">
        <f t="shared" si="30"/>
        <v>0</v>
      </c>
      <c r="J43" s="161">
        <f t="shared" si="31"/>
        <v>0</v>
      </c>
      <c r="K43" s="136">
        <v>0</v>
      </c>
      <c r="L43" s="138">
        <v>0</v>
      </c>
      <c r="M43" s="14">
        <f t="shared" si="32"/>
        <v>1</v>
      </c>
      <c r="N43" s="136">
        <v>0</v>
      </c>
      <c r="O43" s="137">
        <v>1</v>
      </c>
      <c r="P43" s="172">
        <v>0</v>
      </c>
      <c r="U43" s="19"/>
      <c r="V43" s="19"/>
    </row>
    <row r="44" spans="1:38" ht="21.75" customHeight="1">
      <c r="A44" s="459"/>
      <c r="B44" s="448" t="s">
        <v>161</v>
      </c>
      <c r="C44" s="474"/>
      <c r="D44" s="474"/>
      <c r="E44" s="474"/>
      <c r="F44" s="161">
        <f t="shared" si="28"/>
        <v>1</v>
      </c>
      <c r="G44" s="136">
        <f t="shared" si="29"/>
        <v>0</v>
      </c>
      <c r="H44" s="137">
        <f t="shared" si="29"/>
        <v>1</v>
      </c>
      <c r="I44" s="138">
        <f t="shared" si="30"/>
        <v>0</v>
      </c>
      <c r="J44" s="161">
        <f t="shared" si="31"/>
        <v>0</v>
      </c>
      <c r="K44" s="136">
        <v>0</v>
      </c>
      <c r="L44" s="138">
        <v>0</v>
      </c>
      <c r="M44" s="14">
        <f t="shared" si="32"/>
        <v>1</v>
      </c>
      <c r="N44" s="136">
        <v>0</v>
      </c>
      <c r="O44" s="137">
        <v>1</v>
      </c>
      <c r="P44" s="172">
        <v>0</v>
      </c>
      <c r="U44" s="19"/>
      <c r="V44" s="19"/>
    </row>
    <row r="45" spans="1:38" ht="21.75" customHeight="1">
      <c r="A45" s="459"/>
      <c r="B45" s="448" t="s">
        <v>43</v>
      </c>
      <c r="C45" s="474"/>
      <c r="D45" s="474"/>
      <c r="E45" s="474"/>
      <c r="F45" s="161">
        <v>2</v>
      </c>
      <c r="G45" s="136">
        <f t="shared" si="29"/>
        <v>0</v>
      </c>
      <c r="H45" s="137">
        <v>2</v>
      </c>
      <c r="I45" s="138">
        <f t="shared" si="30"/>
        <v>0</v>
      </c>
      <c r="J45" s="161">
        <f t="shared" si="31"/>
        <v>0</v>
      </c>
      <c r="K45" s="136">
        <v>0</v>
      </c>
      <c r="L45" s="138">
        <v>0</v>
      </c>
      <c r="M45" s="14">
        <v>2</v>
      </c>
      <c r="N45" s="136">
        <v>0</v>
      </c>
      <c r="O45" s="137">
        <v>2</v>
      </c>
      <c r="P45" s="172">
        <v>0</v>
      </c>
      <c r="U45" s="19"/>
      <c r="V45" s="19"/>
    </row>
    <row r="46" spans="1:38" ht="21.75" customHeight="1">
      <c r="A46" s="477" t="s">
        <v>104</v>
      </c>
      <c r="B46" s="467" t="s">
        <v>4</v>
      </c>
      <c r="C46" s="467"/>
      <c r="D46" s="467"/>
      <c r="E46" s="467"/>
      <c r="F46" s="167">
        <v>2</v>
      </c>
      <c r="G46" s="155">
        <v>0</v>
      </c>
      <c r="H46" s="158">
        <v>2</v>
      </c>
      <c r="I46" s="156">
        <f>SUM(I47:I47)</f>
        <v>0</v>
      </c>
      <c r="J46" s="167">
        <f>SUM(J47:J47)</f>
        <v>0</v>
      </c>
      <c r="K46" s="155">
        <f t="shared" ref="K46:P46" si="33">SUM(K47:K47)</f>
        <v>0</v>
      </c>
      <c r="L46" s="170">
        <f t="shared" si="33"/>
        <v>0</v>
      </c>
      <c r="M46" s="154">
        <f t="shared" si="33"/>
        <v>2</v>
      </c>
      <c r="N46" s="158">
        <f t="shared" si="33"/>
        <v>0</v>
      </c>
      <c r="O46" s="155">
        <f t="shared" si="33"/>
        <v>2</v>
      </c>
      <c r="P46" s="157">
        <f t="shared" si="33"/>
        <v>0</v>
      </c>
      <c r="Q46" s="6"/>
      <c r="U46" s="19"/>
      <c r="V46" s="19"/>
    </row>
    <row r="47" spans="1:38" ht="21.75" customHeight="1">
      <c r="A47" s="457"/>
      <c r="B47" s="478" t="s">
        <v>60</v>
      </c>
      <c r="C47" s="479"/>
      <c r="D47" s="479"/>
      <c r="E47" s="479"/>
      <c r="F47" s="174">
        <v>2</v>
      </c>
      <c r="G47" s="175">
        <f>K47+N47</f>
        <v>0</v>
      </c>
      <c r="H47" s="176">
        <v>2</v>
      </c>
      <c r="I47" s="177">
        <f t="shared" ref="I47:I52" si="34">P47</f>
        <v>0</v>
      </c>
      <c r="J47" s="159">
        <f t="shared" ref="J47" si="35">SUM(K47:L47)</f>
        <v>0</v>
      </c>
      <c r="K47" s="175">
        <v>0</v>
      </c>
      <c r="L47" s="178">
        <v>0</v>
      </c>
      <c r="M47" s="179">
        <v>2</v>
      </c>
      <c r="N47" s="175">
        <v>0</v>
      </c>
      <c r="O47" s="176">
        <v>2</v>
      </c>
      <c r="P47" s="180">
        <v>0</v>
      </c>
      <c r="U47" s="19"/>
      <c r="V47" s="19"/>
    </row>
    <row r="48" spans="1:38" ht="21.75" customHeight="1">
      <c r="A48" s="466" t="s">
        <v>119</v>
      </c>
      <c r="B48" s="467" t="s">
        <v>4</v>
      </c>
      <c r="C48" s="467"/>
      <c r="D48" s="467"/>
      <c r="E48" s="482"/>
      <c r="F48" s="166">
        <f>SUM(F49:F52)</f>
        <v>6</v>
      </c>
      <c r="G48" s="162">
        <f>SUM(G49:G52)</f>
        <v>0</v>
      </c>
      <c r="H48" s="163">
        <f>SUM(H49:H52)</f>
        <v>6</v>
      </c>
      <c r="I48" s="164">
        <f>SUM(I49:I52)</f>
        <v>0</v>
      </c>
      <c r="J48" s="165">
        <f>SUM(J49:J52)</f>
        <v>0</v>
      </c>
      <c r="K48" s="162">
        <f t="shared" ref="K48:P48" si="36">SUM(K49:K52)</f>
        <v>0</v>
      </c>
      <c r="L48" s="166">
        <f t="shared" si="36"/>
        <v>0</v>
      </c>
      <c r="M48" s="181">
        <f t="shared" si="36"/>
        <v>6</v>
      </c>
      <c r="N48" s="155">
        <f t="shared" si="36"/>
        <v>0</v>
      </c>
      <c r="O48" s="155">
        <f t="shared" si="36"/>
        <v>6</v>
      </c>
      <c r="P48" s="158">
        <f t="shared" si="36"/>
        <v>0</v>
      </c>
      <c r="U48" s="19"/>
      <c r="V48" s="19"/>
    </row>
    <row r="49" spans="1:22" ht="21.75" customHeight="1">
      <c r="A49" s="459"/>
      <c r="B49" s="463" t="s">
        <v>162</v>
      </c>
      <c r="C49" s="480"/>
      <c r="D49" s="480"/>
      <c r="E49" s="483"/>
      <c r="F49" s="161">
        <f>SUM(G49:I49)</f>
        <v>2</v>
      </c>
      <c r="G49" s="136">
        <f t="shared" ref="G49:H52" si="37">K49+N49</f>
        <v>0</v>
      </c>
      <c r="H49" s="137">
        <f>L49+O49</f>
        <v>2</v>
      </c>
      <c r="I49" s="138">
        <f t="shared" si="34"/>
        <v>0</v>
      </c>
      <c r="J49" s="140">
        <f t="shared" ref="J49:J52" si="38">SUM(K49:L49)</f>
        <v>0</v>
      </c>
      <c r="K49" s="136">
        <v>0</v>
      </c>
      <c r="L49" s="134">
        <v>0</v>
      </c>
      <c r="M49" s="14">
        <f t="shared" ref="M49:M52" si="39">SUM(N49:O49)</f>
        <v>2</v>
      </c>
      <c r="N49" s="136">
        <v>0</v>
      </c>
      <c r="O49" s="137">
        <v>2</v>
      </c>
      <c r="P49" s="172">
        <v>0</v>
      </c>
      <c r="U49" s="19"/>
      <c r="V49" s="19"/>
    </row>
    <row r="50" spans="1:22" ht="21.75" customHeight="1">
      <c r="A50" s="459"/>
      <c r="B50" s="448" t="s">
        <v>62</v>
      </c>
      <c r="C50" s="474"/>
      <c r="D50" s="474"/>
      <c r="E50" s="475"/>
      <c r="F50" s="161">
        <f>M50</f>
        <v>2</v>
      </c>
      <c r="G50" s="136">
        <f t="shared" si="37"/>
        <v>0</v>
      </c>
      <c r="H50" s="137">
        <f t="shared" si="37"/>
        <v>2</v>
      </c>
      <c r="I50" s="138">
        <f t="shared" si="34"/>
        <v>0</v>
      </c>
      <c r="J50" s="161">
        <f t="shared" si="38"/>
        <v>0</v>
      </c>
      <c r="K50" s="136">
        <v>0</v>
      </c>
      <c r="L50" s="138">
        <v>0</v>
      </c>
      <c r="M50" s="14">
        <f t="shared" si="39"/>
        <v>2</v>
      </c>
      <c r="N50" s="136">
        <v>0</v>
      </c>
      <c r="O50" s="137">
        <v>2</v>
      </c>
      <c r="P50" s="172">
        <v>0</v>
      </c>
      <c r="U50" s="19"/>
      <c r="V50" s="19"/>
    </row>
    <row r="51" spans="1:22" ht="21.75" customHeight="1">
      <c r="A51" s="459"/>
      <c r="B51" s="448" t="s">
        <v>163</v>
      </c>
      <c r="C51" s="474"/>
      <c r="D51" s="474"/>
      <c r="E51" s="475"/>
      <c r="F51" s="161">
        <f>M51</f>
        <v>1</v>
      </c>
      <c r="G51" s="136">
        <f t="shared" si="37"/>
        <v>0</v>
      </c>
      <c r="H51" s="137">
        <f t="shared" si="37"/>
        <v>1</v>
      </c>
      <c r="I51" s="138">
        <f t="shared" si="34"/>
        <v>0</v>
      </c>
      <c r="J51" s="161">
        <f t="shared" si="38"/>
        <v>0</v>
      </c>
      <c r="K51" s="136">
        <v>0</v>
      </c>
      <c r="L51" s="138">
        <v>0</v>
      </c>
      <c r="M51" s="14">
        <f t="shared" si="39"/>
        <v>1</v>
      </c>
      <c r="N51" s="136">
        <v>0</v>
      </c>
      <c r="O51" s="137">
        <v>1</v>
      </c>
      <c r="P51" s="172">
        <v>0</v>
      </c>
      <c r="U51" s="19"/>
      <c r="V51" s="19"/>
    </row>
    <row r="52" spans="1:22" ht="21.75" customHeight="1" thickBot="1">
      <c r="A52" s="481"/>
      <c r="B52" s="484" t="s">
        <v>43</v>
      </c>
      <c r="C52" s="485"/>
      <c r="D52" s="485"/>
      <c r="E52" s="486"/>
      <c r="F52" s="182">
        <f>M52</f>
        <v>1</v>
      </c>
      <c r="G52" s="183">
        <f t="shared" si="37"/>
        <v>0</v>
      </c>
      <c r="H52" s="184">
        <f t="shared" si="37"/>
        <v>1</v>
      </c>
      <c r="I52" s="185">
        <f t="shared" si="34"/>
        <v>0</v>
      </c>
      <c r="J52" s="186">
        <f t="shared" si="38"/>
        <v>0</v>
      </c>
      <c r="K52" s="183">
        <v>0</v>
      </c>
      <c r="L52" s="185">
        <v>0</v>
      </c>
      <c r="M52" s="187">
        <f t="shared" si="39"/>
        <v>1</v>
      </c>
      <c r="N52" s="183">
        <v>0</v>
      </c>
      <c r="O52" s="184">
        <v>1</v>
      </c>
      <c r="P52" s="188">
        <v>0</v>
      </c>
      <c r="U52" s="19"/>
      <c r="V52" s="19"/>
    </row>
    <row r="53" spans="1:22">
      <c r="U53" s="19"/>
      <c r="V53" s="19"/>
    </row>
    <row r="54" spans="1:22">
      <c r="U54" s="19"/>
      <c r="V54" s="19"/>
    </row>
    <row r="55" spans="1:22">
      <c r="U55" s="19"/>
      <c r="V55" s="19"/>
    </row>
    <row r="56" spans="1:22">
      <c r="U56" s="19"/>
      <c r="V56" s="19"/>
    </row>
    <row r="57" spans="1:22">
      <c r="U57" s="19"/>
      <c r="V57" s="19"/>
    </row>
    <row r="58" spans="1:22">
      <c r="U58" s="19"/>
      <c r="V58" s="19"/>
    </row>
    <row r="59" spans="1:22">
      <c r="U59" s="19"/>
      <c r="V59" s="19"/>
    </row>
    <row r="60" spans="1:22">
      <c r="U60" s="19"/>
      <c r="V60" s="19"/>
    </row>
    <row r="61" spans="1:22">
      <c r="U61" s="19"/>
      <c r="V61" s="19"/>
    </row>
    <row r="62" spans="1:22">
      <c r="U62" s="19"/>
      <c r="V62" s="19"/>
    </row>
    <row r="63" spans="1:22">
      <c r="U63" s="19"/>
      <c r="V63" s="19"/>
    </row>
    <row r="64" spans="1:22">
      <c r="U64" s="19"/>
      <c r="V64" s="19"/>
    </row>
    <row r="65" spans="21:22">
      <c r="U65" s="19"/>
      <c r="V65" s="19"/>
    </row>
    <row r="66" spans="21:22">
      <c r="U66" s="19"/>
      <c r="V66" s="19"/>
    </row>
    <row r="67" spans="21:22">
      <c r="U67" s="19"/>
      <c r="V67" s="19"/>
    </row>
    <row r="68" spans="21:22">
      <c r="U68" s="19"/>
      <c r="V68" s="19"/>
    </row>
    <row r="69" spans="21:22">
      <c r="U69" s="19"/>
      <c r="V69" s="19"/>
    </row>
    <row r="70" spans="21:22">
      <c r="U70" s="19"/>
      <c r="V70" s="19"/>
    </row>
    <row r="71" spans="21:22">
      <c r="U71" s="19"/>
      <c r="V71" s="19"/>
    </row>
    <row r="72" spans="21:22">
      <c r="U72" s="19"/>
      <c r="V72" s="19"/>
    </row>
    <row r="73" spans="21:22">
      <c r="U73" s="19"/>
      <c r="V73" s="19"/>
    </row>
  </sheetData>
  <mergeCells count="73">
    <mergeCell ref="A48:A52"/>
    <mergeCell ref="B48:E48"/>
    <mergeCell ref="B49:E49"/>
    <mergeCell ref="B50:E50"/>
    <mergeCell ref="B51:E51"/>
    <mergeCell ref="B52:E52"/>
    <mergeCell ref="A46:A47"/>
    <mergeCell ref="B46:E46"/>
    <mergeCell ref="B47:E47"/>
    <mergeCell ref="A40:A45"/>
    <mergeCell ref="B40:E40"/>
    <mergeCell ref="B41:E41"/>
    <mergeCell ref="B42:E42"/>
    <mergeCell ref="B43:E43"/>
    <mergeCell ref="B44:E44"/>
    <mergeCell ref="B45:E45"/>
    <mergeCell ref="A30:A35"/>
    <mergeCell ref="B30:E30"/>
    <mergeCell ref="B31:E31"/>
    <mergeCell ref="B32:E32"/>
    <mergeCell ref="B33:E33"/>
    <mergeCell ref="B34:E34"/>
    <mergeCell ref="B35:E35"/>
    <mergeCell ref="A36:A39"/>
    <mergeCell ref="B36:E36"/>
    <mergeCell ref="B37:E37"/>
    <mergeCell ref="B38:E38"/>
    <mergeCell ref="B39:E39"/>
    <mergeCell ref="B29:E29"/>
    <mergeCell ref="M21:M22"/>
    <mergeCell ref="A22:E22"/>
    <mergeCell ref="B24:E24"/>
    <mergeCell ref="B25:E25"/>
    <mergeCell ref="A24:A25"/>
    <mergeCell ref="A26:A29"/>
    <mergeCell ref="B26:E26"/>
    <mergeCell ref="B27:E27"/>
    <mergeCell ref="B28:E28"/>
    <mergeCell ref="U7:U8"/>
    <mergeCell ref="M9:N9"/>
    <mergeCell ref="M10:N10"/>
    <mergeCell ref="A23:E23"/>
    <mergeCell ref="M12:N12"/>
    <mergeCell ref="M13:N13"/>
    <mergeCell ref="M14:N14"/>
    <mergeCell ref="M15:N15"/>
    <mergeCell ref="M16:N16"/>
    <mergeCell ref="A20:E20"/>
    <mergeCell ref="F20:H20"/>
    <mergeCell ref="J20:L20"/>
    <mergeCell ref="M20:P20"/>
    <mergeCell ref="A21:E21"/>
    <mergeCell ref="F21:F22"/>
    <mergeCell ref="J21:J22"/>
    <mergeCell ref="M11:N11"/>
    <mergeCell ref="F6:F8"/>
    <mergeCell ref="G6:G8"/>
    <mergeCell ref="H6:H8"/>
    <mergeCell ref="I6:I8"/>
    <mergeCell ref="J6:J8"/>
    <mergeCell ref="K6:K8"/>
    <mergeCell ref="A2:T2"/>
    <mergeCell ref="A5:A8"/>
    <mergeCell ref="B5:B8"/>
    <mergeCell ref="C5:C8"/>
    <mergeCell ref="D5:D8"/>
    <mergeCell ref="E5:K5"/>
    <mergeCell ref="M5:N8"/>
    <mergeCell ref="O5:Q6"/>
    <mergeCell ref="R5:T6"/>
    <mergeCell ref="E6:E8"/>
    <mergeCell ref="O7:O8"/>
    <mergeCell ref="R7:R8"/>
  </mergeCells>
  <phoneticPr fontId="3"/>
  <pageMargins left="0.62992125984251968" right="0.39370078740157483" top="0.78740157480314965" bottom="0.51181102362204722" header="0.51181102362204722" footer="0.51181102362204722"/>
  <pageSetup paperSize="9" scale="80" orientation="portrait" r:id="rId1"/>
  <headerFooter scaleWithDoc="0" alignWithMargins="0">
    <oddHeader>&amp;L専修学校</oddHeader>
    <oddFooter xml:space="preserve">&amp;C&amp;"Century,標準"
</oddFooter>
  </headerFooter>
  <colBreaks count="1" manualBreakCount="1">
    <brk id="20" max="53" man="1"/>
  </colBreaks>
  <ignoredErrors>
    <ignoredError sqref="F23 F27:L29 F24:H25 N25:P25 N27:P29 F31:L35 F30 N41:P45 F41:L44 F36 P37:P39 F37:F40 F49:L52 F48 F45:I45 K45:L45 F47:I47 F46:H46 H23:J23 N24 N31:P35 N47:P47 K47:L47 N49:P52" evalError="1"/>
    <ignoredError sqref="I24:L24 I25:L25 G30:I30 G37:I37 N37:O39 G36:I36 G39:I39 G38:I38 G48:I48 I46 G40:I40 K38:L38 J39:L39 J37:L37 M23" evalError="1" formula="1"/>
    <ignoredError sqref="M27:M29 M41:M45 J45 M31:M35 M47 M49:M52" evalError="1" formulaRange="1"/>
    <ignoredError sqref="M25 J38 M37:M39 J47" evalError="1" formula="1" formulaRange="1"/>
    <ignoredError sqref="G26:N26 J30 J36:M36 J40:M40 J46 J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showGridLines="0" view="pageBreakPreview" zoomScaleNormal="100" zoomScaleSheetLayoutView="100" workbookViewId="0"/>
  </sheetViews>
  <sheetFormatPr defaultRowHeight="12.75"/>
  <cols>
    <col min="1" max="1" width="9.875" style="21" customWidth="1"/>
    <col min="2" max="3" width="9.25" style="21" customWidth="1"/>
    <col min="4" max="14" width="4.625" style="21" customWidth="1"/>
    <col min="15" max="256" width="9" style="21"/>
    <col min="257" max="257" width="9.875" style="21" customWidth="1"/>
    <col min="258" max="259" width="9.25" style="21" customWidth="1"/>
    <col min="260" max="270" width="4.625" style="21" customWidth="1"/>
    <col min="271" max="512" width="9" style="21"/>
    <col min="513" max="513" width="9.875" style="21" customWidth="1"/>
    <col min="514" max="515" width="9.25" style="21" customWidth="1"/>
    <col min="516" max="526" width="4.625" style="21" customWidth="1"/>
    <col min="527" max="768" width="9" style="21"/>
    <col min="769" max="769" width="9.875" style="21" customWidth="1"/>
    <col min="770" max="771" width="9.25" style="21" customWidth="1"/>
    <col min="772" max="782" width="4.625" style="21" customWidth="1"/>
    <col min="783" max="1024" width="9" style="21"/>
    <col min="1025" max="1025" width="9.875" style="21" customWidth="1"/>
    <col min="1026" max="1027" width="9.25" style="21" customWidth="1"/>
    <col min="1028" max="1038" width="4.625" style="21" customWidth="1"/>
    <col min="1039" max="1280" width="9" style="21"/>
    <col min="1281" max="1281" width="9.875" style="21" customWidth="1"/>
    <col min="1282" max="1283" width="9.25" style="21" customWidth="1"/>
    <col min="1284" max="1294" width="4.625" style="21" customWidth="1"/>
    <col min="1295" max="1536" width="9" style="21"/>
    <col min="1537" max="1537" width="9.875" style="21" customWidth="1"/>
    <col min="1538" max="1539" width="9.25" style="21" customWidth="1"/>
    <col min="1540" max="1550" width="4.625" style="21" customWidth="1"/>
    <col min="1551" max="1792" width="9" style="21"/>
    <col min="1793" max="1793" width="9.875" style="21" customWidth="1"/>
    <col min="1794" max="1795" width="9.25" style="21" customWidth="1"/>
    <col min="1796" max="1806" width="4.625" style="21" customWidth="1"/>
    <col min="1807" max="2048" width="9" style="21"/>
    <col min="2049" max="2049" width="9.875" style="21" customWidth="1"/>
    <col min="2050" max="2051" width="9.25" style="21" customWidth="1"/>
    <col min="2052" max="2062" width="4.625" style="21" customWidth="1"/>
    <col min="2063" max="2304" width="9" style="21"/>
    <col min="2305" max="2305" width="9.875" style="21" customWidth="1"/>
    <col min="2306" max="2307" width="9.25" style="21" customWidth="1"/>
    <col min="2308" max="2318" width="4.625" style="21" customWidth="1"/>
    <col min="2319" max="2560" width="9" style="21"/>
    <col min="2561" max="2561" width="9.875" style="21" customWidth="1"/>
    <col min="2562" max="2563" width="9.25" style="21" customWidth="1"/>
    <col min="2564" max="2574" width="4.625" style="21" customWidth="1"/>
    <col min="2575" max="2816" width="9" style="21"/>
    <col min="2817" max="2817" width="9.875" style="21" customWidth="1"/>
    <col min="2818" max="2819" width="9.25" style="21" customWidth="1"/>
    <col min="2820" max="2830" width="4.625" style="21" customWidth="1"/>
    <col min="2831" max="3072" width="9" style="21"/>
    <col min="3073" max="3073" width="9.875" style="21" customWidth="1"/>
    <col min="3074" max="3075" width="9.25" style="21" customWidth="1"/>
    <col min="3076" max="3086" width="4.625" style="21" customWidth="1"/>
    <col min="3087" max="3328" width="9" style="21"/>
    <col min="3329" max="3329" width="9.875" style="21" customWidth="1"/>
    <col min="3330" max="3331" width="9.25" style="21" customWidth="1"/>
    <col min="3332" max="3342" width="4.625" style="21" customWidth="1"/>
    <col min="3343" max="3584" width="9" style="21"/>
    <col min="3585" max="3585" width="9.875" style="21" customWidth="1"/>
    <col min="3586" max="3587" width="9.25" style="21" customWidth="1"/>
    <col min="3588" max="3598" width="4.625" style="21" customWidth="1"/>
    <col min="3599" max="3840" width="9" style="21"/>
    <col min="3841" max="3841" width="9.875" style="21" customWidth="1"/>
    <col min="3842" max="3843" width="9.25" style="21" customWidth="1"/>
    <col min="3844" max="3854" width="4.625" style="21" customWidth="1"/>
    <col min="3855" max="4096" width="9" style="21"/>
    <col min="4097" max="4097" width="9.875" style="21" customWidth="1"/>
    <col min="4098" max="4099" width="9.25" style="21" customWidth="1"/>
    <col min="4100" max="4110" width="4.625" style="21" customWidth="1"/>
    <col min="4111" max="4352" width="9" style="21"/>
    <col min="4353" max="4353" width="9.875" style="21" customWidth="1"/>
    <col min="4354" max="4355" width="9.25" style="21" customWidth="1"/>
    <col min="4356" max="4366" width="4.625" style="21" customWidth="1"/>
    <col min="4367" max="4608" width="9" style="21"/>
    <col min="4609" max="4609" width="9.875" style="21" customWidth="1"/>
    <col min="4610" max="4611" width="9.25" style="21" customWidth="1"/>
    <col min="4612" max="4622" width="4.625" style="21" customWidth="1"/>
    <col min="4623" max="4864" width="9" style="21"/>
    <col min="4865" max="4865" width="9.875" style="21" customWidth="1"/>
    <col min="4866" max="4867" width="9.25" style="21" customWidth="1"/>
    <col min="4868" max="4878" width="4.625" style="21" customWidth="1"/>
    <col min="4879" max="5120" width="9" style="21"/>
    <col min="5121" max="5121" width="9.875" style="21" customWidth="1"/>
    <col min="5122" max="5123" width="9.25" style="21" customWidth="1"/>
    <col min="5124" max="5134" width="4.625" style="21" customWidth="1"/>
    <col min="5135" max="5376" width="9" style="21"/>
    <col min="5377" max="5377" width="9.875" style="21" customWidth="1"/>
    <col min="5378" max="5379" width="9.25" style="21" customWidth="1"/>
    <col min="5380" max="5390" width="4.625" style="21" customWidth="1"/>
    <col min="5391" max="5632" width="9" style="21"/>
    <col min="5633" max="5633" width="9.875" style="21" customWidth="1"/>
    <col min="5634" max="5635" width="9.25" style="21" customWidth="1"/>
    <col min="5636" max="5646" width="4.625" style="21" customWidth="1"/>
    <col min="5647" max="5888" width="9" style="21"/>
    <col min="5889" max="5889" width="9.875" style="21" customWidth="1"/>
    <col min="5890" max="5891" width="9.25" style="21" customWidth="1"/>
    <col min="5892" max="5902" width="4.625" style="21" customWidth="1"/>
    <col min="5903" max="6144" width="9" style="21"/>
    <col min="6145" max="6145" width="9.875" style="21" customWidth="1"/>
    <col min="6146" max="6147" width="9.25" style="21" customWidth="1"/>
    <col min="6148" max="6158" width="4.625" style="21" customWidth="1"/>
    <col min="6159" max="6400" width="9" style="21"/>
    <col min="6401" max="6401" width="9.875" style="21" customWidth="1"/>
    <col min="6402" max="6403" width="9.25" style="21" customWidth="1"/>
    <col min="6404" max="6414" width="4.625" style="21" customWidth="1"/>
    <col min="6415" max="6656" width="9" style="21"/>
    <col min="6657" max="6657" width="9.875" style="21" customWidth="1"/>
    <col min="6658" max="6659" width="9.25" style="21" customWidth="1"/>
    <col min="6660" max="6670" width="4.625" style="21" customWidth="1"/>
    <col min="6671" max="6912" width="9" style="21"/>
    <col min="6913" max="6913" width="9.875" style="21" customWidth="1"/>
    <col min="6914" max="6915" width="9.25" style="21" customWidth="1"/>
    <col min="6916" max="6926" width="4.625" style="21" customWidth="1"/>
    <col min="6927" max="7168" width="9" style="21"/>
    <col min="7169" max="7169" width="9.875" style="21" customWidth="1"/>
    <col min="7170" max="7171" width="9.25" style="21" customWidth="1"/>
    <col min="7172" max="7182" width="4.625" style="21" customWidth="1"/>
    <col min="7183" max="7424" width="9" style="21"/>
    <col min="7425" max="7425" width="9.875" style="21" customWidth="1"/>
    <col min="7426" max="7427" width="9.25" style="21" customWidth="1"/>
    <col min="7428" max="7438" width="4.625" style="21" customWidth="1"/>
    <col min="7439" max="7680" width="9" style="21"/>
    <col min="7681" max="7681" width="9.875" style="21" customWidth="1"/>
    <col min="7682" max="7683" width="9.25" style="21" customWidth="1"/>
    <col min="7684" max="7694" width="4.625" style="21" customWidth="1"/>
    <col min="7695" max="7936" width="9" style="21"/>
    <col min="7937" max="7937" width="9.875" style="21" customWidth="1"/>
    <col min="7938" max="7939" width="9.25" style="21" customWidth="1"/>
    <col min="7940" max="7950" width="4.625" style="21" customWidth="1"/>
    <col min="7951" max="8192" width="9" style="21"/>
    <col min="8193" max="8193" width="9.875" style="21" customWidth="1"/>
    <col min="8194" max="8195" width="9.25" style="21" customWidth="1"/>
    <col min="8196" max="8206" width="4.625" style="21" customWidth="1"/>
    <col min="8207" max="8448" width="9" style="21"/>
    <col min="8449" max="8449" width="9.875" style="21" customWidth="1"/>
    <col min="8450" max="8451" width="9.25" style="21" customWidth="1"/>
    <col min="8452" max="8462" width="4.625" style="21" customWidth="1"/>
    <col min="8463" max="8704" width="9" style="21"/>
    <col min="8705" max="8705" width="9.875" style="21" customWidth="1"/>
    <col min="8706" max="8707" width="9.25" style="21" customWidth="1"/>
    <col min="8708" max="8718" width="4.625" style="21" customWidth="1"/>
    <col min="8719" max="8960" width="9" style="21"/>
    <col min="8961" max="8961" width="9.875" style="21" customWidth="1"/>
    <col min="8962" max="8963" width="9.25" style="21" customWidth="1"/>
    <col min="8964" max="8974" width="4.625" style="21" customWidth="1"/>
    <col min="8975" max="9216" width="9" style="21"/>
    <col min="9217" max="9217" width="9.875" style="21" customWidth="1"/>
    <col min="9218" max="9219" width="9.25" style="21" customWidth="1"/>
    <col min="9220" max="9230" width="4.625" style="21" customWidth="1"/>
    <col min="9231" max="9472" width="9" style="21"/>
    <col min="9473" max="9473" width="9.875" style="21" customWidth="1"/>
    <col min="9474" max="9475" width="9.25" style="21" customWidth="1"/>
    <col min="9476" max="9486" width="4.625" style="21" customWidth="1"/>
    <col min="9487" max="9728" width="9" style="21"/>
    <col min="9729" max="9729" width="9.875" style="21" customWidth="1"/>
    <col min="9730" max="9731" width="9.25" style="21" customWidth="1"/>
    <col min="9732" max="9742" width="4.625" style="21" customWidth="1"/>
    <col min="9743" max="9984" width="9" style="21"/>
    <col min="9985" max="9985" width="9.875" style="21" customWidth="1"/>
    <col min="9986" max="9987" width="9.25" style="21" customWidth="1"/>
    <col min="9988" max="9998" width="4.625" style="21" customWidth="1"/>
    <col min="9999" max="10240" width="9" style="21"/>
    <col min="10241" max="10241" width="9.875" style="21" customWidth="1"/>
    <col min="10242" max="10243" width="9.25" style="21" customWidth="1"/>
    <col min="10244" max="10254" width="4.625" style="21" customWidth="1"/>
    <col min="10255" max="10496" width="9" style="21"/>
    <col min="10497" max="10497" width="9.875" style="21" customWidth="1"/>
    <col min="10498" max="10499" width="9.25" style="21" customWidth="1"/>
    <col min="10500" max="10510" width="4.625" style="21" customWidth="1"/>
    <col min="10511" max="10752" width="9" style="21"/>
    <col min="10753" max="10753" width="9.875" style="21" customWidth="1"/>
    <col min="10754" max="10755" width="9.25" style="21" customWidth="1"/>
    <col min="10756" max="10766" width="4.625" style="21" customWidth="1"/>
    <col min="10767" max="11008" width="9" style="21"/>
    <col min="11009" max="11009" width="9.875" style="21" customWidth="1"/>
    <col min="11010" max="11011" width="9.25" style="21" customWidth="1"/>
    <col min="11012" max="11022" width="4.625" style="21" customWidth="1"/>
    <col min="11023" max="11264" width="9" style="21"/>
    <col min="11265" max="11265" width="9.875" style="21" customWidth="1"/>
    <col min="11266" max="11267" width="9.25" style="21" customWidth="1"/>
    <col min="11268" max="11278" width="4.625" style="21" customWidth="1"/>
    <col min="11279" max="11520" width="9" style="21"/>
    <col min="11521" max="11521" width="9.875" style="21" customWidth="1"/>
    <col min="11522" max="11523" width="9.25" style="21" customWidth="1"/>
    <col min="11524" max="11534" width="4.625" style="21" customWidth="1"/>
    <col min="11535" max="11776" width="9" style="21"/>
    <col min="11777" max="11777" width="9.875" style="21" customWidth="1"/>
    <col min="11778" max="11779" width="9.25" style="21" customWidth="1"/>
    <col min="11780" max="11790" width="4.625" style="21" customWidth="1"/>
    <col min="11791" max="12032" width="9" style="21"/>
    <col min="12033" max="12033" width="9.875" style="21" customWidth="1"/>
    <col min="12034" max="12035" width="9.25" style="21" customWidth="1"/>
    <col min="12036" max="12046" width="4.625" style="21" customWidth="1"/>
    <col min="12047" max="12288" width="9" style="21"/>
    <col min="12289" max="12289" width="9.875" style="21" customWidth="1"/>
    <col min="12290" max="12291" width="9.25" style="21" customWidth="1"/>
    <col min="12292" max="12302" width="4.625" style="21" customWidth="1"/>
    <col min="12303" max="12544" width="9" style="21"/>
    <col min="12545" max="12545" width="9.875" style="21" customWidth="1"/>
    <col min="12546" max="12547" width="9.25" style="21" customWidth="1"/>
    <col min="12548" max="12558" width="4.625" style="21" customWidth="1"/>
    <col min="12559" max="12800" width="9" style="21"/>
    <col min="12801" max="12801" width="9.875" style="21" customWidth="1"/>
    <col min="12802" max="12803" width="9.25" style="21" customWidth="1"/>
    <col min="12804" max="12814" width="4.625" style="21" customWidth="1"/>
    <col min="12815" max="13056" width="9" style="21"/>
    <col min="13057" max="13057" width="9.875" style="21" customWidth="1"/>
    <col min="13058" max="13059" width="9.25" style="21" customWidth="1"/>
    <col min="13060" max="13070" width="4.625" style="21" customWidth="1"/>
    <col min="13071" max="13312" width="9" style="21"/>
    <col min="13313" max="13313" width="9.875" style="21" customWidth="1"/>
    <col min="13314" max="13315" width="9.25" style="21" customWidth="1"/>
    <col min="13316" max="13326" width="4.625" style="21" customWidth="1"/>
    <col min="13327" max="13568" width="9" style="21"/>
    <col min="13569" max="13569" width="9.875" style="21" customWidth="1"/>
    <col min="13570" max="13571" width="9.25" style="21" customWidth="1"/>
    <col min="13572" max="13582" width="4.625" style="21" customWidth="1"/>
    <col min="13583" max="13824" width="9" style="21"/>
    <col min="13825" max="13825" width="9.875" style="21" customWidth="1"/>
    <col min="13826" max="13827" width="9.25" style="21" customWidth="1"/>
    <col min="13828" max="13838" width="4.625" style="21" customWidth="1"/>
    <col min="13839" max="14080" width="9" style="21"/>
    <col min="14081" max="14081" width="9.875" style="21" customWidth="1"/>
    <col min="14082" max="14083" width="9.25" style="21" customWidth="1"/>
    <col min="14084" max="14094" width="4.625" style="21" customWidth="1"/>
    <col min="14095" max="14336" width="9" style="21"/>
    <col min="14337" max="14337" width="9.875" style="21" customWidth="1"/>
    <col min="14338" max="14339" width="9.25" style="21" customWidth="1"/>
    <col min="14340" max="14350" width="4.625" style="21" customWidth="1"/>
    <col min="14351" max="14592" width="9" style="21"/>
    <col min="14593" max="14593" width="9.875" style="21" customWidth="1"/>
    <col min="14594" max="14595" width="9.25" style="21" customWidth="1"/>
    <col min="14596" max="14606" width="4.625" style="21" customWidth="1"/>
    <col min="14607" max="14848" width="9" style="21"/>
    <col min="14849" max="14849" width="9.875" style="21" customWidth="1"/>
    <col min="14850" max="14851" width="9.25" style="21" customWidth="1"/>
    <col min="14852" max="14862" width="4.625" style="21" customWidth="1"/>
    <col min="14863" max="15104" width="9" style="21"/>
    <col min="15105" max="15105" width="9.875" style="21" customWidth="1"/>
    <col min="15106" max="15107" width="9.25" style="21" customWidth="1"/>
    <col min="15108" max="15118" width="4.625" style="21" customWidth="1"/>
    <col min="15119" max="15360" width="9" style="21"/>
    <col min="15361" max="15361" width="9.875" style="21" customWidth="1"/>
    <col min="15362" max="15363" width="9.25" style="21" customWidth="1"/>
    <col min="15364" max="15374" width="4.625" style="21" customWidth="1"/>
    <col min="15375" max="15616" width="9" style="21"/>
    <col min="15617" max="15617" width="9.875" style="21" customWidth="1"/>
    <col min="15618" max="15619" width="9.25" style="21" customWidth="1"/>
    <col min="15620" max="15630" width="4.625" style="21" customWidth="1"/>
    <col min="15631" max="15872" width="9" style="21"/>
    <col min="15873" max="15873" width="9.875" style="21" customWidth="1"/>
    <col min="15874" max="15875" width="9.25" style="21" customWidth="1"/>
    <col min="15876" max="15886" width="4.625" style="21" customWidth="1"/>
    <col min="15887" max="16128" width="9" style="21"/>
    <col min="16129" max="16129" width="9.875" style="21" customWidth="1"/>
    <col min="16130" max="16131" width="9.25" style="21" customWidth="1"/>
    <col min="16132" max="16142" width="4.625" style="21" customWidth="1"/>
    <col min="16143" max="16384" width="9" style="21"/>
  </cols>
  <sheetData>
    <row r="1" spans="1:14" s="20" customFormat="1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32" customFormat="1" ht="19.5" customHeight="1" thickBot="1">
      <c r="A2" s="30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s="7" customFormat="1" ht="18.75" customHeight="1">
      <c r="A3" s="421"/>
      <c r="B3" s="421"/>
      <c r="C3" s="421"/>
      <c r="D3" s="440" t="s">
        <v>4</v>
      </c>
      <c r="E3" s="420"/>
      <c r="F3" s="420"/>
      <c r="G3" s="442"/>
      <c r="H3" s="487" t="s">
        <v>35</v>
      </c>
      <c r="I3" s="487"/>
      <c r="J3" s="487"/>
      <c r="K3" s="440" t="s">
        <v>36</v>
      </c>
      <c r="L3" s="420"/>
      <c r="M3" s="420"/>
      <c r="N3" s="488"/>
    </row>
    <row r="4" spans="1:14" s="7" customFormat="1" ht="14.25" customHeight="1">
      <c r="A4" s="422" t="s">
        <v>37</v>
      </c>
      <c r="B4" s="422"/>
      <c r="C4" s="422"/>
      <c r="D4" s="444" t="s">
        <v>4</v>
      </c>
      <c r="E4" s="22" t="s">
        <v>38</v>
      </c>
      <c r="F4" s="22" t="s">
        <v>39</v>
      </c>
      <c r="G4" s="23" t="s">
        <v>40</v>
      </c>
      <c r="H4" s="444" t="s">
        <v>4</v>
      </c>
      <c r="I4" s="22" t="s">
        <v>38</v>
      </c>
      <c r="J4" s="23" t="s">
        <v>39</v>
      </c>
      <c r="K4" s="428" t="s">
        <v>4</v>
      </c>
      <c r="L4" s="22" t="s">
        <v>38</v>
      </c>
      <c r="M4" s="24" t="s">
        <v>39</v>
      </c>
      <c r="N4" s="24" t="s">
        <v>40</v>
      </c>
    </row>
    <row r="5" spans="1:14" s="7" customFormat="1" ht="14.25" customHeight="1">
      <c r="A5" s="422"/>
      <c r="B5" s="422"/>
      <c r="C5" s="422"/>
      <c r="D5" s="445"/>
      <c r="E5" s="25" t="s">
        <v>41</v>
      </c>
      <c r="F5" s="25" t="s">
        <v>41</v>
      </c>
      <c r="G5" s="123" t="s">
        <v>41</v>
      </c>
      <c r="H5" s="445"/>
      <c r="I5" s="25" t="s">
        <v>41</v>
      </c>
      <c r="J5" s="26" t="s">
        <v>41</v>
      </c>
      <c r="K5" s="429"/>
      <c r="L5" s="25" t="s">
        <v>41</v>
      </c>
      <c r="M5" s="27" t="s">
        <v>41</v>
      </c>
      <c r="N5" s="28" t="s">
        <v>41</v>
      </c>
    </row>
    <row r="6" spans="1:14" s="7" customFormat="1" ht="18" customHeight="1">
      <c r="A6" s="490" t="s">
        <v>64</v>
      </c>
      <c r="B6" s="490"/>
      <c r="C6" s="490"/>
      <c r="D6" s="189">
        <f>SUM(E6:G6)</f>
        <v>32</v>
      </c>
      <c r="E6" s="190">
        <f>SUM(I6,L6)</f>
        <v>1</v>
      </c>
      <c r="F6" s="191">
        <f>SUM(J6,M6)</f>
        <v>31</v>
      </c>
      <c r="G6" s="192">
        <f>SUM(N6)</f>
        <v>0</v>
      </c>
      <c r="H6" s="189">
        <v>1</v>
      </c>
      <c r="I6" s="190">
        <v>0</v>
      </c>
      <c r="J6" s="190">
        <v>1</v>
      </c>
      <c r="K6" s="189">
        <f>SUM(L6:N6)</f>
        <v>31</v>
      </c>
      <c r="L6" s="190">
        <v>1</v>
      </c>
      <c r="M6" s="191">
        <v>30</v>
      </c>
      <c r="N6" s="193">
        <v>0</v>
      </c>
    </row>
    <row r="7" spans="1:14" s="7" customFormat="1" ht="18" customHeight="1">
      <c r="A7" s="422" t="s">
        <v>65</v>
      </c>
      <c r="B7" s="422"/>
      <c r="C7" s="422"/>
      <c r="D7" s="189">
        <f t="shared" ref="D7:D12" si="0">SUM(E7:G7)</f>
        <v>1</v>
      </c>
      <c r="E7" s="190">
        <f t="shared" ref="E7:E12" si="1">SUM(I7,L7)</f>
        <v>0</v>
      </c>
      <c r="F7" s="191">
        <f t="shared" ref="F7:F12" si="2">SUM(J7,M7)</f>
        <v>1</v>
      </c>
      <c r="G7" s="138">
        <f t="shared" ref="G7:G12" si="3">SUM(N7)</f>
        <v>0</v>
      </c>
      <c r="H7" s="189">
        <v>1</v>
      </c>
      <c r="I7" s="190">
        <v>0</v>
      </c>
      <c r="J7" s="190">
        <v>1</v>
      </c>
      <c r="K7" s="189">
        <f t="shared" ref="K7:K12" si="4">SUM(L7:N7)</f>
        <v>0</v>
      </c>
      <c r="L7" s="190">
        <v>0</v>
      </c>
      <c r="M7" s="191">
        <v>0</v>
      </c>
      <c r="N7" s="172">
        <v>0</v>
      </c>
    </row>
    <row r="8" spans="1:14" s="7" customFormat="1" ht="18" customHeight="1">
      <c r="A8" s="422" t="s">
        <v>66</v>
      </c>
      <c r="B8" s="422"/>
      <c r="C8" s="422"/>
      <c r="D8" s="189">
        <f t="shared" si="0"/>
        <v>3</v>
      </c>
      <c r="E8" s="190">
        <f t="shared" si="1"/>
        <v>1</v>
      </c>
      <c r="F8" s="191">
        <f t="shared" si="2"/>
        <v>2</v>
      </c>
      <c r="G8" s="138">
        <f t="shared" si="3"/>
        <v>0</v>
      </c>
      <c r="H8" s="189">
        <v>1</v>
      </c>
      <c r="I8" s="190">
        <v>0</v>
      </c>
      <c r="J8" s="190">
        <v>1</v>
      </c>
      <c r="K8" s="189">
        <f t="shared" si="4"/>
        <v>2</v>
      </c>
      <c r="L8" s="190">
        <v>1</v>
      </c>
      <c r="M8" s="191">
        <v>1</v>
      </c>
      <c r="N8" s="172">
        <v>0</v>
      </c>
    </row>
    <row r="9" spans="1:14" s="7" customFormat="1" ht="18" customHeight="1">
      <c r="A9" s="422" t="s">
        <v>67</v>
      </c>
      <c r="B9" s="422"/>
      <c r="C9" s="422"/>
      <c r="D9" s="189">
        <f t="shared" si="0"/>
        <v>1</v>
      </c>
      <c r="E9" s="190">
        <f t="shared" si="1"/>
        <v>0</v>
      </c>
      <c r="F9" s="191">
        <f t="shared" si="2"/>
        <v>1</v>
      </c>
      <c r="G9" s="138">
        <f t="shared" si="3"/>
        <v>0</v>
      </c>
      <c r="H9" s="189">
        <v>0</v>
      </c>
      <c r="I9" s="190">
        <v>0</v>
      </c>
      <c r="J9" s="190">
        <v>0</v>
      </c>
      <c r="K9" s="189">
        <f t="shared" si="4"/>
        <v>1</v>
      </c>
      <c r="L9" s="190">
        <v>0</v>
      </c>
      <c r="M9" s="191">
        <v>1</v>
      </c>
      <c r="N9" s="172">
        <v>0</v>
      </c>
    </row>
    <row r="10" spans="1:14" s="7" customFormat="1" ht="18" customHeight="1">
      <c r="A10" s="422" t="s">
        <v>68</v>
      </c>
      <c r="B10" s="422"/>
      <c r="C10" s="422"/>
      <c r="D10" s="189">
        <f t="shared" si="0"/>
        <v>1</v>
      </c>
      <c r="E10" s="190">
        <f t="shared" si="1"/>
        <v>0</v>
      </c>
      <c r="F10" s="191">
        <f t="shared" si="2"/>
        <v>1</v>
      </c>
      <c r="G10" s="138">
        <f t="shared" si="3"/>
        <v>0</v>
      </c>
      <c r="H10" s="189">
        <v>0</v>
      </c>
      <c r="I10" s="190">
        <v>0</v>
      </c>
      <c r="J10" s="190">
        <v>0</v>
      </c>
      <c r="K10" s="189">
        <f t="shared" si="4"/>
        <v>1</v>
      </c>
      <c r="L10" s="190">
        <v>0</v>
      </c>
      <c r="M10" s="191">
        <v>1</v>
      </c>
      <c r="N10" s="172">
        <v>0</v>
      </c>
    </row>
    <row r="11" spans="1:14" s="7" customFormat="1" ht="18" customHeight="1">
      <c r="A11" s="422" t="s">
        <v>30</v>
      </c>
      <c r="B11" s="422"/>
      <c r="C11" s="409"/>
      <c r="D11" s="189">
        <f t="shared" si="0"/>
        <v>5</v>
      </c>
      <c r="E11" s="190">
        <f t="shared" si="1"/>
        <v>2</v>
      </c>
      <c r="F11" s="191">
        <f t="shared" si="2"/>
        <v>3</v>
      </c>
      <c r="G11" s="138">
        <f t="shared" si="3"/>
        <v>0</v>
      </c>
      <c r="H11" s="189">
        <v>0</v>
      </c>
      <c r="I11" s="190">
        <v>0</v>
      </c>
      <c r="J11" s="190">
        <v>0</v>
      </c>
      <c r="K11" s="189">
        <f t="shared" si="4"/>
        <v>5</v>
      </c>
      <c r="L11" s="190">
        <v>2</v>
      </c>
      <c r="M11" s="191">
        <v>3</v>
      </c>
      <c r="N11" s="172">
        <v>0</v>
      </c>
    </row>
    <row r="12" spans="1:14" s="7" customFormat="1" ht="18" customHeight="1">
      <c r="A12" s="423" t="s">
        <v>32</v>
      </c>
      <c r="B12" s="423"/>
      <c r="C12" s="423"/>
      <c r="D12" s="194">
        <f t="shared" si="0"/>
        <v>4</v>
      </c>
      <c r="E12" s="190">
        <f t="shared" si="1"/>
        <v>0</v>
      </c>
      <c r="F12" s="191">
        <f t="shared" si="2"/>
        <v>4</v>
      </c>
      <c r="G12" s="138">
        <f t="shared" si="3"/>
        <v>0</v>
      </c>
      <c r="H12" s="194">
        <v>0</v>
      </c>
      <c r="I12" s="195">
        <v>0</v>
      </c>
      <c r="J12" s="195">
        <v>0</v>
      </c>
      <c r="K12" s="194">
        <f t="shared" si="4"/>
        <v>4</v>
      </c>
      <c r="L12" s="195">
        <v>0</v>
      </c>
      <c r="M12" s="196">
        <v>4</v>
      </c>
      <c r="N12" s="197">
        <v>0</v>
      </c>
    </row>
    <row r="13" spans="1:14" s="7" customFormat="1" ht="18" customHeight="1" thickBot="1">
      <c r="A13" s="489" t="s">
        <v>4</v>
      </c>
      <c r="B13" s="489"/>
      <c r="C13" s="489"/>
      <c r="D13" s="198">
        <f>SUM(D6:D12)</f>
        <v>47</v>
      </c>
      <c r="E13" s="199">
        <f t="shared" ref="E13:N13" si="5">SUM(E6:E12)</f>
        <v>4</v>
      </c>
      <c r="F13" s="199">
        <f t="shared" si="5"/>
        <v>43</v>
      </c>
      <c r="G13" s="149">
        <f t="shared" si="5"/>
        <v>0</v>
      </c>
      <c r="H13" s="200">
        <f t="shared" si="5"/>
        <v>3</v>
      </c>
      <c r="I13" s="201">
        <f t="shared" si="5"/>
        <v>0</v>
      </c>
      <c r="J13" s="201">
        <f t="shared" si="5"/>
        <v>3</v>
      </c>
      <c r="K13" s="202">
        <f t="shared" si="5"/>
        <v>44</v>
      </c>
      <c r="L13" s="203">
        <f t="shared" si="5"/>
        <v>4</v>
      </c>
      <c r="M13" s="201">
        <f t="shared" si="5"/>
        <v>40</v>
      </c>
      <c r="N13" s="204">
        <f t="shared" si="5"/>
        <v>0</v>
      </c>
    </row>
    <row r="14" spans="1:14" ht="6" customHeight="1"/>
    <row r="15" spans="1:14" ht="26.25" customHeight="1"/>
    <row r="16" spans="1:14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</sheetData>
  <mergeCells count="17">
    <mergeCell ref="A12:C12"/>
    <mergeCell ref="A13:C13"/>
    <mergeCell ref="A6:C6"/>
    <mergeCell ref="A7:C7"/>
    <mergeCell ref="A8:C8"/>
    <mergeCell ref="A9:C9"/>
    <mergeCell ref="A10:C10"/>
    <mergeCell ref="A11:C11"/>
    <mergeCell ref="D3:G3"/>
    <mergeCell ref="H3:J3"/>
    <mergeCell ref="K3:N3"/>
    <mergeCell ref="A4:C4"/>
    <mergeCell ref="D4:D5"/>
    <mergeCell ref="H4:H5"/>
    <mergeCell ref="K4:K5"/>
    <mergeCell ref="A5:C5"/>
    <mergeCell ref="A3:C3"/>
  </mergeCells>
  <phoneticPr fontId="3"/>
  <printOptions horizontalCentered="1"/>
  <pageMargins left="0.19685039370078741" right="0.59055118110236227" top="0.78740157480314965" bottom="0.59055118110236227" header="0.51181102362204722" footer="0.51181102362204722"/>
  <pageSetup paperSize="9" scale="82" orientation="portrait" r:id="rId1"/>
  <headerFooter scaleWithDoc="0" alignWithMargins="0">
    <oddHeader>&amp;R専修学校</oddHeader>
    <oddFooter xml:space="preserve">&amp;C&amp;"Century,標準"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AB40"/>
  <sheetViews>
    <sheetView showGridLines="0" view="pageBreakPreview" zoomScaleNormal="100" zoomScaleSheetLayoutView="100" workbookViewId="0"/>
  </sheetViews>
  <sheetFormatPr defaultColWidth="7.5" defaultRowHeight="30" customHeight="1"/>
  <cols>
    <col min="1" max="1" width="0.875" style="33" customWidth="1"/>
    <col min="2" max="2" width="3" style="33" customWidth="1"/>
    <col min="3" max="3" width="10.75" style="33" customWidth="1"/>
    <col min="4" max="8" width="4.25" style="33" customWidth="1"/>
    <col min="9" max="11" width="4.375" style="33" customWidth="1"/>
    <col min="12" max="24" width="4.25" style="33" customWidth="1"/>
    <col min="25" max="27" width="7.5" style="120"/>
    <col min="28" max="28" width="0.875" style="33" customWidth="1"/>
    <col min="29" max="256" width="7.5" style="33"/>
    <col min="257" max="257" width="0.875" style="33" customWidth="1"/>
    <col min="258" max="258" width="3" style="33" customWidth="1"/>
    <col min="259" max="259" width="10.75" style="33" customWidth="1"/>
    <col min="260" max="264" width="4.25" style="33" customWidth="1"/>
    <col min="265" max="267" width="4.375" style="33" customWidth="1"/>
    <col min="268" max="280" width="4.25" style="33" customWidth="1"/>
    <col min="281" max="283" width="7.5" style="33"/>
    <col min="284" max="284" width="0.875" style="33" customWidth="1"/>
    <col min="285" max="512" width="7.5" style="33"/>
    <col min="513" max="513" width="0.875" style="33" customWidth="1"/>
    <col min="514" max="514" width="3" style="33" customWidth="1"/>
    <col min="515" max="515" width="10.75" style="33" customWidth="1"/>
    <col min="516" max="520" width="4.25" style="33" customWidth="1"/>
    <col min="521" max="523" width="4.375" style="33" customWidth="1"/>
    <col min="524" max="536" width="4.25" style="33" customWidth="1"/>
    <col min="537" max="539" width="7.5" style="33"/>
    <col min="540" max="540" width="0.875" style="33" customWidth="1"/>
    <col min="541" max="768" width="7.5" style="33"/>
    <col min="769" max="769" width="0.875" style="33" customWidth="1"/>
    <col min="770" max="770" width="3" style="33" customWidth="1"/>
    <col min="771" max="771" width="10.75" style="33" customWidth="1"/>
    <col min="772" max="776" width="4.25" style="33" customWidth="1"/>
    <col min="777" max="779" width="4.375" style="33" customWidth="1"/>
    <col min="780" max="792" width="4.25" style="33" customWidth="1"/>
    <col min="793" max="795" width="7.5" style="33"/>
    <col min="796" max="796" width="0.875" style="33" customWidth="1"/>
    <col min="797" max="1024" width="7.5" style="33"/>
    <col min="1025" max="1025" width="0.875" style="33" customWidth="1"/>
    <col min="1026" max="1026" width="3" style="33" customWidth="1"/>
    <col min="1027" max="1027" width="10.75" style="33" customWidth="1"/>
    <col min="1028" max="1032" width="4.25" style="33" customWidth="1"/>
    <col min="1033" max="1035" width="4.375" style="33" customWidth="1"/>
    <col min="1036" max="1048" width="4.25" style="33" customWidth="1"/>
    <col min="1049" max="1051" width="7.5" style="33"/>
    <col min="1052" max="1052" width="0.875" style="33" customWidth="1"/>
    <col min="1053" max="1280" width="7.5" style="33"/>
    <col min="1281" max="1281" width="0.875" style="33" customWidth="1"/>
    <col min="1282" max="1282" width="3" style="33" customWidth="1"/>
    <col min="1283" max="1283" width="10.75" style="33" customWidth="1"/>
    <col min="1284" max="1288" width="4.25" style="33" customWidth="1"/>
    <col min="1289" max="1291" width="4.375" style="33" customWidth="1"/>
    <col min="1292" max="1304" width="4.25" style="33" customWidth="1"/>
    <col min="1305" max="1307" width="7.5" style="33"/>
    <col min="1308" max="1308" width="0.875" style="33" customWidth="1"/>
    <col min="1309" max="1536" width="7.5" style="33"/>
    <col min="1537" max="1537" width="0.875" style="33" customWidth="1"/>
    <col min="1538" max="1538" width="3" style="33" customWidth="1"/>
    <col min="1539" max="1539" width="10.75" style="33" customWidth="1"/>
    <col min="1540" max="1544" width="4.25" style="33" customWidth="1"/>
    <col min="1545" max="1547" width="4.375" style="33" customWidth="1"/>
    <col min="1548" max="1560" width="4.25" style="33" customWidth="1"/>
    <col min="1561" max="1563" width="7.5" style="33"/>
    <col min="1564" max="1564" width="0.875" style="33" customWidth="1"/>
    <col min="1565" max="1792" width="7.5" style="33"/>
    <col min="1793" max="1793" width="0.875" style="33" customWidth="1"/>
    <col min="1794" max="1794" width="3" style="33" customWidth="1"/>
    <col min="1795" max="1795" width="10.75" style="33" customWidth="1"/>
    <col min="1796" max="1800" width="4.25" style="33" customWidth="1"/>
    <col min="1801" max="1803" width="4.375" style="33" customWidth="1"/>
    <col min="1804" max="1816" width="4.25" style="33" customWidth="1"/>
    <col min="1817" max="1819" width="7.5" style="33"/>
    <col min="1820" max="1820" width="0.875" style="33" customWidth="1"/>
    <col min="1821" max="2048" width="7.5" style="33"/>
    <col min="2049" max="2049" width="0.875" style="33" customWidth="1"/>
    <col min="2050" max="2050" width="3" style="33" customWidth="1"/>
    <col min="2051" max="2051" width="10.75" style="33" customWidth="1"/>
    <col min="2052" max="2056" width="4.25" style="33" customWidth="1"/>
    <col min="2057" max="2059" width="4.375" style="33" customWidth="1"/>
    <col min="2060" max="2072" width="4.25" style="33" customWidth="1"/>
    <col min="2073" max="2075" width="7.5" style="33"/>
    <col min="2076" max="2076" width="0.875" style="33" customWidth="1"/>
    <col min="2077" max="2304" width="7.5" style="33"/>
    <col min="2305" max="2305" width="0.875" style="33" customWidth="1"/>
    <col min="2306" max="2306" width="3" style="33" customWidth="1"/>
    <col min="2307" max="2307" width="10.75" style="33" customWidth="1"/>
    <col min="2308" max="2312" width="4.25" style="33" customWidth="1"/>
    <col min="2313" max="2315" width="4.375" style="33" customWidth="1"/>
    <col min="2316" max="2328" width="4.25" style="33" customWidth="1"/>
    <col min="2329" max="2331" width="7.5" style="33"/>
    <col min="2332" max="2332" width="0.875" style="33" customWidth="1"/>
    <col min="2333" max="2560" width="7.5" style="33"/>
    <col min="2561" max="2561" width="0.875" style="33" customWidth="1"/>
    <col min="2562" max="2562" width="3" style="33" customWidth="1"/>
    <col min="2563" max="2563" width="10.75" style="33" customWidth="1"/>
    <col min="2564" max="2568" width="4.25" style="33" customWidth="1"/>
    <col min="2569" max="2571" width="4.375" style="33" customWidth="1"/>
    <col min="2572" max="2584" width="4.25" style="33" customWidth="1"/>
    <col min="2585" max="2587" width="7.5" style="33"/>
    <col min="2588" max="2588" width="0.875" style="33" customWidth="1"/>
    <col min="2589" max="2816" width="7.5" style="33"/>
    <col min="2817" max="2817" width="0.875" style="33" customWidth="1"/>
    <col min="2818" max="2818" width="3" style="33" customWidth="1"/>
    <col min="2819" max="2819" width="10.75" style="33" customWidth="1"/>
    <col min="2820" max="2824" width="4.25" style="33" customWidth="1"/>
    <col min="2825" max="2827" width="4.375" style="33" customWidth="1"/>
    <col min="2828" max="2840" width="4.25" style="33" customWidth="1"/>
    <col min="2841" max="2843" width="7.5" style="33"/>
    <col min="2844" max="2844" width="0.875" style="33" customWidth="1"/>
    <col min="2845" max="3072" width="7.5" style="33"/>
    <col min="3073" max="3073" width="0.875" style="33" customWidth="1"/>
    <col min="3074" max="3074" width="3" style="33" customWidth="1"/>
    <col min="3075" max="3075" width="10.75" style="33" customWidth="1"/>
    <col min="3076" max="3080" width="4.25" style="33" customWidth="1"/>
    <col min="3081" max="3083" width="4.375" style="33" customWidth="1"/>
    <col min="3084" max="3096" width="4.25" style="33" customWidth="1"/>
    <col min="3097" max="3099" width="7.5" style="33"/>
    <col min="3100" max="3100" width="0.875" style="33" customWidth="1"/>
    <col min="3101" max="3328" width="7.5" style="33"/>
    <col min="3329" max="3329" width="0.875" style="33" customWidth="1"/>
    <col min="3330" max="3330" width="3" style="33" customWidth="1"/>
    <col min="3331" max="3331" width="10.75" style="33" customWidth="1"/>
    <col min="3332" max="3336" width="4.25" style="33" customWidth="1"/>
    <col min="3337" max="3339" width="4.375" style="33" customWidth="1"/>
    <col min="3340" max="3352" width="4.25" style="33" customWidth="1"/>
    <col min="3353" max="3355" width="7.5" style="33"/>
    <col min="3356" max="3356" width="0.875" style="33" customWidth="1"/>
    <col min="3357" max="3584" width="7.5" style="33"/>
    <col min="3585" max="3585" width="0.875" style="33" customWidth="1"/>
    <col min="3586" max="3586" width="3" style="33" customWidth="1"/>
    <col min="3587" max="3587" width="10.75" style="33" customWidth="1"/>
    <col min="3588" max="3592" width="4.25" style="33" customWidth="1"/>
    <col min="3593" max="3595" width="4.375" style="33" customWidth="1"/>
    <col min="3596" max="3608" width="4.25" style="33" customWidth="1"/>
    <col min="3609" max="3611" width="7.5" style="33"/>
    <col min="3612" max="3612" width="0.875" style="33" customWidth="1"/>
    <col min="3613" max="3840" width="7.5" style="33"/>
    <col min="3841" max="3841" width="0.875" style="33" customWidth="1"/>
    <col min="3842" max="3842" width="3" style="33" customWidth="1"/>
    <col min="3843" max="3843" width="10.75" style="33" customWidth="1"/>
    <col min="3844" max="3848" width="4.25" style="33" customWidth="1"/>
    <col min="3849" max="3851" width="4.375" style="33" customWidth="1"/>
    <col min="3852" max="3864" width="4.25" style="33" customWidth="1"/>
    <col min="3865" max="3867" width="7.5" style="33"/>
    <col min="3868" max="3868" width="0.875" style="33" customWidth="1"/>
    <col min="3869" max="4096" width="7.5" style="33"/>
    <col min="4097" max="4097" width="0.875" style="33" customWidth="1"/>
    <col min="4098" max="4098" width="3" style="33" customWidth="1"/>
    <col min="4099" max="4099" width="10.75" style="33" customWidth="1"/>
    <col min="4100" max="4104" width="4.25" style="33" customWidth="1"/>
    <col min="4105" max="4107" width="4.375" style="33" customWidth="1"/>
    <col min="4108" max="4120" width="4.25" style="33" customWidth="1"/>
    <col min="4121" max="4123" width="7.5" style="33"/>
    <col min="4124" max="4124" width="0.875" style="33" customWidth="1"/>
    <col min="4125" max="4352" width="7.5" style="33"/>
    <col min="4353" max="4353" width="0.875" style="33" customWidth="1"/>
    <col min="4354" max="4354" width="3" style="33" customWidth="1"/>
    <col min="4355" max="4355" width="10.75" style="33" customWidth="1"/>
    <col min="4356" max="4360" width="4.25" style="33" customWidth="1"/>
    <col min="4361" max="4363" width="4.375" style="33" customWidth="1"/>
    <col min="4364" max="4376" width="4.25" style="33" customWidth="1"/>
    <col min="4377" max="4379" width="7.5" style="33"/>
    <col min="4380" max="4380" width="0.875" style="33" customWidth="1"/>
    <col min="4381" max="4608" width="7.5" style="33"/>
    <col min="4609" max="4609" width="0.875" style="33" customWidth="1"/>
    <col min="4610" max="4610" width="3" style="33" customWidth="1"/>
    <col min="4611" max="4611" width="10.75" style="33" customWidth="1"/>
    <col min="4612" max="4616" width="4.25" style="33" customWidth="1"/>
    <col min="4617" max="4619" width="4.375" style="33" customWidth="1"/>
    <col min="4620" max="4632" width="4.25" style="33" customWidth="1"/>
    <col min="4633" max="4635" width="7.5" style="33"/>
    <col min="4636" max="4636" width="0.875" style="33" customWidth="1"/>
    <col min="4637" max="4864" width="7.5" style="33"/>
    <col min="4865" max="4865" width="0.875" style="33" customWidth="1"/>
    <col min="4866" max="4866" width="3" style="33" customWidth="1"/>
    <col min="4867" max="4867" width="10.75" style="33" customWidth="1"/>
    <col min="4868" max="4872" width="4.25" style="33" customWidth="1"/>
    <col min="4873" max="4875" width="4.375" style="33" customWidth="1"/>
    <col min="4876" max="4888" width="4.25" style="33" customWidth="1"/>
    <col min="4889" max="4891" width="7.5" style="33"/>
    <col min="4892" max="4892" width="0.875" style="33" customWidth="1"/>
    <col min="4893" max="5120" width="7.5" style="33"/>
    <col min="5121" max="5121" width="0.875" style="33" customWidth="1"/>
    <col min="5122" max="5122" width="3" style="33" customWidth="1"/>
    <col min="5123" max="5123" width="10.75" style="33" customWidth="1"/>
    <col min="5124" max="5128" width="4.25" style="33" customWidth="1"/>
    <col min="5129" max="5131" width="4.375" style="33" customWidth="1"/>
    <col min="5132" max="5144" width="4.25" style="33" customWidth="1"/>
    <col min="5145" max="5147" width="7.5" style="33"/>
    <col min="5148" max="5148" width="0.875" style="33" customWidth="1"/>
    <col min="5149" max="5376" width="7.5" style="33"/>
    <col min="5377" max="5377" width="0.875" style="33" customWidth="1"/>
    <col min="5378" max="5378" width="3" style="33" customWidth="1"/>
    <col min="5379" max="5379" width="10.75" style="33" customWidth="1"/>
    <col min="5380" max="5384" width="4.25" style="33" customWidth="1"/>
    <col min="5385" max="5387" width="4.375" style="33" customWidth="1"/>
    <col min="5388" max="5400" width="4.25" style="33" customWidth="1"/>
    <col min="5401" max="5403" width="7.5" style="33"/>
    <col min="5404" max="5404" width="0.875" style="33" customWidth="1"/>
    <col min="5405" max="5632" width="7.5" style="33"/>
    <col min="5633" max="5633" width="0.875" style="33" customWidth="1"/>
    <col min="5634" max="5634" width="3" style="33" customWidth="1"/>
    <col min="5635" max="5635" width="10.75" style="33" customWidth="1"/>
    <col min="5636" max="5640" width="4.25" style="33" customWidth="1"/>
    <col min="5641" max="5643" width="4.375" style="33" customWidth="1"/>
    <col min="5644" max="5656" width="4.25" style="33" customWidth="1"/>
    <col min="5657" max="5659" width="7.5" style="33"/>
    <col min="5660" max="5660" width="0.875" style="33" customWidth="1"/>
    <col min="5661" max="5888" width="7.5" style="33"/>
    <col min="5889" max="5889" width="0.875" style="33" customWidth="1"/>
    <col min="5890" max="5890" width="3" style="33" customWidth="1"/>
    <col min="5891" max="5891" width="10.75" style="33" customWidth="1"/>
    <col min="5892" max="5896" width="4.25" style="33" customWidth="1"/>
    <col min="5897" max="5899" width="4.375" style="33" customWidth="1"/>
    <col min="5900" max="5912" width="4.25" style="33" customWidth="1"/>
    <col min="5913" max="5915" width="7.5" style="33"/>
    <col min="5916" max="5916" width="0.875" style="33" customWidth="1"/>
    <col min="5917" max="6144" width="7.5" style="33"/>
    <col min="6145" max="6145" width="0.875" style="33" customWidth="1"/>
    <col min="6146" max="6146" width="3" style="33" customWidth="1"/>
    <col min="6147" max="6147" width="10.75" style="33" customWidth="1"/>
    <col min="6148" max="6152" width="4.25" style="33" customWidth="1"/>
    <col min="6153" max="6155" width="4.375" style="33" customWidth="1"/>
    <col min="6156" max="6168" width="4.25" style="33" customWidth="1"/>
    <col min="6169" max="6171" width="7.5" style="33"/>
    <col min="6172" max="6172" width="0.875" style="33" customWidth="1"/>
    <col min="6173" max="6400" width="7.5" style="33"/>
    <col min="6401" max="6401" width="0.875" style="33" customWidth="1"/>
    <col min="6402" max="6402" width="3" style="33" customWidth="1"/>
    <col min="6403" max="6403" width="10.75" style="33" customWidth="1"/>
    <col min="6404" max="6408" width="4.25" style="33" customWidth="1"/>
    <col min="6409" max="6411" width="4.375" style="33" customWidth="1"/>
    <col min="6412" max="6424" width="4.25" style="33" customWidth="1"/>
    <col min="6425" max="6427" width="7.5" style="33"/>
    <col min="6428" max="6428" width="0.875" style="33" customWidth="1"/>
    <col min="6429" max="6656" width="7.5" style="33"/>
    <col min="6657" max="6657" width="0.875" style="33" customWidth="1"/>
    <col min="6658" max="6658" width="3" style="33" customWidth="1"/>
    <col min="6659" max="6659" width="10.75" style="33" customWidth="1"/>
    <col min="6660" max="6664" width="4.25" style="33" customWidth="1"/>
    <col min="6665" max="6667" width="4.375" style="33" customWidth="1"/>
    <col min="6668" max="6680" width="4.25" style="33" customWidth="1"/>
    <col min="6681" max="6683" width="7.5" style="33"/>
    <col min="6684" max="6684" width="0.875" style="33" customWidth="1"/>
    <col min="6685" max="6912" width="7.5" style="33"/>
    <col min="6913" max="6913" width="0.875" style="33" customWidth="1"/>
    <col min="6914" max="6914" width="3" style="33" customWidth="1"/>
    <col min="6915" max="6915" width="10.75" style="33" customWidth="1"/>
    <col min="6916" max="6920" width="4.25" style="33" customWidth="1"/>
    <col min="6921" max="6923" width="4.375" style="33" customWidth="1"/>
    <col min="6924" max="6936" width="4.25" style="33" customWidth="1"/>
    <col min="6937" max="6939" width="7.5" style="33"/>
    <col min="6940" max="6940" width="0.875" style="33" customWidth="1"/>
    <col min="6941" max="7168" width="7.5" style="33"/>
    <col min="7169" max="7169" width="0.875" style="33" customWidth="1"/>
    <col min="7170" max="7170" width="3" style="33" customWidth="1"/>
    <col min="7171" max="7171" width="10.75" style="33" customWidth="1"/>
    <col min="7172" max="7176" width="4.25" style="33" customWidth="1"/>
    <col min="7177" max="7179" width="4.375" style="33" customWidth="1"/>
    <col min="7180" max="7192" width="4.25" style="33" customWidth="1"/>
    <col min="7193" max="7195" width="7.5" style="33"/>
    <col min="7196" max="7196" width="0.875" style="33" customWidth="1"/>
    <col min="7197" max="7424" width="7.5" style="33"/>
    <col min="7425" max="7425" width="0.875" style="33" customWidth="1"/>
    <col min="7426" max="7426" width="3" style="33" customWidth="1"/>
    <col min="7427" max="7427" width="10.75" style="33" customWidth="1"/>
    <col min="7428" max="7432" width="4.25" style="33" customWidth="1"/>
    <col min="7433" max="7435" width="4.375" style="33" customWidth="1"/>
    <col min="7436" max="7448" width="4.25" style="33" customWidth="1"/>
    <col min="7449" max="7451" width="7.5" style="33"/>
    <col min="7452" max="7452" width="0.875" style="33" customWidth="1"/>
    <col min="7453" max="7680" width="7.5" style="33"/>
    <col min="7681" max="7681" width="0.875" style="33" customWidth="1"/>
    <col min="7682" max="7682" width="3" style="33" customWidth="1"/>
    <col min="7683" max="7683" width="10.75" style="33" customWidth="1"/>
    <col min="7684" max="7688" width="4.25" style="33" customWidth="1"/>
    <col min="7689" max="7691" width="4.375" style="33" customWidth="1"/>
    <col min="7692" max="7704" width="4.25" style="33" customWidth="1"/>
    <col min="7705" max="7707" width="7.5" style="33"/>
    <col min="7708" max="7708" width="0.875" style="33" customWidth="1"/>
    <col min="7709" max="7936" width="7.5" style="33"/>
    <col min="7937" max="7937" width="0.875" style="33" customWidth="1"/>
    <col min="7938" max="7938" width="3" style="33" customWidth="1"/>
    <col min="7939" max="7939" width="10.75" style="33" customWidth="1"/>
    <col min="7940" max="7944" width="4.25" style="33" customWidth="1"/>
    <col min="7945" max="7947" width="4.375" style="33" customWidth="1"/>
    <col min="7948" max="7960" width="4.25" style="33" customWidth="1"/>
    <col min="7961" max="7963" width="7.5" style="33"/>
    <col min="7964" max="7964" width="0.875" style="33" customWidth="1"/>
    <col min="7965" max="8192" width="7.5" style="33"/>
    <col min="8193" max="8193" width="0.875" style="33" customWidth="1"/>
    <col min="8194" max="8194" width="3" style="33" customWidth="1"/>
    <col min="8195" max="8195" width="10.75" style="33" customWidth="1"/>
    <col min="8196" max="8200" width="4.25" style="33" customWidth="1"/>
    <col min="8201" max="8203" width="4.375" style="33" customWidth="1"/>
    <col min="8204" max="8216" width="4.25" style="33" customWidth="1"/>
    <col min="8217" max="8219" width="7.5" style="33"/>
    <col min="8220" max="8220" width="0.875" style="33" customWidth="1"/>
    <col min="8221" max="8448" width="7.5" style="33"/>
    <col min="8449" max="8449" width="0.875" style="33" customWidth="1"/>
    <col min="8450" max="8450" width="3" style="33" customWidth="1"/>
    <col min="8451" max="8451" width="10.75" style="33" customWidth="1"/>
    <col min="8452" max="8456" width="4.25" style="33" customWidth="1"/>
    <col min="8457" max="8459" width="4.375" style="33" customWidth="1"/>
    <col min="8460" max="8472" width="4.25" style="33" customWidth="1"/>
    <col min="8473" max="8475" width="7.5" style="33"/>
    <col min="8476" max="8476" width="0.875" style="33" customWidth="1"/>
    <col min="8477" max="8704" width="7.5" style="33"/>
    <col min="8705" max="8705" width="0.875" style="33" customWidth="1"/>
    <col min="8706" max="8706" width="3" style="33" customWidth="1"/>
    <col min="8707" max="8707" width="10.75" style="33" customWidth="1"/>
    <col min="8708" max="8712" width="4.25" style="33" customWidth="1"/>
    <col min="8713" max="8715" width="4.375" style="33" customWidth="1"/>
    <col min="8716" max="8728" width="4.25" style="33" customWidth="1"/>
    <col min="8729" max="8731" width="7.5" style="33"/>
    <col min="8732" max="8732" width="0.875" style="33" customWidth="1"/>
    <col min="8733" max="8960" width="7.5" style="33"/>
    <col min="8961" max="8961" width="0.875" style="33" customWidth="1"/>
    <col min="8962" max="8962" width="3" style="33" customWidth="1"/>
    <col min="8963" max="8963" width="10.75" style="33" customWidth="1"/>
    <col min="8964" max="8968" width="4.25" style="33" customWidth="1"/>
    <col min="8969" max="8971" width="4.375" style="33" customWidth="1"/>
    <col min="8972" max="8984" width="4.25" style="33" customWidth="1"/>
    <col min="8985" max="8987" width="7.5" style="33"/>
    <col min="8988" max="8988" width="0.875" style="33" customWidth="1"/>
    <col min="8989" max="9216" width="7.5" style="33"/>
    <col min="9217" max="9217" width="0.875" style="33" customWidth="1"/>
    <col min="9218" max="9218" width="3" style="33" customWidth="1"/>
    <col min="9219" max="9219" width="10.75" style="33" customWidth="1"/>
    <col min="9220" max="9224" width="4.25" style="33" customWidth="1"/>
    <col min="9225" max="9227" width="4.375" style="33" customWidth="1"/>
    <col min="9228" max="9240" width="4.25" style="33" customWidth="1"/>
    <col min="9241" max="9243" width="7.5" style="33"/>
    <col min="9244" max="9244" width="0.875" style="33" customWidth="1"/>
    <col min="9245" max="9472" width="7.5" style="33"/>
    <col min="9473" max="9473" width="0.875" style="33" customWidth="1"/>
    <col min="9474" max="9474" width="3" style="33" customWidth="1"/>
    <col min="9475" max="9475" width="10.75" style="33" customWidth="1"/>
    <col min="9476" max="9480" width="4.25" style="33" customWidth="1"/>
    <col min="9481" max="9483" width="4.375" style="33" customWidth="1"/>
    <col min="9484" max="9496" width="4.25" style="33" customWidth="1"/>
    <col min="9497" max="9499" width="7.5" style="33"/>
    <col min="9500" max="9500" width="0.875" style="33" customWidth="1"/>
    <col min="9501" max="9728" width="7.5" style="33"/>
    <col min="9729" max="9729" width="0.875" style="33" customWidth="1"/>
    <col min="9730" max="9730" width="3" style="33" customWidth="1"/>
    <col min="9731" max="9731" width="10.75" style="33" customWidth="1"/>
    <col min="9732" max="9736" width="4.25" style="33" customWidth="1"/>
    <col min="9737" max="9739" width="4.375" style="33" customWidth="1"/>
    <col min="9740" max="9752" width="4.25" style="33" customWidth="1"/>
    <col min="9753" max="9755" width="7.5" style="33"/>
    <col min="9756" max="9756" width="0.875" style="33" customWidth="1"/>
    <col min="9757" max="9984" width="7.5" style="33"/>
    <col min="9985" max="9985" width="0.875" style="33" customWidth="1"/>
    <col min="9986" max="9986" width="3" style="33" customWidth="1"/>
    <col min="9987" max="9987" width="10.75" style="33" customWidth="1"/>
    <col min="9988" max="9992" width="4.25" style="33" customWidth="1"/>
    <col min="9993" max="9995" width="4.375" style="33" customWidth="1"/>
    <col min="9996" max="10008" width="4.25" style="33" customWidth="1"/>
    <col min="10009" max="10011" width="7.5" style="33"/>
    <col min="10012" max="10012" width="0.875" style="33" customWidth="1"/>
    <col min="10013" max="10240" width="7.5" style="33"/>
    <col min="10241" max="10241" width="0.875" style="33" customWidth="1"/>
    <col min="10242" max="10242" width="3" style="33" customWidth="1"/>
    <col min="10243" max="10243" width="10.75" style="33" customWidth="1"/>
    <col min="10244" max="10248" width="4.25" style="33" customWidth="1"/>
    <col min="10249" max="10251" width="4.375" style="33" customWidth="1"/>
    <col min="10252" max="10264" width="4.25" style="33" customWidth="1"/>
    <col min="10265" max="10267" width="7.5" style="33"/>
    <col min="10268" max="10268" width="0.875" style="33" customWidth="1"/>
    <col min="10269" max="10496" width="7.5" style="33"/>
    <col min="10497" max="10497" width="0.875" style="33" customWidth="1"/>
    <col min="10498" max="10498" width="3" style="33" customWidth="1"/>
    <col min="10499" max="10499" width="10.75" style="33" customWidth="1"/>
    <col min="10500" max="10504" width="4.25" style="33" customWidth="1"/>
    <col min="10505" max="10507" width="4.375" style="33" customWidth="1"/>
    <col min="10508" max="10520" width="4.25" style="33" customWidth="1"/>
    <col min="10521" max="10523" width="7.5" style="33"/>
    <col min="10524" max="10524" width="0.875" style="33" customWidth="1"/>
    <col min="10525" max="10752" width="7.5" style="33"/>
    <col min="10753" max="10753" width="0.875" style="33" customWidth="1"/>
    <col min="10754" max="10754" width="3" style="33" customWidth="1"/>
    <col min="10755" max="10755" width="10.75" style="33" customWidth="1"/>
    <col min="10756" max="10760" width="4.25" style="33" customWidth="1"/>
    <col min="10761" max="10763" width="4.375" style="33" customWidth="1"/>
    <col min="10764" max="10776" width="4.25" style="33" customWidth="1"/>
    <col min="10777" max="10779" width="7.5" style="33"/>
    <col min="10780" max="10780" width="0.875" style="33" customWidth="1"/>
    <col min="10781" max="11008" width="7.5" style="33"/>
    <col min="11009" max="11009" width="0.875" style="33" customWidth="1"/>
    <col min="11010" max="11010" width="3" style="33" customWidth="1"/>
    <col min="11011" max="11011" width="10.75" style="33" customWidth="1"/>
    <col min="11012" max="11016" width="4.25" style="33" customWidth="1"/>
    <col min="11017" max="11019" width="4.375" style="33" customWidth="1"/>
    <col min="11020" max="11032" width="4.25" style="33" customWidth="1"/>
    <col min="11033" max="11035" width="7.5" style="33"/>
    <col min="11036" max="11036" width="0.875" style="33" customWidth="1"/>
    <col min="11037" max="11264" width="7.5" style="33"/>
    <col min="11265" max="11265" width="0.875" style="33" customWidth="1"/>
    <col min="11266" max="11266" width="3" style="33" customWidth="1"/>
    <col min="11267" max="11267" width="10.75" style="33" customWidth="1"/>
    <col min="11268" max="11272" width="4.25" style="33" customWidth="1"/>
    <col min="11273" max="11275" width="4.375" style="33" customWidth="1"/>
    <col min="11276" max="11288" width="4.25" style="33" customWidth="1"/>
    <col min="11289" max="11291" width="7.5" style="33"/>
    <col min="11292" max="11292" width="0.875" style="33" customWidth="1"/>
    <col min="11293" max="11520" width="7.5" style="33"/>
    <col min="11521" max="11521" width="0.875" style="33" customWidth="1"/>
    <col min="11522" max="11522" width="3" style="33" customWidth="1"/>
    <col min="11523" max="11523" width="10.75" style="33" customWidth="1"/>
    <col min="11524" max="11528" width="4.25" style="33" customWidth="1"/>
    <col min="11529" max="11531" width="4.375" style="33" customWidth="1"/>
    <col min="11532" max="11544" width="4.25" style="33" customWidth="1"/>
    <col min="11545" max="11547" width="7.5" style="33"/>
    <col min="11548" max="11548" width="0.875" style="33" customWidth="1"/>
    <col min="11549" max="11776" width="7.5" style="33"/>
    <col min="11777" max="11777" width="0.875" style="33" customWidth="1"/>
    <col min="11778" max="11778" width="3" style="33" customWidth="1"/>
    <col min="11779" max="11779" width="10.75" style="33" customWidth="1"/>
    <col min="11780" max="11784" width="4.25" style="33" customWidth="1"/>
    <col min="11785" max="11787" width="4.375" style="33" customWidth="1"/>
    <col min="11788" max="11800" width="4.25" style="33" customWidth="1"/>
    <col min="11801" max="11803" width="7.5" style="33"/>
    <col min="11804" max="11804" width="0.875" style="33" customWidth="1"/>
    <col min="11805" max="12032" width="7.5" style="33"/>
    <col min="12033" max="12033" width="0.875" style="33" customWidth="1"/>
    <col min="12034" max="12034" width="3" style="33" customWidth="1"/>
    <col min="12035" max="12035" width="10.75" style="33" customWidth="1"/>
    <col min="12036" max="12040" width="4.25" style="33" customWidth="1"/>
    <col min="12041" max="12043" width="4.375" style="33" customWidth="1"/>
    <col min="12044" max="12056" width="4.25" style="33" customWidth="1"/>
    <col min="12057" max="12059" width="7.5" style="33"/>
    <col min="12060" max="12060" width="0.875" style="33" customWidth="1"/>
    <col min="12061" max="12288" width="7.5" style="33"/>
    <col min="12289" max="12289" width="0.875" style="33" customWidth="1"/>
    <col min="12290" max="12290" width="3" style="33" customWidth="1"/>
    <col min="12291" max="12291" width="10.75" style="33" customWidth="1"/>
    <col min="12292" max="12296" width="4.25" style="33" customWidth="1"/>
    <col min="12297" max="12299" width="4.375" style="33" customWidth="1"/>
    <col min="12300" max="12312" width="4.25" style="33" customWidth="1"/>
    <col min="12313" max="12315" width="7.5" style="33"/>
    <col min="12316" max="12316" width="0.875" style="33" customWidth="1"/>
    <col min="12317" max="12544" width="7.5" style="33"/>
    <col min="12545" max="12545" width="0.875" style="33" customWidth="1"/>
    <col min="12546" max="12546" width="3" style="33" customWidth="1"/>
    <col min="12547" max="12547" width="10.75" style="33" customWidth="1"/>
    <col min="12548" max="12552" width="4.25" style="33" customWidth="1"/>
    <col min="12553" max="12555" width="4.375" style="33" customWidth="1"/>
    <col min="12556" max="12568" width="4.25" style="33" customWidth="1"/>
    <col min="12569" max="12571" width="7.5" style="33"/>
    <col min="12572" max="12572" width="0.875" style="33" customWidth="1"/>
    <col min="12573" max="12800" width="7.5" style="33"/>
    <col min="12801" max="12801" width="0.875" style="33" customWidth="1"/>
    <col min="12802" max="12802" width="3" style="33" customWidth="1"/>
    <col min="12803" max="12803" width="10.75" style="33" customWidth="1"/>
    <col min="12804" max="12808" width="4.25" style="33" customWidth="1"/>
    <col min="12809" max="12811" width="4.375" style="33" customWidth="1"/>
    <col min="12812" max="12824" width="4.25" style="33" customWidth="1"/>
    <col min="12825" max="12827" width="7.5" style="33"/>
    <col min="12828" max="12828" width="0.875" style="33" customWidth="1"/>
    <col min="12829" max="13056" width="7.5" style="33"/>
    <col min="13057" max="13057" width="0.875" style="33" customWidth="1"/>
    <col min="13058" max="13058" width="3" style="33" customWidth="1"/>
    <col min="13059" max="13059" width="10.75" style="33" customWidth="1"/>
    <col min="13060" max="13064" width="4.25" style="33" customWidth="1"/>
    <col min="13065" max="13067" width="4.375" style="33" customWidth="1"/>
    <col min="13068" max="13080" width="4.25" style="33" customWidth="1"/>
    <col min="13081" max="13083" width="7.5" style="33"/>
    <col min="13084" max="13084" width="0.875" style="33" customWidth="1"/>
    <col min="13085" max="13312" width="7.5" style="33"/>
    <col min="13313" max="13313" width="0.875" style="33" customWidth="1"/>
    <col min="13314" max="13314" width="3" style="33" customWidth="1"/>
    <col min="13315" max="13315" width="10.75" style="33" customWidth="1"/>
    <col min="13316" max="13320" width="4.25" style="33" customWidth="1"/>
    <col min="13321" max="13323" width="4.375" style="33" customWidth="1"/>
    <col min="13324" max="13336" width="4.25" style="33" customWidth="1"/>
    <col min="13337" max="13339" width="7.5" style="33"/>
    <col min="13340" max="13340" width="0.875" style="33" customWidth="1"/>
    <col min="13341" max="13568" width="7.5" style="33"/>
    <col min="13569" max="13569" width="0.875" style="33" customWidth="1"/>
    <col min="13570" max="13570" width="3" style="33" customWidth="1"/>
    <col min="13571" max="13571" width="10.75" style="33" customWidth="1"/>
    <col min="13572" max="13576" width="4.25" style="33" customWidth="1"/>
    <col min="13577" max="13579" width="4.375" style="33" customWidth="1"/>
    <col min="13580" max="13592" width="4.25" style="33" customWidth="1"/>
    <col min="13593" max="13595" width="7.5" style="33"/>
    <col min="13596" max="13596" width="0.875" style="33" customWidth="1"/>
    <col min="13597" max="13824" width="7.5" style="33"/>
    <col min="13825" max="13825" width="0.875" style="33" customWidth="1"/>
    <col min="13826" max="13826" width="3" style="33" customWidth="1"/>
    <col min="13827" max="13827" width="10.75" style="33" customWidth="1"/>
    <col min="13828" max="13832" width="4.25" style="33" customWidth="1"/>
    <col min="13833" max="13835" width="4.375" style="33" customWidth="1"/>
    <col min="13836" max="13848" width="4.25" style="33" customWidth="1"/>
    <col min="13849" max="13851" width="7.5" style="33"/>
    <col min="13852" max="13852" width="0.875" style="33" customWidth="1"/>
    <col min="13853" max="14080" width="7.5" style="33"/>
    <col min="14081" max="14081" width="0.875" style="33" customWidth="1"/>
    <col min="14082" max="14082" width="3" style="33" customWidth="1"/>
    <col min="14083" max="14083" width="10.75" style="33" customWidth="1"/>
    <col min="14084" max="14088" width="4.25" style="33" customWidth="1"/>
    <col min="14089" max="14091" width="4.375" style="33" customWidth="1"/>
    <col min="14092" max="14104" width="4.25" style="33" customWidth="1"/>
    <col min="14105" max="14107" width="7.5" style="33"/>
    <col min="14108" max="14108" width="0.875" style="33" customWidth="1"/>
    <col min="14109" max="14336" width="7.5" style="33"/>
    <col min="14337" max="14337" width="0.875" style="33" customWidth="1"/>
    <col min="14338" max="14338" width="3" style="33" customWidth="1"/>
    <col min="14339" max="14339" width="10.75" style="33" customWidth="1"/>
    <col min="14340" max="14344" width="4.25" style="33" customWidth="1"/>
    <col min="14345" max="14347" width="4.375" style="33" customWidth="1"/>
    <col min="14348" max="14360" width="4.25" style="33" customWidth="1"/>
    <col min="14361" max="14363" width="7.5" style="33"/>
    <col min="14364" max="14364" width="0.875" style="33" customWidth="1"/>
    <col min="14365" max="14592" width="7.5" style="33"/>
    <col min="14593" max="14593" width="0.875" style="33" customWidth="1"/>
    <col min="14594" max="14594" width="3" style="33" customWidth="1"/>
    <col min="14595" max="14595" width="10.75" style="33" customWidth="1"/>
    <col min="14596" max="14600" width="4.25" style="33" customWidth="1"/>
    <col min="14601" max="14603" width="4.375" style="33" customWidth="1"/>
    <col min="14604" max="14616" width="4.25" style="33" customWidth="1"/>
    <col min="14617" max="14619" width="7.5" style="33"/>
    <col min="14620" max="14620" width="0.875" style="33" customWidth="1"/>
    <col min="14621" max="14848" width="7.5" style="33"/>
    <col min="14849" max="14849" width="0.875" style="33" customWidth="1"/>
    <col min="14850" max="14850" width="3" style="33" customWidth="1"/>
    <col min="14851" max="14851" width="10.75" style="33" customWidth="1"/>
    <col min="14852" max="14856" width="4.25" style="33" customWidth="1"/>
    <col min="14857" max="14859" width="4.375" style="33" customWidth="1"/>
    <col min="14860" max="14872" width="4.25" style="33" customWidth="1"/>
    <col min="14873" max="14875" width="7.5" style="33"/>
    <col min="14876" max="14876" width="0.875" style="33" customWidth="1"/>
    <col min="14877" max="15104" width="7.5" style="33"/>
    <col min="15105" max="15105" width="0.875" style="33" customWidth="1"/>
    <col min="15106" max="15106" width="3" style="33" customWidth="1"/>
    <col min="15107" max="15107" width="10.75" style="33" customWidth="1"/>
    <col min="15108" max="15112" width="4.25" style="33" customWidth="1"/>
    <col min="15113" max="15115" width="4.375" style="33" customWidth="1"/>
    <col min="15116" max="15128" width="4.25" style="33" customWidth="1"/>
    <col min="15129" max="15131" width="7.5" style="33"/>
    <col min="15132" max="15132" width="0.875" style="33" customWidth="1"/>
    <col min="15133" max="15360" width="7.5" style="33"/>
    <col min="15361" max="15361" width="0.875" style="33" customWidth="1"/>
    <col min="15362" max="15362" width="3" style="33" customWidth="1"/>
    <col min="15363" max="15363" width="10.75" style="33" customWidth="1"/>
    <col min="15364" max="15368" width="4.25" style="33" customWidth="1"/>
    <col min="15369" max="15371" width="4.375" style="33" customWidth="1"/>
    <col min="15372" max="15384" width="4.25" style="33" customWidth="1"/>
    <col min="15385" max="15387" width="7.5" style="33"/>
    <col min="15388" max="15388" width="0.875" style="33" customWidth="1"/>
    <col min="15389" max="15616" width="7.5" style="33"/>
    <col min="15617" max="15617" width="0.875" style="33" customWidth="1"/>
    <col min="15618" max="15618" width="3" style="33" customWidth="1"/>
    <col min="15619" max="15619" width="10.75" style="33" customWidth="1"/>
    <col min="15620" max="15624" width="4.25" style="33" customWidth="1"/>
    <col min="15625" max="15627" width="4.375" style="33" customWidth="1"/>
    <col min="15628" max="15640" width="4.25" style="33" customWidth="1"/>
    <col min="15641" max="15643" width="7.5" style="33"/>
    <col min="15644" max="15644" width="0.875" style="33" customWidth="1"/>
    <col min="15645" max="15872" width="7.5" style="33"/>
    <col min="15873" max="15873" width="0.875" style="33" customWidth="1"/>
    <col min="15874" max="15874" width="3" style="33" customWidth="1"/>
    <col min="15875" max="15875" width="10.75" style="33" customWidth="1"/>
    <col min="15876" max="15880" width="4.25" style="33" customWidth="1"/>
    <col min="15881" max="15883" width="4.375" style="33" customWidth="1"/>
    <col min="15884" max="15896" width="4.25" style="33" customWidth="1"/>
    <col min="15897" max="15899" width="7.5" style="33"/>
    <col min="15900" max="15900" width="0.875" style="33" customWidth="1"/>
    <col min="15901" max="16128" width="7.5" style="33"/>
    <col min="16129" max="16129" width="0.875" style="33" customWidth="1"/>
    <col min="16130" max="16130" width="3" style="33" customWidth="1"/>
    <col min="16131" max="16131" width="10.75" style="33" customWidth="1"/>
    <col min="16132" max="16136" width="4.25" style="33" customWidth="1"/>
    <col min="16137" max="16139" width="4.375" style="33" customWidth="1"/>
    <col min="16140" max="16152" width="4.25" style="33" customWidth="1"/>
    <col min="16153" max="16155" width="7.5" style="33"/>
    <col min="16156" max="16156" width="0.875" style="33" customWidth="1"/>
    <col min="16157" max="16384" width="7.5" style="33"/>
  </cols>
  <sheetData>
    <row r="1" spans="2:28" ht="20.25" customHeight="1"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8" ht="20.25" customHeight="1" thickBot="1">
      <c r="B2" s="35" t="s">
        <v>164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5"/>
      <c r="W2" s="36"/>
      <c r="X2" s="36"/>
    </row>
    <row r="3" spans="2:28" s="38" customFormat="1" ht="25.5" customHeight="1">
      <c r="B3" s="37"/>
      <c r="C3" s="37"/>
      <c r="D3" s="491" t="s">
        <v>165</v>
      </c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  <c r="P3" s="494" t="s">
        <v>166</v>
      </c>
      <c r="Q3" s="495"/>
      <c r="R3" s="495"/>
      <c r="S3" s="495"/>
      <c r="T3" s="495"/>
      <c r="U3" s="495"/>
      <c r="V3" s="496"/>
      <c r="W3" s="496"/>
      <c r="X3" s="496"/>
      <c r="AB3" s="39"/>
    </row>
    <row r="4" spans="2:28" s="38" customFormat="1" ht="25.5" customHeight="1">
      <c r="B4" s="497" t="s">
        <v>167</v>
      </c>
      <c r="C4" s="498"/>
      <c r="D4" s="499" t="s">
        <v>4</v>
      </c>
      <c r="E4" s="500"/>
      <c r="F4" s="501"/>
      <c r="G4" s="502" t="s">
        <v>168</v>
      </c>
      <c r="H4" s="503"/>
      <c r="I4" s="504"/>
      <c r="J4" s="502" t="s">
        <v>169</v>
      </c>
      <c r="K4" s="503"/>
      <c r="L4" s="504"/>
      <c r="M4" s="505" t="s">
        <v>170</v>
      </c>
      <c r="N4" s="506"/>
      <c r="O4" s="507"/>
      <c r="P4" s="508" t="s">
        <v>4</v>
      </c>
      <c r="Q4" s="500"/>
      <c r="R4" s="501"/>
      <c r="S4" s="502" t="s">
        <v>168</v>
      </c>
      <c r="T4" s="503"/>
      <c r="U4" s="504"/>
      <c r="V4" s="502" t="s">
        <v>169</v>
      </c>
      <c r="W4" s="503"/>
      <c r="X4" s="504"/>
      <c r="AB4" s="39"/>
    </row>
    <row r="5" spans="2:28" s="38" customFormat="1" ht="34.5" customHeight="1" thickBot="1">
      <c r="B5" s="40"/>
      <c r="C5" s="40"/>
      <c r="D5" s="41" t="s">
        <v>4</v>
      </c>
      <c r="E5" s="205" t="s">
        <v>70</v>
      </c>
      <c r="F5" s="205" t="s">
        <v>71</v>
      </c>
      <c r="G5" s="42" t="s">
        <v>4</v>
      </c>
      <c r="H5" s="205" t="s">
        <v>70</v>
      </c>
      <c r="I5" s="205" t="s">
        <v>71</v>
      </c>
      <c r="J5" s="42" t="s">
        <v>4</v>
      </c>
      <c r="K5" s="205" t="s">
        <v>70</v>
      </c>
      <c r="L5" s="205" t="s">
        <v>71</v>
      </c>
      <c r="M5" s="42" t="s">
        <v>4</v>
      </c>
      <c r="N5" s="205" t="s">
        <v>70</v>
      </c>
      <c r="O5" s="206" t="s">
        <v>71</v>
      </c>
      <c r="P5" s="43" t="s">
        <v>4</v>
      </c>
      <c r="Q5" s="205" t="s">
        <v>70</v>
      </c>
      <c r="R5" s="205" t="s">
        <v>71</v>
      </c>
      <c r="S5" s="42" t="s">
        <v>4</v>
      </c>
      <c r="T5" s="205" t="s">
        <v>70</v>
      </c>
      <c r="U5" s="42" t="s">
        <v>71</v>
      </c>
      <c r="V5" s="42" t="s">
        <v>4</v>
      </c>
      <c r="W5" s="205" t="s">
        <v>70</v>
      </c>
      <c r="X5" s="42" t="s">
        <v>71</v>
      </c>
      <c r="AB5" s="39"/>
    </row>
    <row r="6" spans="2:28" s="38" customFormat="1" ht="24.75" customHeight="1">
      <c r="B6" s="492" t="s">
        <v>165</v>
      </c>
      <c r="C6" s="514"/>
      <c r="D6" s="207">
        <f>SUM(E6:F6)</f>
        <v>47</v>
      </c>
      <c r="E6" s="208">
        <f>SUM(H6,K6,N6)</f>
        <v>47</v>
      </c>
      <c r="F6" s="208">
        <f>SUM(O6,L6,I6)</f>
        <v>0</v>
      </c>
      <c r="G6" s="209">
        <f>SUM(H6:I6)</f>
        <v>10</v>
      </c>
      <c r="H6" s="210">
        <f>T6+'108-2'!H6</f>
        <v>10</v>
      </c>
      <c r="I6" s="210">
        <f>U6+'108-2'!I6</f>
        <v>0</v>
      </c>
      <c r="J6" s="210">
        <f>SUM(K6:L6)</f>
        <v>23</v>
      </c>
      <c r="K6" s="211">
        <f>W6+'108-2'!K6+'108-2'!T6</f>
        <v>23</v>
      </c>
      <c r="L6" s="208">
        <f>SUM(X6,'108-2'!L6,'108-2'!U6)</f>
        <v>0</v>
      </c>
      <c r="M6" s="208">
        <f>SUM(N6:O6)</f>
        <v>14</v>
      </c>
      <c r="N6" s="212">
        <f>'108-2'!B6+'108-2'!N6</f>
        <v>14</v>
      </c>
      <c r="O6" s="213">
        <f>'108-2'!C6+'108-2'!O6</f>
        <v>0</v>
      </c>
      <c r="P6" s="214">
        <f>SUM(Q6:R6)</f>
        <v>4</v>
      </c>
      <c r="Q6" s="215">
        <f>SUM(T6,W6,'108-2'!B6)</f>
        <v>4</v>
      </c>
      <c r="R6" s="216">
        <f>SUM(U6,X6,'108-2'!C6)</f>
        <v>0</v>
      </c>
      <c r="S6" s="210">
        <f>SUM(T6:U6)</f>
        <v>2</v>
      </c>
      <c r="T6" s="211">
        <f>SUM(T7,T9,T13,T19,T23,T29,T31)</f>
        <v>2</v>
      </c>
      <c r="U6" s="209">
        <f>SUM(U7,U9,U13,U19,U23,U29,U31)</f>
        <v>0</v>
      </c>
      <c r="V6" s="217">
        <f>SUM(W6:X6)</f>
        <v>1</v>
      </c>
      <c r="W6" s="210">
        <f>SUM(W7,W9,W13,W19,W23,W29,W31)</f>
        <v>1</v>
      </c>
      <c r="X6" s="210">
        <f>SUM(X7,X9,X13,X19,X23,X29,X31)</f>
        <v>0</v>
      </c>
      <c r="AB6" s="39"/>
    </row>
    <row r="7" spans="2:28" s="38" customFormat="1" ht="24.75" customHeight="1">
      <c r="B7" s="515" t="s">
        <v>72</v>
      </c>
      <c r="C7" s="44" t="s">
        <v>4</v>
      </c>
      <c r="D7" s="218">
        <f t="shared" ref="D7:D35" si="0">SUM(E7:F7)</f>
        <v>2</v>
      </c>
      <c r="E7" s="219">
        <f t="shared" ref="E7:E35" si="1">SUM(H7,K7,N7)</f>
        <v>2</v>
      </c>
      <c r="F7" s="219">
        <f t="shared" ref="F7:F35" si="2">SUM(O7,L7,I7)</f>
        <v>0</v>
      </c>
      <c r="G7" s="220">
        <f t="shared" ref="G7:G35" si="3">SUM(H7:I7)</f>
        <v>0</v>
      </c>
      <c r="H7" s="220">
        <f>T7+'108-2'!H7</f>
        <v>0</v>
      </c>
      <c r="I7" s="220">
        <f>U7+'108-2'!I7</f>
        <v>0</v>
      </c>
      <c r="J7" s="220">
        <f t="shared" ref="J7:J35" si="4">SUM(K7:L7)</f>
        <v>0</v>
      </c>
      <c r="K7" s="221">
        <f>W7+'108-2'!K7+'108-2'!T7</f>
        <v>0</v>
      </c>
      <c r="L7" s="219">
        <f>SUM(X7,'108-2'!L7,'108-2'!U7)</f>
        <v>0</v>
      </c>
      <c r="M7" s="220">
        <f t="shared" ref="M7:M35" si="5">SUM(N7:O7)</f>
        <v>2</v>
      </c>
      <c r="N7" s="219">
        <f>'108-2'!B7+'108-2'!N7</f>
        <v>2</v>
      </c>
      <c r="O7" s="222">
        <f>'108-2'!C7+'108-2'!O7</f>
        <v>0</v>
      </c>
      <c r="P7" s="223">
        <f t="shared" ref="P7:P35" si="6">SUM(Q7:R7)</f>
        <v>0</v>
      </c>
      <c r="Q7" s="220">
        <f>SUM(T7,W7,'108-2'!B7)</f>
        <v>0</v>
      </c>
      <c r="R7" s="224">
        <f>SUM(U7,X7,'108-2'!C7)</f>
        <v>0</v>
      </c>
      <c r="S7" s="220">
        <f t="shared" ref="S7:X7" si="7">SUM(S8)</f>
        <v>0</v>
      </c>
      <c r="T7" s="221">
        <f>SUM(T8)</f>
        <v>0</v>
      </c>
      <c r="U7" s="220">
        <f t="shared" si="7"/>
        <v>0</v>
      </c>
      <c r="V7" s="224">
        <f t="shared" si="7"/>
        <v>0</v>
      </c>
      <c r="W7" s="220">
        <f t="shared" si="7"/>
        <v>0</v>
      </c>
      <c r="X7" s="220">
        <f t="shared" si="7"/>
        <v>0</v>
      </c>
      <c r="AB7" s="39"/>
    </row>
    <row r="8" spans="2:28" s="38" customFormat="1" ht="24.75" customHeight="1">
      <c r="B8" s="516"/>
      <c r="C8" s="45" t="s">
        <v>171</v>
      </c>
      <c r="D8" s="225">
        <f t="shared" si="0"/>
        <v>2</v>
      </c>
      <c r="E8" s="226">
        <f t="shared" si="1"/>
        <v>2</v>
      </c>
      <c r="F8" s="226">
        <f t="shared" si="2"/>
        <v>0</v>
      </c>
      <c r="G8" s="227">
        <f t="shared" si="3"/>
        <v>0</v>
      </c>
      <c r="H8" s="227">
        <f>T8+'108-2'!H8</f>
        <v>0</v>
      </c>
      <c r="I8" s="227">
        <f>U8+'108-2'!I8</f>
        <v>0</v>
      </c>
      <c r="J8" s="227">
        <f t="shared" si="4"/>
        <v>0</v>
      </c>
      <c r="K8" s="228">
        <f>W8+'108-2'!K8+'108-2'!T8</f>
        <v>0</v>
      </c>
      <c r="L8" s="226">
        <f>SUM(X8,'108-2'!L8,'108-2'!U8)</f>
        <v>0</v>
      </c>
      <c r="M8" s="226">
        <f t="shared" si="5"/>
        <v>2</v>
      </c>
      <c r="N8" s="227">
        <f>'108-2'!B8+'108-2'!N8</f>
        <v>2</v>
      </c>
      <c r="O8" s="229">
        <f>'108-2'!C8+'108-2'!O8</f>
        <v>0</v>
      </c>
      <c r="P8" s="230">
        <f t="shared" si="6"/>
        <v>0</v>
      </c>
      <c r="Q8" s="227">
        <f>SUM(T8,W8,'108-2'!B8)</f>
        <v>0</v>
      </c>
      <c r="R8" s="231">
        <f>SUM(U8,X8,'108-2'!C8)</f>
        <v>0</v>
      </c>
      <c r="S8" s="227">
        <v>0</v>
      </c>
      <c r="T8" s="228">
        <v>0</v>
      </c>
      <c r="U8" s="227">
        <v>0</v>
      </c>
      <c r="V8" s="231">
        <v>0</v>
      </c>
      <c r="W8" s="227">
        <v>0</v>
      </c>
      <c r="X8" s="227">
        <v>0</v>
      </c>
      <c r="AB8" s="39"/>
    </row>
    <row r="9" spans="2:28" s="38" customFormat="1" ht="24.75" customHeight="1">
      <c r="B9" s="517" t="s">
        <v>73</v>
      </c>
      <c r="C9" s="46" t="s">
        <v>4</v>
      </c>
      <c r="D9" s="218">
        <f t="shared" si="0"/>
        <v>7</v>
      </c>
      <c r="E9" s="219">
        <f t="shared" si="1"/>
        <v>7</v>
      </c>
      <c r="F9" s="219">
        <f t="shared" si="2"/>
        <v>0</v>
      </c>
      <c r="G9" s="220">
        <f t="shared" si="3"/>
        <v>0</v>
      </c>
      <c r="H9" s="220">
        <f>T9+'108-2'!H9</f>
        <v>0</v>
      </c>
      <c r="I9" s="220">
        <f>U9+'108-2'!I9</f>
        <v>0</v>
      </c>
      <c r="J9" s="220">
        <f t="shared" si="4"/>
        <v>0</v>
      </c>
      <c r="K9" s="221">
        <f>W9+'108-2'!K9+'108-2'!T9</f>
        <v>0</v>
      </c>
      <c r="L9" s="219">
        <f>SUM(X9,'108-2'!L9,'108-2'!U9)</f>
        <v>0</v>
      </c>
      <c r="M9" s="219">
        <f t="shared" si="5"/>
        <v>7</v>
      </c>
      <c r="N9" s="219">
        <f>'108-2'!B9+'108-2'!N9</f>
        <v>7</v>
      </c>
      <c r="O9" s="222">
        <f>'108-2'!C9+'108-2'!O9</f>
        <v>0</v>
      </c>
      <c r="P9" s="223">
        <f t="shared" si="6"/>
        <v>0</v>
      </c>
      <c r="Q9" s="220">
        <f>SUM(T9,W9,'108-2'!B9)</f>
        <v>0</v>
      </c>
      <c r="R9" s="224">
        <f>SUM(U9,X9,'108-2'!C9)</f>
        <v>0</v>
      </c>
      <c r="S9" s="220">
        <f t="shared" ref="S9:X9" si="8">SUM(S10:S12)</f>
        <v>0</v>
      </c>
      <c r="T9" s="221">
        <f t="shared" si="8"/>
        <v>0</v>
      </c>
      <c r="U9" s="220">
        <f t="shared" si="8"/>
        <v>0</v>
      </c>
      <c r="V9" s="224">
        <f t="shared" si="8"/>
        <v>0</v>
      </c>
      <c r="W9" s="220">
        <f t="shared" si="8"/>
        <v>0</v>
      </c>
      <c r="X9" s="220">
        <f t="shared" si="8"/>
        <v>0</v>
      </c>
      <c r="AB9" s="39"/>
    </row>
    <row r="10" spans="2:28" s="38" customFormat="1" ht="24.75" customHeight="1">
      <c r="B10" s="518"/>
      <c r="C10" s="47" t="s">
        <v>172</v>
      </c>
      <c r="D10" s="207">
        <f t="shared" si="0"/>
        <v>5</v>
      </c>
      <c r="E10" s="208">
        <f t="shared" si="1"/>
        <v>5</v>
      </c>
      <c r="F10" s="208">
        <f t="shared" si="2"/>
        <v>0</v>
      </c>
      <c r="G10" s="209">
        <f t="shared" si="3"/>
        <v>0</v>
      </c>
      <c r="H10" s="209">
        <f>T10+'108-2'!H10</f>
        <v>0</v>
      </c>
      <c r="I10" s="209">
        <f>U10+'108-2'!I10</f>
        <v>0</v>
      </c>
      <c r="J10" s="209">
        <f t="shared" si="4"/>
        <v>0</v>
      </c>
      <c r="K10" s="211">
        <f>W10+'108-2'!K10+'108-2'!T10</f>
        <v>0</v>
      </c>
      <c r="L10" s="208">
        <f>SUM(X10,'108-2'!L10,'108-2'!U10)</f>
        <v>0</v>
      </c>
      <c r="M10" s="208">
        <f t="shared" si="5"/>
        <v>5</v>
      </c>
      <c r="N10" s="208">
        <f>'108-2'!B10+'108-2'!N10</f>
        <v>5</v>
      </c>
      <c r="O10" s="229">
        <f>'108-2'!C10+'108-2'!O10</f>
        <v>0</v>
      </c>
      <c r="P10" s="232">
        <f t="shared" si="6"/>
        <v>0</v>
      </c>
      <c r="Q10" s="209">
        <f>SUM(T10,W10,'108-2'!B10)</f>
        <v>0</v>
      </c>
      <c r="R10" s="211">
        <f>SUM(U10,X10,'108-2'!C10)</f>
        <v>0</v>
      </c>
      <c r="S10" s="209">
        <v>0</v>
      </c>
      <c r="T10" s="211">
        <v>0</v>
      </c>
      <c r="U10" s="209">
        <v>0</v>
      </c>
      <c r="V10" s="233">
        <v>0</v>
      </c>
      <c r="W10" s="209">
        <v>0</v>
      </c>
      <c r="X10" s="209">
        <v>0</v>
      </c>
      <c r="AB10" s="39"/>
    </row>
    <row r="11" spans="2:28" s="38" customFormat="1" ht="24.75" customHeight="1">
      <c r="B11" s="518"/>
      <c r="C11" s="47" t="s">
        <v>173</v>
      </c>
      <c r="D11" s="207">
        <f t="shared" si="0"/>
        <v>1</v>
      </c>
      <c r="E11" s="208">
        <f t="shared" si="1"/>
        <v>1</v>
      </c>
      <c r="F11" s="208">
        <f t="shared" si="2"/>
        <v>0</v>
      </c>
      <c r="G11" s="209">
        <f t="shared" si="3"/>
        <v>0</v>
      </c>
      <c r="H11" s="209">
        <f>T11+'108-2'!H11</f>
        <v>0</v>
      </c>
      <c r="I11" s="209">
        <f>U11+'108-2'!I11</f>
        <v>0</v>
      </c>
      <c r="J11" s="209">
        <f t="shared" si="4"/>
        <v>0</v>
      </c>
      <c r="K11" s="211">
        <f>W11+'108-2'!K11+'108-2'!T11</f>
        <v>0</v>
      </c>
      <c r="L11" s="208">
        <f>SUM(X11,'108-2'!L11,'108-2'!U11)</f>
        <v>0</v>
      </c>
      <c r="M11" s="208">
        <f t="shared" si="5"/>
        <v>1</v>
      </c>
      <c r="N11" s="208">
        <f>'108-2'!B11+'108-2'!N11</f>
        <v>1</v>
      </c>
      <c r="O11" s="229">
        <f>'108-2'!C11+'108-2'!O11</f>
        <v>0</v>
      </c>
      <c r="P11" s="232">
        <f t="shared" si="6"/>
        <v>0</v>
      </c>
      <c r="Q11" s="209">
        <f>SUM(T11,W11,'108-2'!B11)</f>
        <v>0</v>
      </c>
      <c r="R11" s="211">
        <f>SUM(U11,X11,'108-2'!C11)</f>
        <v>0</v>
      </c>
      <c r="S11" s="209">
        <v>0</v>
      </c>
      <c r="T11" s="211">
        <v>0</v>
      </c>
      <c r="U11" s="209">
        <v>0</v>
      </c>
      <c r="V11" s="211">
        <v>0</v>
      </c>
      <c r="W11" s="208">
        <v>0</v>
      </c>
      <c r="X11" s="209">
        <v>0</v>
      </c>
      <c r="AB11" s="39"/>
    </row>
    <row r="12" spans="2:28" s="38" customFormat="1" ht="24.75" customHeight="1">
      <c r="B12" s="518"/>
      <c r="C12" s="131" t="s">
        <v>74</v>
      </c>
      <c r="D12" s="225">
        <f t="shared" si="0"/>
        <v>1</v>
      </c>
      <c r="E12" s="226">
        <f t="shared" si="1"/>
        <v>1</v>
      </c>
      <c r="F12" s="226">
        <f t="shared" si="2"/>
        <v>0</v>
      </c>
      <c r="G12" s="227">
        <f t="shared" si="3"/>
        <v>0</v>
      </c>
      <c r="H12" s="227">
        <f>T12+'108-2'!H12</f>
        <v>0</v>
      </c>
      <c r="I12" s="227">
        <f>U12+'108-2'!I12</f>
        <v>0</v>
      </c>
      <c r="J12" s="227">
        <f t="shared" si="4"/>
        <v>0</v>
      </c>
      <c r="K12" s="228">
        <f>W12+'108-2'!K12+'108-2'!T12</f>
        <v>0</v>
      </c>
      <c r="L12" s="226">
        <f>SUM(X12,'108-2'!L12,'108-2'!U12)</f>
        <v>0</v>
      </c>
      <c r="M12" s="226">
        <f t="shared" si="5"/>
        <v>1</v>
      </c>
      <c r="N12" s="226">
        <f>'108-2'!B12+'108-2'!N12</f>
        <v>1</v>
      </c>
      <c r="O12" s="234">
        <f>'108-2'!C12+'108-2'!O12</f>
        <v>0</v>
      </c>
      <c r="P12" s="230">
        <f t="shared" si="6"/>
        <v>0</v>
      </c>
      <c r="Q12" s="227">
        <f>SUM(T12,W12,'108-2'!B12)</f>
        <v>0</v>
      </c>
      <c r="R12" s="231">
        <f>SUM(U12,X12,'108-2'!C12)</f>
        <v>0</v>
      </c>
      <c r="S12" s="209">
        <v>0</v>
      </c>
      <c r="T12" s="211">
        <v>0</v>
      </c>
      <c r="U12" s="209">
        <v>0</v>
      </c>
      <c r="V12" s="209">
        <v>0</v>
      </c>
      <c r="W12" s="211">
        <v>0</v>
      </c>
      <c r="X12" s="209">
        <v>0</v>
      </c>
      <c r="AB12" s="39"/>
    </row>
    <row r="13" spans="2:28" s="38" customFormat="1" ht="24.75" customHeight="1">
      <c r="B13" s="519" t="s">
        <v>47</v>
      </c>
      <c r="C13" s="46" t="s">
        <v>4</v>
      </c>
      <c r="D13" s="218">
        <f t="shared" si="0"/>
        <v>10</v>
      </c>
      <c r="E13" s="219">
        <f t="shared" si="1"/>
        <v>10</v>
      </c>
      <c r="F13" s="219">
        <f t="shared" si="2"/>
        <v>0</v>
      </c>
      <c r="G13" s="220">
        <f t="shared" si="3"/>
        <v>4</v>
      </c>
      <c r="H13" s="220">
        <f>T13+'108-2'!H13</f>
        <v>4</v>
      </c>
      <c r="I13" s="220">
        <f>U13+'108-2'!I13</f>
        <v>0</v>
      </c>
      <c r="J13" s="220">
        <f t="shared" si="4"/>
        <v>5</v>
      </c>
      <c r="K13" s="221">
        <f>W13+'108-2'!K13+'108-2'!T13</f>
        <v>5</v>
      </c>
      <c r="L13" s="219">
        <f>SUM(X13,'108-2'!L13,'108-2'!U13)</f>
        <v>0</v>
      </c>
      <c r="M13" s="219">
        <f t="shared" si="5"/>
        <v>1</v>
      </c>
      <c r="N13" s="219">
        <f>'108-2'!B13+'108-2'!N13</f>
        <v>1</v>
      </c>
      <c r="O13" s="222">
        <f>'108-2'!C13+'108-2'!O13</f>
        <v>0</v>
      </c>
      <c r="P13" s="223">
        <f t="shared" si="6"/>
        <v>4</v>
      </c>
      <c r="Q13" s="220">
        <f>SUM(T13,W13,'108-2'!B13)</f>
        <v>4</v>
      </c>
      <c r="R13" s="224">
        <f>SUM(U13,X13,'108-2'!C13)</f>
        <v>0</v>
      </c>
      <c r="S13" s="220">
        <f t="shared" ref="S13:X13" si="9">SUM(S14:S18)</f>
        <v>2</v>
      </c>
      <c r="T13" s="221">
        <f t="shared" si="9"/>
        <v>2</v>
      </c>
      <c r="U13" s="220">
        <f t="shared" si="9"/>
        <v>0</v>
      </c>
      <c r="V13" s="220">
        <f t="shared" si="9"/>
        <v>1</v>
      </c>
      <c r="W13" s="220">
        <f t="shared" si="9"/>
        <v>1</v>
      </c>
      <c r="X13" s="220">
        <f t="shared" si="9"/>
        <v>0</v>
      </c>
      <c r="AB13" s="39"/>
    </row>
    <row r="14" spans="2:28" s="38" customFormat="1" ht="24.75" customHeight="1">
      <c r="B14" s="518"/>
      <c r="C14" s="47" t="s">
        <v>174</v>
      </c>
      <c r="D14" s="207">
        <f t="shared" si="0"/>
        <v>5</v>
      </c>
      <c r="E14" s="208">
        <f t="shared" si="1"/>
        <v>5</v>
      </c>
      <c r="F14" s="208">
        <f t="shared" si="2"/>
        <v>0</v>
      </c>
      <c r="G14" s="209">
        <f t="shared" si="3"/>
        <v>4</v>
      </c>
      <c r="H14" s="209">
        <f>T14+'108-2'!H14</f>
        <v>4</v>
      </c>
      <c r="I14" s="209">
        <f>U14+'108-2'!I14</f>
        <v>0</v>
      </c>
      <c r="J14" s="209">
        <f t="shared" si="4"/>
        <v>0</v>
      </c>
      <c r="K14" s="211">
        <f>W14+'108-2'!K14+'108-2'!T14</f>
        <v>0</v>
      </c>
      <c r="L14" s="208">
        <f>SUM(X14,'108-2'!L14,'108-2'!U14)</f>
        <v>0</v>
      </c>
      <c r="M14" s="208">
        <f t="shared" si="5"/>
        <v>1</v>
      </c>
      <c r="N14" s="208">
        <f>'108-2'!B14+'108-2'!N14</f>
        <v>1</v>
      </c>
      <c r="O14" s="229">
        <f>'108-2'!C14+'108-2'!O14</f>
        <v>0</v>
      </c>
      <c r="P14" s="232">
        <f t="shared" si="6"/>
        <v>3</v>
      </c>
      <c r="Q14" s="209">
        <f>SUM(T14,W14,'108-2'!B14)</f>
        <v>3</v>
      </c>
      <c r="R14" s="211">
        <f>SUM(U14,X14,'108-2'!C14)</f>
        <v>0</v>
      </c>
      <c r="S14" s="209">
        <v>2</v>
      </c>
      <c r="T14" s="211">
        <v>2</v>
      </c>
      <c r="U14" s="209">
        <v>0</v>
      </c>
      <c r="V14" s="209">
        <v>0</v>
      </c>
      <c r="W14" s="209">
        <v>0</v>
      </c>
      <c r="X14" s="209">
        <v>0</v>
      </c>
      <c r="AB14" s="39"/>
    </row>
    <row r="15" spans="2:28" s="38" customFormat="1" ht="24.75" customHeight="1">
      <c r="B15" s="518"/>
      <c r="C15" s="47" t="s">
        <v>175</v>
      </c>
      <c r="D15" s="207">
        <f t="shared" si="0"/>
        <v>1</v>
      </c>
      <c r="E15" s="208">
        <f t="shared" si="1"/>
        <v>1</v>
      </c>
      <c r="F15" s="208">
        <f t="shared" si="2"/>
        <v>0</v>
      </c>
      <c r="G15" s="209">
        <f t="shared" si="3"/>
        <v>0</v>
      </c>
      <c r="H15" s="209">
        <f>T15+'108-2'!H15</f>
        <v>0</v>
      </c>
      <c r="I15" s="209">
        <f>U15+'108-2'!I15</f>
        <v>0</v>
      </c>
      <c r="J15" s="209">
        <f t="shared" si="4"/>
        <v>1</v>
      </c>
      <c r="K15" s="211">
        <f>W15+'108-2'!K15+'108-2'!T15</f>
        <v>1</v>
      </c>
      <c r="L15" s="208">
        <f>SUM(X15,'108-2'!L15,'108-2'!U15)</f>
        <v>0</v>
      </c>
      <c r="M15" s="208">
        <f t="shared" si="5"/>
        <v>0</v>
      </c>
      <c r="N15" s="208">
        <f>'108-2'!B15+'108-2'!N15</f>
        <v>0</v>
      </c>
      <c r="O15" s="229">
        <f>'108-2'!C15+'108-2'!O15</f>
        <v>0</v>
      </c>
      <c r="P15" s="233">
        <f t="shared" si="6"/>
        <v>0</v>
      </c>
      <c r="Q15" s="209">
        <f>SUM(T15,W15,'108-2'!B15)</f>
        <v>0</v>
      </c>
      <c r="R15" s="211">
        <f>SUM(U15,X15,'108-2'!C15)</f>
        <v>0</v>
      </c>
      <c r="S15" s="209">
        <v>0</v>
      </c>
      <c r="T15" s="211">
        <v>0</v>
      </c>
      <c r="U15" s="209">
        <v>0</v>
      </c>
      <c r="V15" s="208">
        <v>0</v>
      </c>
      <c r="W15" s="209">
        <v>0</v>
      </c>
      <c r="X15" s="233">
        <v>0</v>
      </c>
      <c r="AB15" s="39"/>
    </row>
    <row r="16" spans="2:28" s="38" customFormat="1" ht="24.75" customHeight="1">
      <c r="B16" s="518"/>
      <c r="C16" s="47" t="s">
        <v>176</v>
      </c>
      <c r="D16" s="207">
        <f t="shared" si="0"/>
        <v>2</v>
      </c>
      <c r="E16" s="208">
        <f t="shared" si="1"/>
        <v>2</v>
      </c>
      <c r="F16" s="208">
        <f t="shared" si="2"/>
        <v>0</v>
      </c>
      <c r="G16" s="209">
        <f t="shared" si="3"/>
        <v>0</v>
      </c>
      <c r="H16" s="209">
        <f>T16+'108-2'!H16</f>
        <v>0</v>
      </c>
      <c r="I16" s="209">
        <f>U16+'108-2'!I16</f>
        <v>0</v>
      </c>
      <c r="J16" s="209">
        <f t="shared" si="4"/>
        <v>2</v>
      </c>
      <c r="K16" s="211">
        <f>W16+'108-2'!K16+'108-2'!T16</f>
        <v>2</v>
      </c>
      <c r="L16" s="208">
        <f>SUM(X16,'108-2'!L16,'108-2'!U16)</f>
        <v>0</v>
      </c>
      <c r="M16" s="208">
        <f t="shared" si="5"/>
        <v>0</v>
      </c>
      <c r="N16" s="208">
        <f>'108-2'!B16+'108-2'!N16</f>
        <v>0</v>
      </c>
      <c r="O16" s="229">
        <f>'108-2'!C16+'108-2'!O16</f>
        <v>0</v>
      </c>
      <c r="P16" s="232">
        <f t="shared" si="6"/>
        <v>0</v>
      </c>
      <c r="Q16" s="209">
        <f>SUM(T16,W16,'108-2'!B16)</f>
        <v>0</v>
      </c>
      <c r="R16" s="211">
        <f>SUM(U16,X16,'108-2'!C16)</f>
        <v>0</v>
      </c>
      <c r="S16" s="209">
        <v>0</v>
      </c>
      <c r="T16" s="211">
        <v>0</v>
      </c>
      <c r="U16" s="209">
        <v>0</v>
      </c>
      <c r="V16" s="208">
        <v>0</v>
      </c>
      <c r="W16" s="208">
        <v>0</v>
      </c>
      <c r="X16" s="209">
        <v>0</v>
      </c>
      <c r="AB16" s="39"/>
    </row>
    <row r="17" spans="2:28" s="38" customFormat="1" ht="24.75" customHeight="1">
      <c r="B17" s="125"/>
      <c r="C17" s="47" t="s">
        <v>154</v>
      </c>
      <c r="D17" s="207">
        <f t="shared" si="0"/>
        <v>1</v>
      </c>
      <c r="E17" s="208">
        <f t="shared" si="1"/>
        <v>1</v>
      </c>
      <c r="F17" s="208">
        <f t="shared" si="2"/>
        <v>0</v>
      </c>
      <c r="G17" s="209">
        <f t="shared" si="3"/>
        <v>0</v>
      </c>
      <c r="H17" s="209">
        <f>T17+'108-2'!H17</f>
        <v>0</v>
      </c>
      <c r="I17" s="209">
        <f>U17+'108-2'!I17</f>
        <v>0</v>
      </c>
      <c r="J17" s="209">
        <f t="shared" si="4"/>
        <v>1</v>
      </c>
      <c r="K17" s="211">
        <f>W17+'108-2'!K17+'108-2'!T17</f>
        <v>1</v>
      </c>
      <c r="L17" s="208">
        <f>SUM(X17,'108-2'!L17,'108-2'!U17)</f>
        <v>0</v>
      </c>
      <c r="M17" s="208">
        <f t="shared" si="5"/>
        <v>0</v>
      </c>
      <c r="N17" s="208">
        <f>'108-2'!B17+'108-2'!N17</f>
        <v>0</v>
      </c>
      <c r="O17" s="229">
        <f>'108-2'!C17+'108-2'!O17</f>
        <v>0</v>
      </c>
      <c r="P17" s="232">
        <f t="shared" si="6"/>
        <v>1</v>
      </c>
      <c r="Q17" s="209">
        <f>SUM(T17,W17,'108-2'!B17)</f>
        <v>1</v>
      </c>
      <c r="R17" s="233">
        <f>SUM(U17,X17,'108-2'!C17)</f>
        <v>0</v>
      </c>
      <c r="S17" s="233">
        <v>0</v>
      </c>
      <c r="T17" s="211">
        <v>0</v>
      </c>
      <c r="U17" s="209">
        <v>0</v>
      </c>
      <c r="V17" s="208">
        <v>1</v>
      </c>
      <c r="W17" s="208">
        <v>1</v>
      </c>
      <c r="X17" s="209">
        <v>0</v>
      </c>
      <c r="AB17" s="39"/>
    </row>
    <row r="18" spans="2:28" s="38" customFormat="1" ht="24.75" customHeight="1">
      <c r="B18" s="126"/>
      <c r="C18" s="45" t="s">
        <v>177</v>
      </c>
      <c r="D18" s="225">
        <f t="shared" si="0"/>
        <v>1</v>
      </c>
      <c r="E18" s="226">
        <f t="shared" si="1"/>
        <v>1</v>
      </c>
      <c r="F18" s="226">
        <f t="shared" si="2"/>
        <v>0</v>
      </c>
      <c r="G18" s="227">
        <f t="shared" si="3"/>
        <v>0</v>
      </c>
      <c r="H18" s="227">
        <f>T18+'108-2'!H18</f>
        <v>0</v>
      </c>
      <c r="I18" s="227">
        <f>U18+'108-2'!I18</f>
        <v>0</v>
      </c>
      <c r="J18" s="227">
        <f t="shared" si="4"/>
        <v>1</v>
      </c>
      <c r="K18" s="228">
        <f>W18+'108-2'!K18+'108-2'!T18</f>
        <v>1</v>
      </c>
      <c r="L18" s="226">
        <f>SUM(X18,'108-2'!L18,'108-2'!U18)</f>
        <v>0</v>
      </c>
      <c r="M18" s="226">
        <f t="shared" si="5"/>
        <v>0</v>
      </c>
      <c r="N18" s="226">
        <f>'108-2'!B18+'108-2'!N18</f>
        <v>0</v>
      </c>
      <c r="O18" s="234">
        <f>'108-2'!C18+'108-2'!O18</f>
        <v>0</v>
      </c>
      <c r="P18" s="230">
        <f t="shared" si="6"/>
        <v>0</v>
      </c>
      <c r="Q18" s="227">
        <f>SUM(T18,W18,'108-2'!B18)</f>
        <v>0</v>
      </c>
      <c r="R18" s="231">
        <f>SUM(U18,X18,'108-2'!C18)</f>
        <v>0</v>
      </c>
      <c r="S18" s="228">
        <v>0</v>
      </c>
      <c r="T18" s="226">
        <v>0</v>
      </c>
      <c r="U18" s="227">
        <v>0</v>
      </c>
      <c r="V18" s="226">
        <v>0</v>
      </c>
      <c r="W18" s="226">
        <v>0</v>
      </c>
      <c r="X18" s="227">
        <v>0</v>
      </c>
      <c r="AB18" s="39"/>
    </row>
    <row r="19" spans="2:28" s="38" customFormat="1" ht="24.75" customHeight="1">
      <c r="B19" s="520" t="s">
        <v>75</v>
      </c>
      <c r="C19" s="46" t="s">
        <v>4</v>
      </c>
      <c r="D19" s="218">
        <f t="shared" si="0"/>
        <v>6</v>
      </c>
      <c r="E19" s="219">
        <f t="shared" si="1"/>
        <v>6</v>
      </c>
      <c r="F19" s="219">
        <f t="shared" si="2"/>
        <v>0</v>
      </c>
      <c r="G19" s="220">
        <f t="shared" si="3"/>
        <v>0</v>
      </c>
      <c r="H19" s="220">
        <f>T19+'108-2'!H19</f>
        <v>0</v>
      </c>
      <c r="I19" s="220">
        <f>U19+'108-2'!I19</f>
        <v>0</v>
      </c>
      <c r="J19" s="220">
        <f t="shared" si="4"/>
        <v>4</v>
      </c>
      <c r="K19" s="221">
        <f>W19+'108-2'!K19+'108-2'!T19</f>
        <v>4</v>
      </c>
      <c r="L19" s="219">
        <f>SUM(X19,'108-2'!L19,'108-2'!U19)</f>
        <v>0</v>
      </c>
      <c r="M19" s="219">
        <f t="shared" si="5"/>
        <v>2</v>
      </c>
      <c r="N19" s="219">
        <f>'108-2'!B19+'108-2'!N19</f>
        <v>2</v>
      </c>
      <c r="O19" s="222">
        <f>'108-2'!C19+'108-2'!O19</f>
        <v>0</v>
      </c>
      <c r="P19" s="223">
        <f t="shared" si="6"/>
        <v>0</v>
      </c>
      <c r="Q19" s="220">
        <f>SUM(T19,W19,'108-2'!B19)</f>
        <v>0</v>
      </c>
      <c r="R19" s="224">
        <f>SUM(U19,X19,'108-2'!C19)</f>
        <v>0</v>
      </c>
      <c r="S19" s="224">
        <f t="shared" ref="S19" si="10">SUM(S20:S22)</f>
        <v>0</v>
      </c>
      <c r="T19" s="220">
        <f t="shared" ref="T19" si="11">SUM(T20:T22)</f>
        <v>0</v>
      </c>
      <c r="U19" s="221">
        <f t="shared" ref="U19" si="12">SUM(U20:U22)</f>
        <v>0</v>
      </c>
      <c r="V19" s="220">
        <f t="shared" ref="V19" si="13">SUM(V20:V22)</f>
        <v>0</v>
      </c>
      <c r="W19" s="220">
        <f t="shared" ref="W19" si="14">SUM(W20:W22)</f>
        <v>0</v>
      </c>
      <c r="X19" s="220">
        <f t="shared" ref="X19" si="15">SUM(X20:X22)</f>
        <v>0</v>
      </c>
      <c r="AB19" s="39"/>
    </row>
    <row r="20" spans="2:28" s="38" customFormat="1" ht="24.75" customHeight="1">
      <c r="B20" s="521"/>
      <c r="C20" s="47" t="s">
        <v>53</v>
      </c>
      <c r="D20" s="207">
        <f t="shared" si="0"/>
        <v>1</v>
      </c>
      <c r="E20" s="208">
        <f t="shared" si="1"/>
        <v>1</v>
      </c>
      <c r="F20" s="208">
        <f t="shared" si="2"/>
        <v>0</v>
      </c>
      <c r="G20" s="209">
        <f t="shared" si="3"/>
        <v>0</v>
      </c>
      <c r="H20" s="209">
        <f>T20+'108-2'!H20</f>
        <v>0</v>
      </c>
      <c r="I20" s="209">
        <f>U20+'108-2'!I20</f>
        <v>0</v>
      </c>
      <c r="J20" s="209">
        <f t="shared" si="4"/>
        <v>0</v>
      </c>
      <c r="K20" s="211">
        <f>W20+'108-2'!K20+'108-2'!T20</f>
        <v>0</v>
      </c>
      <c r="L20" s="208">
        <f>SUM(X20,'108-2'!L20,'108-2'!U20)</f>
        <v>0</v>
      </c>
      <c r="M20" s="208">
        <f t="shared" si="5"/>
        <v>1</v>
      </c>
      <c r="N20" s="208">
        <f>'108-2'!B20+'108-2'!N20</f>
        <v>1</v>
      </c>
      <c r="O20" s="229">
        <f>'108-2'!C20+'108-2'!O20</f>
        <v>0</v>
      </c>
      <c r="P20" s="232">
        <f t="shared" si="6"/>
        <v>0</v>
      </c>
      <c r="Q20" s="209">
        <f>SUM(T20,W20,'108-2'!B20)</f>
        <v>0</v>
      </c>
      <c r="R20" s="211">
        <f>SUM(U20,X20,'108-2'!C20)</f>
        <v>0</v>
      </c>
      <c r="S20" s="209">
        <v>0</v>
      </c>
      <c r="T20" s="211">
        <v>0</v>
      </c>
      <c r="U20" s="209">
        <v>0</v>
      </c>
      <c r="V20" s="208">
        <v>0</v>
      </c>
      <c r="W20" s="209">
        <v>0</v>
      </c>
      <c r="X20" s="209">
        <v>0</v>
      </c>
      <c r="AB20" s="39"/>
    </row>
    <row r="21" spans="2:28" s="38" customFormat="1" ht="24.75" customHeight="1">
      <c r="B21" s="521"/>
      <c r="C21" s="47" t="s">
        <v>76</v>
      </c>
      <c r="D21" s="207">
        <f t="shared" si="0"/>
        <v>4</v>
      </c>
      <c r="E21" s="208">
        <f t="shared" si="1"/>
        <v>4</v>
      </c>
      <c r="F21" s="208">
        <f t="shared" si="2"/>
        <v>0</v>
      </c>
      <c r="G21" s="209">
        <f t="shared" si="3"/>
        <v>0</v>
      </c>
      <c r="H21" s="209">
        <f>T21+'108-2'!H21</f>
        <v>0</v>
      </c>
      <c r="I21" s="209">
        <f>U21+'108-2'!I21</f>
        <v>0</v>
      </c>
      <c r="J21" s="209">
        <f t="shared" si="4"/>
        <v>3</v>
      </c>
      <c r="K21" s="211">
        <f>W21+'108-2'!K21+'108-2'!T21</f>
        <v>3</v>
      </c>
      <c r="L21" s="208">
        <f>SUM(X21,'108-2'!L21,'108-2'!U21)</f>
        <v>0</v>
      </c>
      <c r="M21" s="208">
        <f t="shared" si="5"/>
        <v>1</v>
      </c>
      <c r="N21" s="208">
        <f>'108-2'!B21+'108-2'!N21</f>
        <v>1</v>
      </c>
      <c r="O21" s="229">
        <f>'108-2'!C21+'108-2'!O21</f>
        <v>0</v>
      </c>
      <c r="P21" s="232">
        <f t="shared" si="6"/>
        <v>0</v>
      </c>
      <c r="Q21" s="209">
        <f>SUM(T21,W21,'108-2'!B21)</f>
        <v>0</v>
      </c>
      <c r="R21" s="211">
        <f>SUM(U21,X21,'108-2'!C21)</f>
        <v>0</v>
      </c>
      <c r="S21" s="209">
        <v>0</v>
      </c>
      <c r="T21" s="211">
        <v>0</v>
      </c>
      <c r="U21" s="209">
        <v>0</v>
      </c>
      <c r="V21" s="208">
        <v>0</v>
      </c>
      <c r="W21" s="208">
        <v>0</v>
      </c>
      <c r="X21" s="209">
        <v>0</v>
      </c>
      <c r="AB21" s="39"/>
    </row>
    <row r="22" spans="2:28" s="38" customFormat="1" ht="24.75" customHeight="1">
      <c r="B22" s="521"/>
      <c r="C22" s="47" t="s">
        <v>177</v>
      </c>
      <c r="D22" s="225">
        <f t="shared" si="0"/>
        <v>1</v>
      </c>
      <c r="E22" s="226">
        <f t="shared" si="1"/>
        <v>1</v>
      </c>
      <c r="F22" s="226">
        <f t="shared" si="2"/>
        <v>0</v>
      </c>
      <c r="G22" s="227">
        <f t="shared" si="3"/>
        <v>0</v>
      </c>
      <c r="H22" s="227">
        <f>T22+'108-2'!H22</f>
        <v>0</v>
      </c>
      <c r="I22" s="227">
        <f>U22+'108-2'!I22</f>
        <v>0</v>
      </c>
      <c r="J22" s="227">
        <f t="shared" si="4"/>
        <v>1</v>
      </c>
      <c r="K22" s="228">
        <f>W22+'108-2'!K22+'108-2'!T22</f>
        <v>1</v>
      </c>
      <c r="L22" s="226">
        <f>SUM(X22,'108-2'!L22,'108-2'!U22)</f>
        <v>0</v>
      </c>
      <c r="M22" s="226">
        <f t="shared" si="5"/>
        <v>0</v>
      </c>
      <c r="N22" s="226">
        <f>'108-2'!B22+'108-2'!N22</f>
        <v>0</v>
      </c>
      <c r="O22" s="234">
        <f>'108-2'!C22+'108-2'!O22</f>
        <v>0</v>
      </c>
      <c r="P22" s="230">
        <f t="shared" si="6"/>
        <v>0</v>
      </c>
      <c r="Q22" s="227">
        <f>SUM(T22,W22,'108-2'!B22)</f>
        <v>0</v>
      </c>
      <c r="R22" s="231">
        <f>SUM(U22,X22,'108-2'!C22)</f>
        <v>0</v>
      </c>
      <c r="S22" s="209">
        <v>0</v>
      </c>
      <c r="T22" s="211">
        <v>0</v>
      </c>
      <c r="U22" s="209">
        <v>0</v>
      </c>
      <c r="V22" s="208">
        <v>0</v>
      </c>
      <c r="W22" s="208">
        <v>0</v>
      </c>
      <c r="X22" s="209">
        <v>0</v>
      </c>
      <c r="AB22" s="39"/>
    </row>
    <row r="23" spans="2:28" s="38" customFormat="1" ht="24.75" customHeight="1">
      <c r="B23" s="519" t="s">
        <v>55</v>
      </c>
      <c r="C23" s="44" t="s">
        <v>4</v>
      </c>
      <c r="D23" s="218">
        <f t="shared" si="0"/>
        <v>9</v>
      </c>
      <c r="E23" s="219">
        <f t="shared" si="1"/>
        <v>9</v>
      </c>
      <c r="F23" s="219">
        <f t="shared" si="2"/>
        <v>0</v>
      </c>
      <c r="G23" s="220">
        <f t="shared" si="3"/>
        <v>3</v>
      </c>
      <c r="H23" s="220">
        <f>T23+'108-2'!H23</f>
        <v>3</v>
      </c>
      <c r="I23" s="220">
        <f>U23+'108-2'!I23</f>
        <v>0</v>
      </c>
      <c r="J23" s="220">
        <f t="shared" si="4"/>
        <v>5</v>
      </c>
      <c r="K23" s="221">
        <f>W23+'108-2'!K23+'108-2'!T23</f>
        <v>5</v>
      </c>
      <c r="L23" s="219">
        <f>SUM(X23,'108-2'!L23,'108-2'!U23)</f>
        <v>0</v>
      </c>
      <c r="M23" s="219">
        <f t="shared" si="5"/>
        <v>1</v>
      </c>
      <c r="N23" s="219">
        <f>'108-2'!B23+'108-2'!N23</f>
        <v>1</v>
      </c>
      <c r="O23" s="222">
        <f>'108-2'!C23+'108-2'!O23</f>
        <v>0</v>
      </c>
      <c r="P23" s="223">
        <f t="shared" si="6"/>
        <v>0</v>
      </c>
      <c r="Q23" s="220">
        <f>SUM(T23,W23,'108-2'!B23)</f>
        <v>0</v>
      </c>
      <c r="R23" s="224">
        <f>SUM(U23,X23,'108-2'!C23)</f>
        <v>0</v>
      </c>
      <c r="S23" s="220">
        <f t="shared" ref="S23:X23" si="16">SUM(S24:S28)</f>
        <v>0</v>
      </c>
      <c r="T23" s="221">
        <f t="shared" si="16"/>
        <v>0</v>
      </c>
      <c r="U23" s="220">
        <f t="shared" si="16"/>
        <v>0</v>
      </c>
      <c r="V23" s="221">
        <f t="shared" si="16"/>
        <v>0</v>
      </c>
      <c r="W23" s="220">
        <f t="shared" si="16"/>
        <v>0</v>
      </c>
      <c r="X23" s="220">
        <f t="shared" si="16"/>
        <v>0</v>
      </c>
      <c r="AB23" s="39"/>
    </row>
    <row r="24" spans="2:28" s="38" customFormat="1" ht="24.75" customHeight="1">
      <c r="B24" s="517"/>
      <c r="C24" s="48" t="s">
        <v>77</v>
      </c>
      <c r="D24" s="207">
        <f t="shared" si="0"/>
        <v>3</v>
      </c>
      <c r="E24" s="208">
        <f t="shared" si="1"/>
        <v>3</v>
      </c>
      <c r="F24" s="208">
        <f t="shared" si="2"/>
        <v>0</v>
      </c>
      <c r="G24" s="209">
        <f t="shared" si="3"/>
        <v>0</v>
      </c>
      <c r="H24" s="209">
        <f>T24+'108-2'!H24</f>
        <v>0</v>
      </c>
      <c r="I24" s="209">
        <f>U24+'108-2'!I24</f>
        <v>0</v>
      </c>
      <c r="J24" s="209">
        <f t="shared" si="4"/>
        <v>2</v>
      </c>
      <c r="K24" s="211">
        <f>W24+'108-2'!K24+'108-2'!T24</f>
        <v>2</v>
      </c>
      <c r="L24" s="208">
        <f>SUM(X24,'108-2'!L24,'108-2'!U24)</f>
        <v>0</v>
      </c>
      <c r="M24" s="208">
        <f t="shared" si="5"/>
        <v>1</v>
      </c>
      <c r="N24" s="208">
        <f>'108-2'!B24+'108-2'!N24</f>
        <v>1</v>
      </c>
      <c r="O24" s="229">
        <f>'108-2'!C24+'108-2'!O24</f>
        <v>0</v>
      </c>
      <c r="P24" s="233">
        <f t="shared" si="6"/>
        <v>0</v>
      </c>
      <c r="Q24" s="209">
        <f>SUM(T24,W24,'108-2'!B24)</f>
        <v>0</v>
      </c>
      <c r="R24" s="211">
        <f>SUM(U24,X24,'108-2'!C24)</f>
        <v>0</v>
      </c>
      <c r="S24" s="209">
        <v>0</v>
      </c>
      <c r="T24" s="211">
        <v>0</v>
      </c>
      <c r="U24" s="209">
        <v>0</v>
      </c>
      <c r="V24" s="208">
        <v>0</v>
      </c>
      <c r="W24" s="208">
        <v>0</v>
      </c>
      <c r="X24" s="209">
        <v>0</v>
      </c>
      <c r="AB24" s="39"/>
    </row>
    <row r="25" spans="2:28" s="38" customFormat="1" ht="24.75" customHeight="1">
      <c r="B25" s="518"/>
      <c r="C25" s="47" t="s">
        <v>178</v>
      </c>
      <c r="D25" s="207">
        <f t="shared" si="0"/>
        <v>1</v>
      </c>
      <c r="E25" s="208">
        <f t="shared" si="1"/>
        <v>1</v>
      </c>
      <c r="F25" s="208">
        <f t="shared" si="2"/>
        <v>0</v>
      </c>
      <c r="G25" s="209">
        <f t="shared" si="3"/>
        <v>0</v>
      </c>
      <c r="H25" s="209">
        <f>T25+'108-2'!H25</f>
        <v>0</v>
      </c>
      <c r="I25" s="209">
        <f>U25+'108-2'!I25</f>
        <v>0</v>
      </c>
      <c r="J25" s="209">
        <f t="shared" si="4"/>
        <v>1</v>
      </c>
      <c r="K25" s="211">
        <f>W25+'108-2'!K25+'108-2'!T25</f>
        <v>1</v>
      </c>
      <c r="L25" s="208">
        <f>SUM(X25,'108-2'!L25,'108-2'!U25)</f>
        <v>0</v>
      </c>
      <c r="M25" s="208">
        <f t="shared" si="5"/>
        <v>0</v>
      </c>
      <c r="N25" s="208">
        <f>'108-2'!B25+'108-2'!N25</f>
        <v>0</v>
      </c>
      <c r="O25" s="229">
        <f>'108-2'!C25+'108-2'!O25</f>
        <v>0</v>
      </c>
      <c r="P25" s="232">
        <f t="shared" si="6"/>
        <v>0</v>
      </c>
      <c r="Q25" s="209">
        <f>SUM(T25,W25,'108-2'!B25)</f>
        <v>0</v>
      </c>
      <c r="R25" s="233">
        <f>SUM(U25,X25,'108-2'!C25)</f>
        <v>0</v>
      </c>
      <c r="S25" s="211">
        <v>0</v>
      </c>
      <c r="T25" s="208">
        <v>0</v>
      </c>
      <c r="U25" s="209">
        <v>0</v>
      </c>
      <c r="V25" s="208">
        <v>0</v>
      </c>
      <c r="W25" s="208">
        <v>0</v>
      </c>
      <c r="X25" s="209">
        <v>0</v>
      </c>
      <c r="AB25" s="39"/>
    </row>
    <row r="26" spans="2:28" s="38" customFormat="1" ht="24.75" customHeight="1">
      <c r="B26" s="518"/>
      <c r="C26" s="47" t="s">
        <v>179</v>
      </c>
      <c r="D26" s="207">
        <f t="shared" si="0"/>
        <v>1</v>
      </c>
      <c r="E26" s="208">
        <f t="shared" si="1"/>
        <v>1</v>
      </c>
      <c r="F26" s="208">
        <f t="shared" si="2"/>
        <v>0</v>
      </c>
      <c r="G26" s="209">
        <f t="shared" si="3"/>
        <v>0</v>
      </c>
      <c r="H26" s="209">
        <f>T26+'108-2'!H26</f>
        <v>0</v>
      </c>
      <c r="I26" s="209">
        <f>U26+'108-2'!I26</f>
        <v>0</v>
      </c>
      <c r="J26" s="209">
        <f t="shared" si="4"/>
        <v>1</v>
      </c>
      <c r="K26" s="211">
        <f>W26+'108-2'!K26+'108-2'!T26</f>
        <v>1</v>
      </c>
      <c r="L26" s="208">
        <f>SUM(X26,'108-2'!L26,'108-2'!U26)</f>
        <v>0</v>
      </c>
      <c r="M26" s="208">
        <f t="shared" si="5"/>
        <v>0</v>
      </c>
      <c r="N26" s="208">
        <f>'108-2'!B26+'108-2'!N26</f>
        <v>0</v>
      </c>
      <c r="O26" s="229">
        <f>'108-2'!C26+'108-2'!O26</f>
        <v>0</v>
      </c>
      <c r="P26" s="232">
        <f t="shared" si="6"/>
        <v>0</v>
      </c>
      <c r="Q26" s="209">
        <f>SUM(T26,W26,'108-2'!B26)</f>
        <v>0</v>
      </c>
      <c r="R26" s="233">
        <f>SUM(U26,X26,'108-2'!C26)</f>
        <v>0</v>
      </c>
      <c r="S26" s="211">
        <v>0</v>
      </c>
      <c r="T26" s="208">
        <v>0</v>
      </c>
      <c r="U26" s="209">
        <v>0</v>
      </c>
      <c r="V26" s="208">
        <v>0</v>
      </c>
      <c r="W26" s="208">
        <v>0</v>
      </c>
      <c r="X26" s="209">
        <v>0</v>
      </c>
      <c r="AB26" s="39"/>
    </row>
    <row r="27" spans="2:28" s="38" customFormat="1" ht="24.75" customHeight="1">
      <c r="B27" s="518"/>
      <c r="C27" s="47" t="s">
        <v>180</v>
      </c>
      <c r="D27" s="207">
        <f t="shared" si="0"/>
        <v>1</v>
      </c>
      <c r="E27" s="208">
        <f t="shared" si="1"/>
        <v>1</v>
      </c>
      <c r="F27" s="208">
        <f t="shared" si="2"/>
        <v>0</v>
      </c>
      <c r="G27" s="209">
        <f t="shared" si="3"/>
        <v>1</v>
      </c>
      <c r="H27" s="209">
        <f>T27+'108-2'!H27</f>
        <v>1</v>
      </c>
      <c r="I27" s="209">
        <f>U27+'108-2'!I27</f>
        <v>0</v>
      </c>
      <c r="J27" s="209">
        <f t="shared" si="4"/>
        <v>0</v>
      </c>
      <c r="K27" s="211">
        <f>W27+'108-2'!K27+'108-2'!T27</f>
        <v>0</v>
      </c>
      <c r="L27" s="208">
        <f>SUM(X27,'108-2'!L27,'108-2'!U27)</f>
        <v>0</v>
      </c>
      <c r="M27" s="208">
        <f t="shared" si="5"/>
        <v>0</v>
      </c>
      <c r="N27" s="208">
        <f>'108-2'!B27+'108-2'!N27</f>
        <v>0</v>
      </c>
      <c r="O27" s="229">
        <f>'108-2'!C27+'108-2'!O27</f>
        <v>0</v>
      </c>
      <c r="P27" s="232">
        <f t="shared" si="6"/>
        <v>0</v>
      </c>
      <c r="Q27" s="209">
        <f>SUM(T27,W27,'108-2'!B27)</f>
        <v>0</v>
      </c>
      <c r="R27" s="233">
        <f>SUM(U27,X27,'108-2'!C27)</f>
        <v>0</v>
      </c>
      <c r="S27" s="211">
        <v>0</v>
      </c>
      <c r="T27" s="208">
        <v>0</v>
      </c>
      <c r="U27" s="209">
        <v>0</v>
      </c>
      <c r="V27" s="208">
        <v>0</v>
      </c>
      <c r="W27" s="208">
        <v>0</v>
      </c>
      <c r="X27" s="209">
        <v>0</v>
      </c>
      <c r="AB27" s="39"/>
    </row>
    <row r="28" spans="2:28" s="38" customFormat="1" ht="24.75" customHeight="1">
      <c r="B28" s="522"/>
      <c r="C28" s="45" t="s">
        <v>177</v>
      </c>
      <c r="D28" s="225">
        <f t="shared" si="0"/>
        <v>3</v>
      </c>
      <c r="E28" s="226">
        <f t="shared" si="1"/>
        <v>3</v>
      </c>
      <c r="F28" s="226">
        <f t="shared" si="2"/>
        <v>0</v>
      </c>
      <c r="G28" s="227">
        <f t="shared" si="3"/>
        <v>2</v>
      </c>
      <c r="H28" s="227">
        <f>T28+'108-2'!H28</f>
        <v>2</v>
      </c>
      <c r="I28" s="227">
        <f>U28+'108-2'!I28</f>
        <v>0</v>
      </c>
      <c r="J28" s="227">
        <f t="shared" si="4"/>
        <v>1</v>
      </c>
      <c r="K28" s="228">
        <f>W28+'108-2'!K28+'108-2'!T28</f>
        <v>1</v>
      </c>
      <c r="L28" s="226">
        <f>SUM(X28,'108-2'!L28,'108-2'!U28)</f>
        <v>0</v>
      </c>
      <c r="M28" s="226">
        <f t="shared" si="5"/>
        <v>0</v>
      </c>
      <c r="N28" s="226">
        <f>'108-2'!B28+'108-2'!N28</f>
        <v>0</v>
      </c>
      <c r="O28" s="234">
        <f>'108-2'!C28+'108-2'!O28</f>
        <v>0</v>
      </c>
      <c r="P28" s="230">
        <f t="shared" si="6"/>
        <v>0</v>
      </c>
      <c r="Q28" s="227">
        <f>SUM(T28,W28,'108-2'!B28)</f>
        <v>0</v>
      </c>
      <c r="R28" s="231">
        <f>SUM(U28,X28,'108-2'!C28)</f>
        <v>0</v>
      </c>
      <c r="S28" s="228">
        <v>0</v>
      </c>
      <c r="T28" s="227">
        <v>0</v>
      </c>
      <c r="U28" s="231">
        <v>0</v>
      </c>
      <c r="V28" s="226">
        <v>0</v>
      </c>
      <c r="W28" s="226">
        <v>0</v>
      </c>
      <c r="X28" s="227">
        <v>0</v>
      </c>
      <c r="AB28" s="39"/>
    </row>
    <row r="29" spans="2:28" s="38" customFormat="1" ht="24.75" customHeight="1">
      <c r="B29" s="509" t="s">
        <v>59</v>
      </c>
      <c r="C29" s="44" t="s">
        <v>4</v>
      </c>
      <c r="D29" s="218">
        <f t="shared" si="0"/>
        <v>6</v>
      </c>
      <c r="E29" s="219">
        <f t="shared" si="1"/>
        <v>6</v>
      </c>
      <c r="F29" s="219">
        <f t="shared" si="2"/>
        <v>0</v>
      </c>
      <c r="G29" s="220">
        <f t="shared" si="3"/>
        <v>3</v>
      </c>
      <c r="H29" s="220">
        <f>T29+'108-2'!H29</f>
        <v>3</v>
      </c>
      <c r="I29" s="220">
        <f>U29+'108-2'!I29</f>
        <v>0</v>
      </c>
      <c r="J29" s="220">
        <f t="shared" si="4"/>
        <v>2</v>
      </c>
      <c r="K29" s="221">
        <f>W29+'108-2'!K29+'108-2'!T29</f>
        <v>2</v>
      </c>
      <c r="L29" s="219">
        <f>SUM(X29,'108-2'!L29,'108-2'!U29)</f>
        <v>0</v>
      </c>
      <c r="M29" s="219">
        <f t="shared" si="5"/>
        <v>1</v>
      </c>
      <c r="N29" s="219">
        <f>'108-2'!B29+'108-2'!N29</f>
        <v>1</v>
      </c>
      <c r="O29" s="222">
        <f>'108-2'!C29+'108-2'!O29</f>
        <v>0</v>
      </c>
      <c r="P29" s="233">
        <f t="shared" si="6"/>
        <v>0</v>
      </c>
      <c r="Q29" s="209">
        <f>SUM(T29,W29,'108-2'!B29)</f>
        <v>0</v>
      </c>
      <c r="R29" s="211">
        <f>SUM(U29,X29,'108-2'!C29)</f>
        <v>0</v>
      </c>
      <c r="S29" s="220">
        <f t="shared" ref="S29:X29" si="17">SUM(S30)</f>
        <v>0</v>
      </c>
      <c r="T29" s="220">
        <f t="shared" si="17"/>
        <v>0</v>
      </c>
      <c r="U29" s="221">
        <f t="shared" si="17"/>
        <v>0</v>
      </c>
      <c r="V29" s="220">
        <f t="shared" si="17"/>
        <v>0</v>
      </c>
      <c r="W29" s="220">
        <f t="shared" si="17"/>
        <v>0</v>
      </c>
      <c r="X29" s="220">
        <f t="shared" si="17"/>
        <v>0</v>
      </c>
      <c r="AB29" s="39"/>
    </row>
    <row r="30" spans="2:28" s="38" customFormat="1" ht="24.75" customHeight="1">
      <c r="B30" s="510"/>
      <c r="C30" s="45" t="s">
        <v>181</v>
      </c>
      <c r="D30" s="225">
        <f t="shared" si="0"/>
        <v>6</v>
      </c>
      <c r="E30" s="226">
        <f t="shared" si="1"/>
        <v>6</v>
      </c>
      <c r="F30" s="226">
        <f t="shared" si="2"/>
        <v>0</v>
      </c>
      <c r="G30" s="227">
        <f t="shared" si="3"/>
        <v>3</v>
      </c>
      <c r="H30" s="227">
        <f>T30+'108-2'!H30</f>
        <v>3</v>
      </c>
      <c r="I30" s="227">
        <f>U30+'108-2'!I30</f>
        <v>0</v>
      </c>
      <c r="J30" s="227">
        <f t="shared" si="4"/>
        <v>2</v>
      </c>
      <c r="K30" s="228">
        <f>W30+'108-2'!K30+'108-2'!T30</f>
        <v>2</v>
      </c>
      <c r="L30" s="226">
        <f>SUM(X30,'108-2'!L30,'108-2'!U30)</f>
        <v>0</v>
      </c>
      <c r="M30" s="226">
        <f t="shared" si="5"/>
        <v>1</v>
      </c>
      <c r="N30" s="226">
        <f>'108-2'!B30+'108-2'!N30</f>
        <v>1</v>
      </c>
      <c r="O30" s="234">
        <f>'108-2'!C30+'108-2'!O30</f>
        <v>0</v>
      </c>
      <c r="P30" s="235">
        <f t="shared" si="6"/>
        <v>0</v>
      </c>
      <c r="Q30" s="236">
        <f>SUM(T30,W30,'108-2'!B30)</f>
        <v>0</v>
      </c>
      <c r="R30" s="235">
        <f>SUM(U30,X30,'108-2'!C30)</f>
        <v>0</v>
      </c>
      <c r="S30" s="209">
        <v>0</v>
      </c>
      <c r="T30" s="209">
        <v>0</v>
      </c>
      <c r="U30" s="233">
        <v>0</v>
      </c>
      <c r="V30" s="208">
        <v>0</v>
      </c>
      <c r="W30" s="208">
        <v>0</v>
      </c>
      <c r="X30" s="209">
        <v>0</v>
      </c>
      <c r="AB30" s="39"/>
    </row>
    <row r="31" spans="2:28" s="38" customFormat="1" ht="24.75" customHeight="1">
      <c r="B31" s="509" t="s">
        <v>61</v>
      </c>
      <c r="C31" s="44" t="s">
        <v>4</v>
      </c>
      <c r="D31" s="218">
        <f t="shared" si="0"/>
        <v>7</v>
      </c>
      <c r="E31" s="219">
        <f t="shared" si="1"/>
        <v>7</v>
      </c>
      <c r="F31" s="219">
        <f t="shared" si="2"/>
        <v>0</v>
      </c>
      <c r="G31" s="220">
        <f t="shared" si="3"/>
        <v>0</v>
      </c>
      <c r="H31" s="220">
        <f>T31+'108-2'!H31</f>
        <v>0</v>
      </c>
      <c r="I31" s="220">
        <f>U31+'108-2'!I31</f>
        <v>0</v>
      </c>
      <c r="J31" s="220">
        <f t="shared" si="4"/>
        <v>7</v>
      </c>
      <c r="K31" s="221">
        <f>W31+'108-2'!K31+'108-2'!T31</f>
        <v>7</v>
      </c>
      <c r="L31" s="219">
        <f>SUM(X31,'108-2'!L31,'108-2'!U31)</f>
        <v>0</v>
      </c>
      <c r="M31" s="219">
        <f t="shared" si="5"/>
        <v>0</v>
      </c>
      <c r="N31" s="219">
        <f>'108-2'!B31+'108-2'!N31</f>
        <v>0</v>
      </c>
      <c r="O31" s="222">
        <f>'108-2'!C31+'108-2'!O31</f>
        <v>0</v>
      </c>
      <c r="P31" s="237">
        <f t="shared" si="6"/>
        <v>0</v>
      </c>
      <c r="Q31" s="238">
        <f>SUM(T31,W31,'108-2'!B31)</f>
        <v>0</v>
      </c>
      <c r="R31" s="239">
        <f>SUM(U31,X31,'108-2'!C31)</f>
        <v>0</v>
      </c>
      <c r="S31" s="220">
        <f t="shared" ref="S31:X31" si="18">SUM(S32:S35)</f>
        <v>0</v>
      </c>
      <c r="T31" s="220">
        <f t="shared" si="18"/>
        <v>0</v>
      </c>
      <c r="U31" s="221">
        <f t="shared" si="18"/>
        <v>0</v>
      </c>
      <c r="V31" s="219">
        <f t="shared" si="18"/>
        <v>0</v>
      </c>
      <c r="W31" s="220">
        <f t="shared" si="18"/>
        <v>0</v>
      </c>
      <c r="X31" s="220">
        <f t="shared" si="18"/>
        <v>0</v>
      </c>
      <c r="AB31" s="39"/>
    </row>
    <row r="32" spans="2:28" s="38" customFormat="1" ht="24.75" customHeight="1">
      <c r="B32" s="511"/>
      <c r="C32" s="47" t="s">
        <v>182</v>
      </c>
      <c r="D32" s="207">
        <f t="shared" si="0"/>
        <v>2</v>
      </c>
      <c r="E32" s="208">
        <f t="shared" si="1"/>
        <v>2</v>
      </c>
      <c r="F32" s="208">
        <f t="shared" si="2"/>
        <v>0</v>
      </c>
      <c r="G32" s="209">
        <f t="shared" si="3"/>
        <v>0</v>
      </c>
      <c r="H32" s="209">
        <f>T32+'108-2'!H32</f>
        <v>0</v>
      </c>
      <c r="I32" s="209">
        <f>U32+'108-2'!I32</f>
        <v>0</v>
      </c>
      <c r="J32" s="209">
        <f t="shared" si="4"/>
        <v>2</v>
      </c>
      <c r="K32" s="211">
        <f>W32+'108-2'!K32+'108-2'!T32</f>
        <v>2</v>
      </c>
      <c r="L32" s="208">
        <f>SUM(X32,'108-2'!L32,'108-2'!U32)</f>
        <v>0</v>
      </c>
      <c r="M32" s="208">
        <f t="shared" si="5"/>
        <v>0</v>
      </c>
      <c r="N32" s="208">
        <f>'108-2'!B32+'108-2'!N32</f>
        <v>0</v>
      </c>
      <c r="O32" s="229">
        <f>'108-2'!C32+'108-2'!O32</f>
        <v>0</v>
      </c>
      <c r="P32" s="233">
        <f t="shared" si="6"/>
        <v>0</v>
      </c>
      <c r="Q32" s="209">
        <f>SUM(T32,W32,'108-2'!B32)</f>
        <v>0</v>
      </c>
      <c r="R32" s="211">
        <f>SUM(U32,X32,'108-2'!C32)</f>
        <v>0</v>
      </c>
      <c r="S32" s="209">
        <v>0</v>
      </c>
      <c r="T32" s="209">
        <v>0</v>
      </c>
      <c r="U32" s="233">
        <v>0</v>
      </c>
      <c r="V32" s="208">
        <v>0</v>
      </c>
      <c r="W32" s="208">
        <v>0</v>
      </c>
      <c r="X32" s="209">
        <v>0</v>
      </c>
      <c r="AB32" s="39"/>
    </row>
    <row r="33" spans="2:28" s="38" customFormat="1" ht="24.75" customHeight="1">
      <c r="B33" s="512"/>
      <c r="C33" s="47" t="s">
        <v>78</v>
      </c>
      <c r="D33" s="207">
        <f t="shared" si="0"/>
        <v>2</v>
      </c>
      <c r="E33" s="208">
        <f t="shared" si="1"/>
        <v>2</v>
      </c>
      <c r="F33" s="208">
        <f t="shared" si="2"/>
        <v>0</v>
      </c>
      <c r="G33" s="209">
        <f t="shared" si="3"/>
        <v>0</v>
      </c>
      <c r="H33" s="209">
        <f>T33+'108-2'!H33</f>
        <v>0</v>
      </c>
      <c r="I33" s="209">
        <f>U33+'108-2'!I33</f>
        <v>0</v>
      </c>
      <c r="J33" s="209">
        <f t="shared" si="4"/>
        <v>2</v>
      </c>
      <c r="K33" s="211">
        <f>W33+'108-2'!K33+'108-2'!T33</f>
        <v>2</v>
      </c>
      <c r="L33" s="208">
        <f>SUM(X33,'108-2'!L33,'108-2'!U33)</f>
        <v>0</v>
      </c>
      <c r="M33" s="208">
        <f t="shared" si="5"/>
        <v>0</v>
      </c>
      <c r="N33" s="209">
        <f>'108-2'!B33+'108-2'!N33</f>
        <v>0</v>
      </c>
      <c r="O33" s="229">
        <f>'108-2'!C33+'108-2'!O33</f>
        <v>0</v>
      </c>
      <c r="P33" s="232">
        <f t="shared" si="6"/>
        <v>0</v>
      </c>
      <c r="Q33" s="209">
        <f>SUM(T33,W33,'108-2'!B33)</f>
        <v>0</v>
      </c>
      <c r="R33" s="209">
        <f>SUM(U33,X33,'108-2'!C33)</f>
        <v>0</v>
      </c>
      <c r="S33" s="208">
        <v>0</v>
      </c>
      <c r="T33" s="208">
        <v>0</v>
      </c>
      <c r="U33" s="209">
        <v>0</v>
      </c>
      <c r="V33" s="208">
        <v>0</v>
      </c>
      <c r="W33" s="208">
        <v>0</v>
      </c>
      <c r="X33" s="209">
        <v>0</v>
      </c>
      <c r="AB33" s="39"/>
    </row>
    <row r="34" spans="2:28" s="38" customFormat="1" ht="24.75" customHeight="1">
      <c r="B34" s="512"/>
      <c r="C34" s="47" t="s">
        <v>183</v>
      </c>
      <c r="D34" s="207">
        <f t="shared" si="0"/>
        <v>1</v>
      </c>
      <c r="E34" s="208">
        <f t="shared" si="1"/>
        <v>1</v>
      </c>
      <c r="F34" s="208">
        <f t="shared" si="2"/>
        <v>0</v>
      </c>
      <c r="G34" s="209">
        <f t="shared" si="3"/>
        <v>0</v>
      </c>
      <c r="H34" s="209">
        <f>T34+'108-2'!H34</f>
        <v>0</v>
      </c>
      <c r="I34" s="209">
        <f>U34+'108-2'!I34</f>
        <v>0</v>
      </c>
      <c r="J34" s="209">
        <f t="shared" si="4"/>
        <v>1</v>
      </c>
      <c r="K34" s="211">
        <f>W34+'108-2'!K34+'108-2'!T34</f>
        <v>1</v>
      </c>
      <c r="L34" s="208">
        <f>SUM(X34,'108-2'!L34,'108-2'!U34)</f>
        <v>0</v>
      </c>
      <c r="M34" s="208">
        <f t="shared" si="5"/>
        <v>0</v>
      </c>
      <c r="N34" s="208">
        <f>'108-2'!B34+'108-2'!N34</f>
        <v>0</v>
      </c>
      <c r="O34" s="229">
        <f>'108-2'!C34+'108-2'!O34</f>
        <v>0</v>
      </c>
      <c r="P34" s="232">
        <f t="shared" si="6"/>
        <v>0</v>
      </c>
      <c r="Q34" s="209">
        <f>SUM(T34,W34,'108-2'!B34)</f>
        <v>0</v>
      </c>
      <c r="R34" s="211">
        <f>SUM(U34,X34,'108-2'!C34)</f>
        <v>0</v>
      </c>
      <c r="S34" s="208">
        <v>0</v>
      </c>
      <c r="T34" s="208">
        <v>0</v>
      </c>
      <c r="U34" s="209">
        <v>0</v>
      </c>
      <c r="V34" s="208">
        <v>0</v>
      </c>
      <c r="W34" s="208">
        <v>0</v>
      </c>
      <c r="X34" s="209">
        <v>0</v>
      </c>
      <c r="AB34" s="39"/>
    </row>
    <row r="35" spans="2:28" s="38" customFormat="1" ht="24.75" customHeight="1" thickBot="1">
      <c r="B35" s="513"/>
      <c r="C35" s="49" t="s">
        <v>177</v>
      </c>
      <c r="D35" s="240">
        <f t="shared" si="0"/>
        <v>2</v>
      </c>
      <c r="E35" s="241">
        <f t="shared" si="1"/>
        <v>2</v>
      </c>
      <c r="F35" s="241">
        <f t="shared" si="2"/>
        <v>0</v>
      </c>
      <c r="G35" s="242">
        <f t="shared" si="3"/>
        <v>0</v>
      </c>
      <c r="H35" s="242">
        <f>T35+'108-2'!H35</f>
        <v>0</v>
      </c>
      <c r="I35" s="242">
        <f>U35+'108-2'!I35</f>
        <v>0</v>
      </c>
      <c r="J35" s="242">
        <f t="shared" si="4"/>
        <v>2</v>
      </c>
      <c r="K35" s="243">
        <f>W35+'108-2'!K35+'108-2'!T35</f>
        <v>2</v>
      </c>
      <c r="L35" s="241">
        <f>SUM(X35,'108-2'!L35,'108-2'!U35)</f>
        <v>0</v>
      </c>
      <c r="M35" s="241">
        <f t="shared" si="5"/>
        <v>0</v>
      </c>
      <c r="N35" s="241">
        <f>'108-2'!B35+'108-2'!N35</f>
        <v>0</v>
      </c>
      <c r="O35" s="244">
        <f>'108-2'!C35+'108-2'!O35</f>
        <v>0</v>
      </c>
      <c r="P35" s="245">
        <f t="shared" si="6"/>
        <v>0</v>
      </c>
      <c r="Q35" s="242">
        <f>SUM(T35,W35,'108-2'!B35)</f>
        <v>0</v>
      </c>
      <c r="R35" s="242">
        <f>SUM(U35,X35,'108-2'!C35)</f>
        <v>0</v>
      </c>
      <c r="S35" s="241">
        <v>0</v>
      </c>
      <c r="T35" s="241">
        <v>0</v>
      </c>
      <c r="U35" s="242">
        <v>0</v>
      </c>
      <c r="V35" s="241">
        <v>0</v>
      </c>
      <c r="W35" s="241">
        <v>0</v>
      </c>
      <c r="X35" s="242">
        <v>0</v>
      </c>
      <c r="AB35" s="39"/>
    </row>
    <row r="36" spans="2:28" ht="30" customHeight="1">
      <c r="Y36" s="33"/>
      <c r="Z36" s="33"/>
      <c r="AA36" s="33"/>
    </row>
    <row r="37" spans="2:28" ht="30" customHeight="1">
      <c r="Y37" s="33"/>
      <c r="Z37" s="33"/>
      <c r="AA37" s="33"/>
    </row>
    <row r="38" spans="2:28" ht="30" customHeight="1">
      <c r="Y38" s="33"/>
      <c r="Z38" s="33"/>
      <c r="AA38" s="33"/>
    </row>
    <row r="39" spans="2:28" ht="30" customHeight="1">
      <c r="Y39" s="33"/>
      <c r="Z39" s="33"/>
      <c r="AA39" s="33"/>
    </row>
    <row r="40" spans="2:28" ht="30" customHeight="1">
      <c r="Y40" s="33"/>
      <c r="Z40" s="33"/>
      <c r="AA40" s="33"/>
    </row>
  </sheetData>
  <mergeCells count="18">
    <mergeCell ref="B29:B30"/>
    <mergeCell ref="B31:B35"/>
    <mergeCell ref="B6:C6"/>
    <mergeCell ref="B7:B8"/>
    <mergeCell ref="B9:B12"/>
    <mergeCell ref="B13:B16"/>
    <mergeCell ref="B19:B22"/>
    <mergeCell ref="B23:B28"/>
    <mergeCell ref="D3:O3"/>
    <mergeCell ref="P3:X3"/>
    <mergeCell ref="B4:C4"/>
    <mergeCell ref="D4:F4"/>
    <mergeCell ref="G4:I4"/>
    <mergeCell ref="J4:L4"/>
    <mergeCell ref="M4:O4"/>
    <mergeCell ref="P4:R4"/>
    <mergeCell ref="S4:U4"/>
    <mergeCell ref="V4:X4"/>
  </mergeCells>
  <phoneticPr fontId="3"/>
  <pageMargins left="0.39370078740157483" right="0.39370078740157483" top="0.78740157480314965" bottom="0.51181102362204722" header="0.51181102362204722" footer="0.51181102362204722"/>
  <pageSetup paperSize="9" scale="83" orientation="portrait" r:id="rId1"/>
  <headerFooter scaleWithDoc="0" alignWithMargins="0">
    <oddHeader>&amp;L専修学校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40"/>
  <sheetViews>
    <sheetView showGridLines="0" view="pageBreakPreview" zoomScaleNormal="100" zoomScaleSheetLayoutView="100" workbookViewId="0"/>
  </sheetViews>
  <sheetFormatPr defaultColWidth="7.5" defaultRowHeight="30" customHeight="1"/>
  <cols>
    <col min="1" max="21" width="4.25" style="33" customWidth="1"/>
    <col min="22" max="22" width="10.75" style="33" customWidth="1"/>
    <col min="23" max="23" width="3" style="33" customWidth="1"/>
    <col min="24" max="24" width="0.875" style="33" customWidth="1"/>
    <col min="25" max="256" width="7.5" style="33"/>
    <col min="257" max="277" width="4.25" style="33" customWidth="1"/>
    <col min="278" max="278" width="10.75" style="33" customWidth="1"/>
    <col min="279" max="279" width="3" style="33" customWidth="1"/>
    <col min="280" max="280" width="0.875" style="33" customWidth="1"/>
    <col min="281" max="512" width="7.5" style="33"/>
    <col min="513" max="533" width="4.25" style="33" customWidth="1"/>
    <col min="534" max="534" width="10.75" style="33" customWidth="1"/>
    <col min="535" max="535" width="3" style="33" customWidth="1"/>
    <col min="536" max="536" width="0.875" style="33" customWidth="1"/>
    <col min="537" max="768" width="7.5" style="33"/>
    <col min="769" max="789" width="4.25" style="33" customWidth="1"/>
    <col min="790" max="790" width="10.75" style="33" customWidth="1"/>
    <col min="791" max="791" width="3" style="33" customWidth="1"/>
    <col min="792" max="792" width="0.875" style="33" customWidth="1"/>
    <col min="793" max="1024" width="7.5" style="33"/>
    <col min="1025" max="1045" width="4.25" style="33" customWidth="1"/>
    <col min="1046" max="1046" width="10.75" style="33" customWidth="1"/>
    <col min="1047" max="1047" width="3" style="33" customWidth="1"/>
    <col min="1048" max="1048" width="0.875" style="33" customWidth="1"/>
    <col min="1049" max="1280" width="7.5" style="33"/>
    <col min="1281" max="1301" width="4.25" style="33" customWidth="1"/>
    <col min="1302" max="1302" width="10.75" style="33" customWidth="1"/>
    <col min="1303" max="1303" width="3" style="33" customWidth="1"/>
    <col min="1304" max="1304" width="0.875" style="33" customWidth="1"/>
    <col min="1305" max="1536" width="7.5" style="33"/>
    <col min="1537" max="1557" width="4.25" style="33" customWidth="1"/>
    <col min="1558" max="1558" width="10.75" style="33" customWidth="1"/>
    <col min="1559" max="1559" width="3" style="33" customWidth="1"/>
    <col min="1560" max="1560" width="0.875" style="33" customWidth="1"/>
    <col min="1561" max="1792" width="7.5" style="33"/>
    <col min="1793" max="1813" width="4.25" style="33" customWidth="1"/>
    <col min="1814" max="1814" width="10.75" style="33" customWidth="1"/>
    <col min="1815" max="1815" width="3" style="33" customWidth="1"/>
    <col min="1816" max="1816" width="0.875" style="33" customWidth="1"/>
    <col min="1817" max="2048" width="7.5" style="33"/>
    <col min="2049" max="2069" width="4.25" style="33" customWidth="1"/>
    <col min="2070" max="2070" width="10.75" style="33" customWidth="1"/>
    <col min="2071" max="2071" width="3" style="33" customWidth="1"/>
    <col min="2072" max="2072" width="0.875" style="33" customWidth="1"/>
    <col min="2073" max="2304" width="7.5" style="33"/>
    <col min="2305" max="2325" width="4.25" style="33" customWidth="1"/>
    <col min="2326" max="2326" width="10.75" style="33" customWidth="1"/>
    <col min="2327" max="2327" width="3" style="33" customWidth="1"/>
    <col min="2328" max="2328" width="0.875" style="33" customWidth="1"/>
    <col min="2329" max="2560" width="7.5" style="33"/>
    <col min="2561" max="2581" width="4.25" style="33" customWidth="1"/>
    <col min="2582" max="2582" width="10.75" style="33" customWidth="1"/>
    <col min="2583" max="2583" width="3" style="33" customWidth="1"/>
    <col min="2584" max="2584" width="0.875" style="33" customWidth="1"/>
    <col min="2585" max="2816" width="7.5" style="33"/>
    <col min="2817" max="2837" width="4.25" style="33" customWidth="1"/>
    <col min="2838" max="2838" width="10.75" style="33" customWidth="1"/>
    <col min="2839" max="2839" width="3" style="33" customWidth="1"/>
    <col min="2840" max="2840" width="0.875" style="33" customWidth="1"/>
    <col min="2841" max="3072" width="7.5" style="33"/>
    <col min="3073" max="3093" width="4.25" style="33" customWidth="1"/>
    <col min="3094" max="3094" width="10.75" style="33" customWidth="1"/>
    <col min="3095" max="3095" width="3" style="33" customWidth="1"/>
    <col min="3096" max="3096" width="0.875" style="33" customWidth="1"/>
    <col min="3097" max="3328" width="7.5" style="33"/>
    <col min="3329" max="3349" width="4.25" style="33" customWidth="1"/>
    <col min="3350" max="3350" width="10.75" style="33" customWidth="1"/>
    <col min="3351" max="3351" width="3" style="33" customWidth="1"/>
    <col min="3352" max="3352" width="0.875" style="33" customWidth="1"/>
    <col min="3353" max="3584" width="7.5" style="33"/>
    <col min="3585" max="3605" width="4.25" style="33" customWidth="1"/>
    <col min="3606" max="3606" width="10.75" style="33" customWidth="1"/>
    <col min="3607" max="3607" width="3" style="33" customWidth="1"/>
    <col min="3608" max="3608" width="0.875" style="33" customWidth="1"/>
    <col min="3609" max="3840" width="7.5" style="33"/>
    <col min="3841" max="3861" width="4.25" style="33" customWidth="1"/>
    <col min="3862" max="3862" width="10.75" style="33" customWidth="1"/>
    <col min="3863" max="3863" width="3" style="33" customWidth="1"/>
    <col min="3864" max="3864" width="0.875" style="33" customWidth="1"/>
    <col min="3865" max="4096" width="7.5" style="33"/>
    <col min="4097" max="4117" width="4.25" style="33" customWidth="1"/>
    <col min="4118" max="4118" width="10.75" style="33" customWidth="1"/>
    <col min="4119" max="4119" width="3" style="33" customWidth="1"/>
    <col min="4120" max="4120" width="0.875" style="33" customWidth="1"/>
    <col min="4121" max="4352" width="7.5" style="33"/>
    <col min="4353" max="4373" width="4.25" style="33" customWidth="1"/>
    <col min="4374" max="4374" width="10.75" style="33" customWidth="1"/>
    <col min="4375" max="4375" width="3" style="33" customWidth="1"/>
    <col min="4376" max="4376" width="0.875" style="33" customWidth="1"/>
    <col min="4377" max="4608" width="7.5" style="33"/>
    <col min="4609" max="4629" width="4.25" style="33" customWidth="1"/>
    <col min="4630" max="4630" width="10.75" style="33" customWidth="1"/>
    <col min="4631" max="4631" width="3" style="33" customWidth="1"/>
    <col min="4632" max="4632" width="0.875" style="33" customWidth="1"/>
    <col min="4633" max="4864" width="7.5" style="33"/>
    <col min="4865" max="4885" width="4.25" style="33" customWidth="1"/>
    <col min="4886" max="4886" width="10.75" style="33" customWidth="1"/>
    <col min="4887" max="4887" width="3" style="33" customWidth="1"/>
    <col min="4888" max="4888" width="0.875" style="33" customWidth="1"/>
    <col min="4889" max="5120" width="7.5" style="33"/>
    <col min="5121" max="5141" width="4.25" style="33" customWidth="1"/>
    <col min="5142" max="5142" width="10.75" style="33" customWidth="1"/>
    <col min="5143" max="5143" width="3" style="33" customWidth="1"/>
    <col min="5144" max="5144" width="0.875" style="33" customWidth="1"/>
    <col min="5145" max="5376" width="7.5" style="33"/>
    <col min="5377" max="5397" width="4.25" style="33" customWidth="1"/>
    <col min="5398" max="5398" width="10.75" style="33" customWidth="1"/>
    <col min="5399" max="5399" width="3" style="33" customWidth="1"/>
    <col min="5400" max="5400" width="0.875" style="33" customWidth="1"/>
    <col min="5401" max="5632" width="7.5" style="33"/>
    <col min="5633" max="5653" width="4.25" style="33" customWidth="1"/>
    <col min="5654" max="5654" width="10.75" style="33" customWidth="1"/>
    <col min="5655" max="5655" width="3" style="33" customWidth="1"/>
    <col min="5656" max="5656" width="0.875" style="33" customWidth="1"/>
    <col min="5657" max="5888" width="7.5" style="33"/>
    <col min="5889" max="5909" width="4.25" style="33" customWidth="1"/>
    <col min="5910" max="5910" width="10.75" style="33" customWidth="1"/>
    <col min="5911" max="5911" width="3" style="33" customWidth="1"/>
    <col min="5912" max="5912" width="0.875" style="33" customWidth="1"/>
    <col min="5913" max="6144" width="7.5" style="33"/>
    <col min="6145" max="6165" width="4.25" style="33" customWidth="1"/>
    <col min="6166" max="6166" width="10.75" style="33" customWidth="1"/>
    <col min="6167" max="6167" width="3" style="33" customWidth="1"/>
    <col min="6168" max="6168" width="0.875" style="33" customWidth="1"/>
    <col min="6169" max="6400" width="7.5" style="33"/>
    <col min="6401" max="6421" width="4.25" style="33" customWidth="1"/>
    <col min="6422" max="6422" width="10.75" style="33" customWidth="1"/>
    <col min="6423" max="6423" width="3" style="33" customWidth="1"/>
    <col min="6424" max="6424" width="0.875" style="33" customWidth="1"/>
    <col min="6425" max="6656" width="7.5" style="33"/>
    <col min="6657" max="6677" width="4.25" style="33" customWidth="1"/>
    <col min="6678" max="6678" width="10.75" style="33" customWidth="1"/>
    <col min="6679" max="6679" width="3" style="33" customWidth="1"/>
    <col min="6680" max="6680" width="0.875" style="33" customWidth="1"/>
    <col min="6681" max="6912" width="7.5" style="33"/>
    <col min="6913" max="6933" width="4.25" style="33" customWidth="1"/>
    <col min="6934" max="6934" width="10.75" style="33" customWidth="1"/>
    <col min="6935" max="6935" width="3" style="33" customWidth="1"/>
    <col min="6936" max="6936" width="0.875" style="33" customWidth="1"/>
    <col min="6937" max="7168" width="7.5" style="33"/>
    <col min="7169" max="7189" width="4.25" style="33" customWidth="1"/>
    <col min="7190" max="7190" width="10.75" style="33" customWidth="1"/>
    <col min="7191" max="7191" width="3" style="33" customWidth="1"/>
    <col min="7192" max="7192" width="0.875" style="33" customWidth="1"/>
    <col min="7193" max="7424" width="7.5" style="33"/>
    <col min="7425" max="7445" width="4.25" style="33" customWidth="1"/>
    <col min="7446" max="7446" width="10.75" style="33" customWidth="1"/>
    <col min="7447" max="7447" width="3" style="33" customWidth="1"/>
    <col min="7448" max="7448" width="0.875" style="33" customWidth="1"/>
    <col min="7449" max="7680" width="7.5" style="33"/>
    <col min="7681" max="7701" width="4.25" style="33" customWidth="1"/>
    <col min="7702" max="7702" width="10.75" style="33" customWidth="1"/>
    <col min="7703" max="7703" width="3" style="33" customWidth="1"/>
    <col min="7704" max="7704" width="0.875" style="33" customWidth="1"/>
    <col min="7705" max="7936" width="7.5" style="33"/>
    <col min="7937" max="7957" width="4.25" style="33" customWidth="1"/>
    <col min="7958" max="7958" width="10.75" style="33" customWidth="1"/>
    <col min="7959" max="7959" width="3" style="33" customWidth="1"/>
    <col min="7960" max="7960" width="0.875" style="33" customWidth="1"/>
    <col min="7961" max="8192" width="7.5" style="33"/>
    <col min="8193" max="8213" width="4.25" style="33" customWidth="1"/>
    <col min="8214" max="8214" width="10.75" style="33" customWidth="1"/>
    <col min="8215" max="8215" width="3" style="33" customWidth="1"/>
    <col min="8216" max="8216" width="0.875" style="33" customWidth="1"/>
    <col min="8217" max="8448" width="7.5" style="33"/>
    <col min="8449" max="8469" width="4.25" style="33" customWidth="1"/>
    <col min="8470" max="8470" width="10.75" style="33" customWidth="1"/>
    <col min="8471" max="8471" width="3" style="33" customWidth="1"/>
    <col min="8472" max="8472" width="0.875" style="33" customWidth="1"/>
    <col min="8473" max="8704" width="7.5" style="33"/>
    <col min="8705" max="8725" width="4.25" style="33" customWidth="1"/>
    <col min="8726" max="8726" width="10.75" style="33" customWidth="1"/>
    <col min="8727" max="8727" width="3" style="33" customWidth="1"/>
    <col min="8728" max="8728" width="0.875" style="33" customWidth="1"/>
    <col min="8729" max="8960" width="7.5" style="33"/>
    <col min="8961" max="8981" width="4.25" style="33" customWidth="1"/>
    <col min="8982" max="8982" width="10.75" style="33" customWidth="1"/>
    <col min="8983" max="8983" width="3" style="33" customWidth="1"/>
    <col min="8984" max="8984" width="0.875" style="33" customWidth="1"/>
    <col min="8985" max="9216" width="7.5" style="33"/>
    <col min="9217" max="9237" width="4.25" style="33" customWidth="1"/>
    <col min="9238" max="9238" width="10.75" style="33" customWidth="1"/>
    <col min="9239" max="9239" width="3" style="33" customWidth="1"/>
    <col min="9240" max="9240" width="0.875" style="33" customWidth="1"/>
    <col min="9241" max="9472" width="7.5" style="33"/>
    <col min="9473" max="9493" width="4.25" style="33" customWidth="1"/>
    <col min="9494" max="9494" width="10.75" style="33" customWidth="1"/>
    <col min="9495" max="9495" width="3" style="33" customWidth="1"/>
    <col min="9496" max="9496" width="0.875" style="33" customWidth="1"/>
    <col min="9497" max="9728" width="7.5" style="33"/>
    <col min="9729" max="9749" width="4.25" style="33" customWidth="1"/>
    <col min="9750" max="9750" width="10.75" style="33" customWidth="1"/>
    <col min="9751" max="9751" width="3" style="33" customWidth="1"/>
    <col min="9752" max="9752" width="0.875" style="33" customWidth="1"/>
    <col min="9753" max="9984" width="7.5" style="33"/>
    <col min="9985" max="10005" width="4.25" style="33" customWidth="1"/>
    <col min="10006" max="10006" width="10.75" style="33" customWidth="1"/>
    <col min="10007" max="10007" width="3" style="33" customWidth="1"/>
    <col min="10008" max="10008" width="0.875" style="33" customWidth="1"/>
    <col min="10009" max="10240" width="7.5" style="33"/>
    <col min="10241" max="10261" width="4.25" style="33" customWidth="1"/>
    <col min="10262" max="10262" width="10.75" style="33" customWidth="1"/>
    <col min="10263" max="10263" width="3" style="33" customWidth="1"/>
    <col min="10264" max="10264" width="0.875" style="33" customWidth="1"/>
    <col min="10265" max="10496" width="7.5" style="33"/>
    <col min="10497" max="10517" width="4.25" style="33" customWidth="1"/>
    <col min="10518" max="10518" width="10.75" style="33" customWidth="1"/>
    <col min="10519" max="10519" width="3" style="33" customWidth="1"/>
    <col min="10520" max="10520" width="0.875" style="33" customWidth="1"/>
    <col min="10521" max="10752" width="7.5" style="33"/>
    <col min="10753" max="10773" width="4.25" style="33" customWidth="1"/>
    <col min="10774" max="10774" width="10.75" style="33" customWidth="1"/>
    <col min="10775" max="10775" width="3" style="33" customWidth="1"/>
    <col min="10776" max="10776" width="0.875" style="33" customWidth="1"/>
    <col min="10777" max="11008" width="7.5" style="33"/>
    <col min="11009" max="11029" width="4.25" style="33" customWidth="1"/>
    <col min="11030" max="11030" width="10.75" style="33" customWidth="1"/>
    <col min="11031" max="11031" width="3" style="33" customWidth="1"/>
    <col min="11032" max="11032" width="0.875" style="33" customWidth="1"/>
    <col min="11033" max="11264" width="7.5" style="33"/>
    <col min="11265" max="11285" width="4.25" style="33" customWidth="1"/>
    <col min="11286" max="11286" width="10.75" style="33" customWidth="1"/>
    <col min="11287" max="11287" width="3" style="33" customWidth="1"/>
    <col min="11288" max="11288" width="0.875" style="33" customWidth="1"/>
    <col min="11289" max="11520" width="7.5" style="33"/>
    <col min="11521" max="11541" width="4.25" style="33" customWidth="1"/>
    <col min="11542" max="11542" width="10.75" style="33" customWidth="1"/>
    <col min="11543" max="11543" width="3" style="33" customWidth="1"/>
    <col min="11544" max="11544" width="0.875" style="33" customWidth="1"/>
    <col min="11545" max="11776" width="7.5" style="33"/>
    <col min="11777" max="11797" width="4.25" style="33" customWidth="1"/>
    <col min="11798" max="11798" width="10.75" style="33" customWidth="1"/>
    <col min="11799" max="11799" width="3" style="33" customWidth="1"/>
    <col min="11800" max="11800" width="0.875" style="33" customWidth="1"/>
    <col min="11801" max="12032" width="7.5" style="33"/>
    <col min="12033" max="12053" width="4.25" style="33" customWidth="1"/>
    <col min="12054" max="12054" width="10.75" style="33" customWidth="1"/>
    <col min="12055" max="12055" width="3" style="33" customWidth="1"/>
    <col min="12056" max="12056" width="0.875" style="33" customWidth="1"/>
    <col min="12057" max="12288" width="7.5" style="33"/>
    <col min="12289" max="12309" width="4.25" style="33" customWidth="1"/>
    <col min="12310" max="12310" width="10.75" style="33" customWidth="1"/>
    <col min="12311" max="12311" width="3" style="33" customWidth="1"/>
    <col min="12312" max="12312" width="0.875" style="33" customWidth="1"/>
    <col min="12313" max="12544" width="7.5" style="33"/>
    <col min="12545" max="12565" width="4.25" style="33" customWidth="1"/>
    <col min="12566" max="12566" width="10.75" style="33" customWidth="1"/>
    <col min="12567" max="12567" width="3" style="33" customWidth="1"/>
    <col min="12568" max="12568" width="0.875" style="33" customWidth="1"/>
    <col min="12569" max="12800" width="7.5" style="33"/>
    <col min="12801" max="12821" width="4.25" style="33" customWidth="1"/>
    <col min="12822" max="12822" width="10.75" style="33" customWidth="1"/>
    <col min="12823" max="12823" width="3" style="33" customWidth="1"/>
    <col min="12824" max="12824" width="0.875" style="33" customWidth="1"/>
    <col min="12825" max="13056" width="7.5" style="33"/>
    <col min="13057" max="13077" width="4.25" style="33" customWidth="1"/>
    <col min="13078" max="13078" width="10.75" style="33" customWidth="1"/>
    <col min="13079" max="13079" width="3" style="33" customWidth="1"/>
    <col min="13080" max="13080" width="0.875" style="33" customWidth="1"/>
    <col min="13081" max="13312" width="7.5" style="33"/>
    <col min="13313" max="13333" width="4.25" style="33" customWidth="1"/>
    <col min="13334" max="13334" width="10.75" style="33" customWidth="1"/>
    <col min="13335" max="13335" width="3" style="33" customWidth="1"/>
    <col min="13336" max="13336" width="0.875" style="33" customWidth="1"/>
    <col min="13337" max="13568" width="7.5" style="33"/>
    <col min="13569" max="13589" width="4.25" style="33" customWidth="1"/>
    <col min="13590" max="13590" width="10.75" style="33" customWidth="1"/>
    <col min="13591" max="13591" width="3" style="33" customWidth="1"/>
    <col min="13592" max="13592" width="0.875" style="33" customWidth="1"/>
    <col min="13593" max="13824" width="7.5" style="33"/>
    <col min="13825" max="13845" width="4.25" style="33" customWidth="1"/>
    <col min="13846" max="13846" width="10.75" style="33" customWidth="1"/>
    <col min="13847" max="13847" width="3" style="33" customWidth="1"/>
    <col min="13848" max="13848" width="0.875" style="33" customWidth="1"/>
    <col min="13849" max="14080" width="7.5" style="33"/>
    <col min="14081" max="14101" width="4.25" style="33" customWidth="1"/>
    <col min="14102" max="14102" width="10.75" style="33" customWidth="1"/>
    <col min="14103" max="14103" width="3" style="33" customWidth="1"/>
    <col min="14104" max="14104" width="0.875" style="33" customWidth="1"/>
    <col min="14105" max="14336" width="7.5" style="33"/>
    <col min="14337" max="14357" width="4.25" style="33" customWidth="1"/>
    <col min="14358" max="14358" width="10.75" style="33" customWidth="1"/>
    <col min="14359" max="14359" width="3" style="33" customWidth="1"/>
    <col min="14360" max="14360" width="0.875" style="33" customWidth="1"/>
    <col min="14361" max="14592" width="7.5" style="33"/>
    <col min="14593" max="14613" width="4.25" style="33" customWidth="1"/>
    <col min="14614" max="14614" width="10.75" style="33" customWidth="1"/>
    <col min="14615" max="14615" width="3" style="33" customWidth="1"/>
    <col min="14616" max="14616" width="0.875" style="33" customWidth="1"/>
    <col min="14617" max="14848" width="7.5" style="33"/>
    <col min="14849" max="14869" width="4.25" style="33" customWidth="1"/>
    <col min="14870" max="14870" width="10.75" style="33" customWidth="1"/>
    <col min="14871" max="14871" width="3" style="33" customWidth="1"/>
    <col min="14872" max="14872" width="0.875" style="33" customWidth="1"/>
    <col min="14873" max="15104" width="7.5" style="33"/>
    <col min="15105" max="15125" width="4.25" style="33" customWidth="1"/>
    <col min="15126" max="15126" width="10.75" style="33" customWidth="1"/>
    <col min="15127" max="15127" width="3" style="33" customWidth="1"/>
    <col min="15128" max="15128" width="0.875" style="33" customWidth="1"/>
    <col min="15129" max="15360" width="7.5" style="33"/>
    <col min="15361" max="15381" width="4.25" style="33" customWidth="1"/>
    <col min="15382" max="15382" width="10.75" style="33" customWidth="1"/>
    <col min="15383" max="15383" width="3" style="33" customWidth="1"/>
    <col min="15384" max="15384" width="0.875" style="33" customWidth="1"/>
    <col min="15385" max="15616" width="7.5" style="33"/>
    <col min="15617" max="15637" width="4.25" style="33" customWidth="1"/>
    <col min="15638" max="15638" width="10.75" style="33" customWidth="1"/>
    <col min="15639" max="15639" width="3" style="33" customWidth="1"/>
    <col min="15640" max="15640" width="0.875" style="33" customWidth="1"/>
    <col min="15641" max="15872" width="7.5" style="33"/>
    <col min="15873" max="15893" width="4.25" style="33" customWidth="1"/>
    <col min="15894" max="15894" width="10.75" style="33" customWidth="1"/>
    <col min="15895" max="15895" width="3" style="33" customWidth="1"/>
    <col min="15896" max="15896" width="0.875" style="33" customWidth="1"/>
    <col min="15897" max="16128" width="7.5" style="33"/>
    <col min="16129" max="16149" width="4.25" style="33" customWidth="1"/>
    <col min="16150" max="16150" width="10.75" style="33" customWidth="1"/>
    <col min="16151" max="16151" width="3" style="33" customWidth="1"/>
    <col min="16152" max="16152" width="0.875" style="33" customWidth="1"/>
    <col min="16153" max="16384" width="7.5" style="33"/>
  </cols>
  <sheetData>
    <row r="1" spans="1:24" ht="20.25" customHeight="1"/>
    <row r="2" spans="1:24" ht="20.25" customHeight="1" thickBot="1">
      <c r="A2" s="35" t="s">
        <v>184</v>
      </c>
      <c r="B2" s="36"/>
      <c r="C2" s="36"/>
      <c r="D2" s="3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5"/>
      <c r="Q2" s="36"/>
      <c r="R2" s="36"/>
      <c r="S2" s="36"/>
      <c r="T2" s="36"/>
      <c r="U2" s="36"/>
      <c r="V2" s="36"/>
      <c r="W2" s="35"/>
    </row>
    <row r="3" spans="1:24" s="38" customFormat="1" ht="25.5" customHeight="1">
      <c r="A3" s="495" t="s">
        <v>80</v>
      </c>
      <c r="B3" s="495"/>
      <c r="C3" s="523"/>
      <c r="D3" s="492" t="s">
        <v>185</v>
      </c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3"/>
      <c r="P3" s="494" t="s">
        <v>81</v>
      </c>
      <c r="Q3" s="495"/>
      <c r="R3" s="495"/>
      <c r="S3" s="495"/>
      <c r="T3" s="495"/>
      <c r="U3" s="524"/>
      <c r="V3" s="50"/>
      <c r="W3" s="37"/>
      <c r="X3" s="39"/>
    </row>
    <row r="4" spans="1:24" s="38" customFormat="1" ht="25.5" customHeight="1">
      <c r="A4" s="505" t="s">
        <v>170</v>
      </c>
      <c r="B4" s="506"/>
      <c r="C4" s="507"/>
      <c r="D4" s="508" t="s">
        <v>4</v>
      </c>
      <c r="E4" s="500"/>
      <c r="F4" s="501"/>
      <c r="G4" s="502" t="s">
        <v>168</v>
      </c>
      <c r="H4" s="503"/>
      <c r="I4" s="504"/>
      <c r="J4" s="502" t="s">
        <v>169</v>
      </c>
      <c r="K4" s="503"/>
      <c r="L4" s="504"/>
      <c r="M4" s="505" t="s">
        <v>170</v>
      </c>
      <c r="N4" s="506"/>
      <c r="O4" s="507"/>
      <c r="P4" s="508" t="s">
        <v>4</v>
      </c>
      <c r="Q4" s="500"/>
      <c r="R4" s="501"/>
      <c r="S4" s="502" t="s">
        <v>169</v>
      </c>
      <c r="T4" s="503"/>
      <c r="U4" s="504"/>
      <c r="V4" s="528" t="s">
        <v>167</v>
      </c>
      <c r="W4" s="497"/>
      <c r="X4" s="39"/>
    </row>
    <row r="5" spans="1:24" s="38" customFormat="1" ht="34.5" customHeight="1" thickBot="1">
      <c r="A5" s="42" t="s">
        <v>4</v>
      </c>
      <c r="B5" s="205" t="s">
        <v>70</v>
      </c>
      <c r="C5" s="206" t="s">
        <v>71</v>
      </c>
      <c r="D5" s="51" t="s">
        <v>4</v>
      </c>
      <c r="E5" s="205" t="s">
        <v>70</v>
      </c>
      <c r="F5" s="205" t="s">
        <v>71</v>
      </c>
      <c r="G5" s="42" t="s">
        <v>4</v>
      </c>
      <c r="H5" s="205" t="s">
        <v>70</v>
      </c>
      <c r="I5" s="205" t="s">
        <v>71</v>
      </c>
      <c r="J5" s="42" t="s">
        <v>4</v>
      </c>
      <c r="K5" s="205" t="s">
        <v>70</v>
      </c>
      <c r="L5" s="205" t="s">
        <v>71</v>
      </c>
      <c r="M5" s="42" t="s">
        <v>4</v>
      </c>
      <c r="N5" s="205" t="s">
        <v>70</v>
      </c>
      <c r="O5" s="246" t="s">
        <v>71</v>
      </c>
      <c r="P5" s="51" t="s">
        <v>4</v>
      </c>
      <c r="Q5" s="205" t="s">
        <v>70</v>
      </c>
      <c r="R5" s="205" t="s">
        <v>71</v>
      </c>
      <c r="S5" s="42" t="s">
        <v>4</v>
      </c>
      <c r="T5" s="205" t="s">
        <v>70</v>
      </c>
      <c r="U5" s="205" t="s">
        <v>71</v>
      </c>
      <c r="V5" s="52"/>
      <c r="W5" s="40"/>
      <c r="X5" s="39"/>
    </row>
    <row r="6" spans="1:24" s="38" customFormat="1" ht="24.75" customHeight="1">
      <c r="A6" s="208">
        <v>1</v>
      </c>
      <c r="B6" s="208">
        <f>SUM(B7,B13,B19,B23+B29,B31)</f>
        <v>1</v>
      </c>
      <c r="C6" s="247">
        <f>SUM(C7,C13,C19,C23+C29,C31)</f>
        <v>0</v>
      </c>
      <c r="D6" s="214">
        <f t="shared" ref="D6:O6" si="0">SUM(D7,D9,D13,D19,D23,D29,D31)</f>
        <v>43</v>
      </c>
      <c r="E6" s="215">
        <f t="shared" si="0"/>
        <v>43</v>
      </c>
      <c r="F6" s="215">
        <f t="shared" si="0"/>
        <v>0</v>
      </c>
      <c r="G6" s="215">
        <f t="shared" si="0"/>
        <v>8</v>
      </c>
      <c r="H6" s="210">
        <f t="shared" si="0"/>
        <v>8</v>
      </c>
      <c r="I6" s="210">
        <f t="shared" si="0"/>
        <v>0</v>
      </c>
      <c r="J6" s="210">
        <f t="shared" si="0"/>
        <v>22</v>
      </c>
      <c r="K6" s="210">
        <f t="shared" si="0"/>
        <v>22</v>
      </c>
      <c r="L6" s="210">
        <f t="shared" si="0"/>
        <v>0</v>
      </c>
      <c r="M6" s="210">
        <f t="shared" si="0"/>
        <v>13</v>
      </c>
      <c r="N6" s="210">
        <f t="shared" si="0"/>
        <v>13</v>
      </c>
      <c r="O6" s="248">
        <f t="shared" si="0"/>
        <v>0</v>
      </c>
      <c r="P6" s="211">
        <f t="shared" ref="P6:U6" si="1">SUM(P7,P9,P13,P19,P23,P29,P31)</f>
        <v>0</v>
      </c>
      <c r="Q6" s="208">
        <f t="shared" si="1"/>
        <v>0</v>
      </c>
      <c r="R6" s="208">
        <f t="shared" si="1"/>
        <v>0</v>
      </c>
      <c r="S6" s="208">
        <f t="shared" si="1"/>
        <v>0</v>
      </c>
      <c r="T6" s="208">
        <f t="shared" si="1"/>
        <v>0</v>
      </c>
      <c r="U6" s="208">
        <f t="shared" si="1"/>
        <v>0</v>
      </c>
      <c r="V6" s="529" t="s">
        <v>165</v>
      </c>
      <c r="W6" s="530"/>
      <c r="X6" s="39"/>
    </row>
    <row r="7" spans="1:24" s="38" customFormat="1" ht="24.75" customHeight="1">
      <c r="A7" s="219">
        <f>SUM(A8)</f>
        <v>0</v>
      </c>
      <c r="B7" s="219">
        <f t="shared" ref="B7:U7" si="2">SUM(B8)</f>
        <v>0</v>
      </c>
      <c r="C7" s="222">
        <f t="shared" si="2"/>
        <v>0</v>
      </c>
      <c r="D7" s="249">
        <f t="shared" ref="D7:D35" si="3">SUM(E7,F7)</f>
        <v>2</v>
      </c>
      <c r="E7" s="219">
        <f t="shared" ref="E7:E35" si="4">SUM(H7,K7,N7)</f>
        <v>2</v>
      </c>
      <c r="F7" s="220">
        <f t="shared" ref="F7:F35" si="5">SUM(I7,L7,O7)</f>
        <v>0</v>
      </c>
      <c r="G7" s="239">
        <f t="shared" si="2"/>
        <v>0</v>
      </c>
      <c r="H7" s="220">
        <f t="shared" si="2"/>
        <v>0</v>
      </c>
      <c r="I7" s="220">
        <f t="shared" si="2"/>
        <v>0</v>
      </c>
      <c r="J7" s="220">
        <f t="shared" si="2"/>
        <v>0</v>
      </c>
      <c r="K7" s="220">
        <f t="shared" si="2"/>
        <v>0</v>
      </c>
      <c r="L7" s="220">
        <f t="shared" si="2"/>
        <v>0</v>
      </c>
      <c r="M7" s="220">
        <f t="shared" si="2"/>
        <v>2</v>
      </c>
      <c r="N7" s="220">
        <f t="shared" si="2"/>
        <v>2</v>
      </c>
      <c r="O7" s="222">
        <f t="shared" si="2"/>
        <v>0</v>
      </c>
      <c r="P7" s="221">
        <f t="shared" si="2"/>
        <v>0</v>
      </c>
      <c r="Q7" s="219">
        <f t="shared" si="2"/>
        <v>0</v>
      </c>
      <c r="R7" s="219">
        <f t="shared" si="2"/>
        <v>0</v>
      </c>
      <c r="S7" s="219">
        <f t="shared" si="2"/>
        <v>0</v>
      </c>
      <c r="T7" s="219">
        <f t="shared" si="2"/>
        <v>0</v>
      </c>
      <c r="U7" s="219">
        <f t="shared" si="2"/>
        <v>0</v>
      </c>
      <c r="V7" s="53" t="s">
        <v>4</v>
      </c>
      <c r="W7" s="531" t="s">
        <v>72</v>
      </c>
      <c r="X7" s="39"/>
    </row>
    <row r="8" spans="1:24" s="38" customFormat="1" ht="24.75" customHeight="1">
      <c r="A8" s="226">
        <v>0</v>
      </c>
      <c r="B8" s="226">
        <v>0</v>
      </c>
      <c r="C8" s="234">
        <v>0</v>
      </c>
      <c r="D8" s="250">
        <f t="shared" si="3"/>
        <v>2</v>
      </c>
      <c r="E8" s="226">
        <f t="shared" si="4"/>
        <v>2</v>
      </c>
      <c r="F8" s="226">
        <f t="shared" si="5"/>
        <v>0</v>
      </c>
      <c r="G8" s="227">
        <v>0</v>
      </c>
      <c r="H8" s="226">
        <v>0</v>
      </c>
      <c r="I8" s="226">
        <v>0</v>
      </c>
      <c r="J8" s="226">
        <v>0</v>
      </c>
      <c r="K8" s="226">
        <v>0</v>
      </c>
      <c r="L8" s="226">
        <v>0</v>
      </c>
      <c r="M8" s="226">
        <v>2</v>
      </c>
      <c r="N8" s="226">
        <v>2</v>
      </c>
      <c r="O8" s="234">
        <v>0</v>
      </c>
      <c r="P8" s="228">
        <v>0</v>
      </c>
      <c r="Q8" s="226">
        <v>0</v>
      </c>
      <c r="R8" s="226">
        <v>0</v>
      </c>
      <c r="S8" s="226">
        <v>0</v>
      </c>
      <c r="T8" s="226">
        <v>0</v>
      </c>
      <c r="U8" s="226">
        <v>0</v>
      </c>
      <c r="V8" s="54" t="s">
        <v>171</v>
      </c>
      <c r="W8" s="532"/>
      <c r="X8" s="39"/>
    </row>
    <row r="9" spans="1:24" s="38" customFormat="1" ht="24.75" customHeight="1">
      <c r="A9" s="251">
        <f>SUM(A10:A12)</f>
        <v>0</v>
      </c>
      <c r="B9" s="251">
        <f t="shared" ref="B9:U9" si="6">SUM(B10:B12)</f>
        <v>0</v>
      </c>
      <c r="C9" s="252">
        <f t="shared" si="6"/>
        <v>0</v>
      </c>
      <c r="D9" s="249">
        <f t="shared" si="3"/>
        <v>7</v>
      </c>
      <c r="E9" s="219">
        <f t="shared" si="4"/>
        <v>7</v>
      </c>
      <c r="F9" s="220">
        <f t="shared" si="5"/>
        <v>0</v>
      </c>
      <c r="G9" s="251">
        <f t="shared" si="6"/>
        <v>0</v>
      </c>
      <c r="H9" s="251">
        <f t="shared" si="6"/>
        <v>0</v>
      </c>
      <c r="I9" s="251">
        <f t="shared" si="6"/>
        <v>0</v>
      </c>
      <c r="J9" s="251">
        <f t="shared" si="6"/>
        <v>0</v>
      </c>
      <c r="K9" s="251">
        <f t="shared" si="6"/>
        <v>0</v>
      </c>
      <c r="L9" s="251">
        <f t="shared" si="6"/>
        <v>0</v>
      </c>
      <c r="M9" s="251">
        <f t="shared" si="6"/>
        <v>7</v>
      </c>
      <c r="N9" s="251">
        <f t="shared" si="6"/>
        <v>7</v>
      </c>
      <c r="O9" s="252">
        <f t="shared" si="6"/>
        <v>0</v>
      </c>
      <c r="P9" s="239">
        <f t="shared" si="6"/>
        <v>0</v>
      </c>
      <c r="Q9" s="251">
        <f t="shared" si="6"/>
        <v>0</v>
      </c>
      <c r="R9" s="251">
        <f t="shared" si="6"/>
        <v>0</v>
      </c>
      <c r="S9" s="251">
        <f t="shared" si="6"/>
        <v>0</v>
      </c>
      <c r="T9" s="251">
        <f t="shared" si="6"/>
        <v>0</v>
      </c>
      <c r="U9" s="251">
        <f t="shared" si="6"/>
        <v>0</v>
      </c>
      <c r="V9" s="55" t="s">
        <v>4</v>
      </c>
      <c r="W9" s="533" t="s">
        <v>73</v>
      </c>
      <c r="X9" s="39"/>
    </row>
    <row r="10" spans="1:24" s="38" customFormat="1" ht="24.75" customHeight="1">
      <c r="A10" s="208">
        <v>0</v>
      </c>
      <c r="B10" s="208">
        <v>0</v>
      </c>
      <c r="C10" s="229">
        <v>0</v>
      </c>
      <c r="D10" s="211">
        <f t="shared" si="3"/>
        <v>5</v>
      </c>
      <c r="E10" s="208">
        <f t="shared" si="4"/>
        <v>5</v>
      </c>
      <c r="F10" s="208">
        <f t="shared" si="5"/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0</v>
      </c>
      <c r="M10" s="208">
        <v>5</v>
      </c>
      <c r="N10" s="208">
        <v>5</v>
      </c>
      <c r="O10" s="229">
        <v>0</v>
      </c>
      <c r="P10" s="211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56" t="s">
        <v>172</v>
      </c>
      <c r="W10" s="534"/>
      <c r="X10" s="39"/>
    </row>
    <row r="11" spans="1:24" s="38" customFormat="1" ht="24.75" customHeight="1">
      <c r="A11" s="208">
        <v>0</v>
      </c>
      <c r="B11" s="208">
        <v>0</v>
      </c>
      <c r="C11" s="229">
        <v>0</v>
      </c>
      <c r="D11" s="211">
        <f t="shared" si="3"/>
        <v>1</v>
      </c>
      <c r="E11" s="208">
        <f t="shared" si="4"/>
        <v>1</v>
      </c>
      <c r="F11" s="208">
        <f t="shared" si="5"/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1</v>
      </c>
      <c r="N11" s="208">
        <v>1</v>
      </c>
      <c r="O11" s="229">
        <v>0</v>
      </c>
      <c r="P11" s="211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57" t="s">
        <v>173</v>
      </c>
      <c r="W11" s="534"/>
      <c r="X11" s="39"/>
    </row>
    <row r="12" spans="1:24" s="38" customFormat="1" ht="24.75" customHeight="1">
      <c r="A12" s="208">
        <v>0</v>
      </c>
      <c r="B12" s="208">
        <v>0</v>
      </c>
      <c r="C12" s="229">
        <v>0</v>
      </c>
      <c r="D12" s="250">
        <f t="shared" si="3"/>
        <v>1</v>
      </c>
      <c r="E12" s="226">
        <f t="shared" si="4"/>
        <v>1</v>
      </c>
      <c r="F12" s="226">
        <f t="shared" si="5"/>
        <v>0</v>
      </c>
      <c r="G12" s="227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1</v>
      </c>
      <c r="N12" s="208">
        <v>1</v>
      </c>
      <c r="O12" s="234">
        <v>0</v>
      </c>
      <c r="P12" s="233">
        <v>0</v>
      </c>
      <c r="Q12" s="208">
        <v>0</v>
      </c>
      <c r="R12" s="208">
        <v>0</v>
      </c>
      <c r="S12" s="208">
        <v>0</v>
      </c>
      <c r="T12" s="208">
        <v>0</v>
      </c>
      <c r="U12" s="208">
        <v>0</v>
      </c>
      <c r="V12" s="58" t="s">
        <v>74</v>
      </c>
      <c r="W12" s="535"/>
      <c r="X12" s="39"/>
    </row>
    <row r="13" spans="1:24" s="38" customFormat="1" ht="24.75" customHeight="1">
      <c r="A13" s="219">
        <f>SUM(A14:A18)</f>
        <v>1</v>
      </c>
      <c r="B13" s="219">
        <f t="shared" ref="B13:U13" si="7">SUM(B14:B18)</f>
        <v>1</v>
      </c>
      <c r="C13" s="222">
        <f t="shared" si="7"/>
        <v>0</v>
      </c>
      <c r="D13" s="249">
        <f t="shared" si="3"/>
        <v>6</v>
      </c>
      <c r="E13" s="219">
        <f t="shared" si="4"/>
        <v>6</v>
      </c>
      <c r="F13" s="220">
        <f t="shared" si="5"/>
        <v>0</v>
      </c>
      <c r="G13" s="251">
        <f t="shared" si="7"/>
        <v>2</v>
      </c>
      <c r="H13" s="219">
        <f t="shared" si="7"/>
        <v>2</v>
      </c>
      <c r="I13" s="219">
        <f t="shared" si="7"/>
        <v>0</v>
      </c>
      <c r="J13" s="219">
        <f t="shared" si="7"/>
        <v>4</v>
      </c>
      <c r="K13" s="219">
        <f t="shared" si="7"/>
        <v>4</v>
      </c>
      <c r="L13" s="219">
        <f t="shared" si="7"/>
        <v>0</v>
      </c>
      <c r="M13" s="219">
        <f t="shared" si="7"/>
        <v>0</v>
      </c>
      <c r="N13" s="219">
        <f t="shared" si="7"/>
        <v>0</v>
      </c>
      <c r="O13" s="222">
        <f t="shared" si="7"/>
        <v>0</v>
      </c>
      <c r="P13" s="221">
        <f t="shared" si="7"/>
        <v>0</v>
      </c>
      <c r="Q13" s="219">
        <f t="shared" si="7"/>
        <v>0</v>
      </c>
      <c r="R13" s="219">
        <f t="shared" si="7"/>
        <v>0</v>
      </c>
      <c r="S13" s="219">
        <f t="shared" si="7"/>
        <v>0</v>
      </c>
      <c r="T13" s="219">
        <f t="shared" si="7"/>
        <v>0</v>
      </c>
      <c r="U13" s="219">
        <f t="shared" si="7"/>
        <v>0</v>
      </c>
      <c r="V13" s="53" t="s">
        <v>4</v>
      </c>
      <c r="W13" s="519" t="s">
        <v>47</v>
      </c>
      <c r="X13" s="39"/>
    </row>
    <row r="14" spans="1:24" s="38" customFormat="1" ht="24.75" customHeight="1">
      <c r="A14" s="208">
        <v>1</v>
      </c>
      <c r="B14" s="208">
        <v>1</v>
      </c>
      <c r="C14" s="229">
        <v>0</v>
      </c>
      <c r="D14" s="211">
        <f t="shared" si="3"/>
        <v>2</v>
      </c>
      <c r="E14" s="208">
        <f t="shared" si="4"/>
        <v>2</v>
      </c>
      <c r="F14" s="208">
        <f t="shared" si="5"/>
        <v>0</v>
      </c>
      <c r="G14" s="208">
        <v>2</v>
      </c>
      <c r="H14" s="208">
        <v>2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29">
        <v>0</v>
      </c>
      <c r="P14" s="253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56" t="s">
        <v>174</v>
      </c>
      <c r="W14" s="517"/>
      <c r="X14" s="39"/>
    </row>
    <row r="15" spans="1:24" s="38" customFormat="1" ht="24.75" customHeight="1">
      <c r="A15" s="208">
        <v>0</v>
      </c>
      <c r="B15" s="208">
        <v>0</v>
      </c>
      <c r="C15" s="229">
        <v>0</v>
      </c>
      <c r="D15" s="211">
        <f t="shared" si="3"/>
        <v>1</v>
      </c>
      <c r="E15" s="208">
        <f t="shared" si="4"/>
        <v>1</v>
      </c>
      <c r="F15" s="208">
        <f t="shared" si="5"/>
        <v>0</v>
      </c>
      <c r="G15" s="208">
        <v>0</v>
      </c>
      <c r="H15" s="208">
        <v>0</v>
      </c>
      <c r="I15" s="208">
        <v>0</v>
      </c>
      <c r="J15" s="208">
        <v>1</v>
      </c>
      <c r="K15" s="208">
        <v>1</v>
      </c>
      <c r="L15" s="208">
        <v>0</v>
      </c>
      <c r="M15" s="208">
        <v>0</v>
      </c>
      <c r="N15" s="208">
        <v>0</v>
      </c>
      <c r="O15" s="229">
        <v>0</v>
      </c>
      <c r="P15" s="232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57" t="s">
        <v>175</v>
      </c>
      <c r="W15" s="517"/>
      <c r="X15" s="39"/>
    </row>
    <row r="16" spans="1:24" s="38" customFormat="1" ht="24.75" customHeight="1">
      <c r="A16" s="208">
        <v>0</v>
      </c>
      <c r="B16" s="208">
        <v>0</v>
      </c>
      <c r="C16" s="229">
        <v>0</v>
      </c>
      <c r="D16" s="211">
        <f t="shared" si="3"/>
        <v>2</v>
      </c>
      <c r="E16" s="208">
        <f t="shared" si="4"/>
        <v>2</v>
      </c>
      <c r="F16" s="208">
        <f t="shared" si="5"/>
        <v>0</v>
      </c>
      <c r="G16" s="208">
        <v>0</v>
      </c>
      <c r="H16" s="208">
        <v>0</v>
      </c>
      <c r="I16" s="208">
        <v>0</v>
      </c>
      <c r="J16" s="208">
        <v>2</v>
      </c>
      <c r="K16" s="208">
        <v>2</v>
      </c>
      <c r="L16" s="208">
        <v>0</v>
      </c>
      <c r="M16" s="208">
        <v>0</v>
      </c>
      <c r="N16" s="208">
        <v>0</v>
      </c>
      <c r="O16" s="229">
        <v>0</v>
      </c>
      <c r="P16" s="211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57" t="s">
        <v>176</v>
      </c>
      <c r="W16" s="517"/>
      <c r="X16" s="39"/>
    </row>
    <row r="17" spans="1:24" s="38" customFormat="1" ht="24.75" customHeight="1">
      <c r="A17" s="208">
        <v>0</v>
      </c>
      <c r="B17" s="208">
        <v>0</v>
      </c>
      <c r="C17" s="229">
        <v>0</v>
      </c>
      <c r="D17" s="211">
        <f t="shared" si="3"/>
        <v>0</v>
      </c>
      <c r="E17" s="208">
        <f t="shared" si="4"/>
        <v>0</v>
      </c>
      <c r="F17" s="208">
        <f t="shared" si="5"/>
        <v>0</v>
      </c>
      <c r="G17" s="208">
        <v>0</v>
      </c>
      <c r="H17" s="208">
        <v>0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29">
        <v>0</v>
      </c>
      <c r="P17" s="211">
        <v>0</v>
      </c>
      <c r="Q17" s="208">
        <v>0</v>
      </c>
      <c r="R17" s="208">
        <v>0</v>
      </c>
      <c r="S17" s="208">
        <v>0</v>
      </c>
      <c r="T17" s="208">
        <v>0</v>
      </c>
      <c r="U17" s="254">
        <v>0</v>
      </c>
      <c r="V17" s="57" t="s">
        <v>154</v>
      </c>
      <c r="W17" s="517"/>
      <c r="X17" s="39"/>
    </row>
    <row r="18" spans="1:24" s="38" customFormat="1" ht="24.75" customHeight="1">
      <c r="A18" s="226">
        <v>0</v>
      </c>
      <c r="B18" s="226">
        <v>0</v>
      </c>
      <c r="C18" s="234">
        <v>0</v>
      </c>
      <c r="D18" s="250">
        <f t="shared" si="3"/>
        <v>1</v>
      </c>
      <c r="E18" s="226">
        <f t="shared" si="4"/>
        <v>1</v>
      </c>
      <c r="F18" s="226">
        <f t="shared" si="5"/>
        <v>0</v>
      </c>
      <c r="G18" s="227">
        <v>0</v>
      </c>
      <c r="H18" s="226">
        <v>0</v>
      </c>
      <c r="I18" s="226">
        <v>0</v>
      </c>
      <c r="J18" s="226">
        <v>1</v>
      </c>
      <c r="K18" s="226">
        <v>1</v>
      </c>
      <c r="L18" s="226">
        <v>0</v>
      </c>
      <c r="M18" s="226">
        <v>0</v>
      </c>
      <c r="N18" s="226">
        <v>0</v>
      </c>
      <c r="O18" s="234">
        <v>0</v>
      </c>
      <c r="P18" s="228">
        <v>0</v>
      </c>
      <c r="Q18" s="226">
        <v>0</v>
      </c>
      <c r="R18" s="226">
        <v>0</v>
      </c>
      <c r="S18" s="226">
        <v>0</v>
      </c>
      <c r="T18" s="226">
        <v>0</v>
      </c>
      <c r="U18" s="226">
        <v>0</v>
      </c>
      <c r="V18" s="54" t="s">
        <v>177</v>
      </c>
      <c r="W18" s="525"/>
      <c r="X18" s="39"/>
    </row>
    <row r="19" spans="1:24" s="38" customFormat="1" ht="24.75" customHeight="1">
      <c r="A19" s="251">
        <f>SUM(A20:A22)</f>
        <v>0</v>
      </c>
      <c r="B19" s="251">
        <f t="shared" ref="B19:Q19" si="8">SUM(B20:B22)</f>
        <v>0</v>
      </c>
      <c r="C19" s="252">
        <f t="shared" si="8"/>
        <v>0</v>
      </c>
      <c r="D19" s="249">
        <f t="shared" si="3"/>
        <v>6</v>
      </c>
      <c r="E19" s="219">
        <f t="shared" si="4"/>
        <v>6</v>
      </c>
      <c r="F19" s="220">
        <f t="shared" si="5"/>
        <v>0</v>
      </c>
      <c r="G19" s="251">
        <f t="shared" si="8"/>
        <v>0</v>
      </c>
      <c r="H19" s="251">
        <f t="shared" si="8"/>
        <v>0</v>
      </c>
      <c r="I19" s="251">
        <f t="shared" si="8"/>
        <v>0</v>
      </c>
      <c r="J19" s="251">
        <f t="shared" si="8"/>
        <v>4</v>
      </c>
      <c r="K19" s="251">
        <f t="shared" si="8"/>
        <v>4</v>
      </c>
      <c r="L19" s="251">
        <f t="shared" si="8"/>
        <v>0</v>
      </c>
      <c r="M19" s="251">
        <f t="shared" si="8"/>
        <v>2</v>
      </c>
      <c r="N19" s="251">
        <f t="shared" si="8"/>
        <v>2</v>
      </c>
      <c r="O19" s="222">
        <f t="shared" si="8"/>
        <v>0</v>
      </c>
      <c r="P19" s="239">
        <f t="shared" si="8"/>
        <v>0</v>
      </c>
      <c r="Q19" s="251">
        <f t="shared" si="8"/>
        <v>0</v>
      </c>
      <c r="R19" s="251">
        <f>SUM(R20:R22)</f>
        <v>0</v>
      </c>
      <c r="S19" s="251">
        <f t="shared" ref="S19" si="9">SUM(S20:S22)</f>
        <v>0</v>
      </c>
      <c r="T19" s="251">
        <f t="shared" ref="T19" si="10">SUM(T20:T22)</f>
        <v>0</v>
      </c>
      <c r="U19" s="251">
        <f t="shared" ref="U19" si="11">SUM(U20:U22)</f>
        <v>0</v>
      </c>
      <c r="V19" s="55" t="s">
        <v>4</v>
      </c>
      <c r="W19" s="536" t="s">
        <v>75</v>
      </c>
      <c r="X19" s="39"/>
    </row>
    <row r="20" spans="1:24" s="38" customFormat="1" ht="24.75" customHeight="1">
      <c r="A20" s="208">
        <v>0</v>
      </c>
      <c r="B20" s="208">
        <v>0</v>
      </c>
      <c r="C20" s="229">
        <v>0</v>
      </c>
      <c r="D20" s="211">
        <f t="shared" si="3"/>
        <v>1</v>
      </c>
      <c r="E20" s="208">
        <f t="shared" si="4"/>
        <v>1</v>
      </c>
      <c r="F20" s="208">
        <f t="shared" si="5"/>
        <v>0</v>
      </c>
      <c r="G20" s="208">
        <v>0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1</v>
      </c>
      <c r="N20" s="208">
        <v>1</v>
      </c>
      <c r="O20" s="229">
        <v>0</v>
      </c>
      <c r="P20" s="211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56" t="s">
        <v>53</v>
      </c>
      <c r="W20" s="520"/>
      <c r="X20" s="39"/>
    </row>
    <row r="21" spans="1:24" s="38" customFormat="1" ht="24.75" customHeight="1">
      <c r="A21" s="208">
        <v>0</v>
      </c>
      <c r="B21" s="208">
        <v>0</v>
      </c>
      <c r="C21" s="229">
        <v>0</v>
      </c>
      <c r="D21" s="211">
        <f t="shared" si="3"/>
        <v>4</v>
      </c>
      <c r="E21" s="208">
        <f t="shared" si="4"/>
        <v>4</v>
      </c>
      <c r="F21" s="208">
        <f t="shared" si="5"/>
        <v>0</v>
      </c>
      <c r="G21" s="208">
        <v>0</v>
      </c>
      <c r="H21" s="208">
        <v>0</v>
      </c>
      <c r="I21" s="208">
        <v>0</v>
      </c>
      <c r="J21" s="208">
        <v>3</v>
      </c>
      <c r="K21" s="208">
        <v>3</v>
      </c>
      <c r="L21" s="208">
        <v>0</v>
      </c>
      <c r="M21" s="208">
        <v>1</v>
      </c>
      <c r="N21" s="208">
        <v>1</v>
      </c>
      <c r="O21" s="229">
        <v>0</v>
      </c>
      <c r="P21" s="211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57" t="s">
        <v>76</v>
      </c>
      <c r="W21" s="520"/>
      <c r="X21" s="39"/>
    </row>
    <row r="22" spans="1:24" s="38" customFormat="1" ht="24.75" customHeight="1">
      <c r="A22" s="208">
        <v>0</v>
      </c>
      <c r="B22" s="208">
        <v>0</v>
      </c>
      <c r="C22" s="229">
        <v>0</v>
      </c>
      <c r="D22" s="250">
        <f t="shared" si="3"/>
        <v>1</v>
      </c>
      <c r="E22" s="226">
        <f t="shared" si="4"/>
        <v>1</v>
      </c>
      <c r="F22" s="227">
        <f t="shared" si="5"/>
        <v>0</v>
      </c>
      <c r="G22" s="208">
        <v>0</v>
      </c>
      <c r="H22" s="208">
        <v>0</v>
      </c>
      <c r="I22" s="208">
        <v>0</v>
      </c>
      <c r="J22" s="208">
        <v>1</v>
      </c>
      <c r="K22" s="208">
        <v>1</v>
      </c>
      <c r="L22" s="208">
        <v>0</v>
      </c>
      <c r="M22" s="208">
        <v>0</v>
      </c>
      <c r="N22" s="208">
        <v>0</v>
      </c>
      <c r="O22" s="229">
        <v>0</v>
      </c>
      <c r="P22" s="211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54" t="s">
        <v>177</v>
      </c>
      <c r="W22" s="537"/>
      <c r="X22" s="39"/>
    </row>
    <row r="23" spans="1:24" s="38" customFormat="1" ht="24.75" customHeight="1">
      <c r="A23" s="219">
        <f>SUM(A24:A28)</f>
        <v>0</v>
      </c>
      <c r="B23" s="219">
        <f t="shared" ref="B23:U23" si="12">SUM(B24:B28)</f>
        <v>0</v>
      </c>
      <c r="C23" s="222">
        <f t="shared" si="12"/>
        <v>0</v>
      </c>
      <c r="D23" s="249">
        <f t="shared" si="3"/>
        <v>9</v>
      </c>
      <c r="E23" s="219">
        <f t="shared" si="4"/>
        <v>9</v>
      </c>
      <c r="F23" s="219">
        <f t="shared" si="5"/>
        <v>0</v>
      </c>
      <c r="G23" s="220">
        <f t="shared" si="12"/>
        <v>3</v>
      </c>
      <c r="H23" s="219">
        <f t="shared" si="12"/>
        <v>3</v>
      </c>
      <c r="I23" s="219">
        <f t="shared" si="12"/>
        <v>0</v>
      </c>
      <c r="J23" s="219">
        <f t="shared" si="12"/>
        <v>5</v>
      </c>
      <c r="K23" s="219">
        <f t="shared" si="12"/>
        <v>5</v>
      </c>
      <c r="L23" s="219">
        <f t="shared" si="12"/>
        <v>0</v>
      </c>
      <c r="M23" s="219">
        <f t="shared" si="12"/>
        <v>1</v>
      </c>
      <c r="N23" s="219">
        <f t="shared" si="12"/>
        <v>1</v>
      </c>
      <c r="O23" s="222">
        <f t="shared" si="12"/>
        <v>0</v>
      </c>
      <c r="P23" s="221">
        <f t="shared" si="12"/>
        <v>0</v>
      </c>
      <c r="Q23" s="219">
        <f t="shared" si="12"/>
        <v>0</v>
      </c>
      <c r="R23" s="219">
        <f t="shared" si="12"/>
        <v>0</v>
      </c>
      <c r="S23" s="219">
        <f t="shared" si="12"/>
        <v>0</v>
      </c>
      <c r="T23" s="219">
        <f t="shared" si="12"/>
        <v>0</v>
      </c>
      <c r="U23" s="219">
        <f t="shared" si="12"/>
        <v>0</v>
      </c>
      <c r="V23" s="53" t="s">
        <v>4</v>
      </c>
      <c r="W23" s="519" t="s">
        <v>55</v>
      </c>
      <c r="X23" s="39"/>
    </row>
    <row r="24" spans="1:24" s="38" customFormat="1" ht="24.75" customHeight="1">
      <c r="A24" s="208">
        <v>0</v>
      </c>
      <c r="B24" s="208">
        <v>0</v>
      </c>
      <c r="C24" s="229">
        <v>0</v>
      </c>
      <c r="D24" s="211">
        <f t="shared" si="3"/>
        <v>3</v>
      </c>
      <c r="E24" s="208">
        <f t="shared" si="4"/>
        <v>3</v>
      </c>
      <c r="F24" s="208">
        <f t="shared" si="5"/>
        <v>0</v>
      </c>
      <c r="G24" s="208">
        <v>0</v>
      </c>
      <c r="H24" s="208">
        <v>0</v>
      </c>
      <c r="I24" s="208">
        <v>0</v>
      </c>
      <c r="J24" s="208">
        <v>2</v>
      </c>
      <c r="K24" s="255">
        <v>2</v>
      </c>
      <c r="L24" s="208">
        <v>0</v>
      </c>
      <c r="M24" s="208">
        <v>1</v>
      </c>
      <c r="N24" s="208">
        <v>1</v>
      </c>
      <c r="O24" s="229">
        <v>0</v>
      </c>
      <c r="P24" s="211">
        <v>0</v>
      </c>
      <c r="Q24" s="208">
        <v>0</v>
      </c>
      <c r="R24" s="208">
        <v>0</v>
      </c>
      <c r="S24" s="208">
        <v>0</v>
      </c>
      <c r="T24" s="208">
        <v>0</v>
      </c>
      <c r="U24" s="208">
        <v>0</v>
      </c>
      <c r="V24" s="56" t="s">
        <v>77</v>
      </c>
      <c r="W24" s="517"/>
      <c r="X24" s="39"/>
    </row>
    <row r="25" spans="1:24" s="38" customFormat="1" ht="24.75" customHeight="1">
      <c r="A25" s="208">
        <v>0</v>
      </c>
      <c r="B25" s="208">
        <v>0</v>
      </c>
      <c r="C25" s="229">
        <v>0</v>
      </c>
      <c r="D25" s="211">
        <f t="shared" si="3"/>
        <v>1</v>
      </c>
      <c r="E25" s="208">
        <f t="shared" si="4"/>
        <v>1</v>
      </c>
      <c r="F25" s="208">
        <f t="shared" si="5"/>
        <v>0</v>
      </c>
      <c r="G25" s="208">
        <v>0</v>
      </c>
      <c r="H25" s="208">
        <v>0</v>
      </c>
      <c r="I25" s="208">
        <v>0</v>
      </c>
      <c r="J25" s="208">
        <v>1</v>
      </c>
      <c r="K25" s="255">
        <v>1</v>
      </c>
      <c r="L25" s="208">
        <v>0</v>
      </c>
      <c r="M25" s="208">
        <v>0</v>
      </c>
      <c r="N25" s="208">
        <v>0</v>
      </c>
      <c r="O25" s="229">
        <v>0</v>
      </c>
      <c r="P25" s="211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57" t="s">
        <v>178</v>
      </c>
      <c r="W25" s="517"/>
      <c r="X25" s="39"/>
    </row>
    <row r="26" spans="1:24" s="38" customFormat="1" ht="24.75" customHeight="1">
      <c r="A26" s="208">
        <v>0</v>
      </c>
      <c r="B26" s="208">
        <v>0</v>
      </c>
      <c r="C26" s="229">
        <v>0</v>
      </c>
      <c r="D26" s="211">
        <f t="shared" si="3"/>
        <v>1</v>
      </c>
      <c r="E26" s="208">
        <f t="shared" si="4"/>
        <v>1</v>
      </c>
      <c r="F26" s="208">
        <f t="shared" si="5"/>
        <v>0</v>
      </c>
      <c r="G26" s="208">
        <v>0</v>
      </c>
      <c r="H26" s="208">
        <v>0</v>
      </c>
      <c r="I26" s="208">
        <v>0</v>
      </c>
      <c r="J26" s="208">
        <v>1</v>
      </c>
      <c r="K26" s="255">
        <v>1</v>
      </c>
      <c r="L26" s="208">
        <v>0</v>
      </c>
      <c r="M26" s="208">
        <v>0</v>
      </c>
      <c r="N26" s="208">
        <v>0</v>
      </c>
      <c r="O26" s="229">
        <v>0</v>
      </c>
      <c r="P26" s="211">
        <v>0</v>
      </c>
      <c r="Q26" s="208">
        <v>0</v>
      </c>
      <c r="R26" s="208">
        <v>0</v>
      </c>
      <c r="S26" s="208">
        <v>0</v>
      </c>
      <c r="T26" s="208">
        <v>0</v>
      </c>
      <c r="U26" s="208">
        <v>0</v>
      </c>
      <c r="V26" s="57" t="s">
        <v>179</v>
      </c>
      <c r="W26" s="517"/>
      <c r="X26" s="39"/>
    </row>
    <row r="27" spans="1:24" s="38" customFormat="1" ht="24.75" customHeight="1">
      <c r="A27" s="208">
        <v>0</v>
      </c>
      <c r="B27" s="208">
        <v>0</v>
      </c>
      <c r="C27" s="229">
        <v>0</v>
      </c>
      <c r="D27" s="211">
        <f t="shared" si="3"/>
        <v>1</v>
      </c>
      <c r="E27" s="208">
        <f t="shared" si="4"/>
        <v>1</v>
      </c>
      <c r="F27" s="208">
        <f t="shared" si="5"/>
        <v>0</v>
      </c>
      <c r="G27" s="208">
        <v>1</v>
      </c>
      <c r="H27" s="208">
        <v>1</v>
      </c>
      <c r="I27" s="208">
        <v>0</v>
      </c>
      <c r="J27" s="208">
        <v>0</v>
      </c>
      <c r="K27" s="208">
        <v>0</v>
      </c>
      <c r="L27" s="208">
        <v>0</v>
      </c>
      <c r="M27" s="208">
        <v>0</v>
      </c>
      <c r="N27" s="208">
        <v>0</v>
      </c>
      <c r="O27" s="229">
        <v>0</v>
      </c>
      <c r="P27" s="211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57" t="s">
        <v>180</v>
      </c>
      <c r="W27" s="517"/>
      <c r="X27" s="39"/>
    </row>
    <row r="28" spans="1:24" s="38" customFormat="1" ht="24.75" customHeight="1">
      <c r="A28" s="226">
        <v>0</v>
      </c>
      <c r="B28" s="226">
        <v>0</v>
      </c>
      <c r="C28" s="234">
        <v>0</v>
      </c>
      <c r="D28" s="250">
        <f t="shared" si="3"/>
        <v>3</v>
      </c>
      <c r="E28" s="226">
        <f t="shared" si="4"/>
        <v>3</v>
      </c>
      <c r="F28" s="227">
        <f t="shared" si="5"/>
        <v>0</v>
      </c>
      <c r="G28" s="226">
        <v>2</v>
      </c>
      <c r="H28" s="226">
        <v>2</v>
      </c>
      <c r="I28" s="226">
        <v>0</v>
      </c>
      <c r="J28" s="226">
        <v>1</v>
      </c>
      <c r="K28" s="256">
        <v>1</v>
      </c>
      <c r="L28" s="226">
        <v>0</v>
      </c>
      <c r="M28" s="226">
        <v>0</v>
      </c>
      <c r="N28" s="226">
        <v>0</v>
      </c>
      <c r="O28" s="234">
        <v>0</v>
      </c>
      <c r="P28" s="228">
        <v>0</v>
      </c>
      <c r="Q28" s="226">
        <v>0</v>
      </c>
      <c r="R28" s="226">
        <v>0</v>
      </c>
      <c r="S28" s="226">
        <v>0</v>
      </c>
      <c r="T28" s="226">
        <v>0</v>
      </c>
      <c r="U28" s="226">
        <v>0</v>
      </c>
      <c r="V28" s="54" t="s">
        <v>177</v>
      </c>
      <c r="W28" s="525"/>
      <c r="X28" s="39"/>
    </row>
    <row r="29" spans="1:24" s="38" customFormat="1" ht="24.75" customHeight="1">
      <c r="A29" s="251">
        <f>SUM(A30)</f>
        <v>0</v>
      </c>
      <c r="B29" s="251">
        <f t="shared" ref="B29:U29" si="13">SUM(B30)</f>
        <v>0</v>
      </c>
      <c r="C29" s="252">
        <f t="shared" si="13"/>
        <v>0</v>
      </c>
      <c r="D29" s="249">
        <f t="shared" si="3"/>
        <v>6</v>
      </c>
      <c r="E29" s="219">
        <f t="shared" si="4"/>
        <v>6</v>
      </c>
      <c r="F29" s="220">
        <f t="shared" si="5"/>
        <v>0</v>
      </c>
      <c r="G29" s="251">
        <f t="shared" si="13"/>
        <v>3</v>
      </c>
      <c r="H29" s="251">
        <f t="shared" si="13"/>
        <v>3</v>
      </c>
      <c r="I29" s="251">
        <f t="shared" si="13"/>
        <v>0</v>
      </c>
      <c r="J29" s="251">
        <f t="shared" si="13"/>
        <v>2</v>
      </c>
      <c r="K29" s="251">
        <f t="shared" si="13"/>
        <v>2</v>
      </c>
      <c r="L29" s="251">
        <f t="shared" si="13"/>
        <v>0</v>
      </c>
      <c r="M29" s="251">
        <f t="shared" si="13"/>
        <v>1</v>
      </c>
      <c r="N29" s="251">
        <f t="shared" si="13"/>
        <v>1</v>
      </c>
      <c r="O29" s="222">
        <f t="shared" si="13"/>
        <v>0</v>
      </c>
      <c r="P29" s="239">
        <f t="shared" si="13"/>
        <v>0</v>
      </c>
      <c r="Q29" s="251">
        <f t="shared" si="13"/>
        <v>0</v>
      </c>
      <c r="R29" s="251">
        <f t="shared" si="13"/>
        <v>0</v>
      </c>
      <c r="S29" s="251">
        <f t="shared" si="13"/>
        <v>0</v>
      </c>
      <c r="T29" s="251">
        <f t="shared" si="13"/>
        <v>0</v>
      </c>
      <c r="U29" s="251">
        <f t="shared" si="13"/>
        <v>0</v>
      </c>
      <c r="V29" s="53" t="s">
        <v>4</v>
      </c>
      <c r="W29" s="509" t="s">
        <v>59</v>
      </c>
      <c r="X29" s="39"/>
    </row>
    <row r="30" spans="1:24" s="38" customFormat="1" ht="24.75" customHeight="1">
      <c r="A30" s="208">
        <v>0</v>
      </c>
      <c r="B30" s="208">
        <v>0</v>
      </c>
      <c r="C30" s="234">
        <v>0</v>
      </c>
      <c r="D30" s="250">
        <f t="shared" si="3"/>
        <v>6</v>
      </c>
      <c r="E30" s="226">
        <f t="shared" si="4"/>
        <v>6</v>
      </c>
      <c r="F30" s="227">
        <f t="shared" si="5"/>
        <v>0</v>
      </c>
      <c r="G30" s="226">
        <v>3</v>
      </c>
      <c r="H30" s="226">
        <v>3</v>
      </c>
      <c r="I30" s="226">
        <v>0</v>
      </c>
      <c r="J30" s="226">
        <v>2</v>
      </c>
      <c r="K30" s="226">
        <v>2</v>
      </c>
      <c r="L30" s="226">
        <v>0</v>
      </c>
      <c r="M30" s="226">
        <v>1</v>
      </c>
      <c r="N30" s="226">
        <v>1</v>
      </c>
      <c r="O30" s="257">
        <v>0</v>
      </c>
      <c r="P30" s="228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  <c r="V30" s="54" t="s">
        <v>181</v>
      </c>
      <c r="W30" s="526"/>
      <c r="X30" s="39"/>
    </row>
    <row r="31" spans="1:24" s="38" customFormat="1" ht="24.75" customHeight="1">
      <c r="A31" s="219">
        <f>SUM(A32:A35)</f>
        <v>0</v>
      </c>
      <c r="B31" s="219">
        <f t="shared" ref="B31:U31" si="14">SUM(B32:B35)</f>
        <v>0</v>
      </c>
      <c r="C31" s="222">
        <f t="shared" si="14"/>
        <v>0</v>
      </c>
      <c r="D31" s="211">
        <f t="shared" si="3"/>
        <v>7</v>
      </c>
      <c r="E31" s="208">
        <f t="shared" si="4"/>
        <v>7</v>
      </c>
      <c r="F31" s="208">
        <f t="shared" si="5"/>
        <v>0</v>
      </c>
      <c r="G31" s="219">
        <f t="shared" si="14"/>
        <v>0</v>
      </c>
      <c r="H31" s="219">
        <f t="shared" si="14"/>
        <v>0</v>
      </c>
      <c r="I31" s="219">
        <f t="shared" si="14"/>
        <v>0</v>
      </c>
      <c r="J31" s="219">
        <f t="shared" si="14"/>
        <v>7</v>
      </c>
      <c r="K31" s="219">
        <f t="shared" si="14"/>
        <v>7</v>
      </c>
      <c r="L31" s="219">
        <f t="shared" si="14"/>
        <v>0</v>
      </c>
      <c r="M31" s="219">
        <f t="shared" si="14"/>
        <v>0</v>
      </c>
      <c r="N31" s="219">
        <f t="shared" si="14"/>
        <v>0</v>
      </c>
      <c r="O31" s="222">
        <f t="shared" si="14"/>
        <v>0</v>
      </c>
      <c r="P31" s="221">
        <f t="shared" si="14"/>
        <v>0</v>
      </c>
      <c r="Q31" s="219">
        <f t="shared" si="14"/>
        <v>0</v>
      </c>
      <c r="R31" s="219">
        <f t="shared" si="14"/>
        <v>0</v>
      </c>
      <c r="S31" s="219">
        <f t="shared" si="14"/>
        <v>0</v>
      </c>
      <c r="T31" s="219">
        <f t="shared" si="14"/>
        <v>0</v>
      </c>
      <c r="U31" s="219">
        <f t="shared" si="14"/>
        <v>0</v>
      </c>
      <c r="V31" s="55" t="s">
        <v>4</v>
      </c>
      <c r="W31" s="509" t="s">
        <v>61</v>
      </c>
      <c r="X31" s="39"/>
    </row>
    <row r="32" spans="1:24" s="38" customFormat="1" ht="24.75" customHeight="1">
      <c r="A32" s="208">
        <v>0</v>
      </c>
      <c r="B32" s="208">
        <v>0</v>
      </c>
      <c r="C32" s="258">
        <v>0</v>
      </c>
      <c r="D32" s="259">
        <f t="shared" si="3"/>
        <v>2</v>
      </c>
      <c r="E32" s="260">
        <f t="shared" si="4"/>
        <v>2</v>
      </c>
      <c r="F32" s="261">
        <f t="shared" si="5"/>
        <v>0</v>
      </c>
      <c r="G32" s="208">
        <v>0</v>
      </c>
      <c r="H32" s="208">
        <v>0</v>
      </c>
      <c r="I32" s="208">
        <v>0</v>
      </c>
      <c r="J32" s="208">
        <v>2</v>
      </c>
      <c r="K32" s="255">
        <v>2</v>
      </c>
      <c r="L32" s="208">
        <v>0</v>
      </c>
      <c r="M32" s="208">
        <v>0</v>
      </c>
      <c r="N32" s="208">
        <v>0</v>
      </c>
      <c r="O32" s="229">
        <v>0</v>
      </c>
      <c r="P32" s="211">
        <v>0</v>
      </c>
      <c r="Q32" s="208">
        <v>0</v>
      </c>
      <c r="R32" s="208">
        <v>0</v>
      </c>
      <c r="S32" s="208">
        <v>0</v>
      </c>
      <c r="T32" s="208">
        <v>0</v>
      </c>
      <c r="U32" s="208">
        <v>0</v>
      </c>
      <c r="V32" s="56" t="s">
        <v>182</v>
      </c>
      <c r="W32" s="511"/>
      <c r="X32" s="39"/>
    </row>
    <row r="33" spans="1:24" s="38" customFormat="1" ht="24.75" customHeight="1">
      <c r="A33" s="208">
        <v>0</v>
      </c>
      <c r="B33" s="208">
        <v>0</v>
      </c>
      <c r="C33" s="229">
        <v>0</v>
      </c>
      <c r="D33" s="211">
        <f t="shared" si="3"/>
        <v>2</v>
      </c>
      <c r="E33" s="209">
        <f t="shared" si="4"/>
        <v>2</v>
      </c>
      <c r="F33" s="208">
        <f t="shared" si="5"/>
        <v>0</v>
      </c>
      <c r="G33" s="208">
        <v>0</v>
      </c>
      <c r="H33" s="208">
        <v>0</v>
      </c>
      <c r="I33" s="208">
        <v>0</v>
      </c>
      <c r="J33" s="208">
        <v>2</v>
      </c>
      <c r="K33" s="255">
        <v>2</v>
      </c>
      <c r="L33" s="208">
        <v>0</v>
      </c>
      <c r="M33" s="208">
        <v>0</v>
      </c>
      <c r="N33" s="208">
        <v>0</v>
      </c>
      <c r="O33" s="229">
        <v>0</v>
      </c>
      <c r="P33" s="211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57" t="s">
        <v>78</v>
      </c>
      <c r="W33" s="511"/>
      <c r="X33" s="39"/>
    </row>
    <row r="34" spans="1:24" s="38" customFormat="1" ht="24.75" customHeight="1">
      <c r="A34" s="208">
        <v>0</v>
      </c>
      <c r="B34" s="208">
        <v>0</v>
      </c>
      <c r="C34" s="229">
        <v>0</v>
      </c>
      <c r="D34" s="211">
        <f t="shared" si="3"/>
        <v>1</v>
      </c>
      <c r="E34" s="208">
        <f t="shared" si="4"/>
        <v>1</v>
      </c>
      <c r="F34" s="208">
        <f t="shared" si="5"/>
        <v>0</v>
      </c>
      <c r="G34" s="208">
        <v>0</v>
      </c>
      <c r="H34" s="208">
        <v>0</v>
      </c>
      <c r="I34" s="208">
        <v>0</v>
      </c>
      <c r="J34" s="208">
        <v>1</v>
      </c>
      <c r="K34" s="255">
        <v>1</v>
      </c>
      <c r="L34" s="208">
        <v>0</v>
      </c>
      <c r="M34" s="208">
        <v>0</v>
      </c>
      <c r="N34" s="208">
        <v>0</v>
      </c>
      <c r="O34" s="229">
        <v>0</v>
      </c>
      <c r="P34" s="211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57" t="s">
        <v>183</v>
      </c>
      <c r="W34" s="511"/>
      <c r="X34" s="39"/>
    </row>
    <row r="35" spans="1:24" s="38" customFormat="1" ht="24.75" customHeight="1" thickBot="1">
      <c r="A35" s="241">
        <v>0</v>
      </c>
      <c r="B35" s="241">
        <v>0</v>
      </c>
      <c r="C35" s="244">
        <v>0</v>
      </c>
      <c r="D35" s="262">
        <f t="shared" si="3"/>
        <v>2</v>
      </c>
      <c r="E35" s="241">
        <f t="shared" si="4"/>
        <v>2</v>
      </c>
      <c r="F35" s="242">
        <f t="shared" si="5"/>
        <v>0</v>
      </c>
      <c r="G35" s="241">
        <v>0</v>
      </c>
      <c r="H35" s="241">
        <v>0</v>
      </c>
      <c r="I35" s="241">
        <v>0</v>
      </c>
      <c r="J35" s="241">
        <v>2</v>
      </c>
      <c r="K35" s="263">
        <v>2</v>
      </c>
      <c r="L35" s="241">
        <v>0</v>
      </c>
      <c r="M35" s="241">
        <v>0</v>
      </c>
      <c r="N35" s="241">
        <v>0</v>
      </c>
      <c r="O35" s="244">
        <v>0</v>
      </c>
      <c r="P35" s="243">
        <v>0</v>
      </c>
      <c r="Q35" s="241">
        <v>0</v>
      </c>
      <c r="R35" s="241">
        <v>0</v>
      </c>
      <c r="S35" s="241">
        <v>0</v>
      </c>
      <c r="T35" s="241">
        <v>0</v>
      </c>
      <c r="U35" s="241">
        <v>0</v>
      </c>
      <c r="V35" s="59" t="s">
        <v>177</v>
      </c>
      <c r="W35" s="527"/>
      <c r="X35" s="39"/>
    </row>
    <row r="36" spans="1:24" s="38" customFormat="1" ht="26.1" customHeight="1">
      <c r="A36" s="33"/>
      <c r="B36" s="33"/>
      <c r="C36" s="33"/>
      <c r="D36" s="33"/>
      <c r="E36" s="33"/>
      <c r="F36" s="130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1:24" s="38" customFormat="1" ht="26.1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9"/>
    </row>
    <row r="38" spans="1:24" s="38" customFormat="1" ht="26.1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9"/>
    </row>
    <row r="39" spans="1:24" s="38" customFormat="1" ht="26.1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9"/>
    </row>
    <row r="40" spans="1:24" s="38" customFormat="1" ht="26.1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9"/>
    </row>
  </sheetData>
  <mergeCells count="19">
    <mergeCell ref="W23:W28"/>
    <mergeCell ref="W29:W30"/>
    <mergeCell ref="W31:W35"/>
    <mergeCell ref="V4:W4"/>
    <mergeCell ref="V6:W6"/>
    <mergeCell ref="W7:W8"/>
    <mergeCell ref="W9:W12"/>
    <mergeCell ref="W13:W18"/>
    <mergeCell ref="W19:W22"/>
    <mergeCell ref="A3:C3"/>
    <mergeCell ref="D3:O3"/>
    <mergeCell ref="P3:U3"/>
    <mergeCell ref="A4:C4"/>
    <mergeCell ref="D4:F4"/>
    <mergeCell ref="G4:I4"/>
    <mergeCell ref="J4:L4"/>
    <mergeCell ref="M4:O4"/>
    <mergeCell ref="P4:R4"/>
    <mergeCell ref="S4:U4"/>
  </mergeCells>
  <phoneticPr fontId="3"/>
  <pageMargins left="0.39370078740157483" right="0.43307086614173229" top="0.78740157480314965" bottom="0.59055118110236227" header="0.51181102362204722" footer="0.51181102362204722"/>
  <pageSetup paperSize="9" scale="85" orientation="portrait" r:id="rId1"/>
  <headerFooter scaleWithDoc="0" alignWithMargins="0">
    <oddHeader>&amp;R専修学校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48"/>
  <sheetViews>
    <sheetView showGridLines="0" view="pageBreakPreview" zoomScaleNormal="100" zoomScaleSheetLayoutView="100" workbookViewId="0"/>
  </sheetViews>
  <sheetFormatPr defaultRowHeight="12.75"/>
  <cols>
    <col min="1" max="1" width="5.875" style="1" customWidth="1"/>
    <col min="2" max="2" width="6" style="1" customWidth="1"/>
    <col min="3" max="3" width="7.25" style="1" customWidth="1"/>
    <col min="4" max="6" width="7.125" style="1" customWidth="1"/>
    <col min="7" max="15" width="7" style="1" customWidth="1"/>
    <col min="16" max="256" width="9" style="1"/>
    <col min="257" max="257" width="5.875" style="1" customWidth="1"/>
    <col min="258" max="258" width="6" style="1" customWidth="1"/>
    <col min="259" max="259" width="7.25" style="1" customWidth="1"/>
    <col min="260" max="262" width="7.125" style="1" customWidth="1"/>
    <col min="263" max="271" width="7" style="1" customWidth="1"/>
    <col min="272" max="512" width="9" style="1"/>
    <col min="513" max="513" width="5.875" style="1" customWidth="1"/>
    <col min="514" max="514" width="6" style="1" customWidth="1"/>
    <col min="515" max="515" width="7.25" style="1" customWidth="1"/>
    <col min="516" max="518" width="7.125" style="1" customWidth="1"/>
    <col min="519" max="527" width="7" style="1" customWidth="1"/>
    <col min="528" max="768" width="9" style="1"/>
    <col min="769" max="769" width="5.875" style="1" customWidth="1"/>
    <col min="770" max="770" width="6" style="1" customWidth="1"/>
    <col min="771" max="771" width="7.25" style="1" customWidth="1"/>
    <col min="772" max="774" width="7.125" style="1" customWidth="1"/>
    <col min="775" max="783" width="7" style="1" customWidth="1"/>
    <col min="784" max="1024" width="9" style="1"/>
    <col min="1025" max="1025" width="5.875" style="1" customWidth="1"/>
    <col min="1026" max="1026" width="6" style="1" customWidth="1"/>
    <col min="1027" max="1027" width="7.25" style="1" customWidth="1"/>
    <col min="1028" max="1030" width="7.125" style="1" customWidth="1"/>
    <col min="1031" max="1039" width="7" style="1" customWidth="1"/>
    <col min="1040" max="1280" width="9" style="1"/>
    <col min="1281" max="1281" width="5.875" style="1" customWidth="1"/>
    <col min="1282" max="1282" width="6" style="1" customWidth="1"/>
    <col min="1283" max="1283" width="7.25" style="1" customWidth="1"/>
    <col min="1284" max="1286" width="7.125" style="1" customWidth="1"/>
    <col min="1287" max="1295" width="7" style="1" customWidth="1"/>
    <col min="1296" max="1536" width="9" style="1"/>
    <col min="1537" max="1537" width="5.875" style="1" customWidth="1"/>
    <col min="1538" max="1538" width="6" style="1" customWidth="1"/>
    <col min="1539" max="1539" width="7.25" style="1" customWidth="1"/>
    <col min="1540" max="1542" width="7.125" style="1" customWidth="1"/>
    <col min="1543" max="1551" width="7" style="1" customWidth="1"/>
    <col min="1552" max="1792" width="9" style="1"/>
    <col min="1793" max="1793" width="5.875" style="1" customWidth="1"/>
    <col min="1794" max="1794" width="6" style="1" customWidth="1"/>
    <col min="1795" max="1795" width="7.25" style="1" customWidth="1"/>
    <col min="1796" max="1798" width="7.125" style="1" customWidth="1"/>
    <col min="1799" max="1807" width="7" style="1" customWidth="1"/>
    <col min="1808" max="2048" width="9" style="1"/>
    <col min="2049" max="2049" width="5.875" style="1" customWidth="1"/>
    <col min="2050" max="2050" width="6" style="1" customWidth="1"/>
    <col min="2051" max="2051" width="7.25" style="1" customWidth="1"/>
    <col min="2052" max="2054" width="7.125" style="1" customWidth="1"/>
    <col min="2055" max="2063" width="7" style="1" customWidth="1"/>
    <col min="2064" max="2304" width="9" style="1"/>
    <col min="2305" max="2305" width="5.875" style="1" customWidth="1"/>
    <col min="2306" max="2306" width="6" style="1" customWidth="1"/>
    <col min="2307" max="2307" width="7.25" style="1" customWidth="1"/>
    <col min="2308" max="2310" width="7.125" style="1" customWidth="1"/>
    <col min="2311" max="2319" width="7" style="1" customWidth="1"/>
    <col min="2320" max="2560" width="9" style="1"/>
    <col min="2561" max="2561" width="5.875" style="1" customWidth="1"/>
    <col min="2562" max="2562" width="6" style="1" customWidth="1"/>
    <col min="2563" max="2563" width="7.25" style="1" customWidth="1"/>
    <col min="2564" max="2566" width="7.125" style="1" customWidth="1"/>
    <col min="2567" max="2575" width="7" style="1" customWidth="1"/>
    <col min="2576" max="2816" width="9" style="1"/>
    <col min="2817" max="2817" width="5.875" style="1" customWidth="1"/>
    <col min="2818" max="2818" width="6" style="1" customWidth="1"/>
    <col min="2819" max="2819" width="7.25" style="1" customWidth="1"/>
    <col min="2820" max="2822" width="7.125" style="1" customWidth="1"/>
    <col min="2823" max="2831" width="7" style="1" customWidth="1"/>
    <col min="2832" max="3072" width="9" style="1"/>
    <col min="3073" max="3073" width="5.875" style="1" customWidth="1"/>
    <col min="3074" max="3074" width="6" style="1" customWidth="1"/>
    <col min="3075" max="3075" width="7.25" style="1" customWidth="1"/>
    <col min="3076" max="3078" width="7.125" style="1" customWidth="1"/>
    <col min="3079" max="3087" width="7" style="1" customWidth="1"/>
    <col min="3088" max="3328" width="9" style="1"/>
    <col min="3329" max="3329" width="5.875" style="1" customWidth="1"/>
    <col min="3330" max="3330" width="6" style="1" customWidth="1"/>
    <col min="3331" max="3331" width="7.25" style="1" customWidth="1"/>
    <col min="3332" max="3334" width="7.125" style="1" customWidth="1"/>
    <col min="3335" max="3343" width="7" style="1" customWidth="1"/>
    <col min="3344" max="3584" width="9" style="1"/>
    <col min="3585" max="3585" width="5.875" style="1" customWidth="1"/>
    <col min="3586" max="3586" width="6" style="1" customWidth="1"/>
    <col min="3587" max="3587" width="7.25" style="1" customWidth="1"/>
    <col min="3588" max="3590" width="7.125" style="1" customWidth="1"/>
    <col min="3591" max="3599" width="7" style="1" customWidth="1"/>
    <col min="3600" max="3840" width="9" style="1"/>
    <col min="3841" max="3841" width="5.875" style="1" customWidth="1"/>
    <col min="3842" max="3842" width="6" style="1" customWidth="1"/>
    <col min="3843" max="3843" width="7.25" style="1" customWidth="1"/>
    <col min="3844" max="3846" width="7.125" style="1" customWidth="1"/>
    <col min="3847" max="3855" width="7" style="1" customWidth="1"/>
    <col min="3856" max="4096" width="9" style="1"/>
    <col min="4097" max="4097" width="5.875" style="1" customWidth="1"/>
    <col min="4098" max="4098" width="6" style="1" customWidth="1"/>
    <col min="4099" max="4099" width="7.25" style="1" customWidth="1"/>
    <col min="4100" max="4102" width="7.125" style="1" customWidth="1"/>
    <col min="4103" max="4111" width="7" style="1" customWidth="1"/>
    <col min="4112" max="4352" width="9" style="1"/>
    <col min="4353" max="4353" width="5.875" style="1" customWidth="1"/>
    <col min="4354" max="4354" width="6" style="1" customWidth="1"/>
    <col min="4355" max="4355" width="7.25" style="1" customWidth="1"/>
    <col min="4356" max="4358" width="7.125" style="1" customWidth="1"/>
    <col min="4359" max="4367" width="7" style="1" customWidth="1"/>
    <col min="4368" max="4608" width="9" style="1"/>
    <col min="4609" max="4609" width="5.875" style="1" customWidth="1"/>
    <col min="4610" max="4610" width="6" style="1" customWidth="1"/>
    <col min="4611" max="4611" width="7.25" style="1" customWidth="1"/>
    <col min="4612" max="4614" width="7.125" style="1" customWidth="1"/>
    <col min="4615" max="4623" width="7" style="1" customWidth="1"/>
    <col min="4624" max="4864" width="9" style="1"/>
    <col min="4865" max="4865" width="5.875" style="1" customWidth="1"/>
    <col min="4866" max="4866" width="6" style="1" customWidth="1"/>
    <col min="4867" max="4867" width="7.25" style="1" customWidth="1"/>
    <col min="4868" max="4870" width="7.125" style="1" customWidth="1"/>
    <col min="4871" max="4879" width="7" style="1" customWidth="1"/>
    <col min="4880" max="5120" width="9" style="1"/>
    <col min="5121" max="5121" width="5.875" style="1" customWidth="1"/>
    <col min="5122" max="5122" width="6" style="1" customWidth="1"/>
    <col min="5123" max="5123" width="7.25" style="1" customWidth="1"/>
    <col min="5124" max="5126" width="7.125" style="1" customWidth="1"/>
    <col min="5127" max="5135" width="7" style="1" customWidth="1"/>
    <col min="5136" max="5376" width="9" style="1"/>
    <col min="5377" max="5377" width="5.875" style="1" customWidth="1"/>
    <col min="5378" max="5378" width="6" style="1" customWidth="1"/>
    <col min="5379" max="5379" width="7.25" style="1" customWidth="1"/>
    <col min="5380" max="5382" width="7.125" style="1" customWidth="1"/>
    <col min="5383" max="5391" width="7" style="1" customWidth="1"/>
    <col min="5392" max="5632" width="9" style="1"/>
    <col min="5633" max="5633" width="5.875" style="1" customWidth="1"/>
    <col min="5634" max="5634" width="6" style="1" customWidth="1"/>
    <col min="5635" max="5635" width="7.25" style="1" customWidth="1"/>
    <col min="5636" max="5638" width="7.125" style="1" customWidth="1"/>
    <col min="5639" max="5647" width="7" style="1" customWidth="1"/>
    <col min="5648" max="5888" width="9" style="1"/>
    <col min="5889" max="5889" width="5.875" style="1" customWidth="1"/>
    <col min="5890" max="5890" width="6" style="1" customWidth="1"/>
    <col min="5891" max="5891" width="7.25" style="1" customWidth="1"/>
    <col min="5892" max="5894" width="7.125" style="1" customWidth="1"/>
    <col min="5895" max="5903" width="7" style="1" customWidth="1"/>
    <col min="5904" max="6144" width="9" style="1"/>
    <col min="6145" max="6145" width="5.875" style="1" customWidth="1"/>
    <col min="6146" max="6146" width="6" style="1" customWidth="1"/>
    <col min="6147" max="6147" width="7.25" style="1" customWidth="1"/>
    <col min="6148" max="6150" width="7.125" style="1" customWidth="1"/>
    <col min="6151" max="6159" width="7" style="1" customWidth="1"/>
    <col min="6160" max="6400" width="9" style="1"/>
    <col min="6401" max="6401" width="5.875" style="1" customWidth="1"/>
    <col min="6402" max="6402" width="6" style="1" customWidth="1"/>
    <col min="6403" max="6403" width="7.25" style="1" customWidth="1"/>
    <col min="6404" max="6406" width="7.125" style="1" customWidth="1"/>
    <col min="6407" max="6415" width="7" style="1" customWidth="1"/>
    <col min="6416" max="6656" width="9" style="1"/>
    <col min="6657" max="6657" width="5.875" style="1" customWidth="1"/>
    <col min="6658" max="6658" width="6" style="1" customWidth="1"/>
    <col min="6659" max="6659" width="7.25" style="1" customWidth="1"/>
    <col min="6660" max="6662" width="7.125" style="1" customWidth="1"/>
    <col min="6663" max="6671" width="7" style="1" customWidth="1"/>
    <col min="6672" max="6912" width="9" style="1"/>
    <col min="6913" max="6913" width="5.875" style="1" customWidth="1"/>
    <col min="6914" max="6914" width="6" style="1" customWidth="1"/>
    <col min="6915" max="6915" width="7.25" style="1" customWidth="1"/>
    <col min="6916" max="6918" width="7.125" style="1" customWidth="1"/>
    <col min="6919" max="6927" width="7" style="1" customWidth="1"/>
    <col min="6928" max="7168" width="9" style="1"/>
    <col min="7169" max="7169" width="5.875" style="1" customWidth="1"/>
    <col min="7170" max="7170" width="6" style="1" customWidth="1"/>
    <col min="7171" max="7171" width="7.25" style="1" customWidth="1"/>
    <col min="7172" max="7174" width="7.125" style="1" customWidth="1"/>
    <col min="7175" max="7183" width="7" style="1" customWidth="1"/>
    <col min="7184" max="7424" width="9" style="1"/>
    <col min="7425" max="7425" width="5.875" style="1" customWidth="1"/>
    <col min="7426" max="7426" width="6" style="1" customWidth="1"/>
    <col min="7427" max="7427" width="7.25" style="1" customWidth="1"/>
    <col min="7428" max="7430" width="7.125" style="1" customWidth="1"/>
    <col min="7431" max="7439" width="7" style="1" customWidth="1"/>
    <col min="7440" max="7680" width="9" style="1"/>
    <col min="7681" max="7681" width="5.875" style="1" customWidth="1"/>
    <col min="7682" max="7682" width="6" style="1" customWidth="1"/>
    <col min="7683" max="7683" width="7.25" style="1" customWidth="1"/>
    <col min="7684" max="7686" width="7.125" style="1" customWidth="1"/>
    <col min="7687" max="7695" width="7" style="1" customWidth="1"/>
    <col min="7696" max="7936" width="9" style="1"/>
    <col min="7937" max="7937" width="5.875" style="1" customWidth="1"/>
    <col min="7938" max="7938" width="6" style="1" customWidth="1"/>
    <col min="7939" max="7939" width="7.25" style="1" customWidth="1"/>
    <col min="7940" max="7942" width="7.125" style="1" customWidth="1"/>
    <col min="7943" max="7951" width="7" style="1" customWidth="1"/>
    <col min="7952" max="8192" width="9" style="1"/>
    <col min="8193" max="8193" width="5.875" style="1" customWidth="1"/>
    <col min="8194" max="8194" width="6" style="1" customWidth="1"/>
    <col min="8195" max="8195" width="7.25" style="1" customWidth="1"/>
    <col min="8196" max="8198" width="7.125" style="1" customWidth="1"/>
    <col min="8199" max="8207" width="7" style="1" customWidth="1"/>
    <col min="8208" max="8448" width="9" style="1"/>
    <col min="8449" max="8449" width="5.875" style="1" customWidth="1"/>
    <col min="8450" max="8450" width="6" style="1" customWidth="1"/>
    <col min="8451" max="8451" width="7.25" style="1" customWidth="1"/>
    <col min="8452" max="8454" width="7.125" style="1" customWidth="1"/>
    <col min="8455" max="8463" width="7" style="1" customWidth="1"/>
    <col min="8464" max="8704" width="9" style="1"/>
    <col min="8705" max="8705" width="5.875" style="1" customWidth="1"/>
    <col min="8706" max="8706" width="6" style="1" customWidth="1"/>
    <col min="8707" max="8707" width="7.25" style="1" customWidth="1"/>
    <col min="8708" max="8710" width="7.125" style="1" customWidth="1"/>
    <col min="8711" max="8719" width="7" style="1" customWidth="1"/>
    <col min="8720" max="8960" width="9" style="1"/>
    <col min="8961" max="8961" width="5.875" style="1" customWidth="1"/>
    <col min="8962" max="8962" width="6" style="1" customWidth="1"/>
    <col min="8963" max="8963" width="7.25" style="1" customWidth="1"/>
    <col min="8964" max="8966" width="7.125" style="1" customWidth="1"/>
    <col min="8967" max="8975" width="7" style="1" customWidth="1"/>
    <col min="8976" max="9216" width="9" style="1"/>
    <col min="9217" max="9217" width="5.875" style="1" customWidth="1"/>
    <col min="9218" max="9218" width="6" style="1" customWidth="1"/>
    <col min="9219" max="9219" width="7.25" style="1" customWidth="1"/>
    <col min="9220" max="9222" width="7.125" style="1" customWidth="1"/>
    <col min="9223" max="9231" width="7" style="1" customWidth="1"/>
    <col min="9232" max="9472" width="9" style="1"/>
    <col min="9473" max="9473" width="5.875" style="1" customWidth="1"/>
    <col min="9474" max="9474" width="6" style="1" customWidth="1"/>
    <col min="9475" max="9475" width="7.25" style="1" customWidth="1"/>
    <col min="9476" max="9478" width="7.125" style="1" customWidth="1"/>
    <col min="9479" max="9487" width="7" style="1" customWidth="1"/>
    <col min="9488" max="9728" width="9" style="1"/>
    <col min="9729" max="9729" width="5.875" style="1" customWidth="1"/>
    <col min="9730" max="9730" width="6" style="1" customWidth="1"/>
    <col min="9731" max="9731" width="7.25" style="1" customWidth="1"/>
    <col min="9732" max="9734" width="7.125" style="1" customWidth="1"/>
    <col min="9735" max="9743" width="7" style="1" customWidth="1"/>
    <col min="9744" max="9984" width="9" style="1"/>
    <col min="9985" max="9985" width="5.875" style="1" customWidth="1"/>
    <col min="9986" max="9986" width="6" style="1" customWidth="1"/>
    <col min="9987" max="9987" width="7.25" style="1" customWidth="1"/>
    <col min="9988" max="9990" width="7.125" style="1" customWidth="1"/>
    <col min="9991" max="9999" width="7" style="1" customWidth="1"/>
    <col min="10000" max="10240" width="9" style="1"/>
    <col min="10241" max="10241" width="5.875" style="1" customWidth="1"/>
    <col min="10242" max="10242" width="6" style="1" customWidth="1"/>
    <col min="10243" max="10243" width="7.25" style="1" customWidth="1"/>
    <col min="10244" max="10246" width="7.125" style="1" customWidth="1"/>
    <col min="10247" max="10255" width="7" style="1" customWidth="1"/>
    <col min="10256" max="10496" width="9" style="1"/>
    <col min="10497" max="10497" width="5.875" style="1" customWidth="1"/>
    <col min="10498" max="10498" width="6" style="1" customWidth="1"/>
    <col min="10499" max="10499" width="7.25" style="1" customWidth="1"/>
    <col min="10500" max="10502" width="7.125" style="1" customWidth="1"/>
    <col min="10503" max="10511" width="7" style="1" customWidth="1"/>
    <col min="10512" max="10752" width="9" style="1"/>
    <col min="10753" max="10753" width="5.875" style="1" customWidth="1"/>
    <col min="10754" max="10754" width="6" style="1" customWidth="1"/>
    <col min="10755" max="10755" width="7.25" style="1" customWidth="1"/>
    <col min="10756" max="10758" width="7.125" style="1" customWidth="1"/>
    <col min="10759" max="10767" width="7" style="1" customWidth="1"/>
    <col min="10768" max="11008" width="9" style="1"/>
    <col min="11009" max="11009" width="5.875" style="1" customWidth="1"/>
    <col min="11010" max="11010" width="6" style="1" customWidth="1"/>
    <col min="11011" max="11011" width="7.25" style="1" customWidth="1"/>
    <col min="11012" max="11014" width="7.125" style="1" customWidth="1"/>
    <col min="11015" max="11023" width="7" style="1" customWidth="1"/>
    <col min="11024" max="11264" width="9" style="1"/>
    <col min="11265" max="11265" width="5.875" style="1" customWidth="1"/>
    <col min="11266" max="11266" width="6" style="1" customWidth="1"/>
    <col min="11267" max="11267" width="7.25" style="1" customWidth="1"/>
    <col min="11268" max="11270" width="7.125" style="1" customWidth="1"/>
    <col min="11271" max="11279" width="7" style="1" customWidth="1"/>
    <col min="11280" max="11520" width="9" style="1"/>
    <col min="11521" max="11521" width="5.875" style="1" customWidth="1"/>
    <col min="11522" max="11522" width="6" style="1" customWidth="1"/>
    <col min="11523" max="11523" width="7.25" style="1" customWidth="1"/>
    <col min="11524" max="11526" width="7.125" style="1" customWidth="1"/>
    <col min="11527" max="11535" width="7" style="1" customWidth="1"/>
    <col min="11536" max="11776" width="9" style="1"/>
    <col min="11777" max="11777" width="5.875" style="1" customWidth="1"/>
    <col min="11778" max="11778" width="6" style="1" customWidth="1"/>
    <col min="11779" max="11779" width="7.25" style="1" customWidth="1"/>
    <col min="11780" max="11782" width="7.125" style="1" customWidth="1"/>
    <col min="11783" max="11791" width="7" style="1" customWidth="1"/>
    <col min="11792" max="12032" width="9" style="1"/>
    <col min="12033" max="12033" width="5.875" style="1" customWidth="1"/>
    <col min="12034" max="12034" width="6" style="1" customWidth="1"/>
    <col min="12035" max="12035" width="7.25" style="1" customWidth="1"/>
    <col min="12036" max="12038" width="7.125" style="1" customWidth="1"/>
    <col min="12039" max="12047" width="7" style="1" customWidth="1"/>
    <col min="12048" max="12288" width="9" style="1"/>
    <col min="12289" max="12289" width="5.875" style="1" customWidth="1"/>
    <col min="12290" max="12290" width="6" style="1" customWidth="1"/>
    <col min="12291" max="12291" width="7.25" style="1" customWidth="1"/>
    <col min="12292" max="12294" width="7.125" style="1" customWidth="1"/>
    <col min="12295" max="12303" width="7" style="1" customWidth="1"/>
    <col min="12304" max="12544" width="9" style="1"/>
    <col min="12545" max="12545" width="5.875" style="1" customWidth="1"/>
    <col min="12546" max="12546" width="6" style="1" customWidth="1"/>
    <col min="12547" max="12547" width="7.25" style="1" customWidth="1"/>
    <col min="12548" max="12550" width="7.125" style="1" customWidth="1"/>
    <col min="12551" max="12559" width="7" style="1" customWidth="1"/>
    <col min="12560" max="12800" width="9" style="1"/>
    <col min="12801" max="12801" width="5.875" style="1" customWidth="1"/>
    <col min="12802" max="12802" width="6" style="1" customWidth="1"/>
    <col min="12803" max="12803" width="7.25" style="1" customWidth="1"/>
    <col min="12804" max="12806" width="7.125" style="1" customWidth="1"/>
    <col min="12807" max="12815" width="7" style="1" customWidth="1"/>
    <col min="12816" max="13056" width="9" style="1"/>
    <col min="13057" max="13057" width="5.875" style="1" customWidth="1"/>
    <col min="13058" max="13058" width="6" style="1" customWidth="1"/>
    <col min="13059" max="13059" width="7.25" style="1" customWidth="1"/>
    <col min="13060" max="13062" width="7.125" style="1" customWidth="1"/>
    <col min="13063" max="13071" width="7" style="1" customWidth="1"/>
    <col min="13072" max="13312" width="9" style="1"/>
    <col min="13313" max="13313" width="5.875" style="1" customWidth="1"/>
    <col min="13314" max="13314" width="6" style="1" customWidth="1"/>
    <col min="13315" max="13315" width="7.25" style="1" customWidth="1"/>
    <col min="13316" max="13318" width="7.125" style="1" customWidth="1"/>
    <col min="13319" max="13327" width="7" style="1" customWidth="1"/>
    <col min="13328" max="13568" width="9" style="1"/>
    <col min="13569" max="13569" width="5.875" style="1" customWidth="1"/>
    <col min="13570" max="13570" width="6" style="1" customWidth="1"/>
    <col min="13571" max="13571" width="7.25" style="1" customWidth="1"/>
    <col min="13572" max="13574" width="7.125" style="1" customWidth="1"/>
    <col min="13575" max="13583" width="7" style="1" customWidth="1"/>
    <col min="13584" max="13824" width="9" style="1"/>
    <col min="13825" max="13825" width="5.875" style="1" customWidth="1"/>
    <col min="13826" max="13826" width="6" style="1" customWidth="1"/>
    <col min="13827" max="13827" width="7.25" style="1" customWidth="1"/>
    <col min="13828" max="13830" width="7.125" style="1" customWidth="1"/>
    <col min="13831" max="13839" width="7" style="1" customWidth="1"/>
    <col min="13840" max="14080" width="9" style="1"/>
    <col min="14081" max="14081" width="5.875" style="1" customWidth="1"/>
    <col min="14082" max="14082" width="6" style="1" customWidth="1"/>
    <col min="14083" max="14083" width="7.25" style="1" customWidth="1"/>
    <col min="14084" max="14086" width="7.125" style="1" customWidth="1"/>
    <col min="14087" max="14095" width="7" style="1" customWidth="1"/>
    <col min="14096" max="14336" width="9" style="1"/>
    <col min="14337" max="14337" width="5.875" style="1" customWidth="1"/>
    <col min="14338" max="14338" width="6" style="1" customWidth="1"/>
    <col min="14339" max="14339" width="7.25" style="1" customWidth="1"/>
    <col min="14340" max="14342" width="7.125" style="1" customWidth="1"/>
    <col min="14343" max="14351" width="7" style="1" customWidth="1"/>
    <col min="14352" max="14592" width="9" style="1"/>
    <col min="14593" max="14593" width="5.875" style="1" customWidth="1"/>
    <col min="14594" max="14594" width="6" style="1" customWidth="1"/>
    <col min="14595" max="14595" width="7.25" style="1" customWidth="1"/>
    <col min="14596" max="14598" width="7.125" style="1" customWidth="1"/>
    <col min="14599" max="14607" width="7" style="1" customWidth="1"/>
    <col min="14608" max="14848" width="9" style="1"/>
    <col min="14849" max="14849" width="5.875" style="1" customWidth="1"/>
    <col min="14850" max="14850" width="6" style="1" customWidth="1"/>
    <col min="14851" max="14851" width="7.25" style="1" customWidth="1"/>
    <col min="14852" max="14854" width="7.125" style="1" customWidth="1"/>
    <col min="14855" max="14863" width="7" style="1" customWidth="1"/>
    <col min="14864" max="15104" width="9" style="1"/>
    <col min="15105" max="15105" width="5.875" style="1" customWidth="1"/>
    <col min="15106" max="15106" width="6" style="1" customWidth="1"/>
    <col min="15107" max="15107" width="7.25" style="1" customWidth="1"/>
    <col min="15108" max="15110" width="7.125" style="1" customWidth="1"/>
    <col min="15111" max="15119" width="7" style="1" customWidth="1"/>
    <col min="15120" max="15360" width="9" style="1"/>
    <col min="15361" max="15361" width="5.875" style="1" customWidth="1"/>
    <col min="15362" max="15362" width="6" style="1" customWidth="1"/>
    <col min="15363" max="15363" width="7.25" style="1" customWidth="1"/>
    <col min="15364" max="15366" width="7.125" style="1" customWidth="1"/>
    <col min="15367" max="15375" width="7" style="1" customWidth="1"/>
    <col min="15376" max="15616" width="9" style="1"/>
    <col min="15617" max="15617" width="5.875" style="1" customWidth="1"/>
    <col min="15618" max="15618" width="6" style="1" customWidth="1"/>
    <col min="15619" max="15619" width="7.25" style="1" customWidth="1"/>
    <col min="15620" max="15622" width="7.125" style="1" customWidth="1"/>
    <col min="15623" max="15631" width="7" style="1" customWidth="1"/>
    <col min="15632" max="15872" width="9" style="1"/>
    <col min="15873" max="15873" width="5.875" style="1" customWidth="1"/>
    <col min="15874" max="15874" width="6" style="1" customWidth="1"/>
    <col min="15875" max="15875" width="7.25" style="1" customWidth="1"/>
    <col min="15876" max="15878" width="7.125" style="1" customWidth="1"/>
    <col min="15879" max="15887" width="7" style="1" customWidth="1"/>
    <col min="15888" max="16128" width="9" style="1"/>
    <col min="16129" max="16129" width="5.875" style="1" customWidth="1"/>
    <col min="16130" max="16130" width="6" style="1" customWidth="1"/>
    <col min="16131" max="16131" width="7.25" style="1" customWidth="1"/>
    <col min="16132" max="16134" width="7.125" style="1" customWidth="1"/>
    <col min="16135" max="16143" width="7" style="1" customWidth="1"/>
    <col min="16144" max="16384" width="9" style="1"/>
  </cols>
  <sheetData>
    <row r="1" spans="1:26" ht="15" customHeight="1"/>
    <row r="2" spans="1:26" ht="24.95" customHeight="1" thickBot="1">
      <c r="A2" s="5" t="s">
        <v>186</v>
      </c>
    </row>
    <row r="3" spans="1:26" s="7" customFormat="1" ht="22.5" customHeight="1">
      <c r="A3" s="421" t="s">
        <v>82</v>
      </c>
      <c r="B3" s="421"/>
      <c r="C3" s="408"/>
      <c r="D3" s="411" t="s">
        <v>4</v>
      </c>
      <c r="E3" s="487" t="s">
        <v>83</v>
      </c>
      <c r="F3" s="487" t="s">
        <v>84</v>
      </c>
      <c r="G3" s="487"/>
      <c r="H3" s="487"/>
      <c r="I3" s="487"/>
      <c r="J3" s="487"/>
      <c r="K3" s="487"/>
      <c r="L3" s="440"/>
    </row>
    <row r="4" spans="1:26" s="7" customFormat="1" ht="15" customHeight="1">
      <c r="A4" s="422"/>
      <c r="B4" s="422"/>
      <c r="C4" s="409"/>
      <c r="D4" s="412"/>
      <c r="E4" s="538"/>
      <c r="F4" s="427" t="s">
        <v>4</v>
      </c>
      <c r="G4" s="9" t="s">
        <v>85</v>
      </c>
      <c r="H4" s="9" t="s">
        <v>86</v>
      </c>
      <c r="I4" s="9" t="s">
        <v>87</v>
      </c>
      <c r="J4" s="9" t="s">
        <v>88</v>
      </c>
      <c r="K4" s="9" t="s">
        <v>71</v>
      </c>
      <c r="L4" s="540" t="s">
        <v>15</v>
      </c>
    </row>
    <row r="5" spans="1:26" s="7" customFormat="1" ht="15" customHeight="1">
      <c r="A5" s="422"/>
      <c r="B5" s="422"/>
      <c r="C5" s="409"/>
      <c r="D5" s="413"/>
      <c r="E5" s="539"/>
      <c r="F5" s="427"/>
      <c r="G5" s="17" t="s">
        <v>89</v>
      </c>
      <c r="H5" s="17" t="s">
        <v>89</v>
      </c>
      <c r="I5" s="17" t="s">
        <v>89</v>
      </c>
      <c r="J5" s="17" t="s">
        <v>89</v>
      </c>
      <c r="K5" s="17" t="s">
        <v>89</v>
      </c>
      <c r="L5" s="541"/>
    </row>
    <row r="6" spans="1:26" s="7" customFormat="1" ht="18" customHeight="1">
      <c r="A6" s="490" t="s">
        <v>90</v>
      </c>
      <c r="B6" s="490"/>
      <c r="C6" s="60" t="s">
        <v>91</v>
      </c>
      <c r="D6" s="264">
        <f>SUM(E6:F6)</f>
        <v>4</v>
      </c>
      <c r="E6" s="264">
        <v>0</v>
      </c>
      <c r="F6" s="265">
        <v>4</v>
      </c>
      <c r="G6" s="266">
        <v>0</v>
      </c>
      <c r="H6" s="267">
        <v>4</v>
      </c>
      <c r="I6" s="266">
        <v>0</v>
      </c>
      <c r="J6" s="266">
        <v>0</v>
      </c>
      <c r="K6" s="266">
        <v>0</v>
      </c>
      <c r="L6" s="268">
        <v>0</v>
      </c>
    </row>
    <row r="7" spans="1:26" s="7" customFormat="1" ht="18" customHeight="1">
      <c r="A7" s="422"/>
      <c r="B7" s="422"/>
      <c r="C7" s="61" t="s">
        <v>71</v>
      </c>
      <c r="D7" s="269">
        <f>SUM(E7:F7)</f>
        <v>0</v>
      </c>
      <c r="E7" s="269">
        <v>0</v>
      </c>
      <c r="F7" s="270">
        <v>0</v>
      </c>
      <c r="G7" s="271">
        <v>0</v>
      </c>
      <c r="H7" s="271">
        <v>0</v>
      </c>
      <c r="I7" s="272">
        <v>0</v>
      </c>
      <c r="J7" s="272">
        <v>0</v>
      </c>
      <c r="K7" s="272">
        <v>0</v>
      </c>
      <c r="L7" s="273">
        <v>0</v>
      </c>
    </row>
    <row r="8" spans="1:26" s="7" customFormat="1" ht="18" customHeight="1">
      <c r="A8" s="542" t="s">
        <v>92</v>
      </c>
      <c r="B8" s="542"/>
      <c r="C8" s="62" t="s">
        <v>91</v>
      </c>
      <c r="D8" s="274">
        <f>SUM(E8:F8)</f>
        <v>43</v>
      </c>
      <c r="E8" s="274">
        <v>3</v>
      </c>
      <c r="F8" s="275">
        <v>40</v>
      </c>
      <c r="G8" s="276">
        <v>18</v>
      </c>
      <c r="H8" s="276">
        <v>19</v>
      </c>
      <c r="I8" s="271">
        <v>0</v>
      </c>
      <c r="J8" s="277">
        <v>3</v>
      </c>
      <c r="K8" s="271">
        <v>0</v>
      </c>
      <c r="L8" s="278">
        <v>0</v>
      </c>
    </row>
    <row r="9" spans="1:26" s="7" customFormat="1" ht="18" customHeight="1">
      <c r="A9" s="543"/>
      <c r="B9" s="543"/>
      <c r="C9" s="63" t="s">
        <v>71</v>
      </c>
      <c r="D9" s="279">
        <f>SUM(E9:F9)</f>
        <v>0</v>
      </c>
      <c r="E9" s="279">
        <v>0</v>
      </c>
      <c r="F9" s="280">
        <v>0</v>
      </c>
      <c r="G9" s="272">
        <v>0</v>
      </c>
      <c r="H9" s="272">
        <v>0</v>
      </c>
      <c r="I9" s="272">
        <v>0</v>
      </c>
      <c r="J9" s="272">
        <v>0</v>
      </c>
      <c r="K9" s="272">
        <v>0</v>
      </c>
      <c r="L9" s="273">
        <v>0</v>
      </c>
    </row>
    <row r="10" spans="1:26" s="7" customFormat="1" ht="18" customHeight="1">
      <c r="A10" s="542" t="s">
        <v>93</v>
      </c>
      <c r="B10" s="542"/>
      <c r="C10" s="62" t="s">
        <v>91</v>
      </c>
      <c r="D10" s="274">
        <v>0</v>
      </c>
      <c r="E10" s="274">
        <v>0</v>
      </c>
      <c r="F10" s="270">
        <v>0</v>
      </c>
      <c r="G10" s="271">
        <v>0</v>
      </c>
      <c r="H10" s="271">
        <v>0</v>
      </c>
      <c r="I10" s="271">
        <v>0</v>
      </c>
      <c r="J10" s="271">
        <v>0</v>
      </c>
      <c r="K10" s="271">
        <v>0</v>
      </c>
      <c r="L10" s="278">
        <v>0</v>
      </c>
    </row>
    <row r="11" spans="1:26" s="7" customFormat="1" ht="18" customHeight="1">
      <c r="A11" s="543"/>
      <c r="B11" s="543"/>
      <c r="C11" s="63" t="s">
        <v>71</v>
      </c>
      <c r="D11" s="279">
        <f>SUM(E11,F11)</f>
        <v>0</v>
      </c>
      <c r="E11" s="279">
        <v>0</v>
      </c>
      <c r="F11" s="280">
        <v>0</v>
      </c>
      <c r="G11" s="272">
        <v>0</v>
      </c>
      <c r="H11" s="272">
        <v>0</v>
      </c>
      <c r="I11" s="272">
        <v>0</v>
      </c>
      <c r="J11" s="272">
        <v>0</v>
      </c>
      <c r="K11" s="272">
        <v>0</v>
      </c>
      <c r="L11" s="273">
        <v>0</v>
      </c>
    </row>
    <row r="12" spans="1:26" s="7" customFormat="1" ht="18" customHeight="1">
      <c r="A12" s="422" t="s">
        <v>4</v>
      </c>
      <c r="B12" s="422"/>
      <c r="C12" s="61" t="s">
        <v>91</v>
      </c>
      <c r="D12" s="269">
        <f t="shared" ref="D12:L13" si="0">D6+D8+D10</f>
        <v>47</v>
      </c>
      <c r="E12" s="269">
        <f t="shared" si="0"/>
        <v>3</v>
      </c>
      <c r="F12" s="281">
        <f t="shared" si="0"/>
        <v>44</v>
      </c>
      <c r="G12" s="282">
        <f t="shared" si="0"/>
        <v>18</v>
      </c>
      <c r="H12" s="282">
        <f t="shared" si="0"/>
        <v>23</v>
      </c>
      <c r="I12" s="282">
        <f t="shared" si="0"/>
        <v>0</v>
      </c>
      <c r="J12" s="282">
        <f t="shared" si="0"/>
        <v>3</v>
      </c>
      <c r="K12" s="282">
        <f t="shared" si="0"/>
        <v>0</v>
      </c>
      <c r="L12" s="283">
        <f t="shared" si="0"/>
        <v>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7" customFormat="1" ht="18" customHeight="1" thickBot="1">
      <c r="A13" s="544"/>
      <c r="B13" s="544"/>
      <c r="C13" s="64" t="s">
        <v>71</v>
      </c>
      <c r="D13" s="284">
        <f t="shared" si="0"/>
        <v>0</v>
      </c>
      <c r="E13" s="284">
        <f t="shared" si="0"/>
        <v>0</v>
      </c>
      <c r="F13" s="285">
        <f t="shared" si="0"/>
        <v>0</v>
      </c>
      <c r="G13" s="286">
        <f t="shared" si="0"/>
        <v>0</v>
      </c>
      <c r="H13" s="286">
        <f t="shared" si="0"/>
        <v>0</v>
      </c>
      <c r="I13" s="286">
        <f t="shared" si="0"/>
        <v>0</v>
      </c>
      <c r="J13" s="286">
        <f t="shared" si="0"/>
        <v>0</v>
      </c>
      <c r="K13" s="286">
        <f t="shared" si="0"/>
        <v>0</v>
      </c>
      <c r="L13" s="287">
        <f t="shared" si="0"/>
        <v>0</v>
      </c>
    </row>
    <row r="14" spans="1:26" s="7" customFormat="1" ht="17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26" s="7" customFormat="1" ht="15" customHeight="1" thickBot="1">
      <c r="A15" s="65" t="s">
        <v>187</v>
      </c>
      <c r="H15" s="132"/>
    </row>
    <row r="16" spans="1:26" s="7" customFormat="1" ht="17.25" customHeight="1">
      <c r="A16" s="421" t="s">
        <v>82</v>
      </c>
      <c r="B16" s="421"/>
      <c r="C16" s="408"/>
      <c r="D16" s="411" t="s">
        <v>4</v>
      </c>
      <c r="E16" s="487"/>
      <c r="F16" s="487"/>
      <c r="G16" s="487" t="s">
        <v>94</v>
      </c>
      <c r="H16" s="487"/>
      <c r="I16" s="487"/>
      <c r="J16" s="411" t="s">
        <v>95</v>
      </c>
      <c r="K16" s="487"/>
      <c r="L16" s="440"/>
    </row>
    <row r="17" spans="1:12" s="7" customFormat="1" ht="15.75" customHeight="1">
      <c r="A17" s="423"/>
      <c r="B17" s="423"/>
      <c r="C17" s="410"/>
      <c r="D17" s="123" t="s">
        <v>4</v>
      </c>
      <c r="E17" s="66" t="s">
        <v>96</v>
      </c>
      <c r="F17" s="67" t="s">
        <v>97</v>
      </c>
      <c r="G17" s="121" t="s">
        <v>4</v>
      </c>
      <c r="H17" s="66" t="s">
        <v>96</v>
      </c>
      <c r="I17" s="67" t="s">
        <v>97</v>
      </c>
      <c r="J17" s="123" t="s">
        <v>4</v>
      </c>
      <c r="K17" s="66" t="s">
        <v>96</v>
      </c>
      <c r="L17" s="68" t="s">
        <v>97</v>
      </c>
    </row>
    <row r="18" spans="1:12" s="7" customFormat="1" ht="22.5" customHeight="1">
      <c r="A18" s="409" t="s">
        <v>4</v>
      </c>
      <c r="B18" s="545"/>
      <c r="C18" s="545"/>
      <c r="D18" s="288">
        <f>SUM(D19,D21,D25,D31,D35,D41,D43)</f>
        <v>2038</v>
      </c>
      <c r="E18" s="289">
        <f t="shared" ref="E18:L18" si="1">SUM(E19,E21,E25,E31,E35,E41,E43)</f>
        <v>745</v>
      </c>
      <c r="F18" s="290">
        <f t="shared" si="1"/>
        <v>1293</v>
      </c>
      <c r="G18" s="291">
        <f t="shared" si="1"/>
        <v>322</v>
      </c>
      <c r="H18" s="289">
        <f t="shared" si="1"/>
        <v>43</v>
      </c>
      <c r="I18" s="290">
        <f t="shared" si="1"/>
        <v>279</v>
      </c>
      <c r="J18" s="288">
        <f t="shared" si="1"/>
        <v>1716</v>
      </c>
      <c r="K18" s="289">
        <f t="shared" si="1"/>
        <v>702</v>
      </c>
      <c r="L18" s="288">
        <f t="shared" si="1"/>
        <v>1014</v>
      </c>
    </row>
    <row r="19" spans="1:12" s="7" customFormat="1" ht="19.5" customHeight="1">
      <c r="A19" s="546" t="s">
        <v>72</v>
      </c>
      <c r="B19" s="453" t="s">
        <v>4</v>
      </c>
      <c r="C19" s="548"/>
      <c r="D19" s="292">
        <f t="shared" ref="D19:D47" si="2">SUM(E19:F19)</f>
        <v>43</v>
      </c>
      <c r="E19" s="293">
        <f>SUM(E20:E20)</f>
        <v>40</v>
      </c>
      <c r="F19" s="294">
        <f>SUM(F20:F20)</f>
        <v>3</v>
      </c>
      <c r="G19" s="295">
        <v>0</v>
      </c>
      <c r="H19" s="293">
        <v>0</v>
      </c>
      <c r="I19" s="294">
        <v>0</v>
      </c>
      <c r="J19" s="292">
        <f t="shared" ref="J19:J43" si="3">SUM(K19:L19)</f>
        <v>43</v>
      </c>
      <c r="K19" s="293">
        <f>SUM(K20:K20)</f>
        <v>40</v>
      </c>
      <c r="L19" s="292">
        <f>SUM(L20:L20)</f>
        <v>3</v>
      </c>
    </row>
    <row r="20" spans="1:12" s="7" customFormat="1" ht="19.5" customHeight="1">
      <c r="A20" s="547"/>
      <c r="B20" s="549" t="s">
        <v>42</v>
      </c>
      <c r="C20" s="550"/>
      <c r="D20" s="296">
        <f t="shared" si="2"/>
        <v>43</v>
      </c>
      <c r="E20" s="297">
        <f>SUM(H20,K20)</f>
        <v>40</v>
      </c>
      <c r="F20" s="298">
        <f>SUM(I20,L20)</f>
        <v>3</v>
      </c>
      <c r="G20" s="299">
        <v>0</v>
      </c>
      <c r="H20" s="297">
        <v>0</v>
      </c>
      <c r="I20" s="298">
        <v>0</v>
      </c>
      <c r="J20" s="296">
        <v>43</v>
      </c>
      <c r="K20" s="300">
        <v>40</v>
      </c>
      <c r="L20" s="301">
        <v>3</v>
      </c>
    </row>
    <row r="21" spans="1:12" s="7" customFormat="1" ht="19.5" customHeight="1">
      <c r="A21" s="551" t="s">
        <v>73</v>
      </c>
      <c r="B21" s="553" t="s">
        <v>4</v>
      </c>
      <c r="C21" s="554"/>
      <c r="D21" s="302">
        <f t="shared" si="2"/>
        <v>751</v>
      </c>
      <c r="E21" s="303">
        <f>SUM(E22:E24)</f>
        <v>179</v>
      </c>
      <c r="F21" s="304">
        <f>SUM(F22:F24)</f>
        <v>572</v>
      </c>
      <c r="G21" s="305">
        <f>SUM(H21:I21)</f>
        <v>322</v>
      </c>
      <c r="H21" s="303">
        <f>SUM(H22:H24)</f>
        <v>43</v>
      </c>
      <c r="I21" s="304">
        <f>SUM(I22:I24)</f>
        <v>279</v>
      </c>
      <c r="J21" s="302">
        <f t="shared" si="3"/>
        <v>429</v>
      </c>
      <c r="K21" s="303">
        <f>SUM(K22:K24)</f>
        <v>136</v>
      </c>
      <c r="L21" s="302">
        <f>SUM(L22:L24)</f>
        <v>293</v>
      </c>
    </row>
    <row r="22" spans="1:12" s="7" customFormat="1" ht="19.5" customHeight="1">
      <c r="A22" s="552"/>
      <c r="B22" s="555" t="s">
        <v>44</v>
      </c>
      <c r="C22" s="556"/>
      <c r="D22" s="288">
        <f t="shared" si="2"/>
        <v>555</v>
      </c>
      <c r="E22" s="289">
        <f t="shared" ref="E22:F24" si="4">SUM(H22,K22)</f>
        <v>78</v>
      </c>
      <c r="F22" s="290">
        <f t="shared" si="4"/>
        <v>477</v>
      </c>
      <c r="G22" s="291">
        <v>322</v>
      </c>
      <c r="H22" s="306">
        <v>43</v>
      </c>
      <c r="I22" s="307">
        <v>279</v>
      </c>
      <c r="J22" s="288">
        <v>233</v>
      </c>
      <c r="K22" s="306">
        <v>35</v>
      </c>
      <c r="L22" s="308">
        <v>198</v>
      </c>
    </row>
    <row r="23" spans="1:12" s="7" customFormat="1" ht="19.5" customHeight="1">
      <c r="A23" s="552"/>
      <c r="B23" s="555" t="s">
        <v>98</v>
      </c>
      <c r="C23" s="556"/>
      <c r="D23" s="288">
        <f t="shared" si="2"/>
        <v>57</v>
      </c>
      <c r="E23" s="289">
        <f t="shared" si="4"/>
        <v>0</v>
      </c>
      <c r="F23" s="290">
        <f t="shared" si="4"/>
        <v>57</v>
      </c>
      <c r="G23" s="291">
        <v>0</v>
      </c>
      <c r="H23" s="289">
        <v>0</v>
      </c>
      <c r="I23" s="290">
        <v>0</v>
      </c>
      <c r="J23" s="288">
        <v>57</v>
      </c>
      <c r="K23" s="289">
        <v>0</v>
      </c>
      <c r="L23" s="308">
        <v>57</v>
      </c>
    </row>
    <row r="24" spans="1:12" s="7" customFormat="1" ht="19.5" customHeight="1">
      <c r="A24" s="552"/>
      <c r="B24" s="555" t="s">
        <v>46</v>
      </c>
      <c r="C24" s="556"/>
      <c r="D24" s="288">
        <f t="shared" si="2"/>
        <v>139</v>
      </c>
      <c r="E24" s="289">
        <f t="shared" si="4"/>
        <v>101</v>
      </c>
      <c r="F24" s="290">
        <f t="shared" si="4"/>
        <v>38</v>
      </c>
      <c r="G24" s="291">
        <v>0</v>
      </c>
      <c r="H24" s="289">
        <v>0</v>
      </c>
      <c r="I24" s="290">
        <v>0</v>
      </c>
      <c r="J24" s="288">
        <v>139</v>
      </c>
      <c r="K24" s="306">
        <v>101</v>
      </c>
      <c r="L24" s="308">
        <v>38</v>
      </c>
    </row>
    <row r="25" spans="1:12" s="7" customFormat="1" ht="19.5" customHeight="1">
      <c r="A25" s="546" t="s">
        <v>47</v>
      </c>
      <c r="B25" s="553" t="s">
        <v>4</v>
      </c>
      <c r="C25" s="554"/>
      <c r="D25" s="292">
        <f t="shared" si="2"/>
        <v>311</v>
      </c>
      <c r="E25" s="293">
        <f>SUM(E26:E30)</f>
        <v>116</v>
      </c>
      <c r="F25" s="294">
        <f>SUM(F26:F30)</f>
        <v>195</v>
      </c>
      <c r="G25" s="295">
        <v>0</v>
      </c>
      <c r="H25" s="293">
        <v>0</v>
      </c>
      <c r="I25" s="294">
        <v>0</v>
      </c>
      <c r="J25" s="292">
        <f t="shared" si="3"/>
        <v>311</v>
      </c>
      <c r="K25" s="293">
        <f>SUM(K26:K30)</f>
        <v>116</v>
      </c>
      <c r="L25" s="292">
        <f>SUM(L26:L30)</f>
        <v>195</v>
      </c>
    </row>
    <row r="26" spans="1:12" s="7" customFormat="1" ht="19.5" customHeight="1">
      <c r="A26" s="552"/>
      <c r="B26" s="555" t="s">
        <v>99</v>
      </c>
      <c r="C26" s="556"/>
      <c r="D26" s="288">
        <f t="shared" si="2"/>
        <v>154</v>
      </c>
      <c r="E26" s="289">
        <f t="shared" ref="E26:F42" si="5">SUM(H26,K26)</f>
        <v>72</v>
      </c>
      <c r="F26" s="290">
        <f t="shared" si="5"/>
        <v>82</v>
      </c>
      <c r="G26" s="291">
        <v>0</v>
      </c>
      <c r="H26" s="289">
        <v>0</v>
      </c>
      <c r="I26" s="290">
        <v>0</v>
      </c>
      <c r="J26" s="288">
        <v>154</v>
      </c>
      <c r="K26" s="306">
        <v>72</v>
      </c>
      <c r="L26" s="308">
        <v>82</v>
      </c>
    </row>
    <row r="27" spans="1:12" s="7" customFormat="1" ht="19.5" customHeight="1">
      <c r="A27" s="552"/>
      <c r="B27" s="555" t="s">
        <v>100</v>
      </c>
      <c r="C27" s="556"/>
      <c r="D27" s="288">
        <f t="shared" si="2"/>
        <v>5</v>
      </c>
      <c r="E27" s="289">
        <f t="shared" si="5"/>
        <v>3</v>
      </c>
      <c r="F27" s="290">
        <f t="shared" si="5"/>
        <v>2</v>
      </c>
      <c r="G27" s="291">
        <v>0</v>
      </c>
      <c r="H27" s="289">
        <v>0</v>
      </c>
      <c r="I27" s="290">
        <v>0</v>
      </c>
      <c r="J27" s="288">
        <v>5</v>
      </c>
      <c r="K27" s="306">
        <v>3</v>
      </c>
      <c r="L27" s="308">
        <v>2</v>
      </c>
    </row>
    <row r="28" spans="1:12" s="7" customFormat="1" ht="19.5" customHeight="1">
      <c r="A28" s="552"/>
      <c r="B28" s="555" t="s">
        <v>101</v>
      </c>
      <c r="C28" s="556"/>
      <c r="D28" s="288">
        <f t="shared" si="2"/>
        <v>115</v>
      </c>
      <c r="E28" s="289">
        <f t="shared" si="5"/>
        <v>39</v>
      </c>
      <c r="F28" s="290">
        <f t="shared" si="5"/>
        <v>76</v>
      </c>
      <c r="G28" s="291">
        <v>0</v>
      </c>
      <c r="H28" s="289">
        <v>0</v>
      </c>
      <c r="I28" s="290">
        <v>0</v>
      </c>
      <c r="J28" s="288">
        <v>115</v>
      </c>
      <c r="K28" s="306">
        <v>39</v>
      </c>
      <c r="L28" s="308">
        <v>76</v>
      </c>
    </row>
    <row r="29" spans="1:12" s="7" customFormat="1" ht="19.5" customHeight="1">
      <c r="A29" s="552"/>
      <c r="B29" s="561" t="s">
        <v>188</v>
      </c>
      <c r="C29" s="562"/>
      <c r="D29" s="288">
        <f t="shared" ref="D29" si="6">SUM(E29:F29)</f>
        <v>11</v>
      </c>
      <c r="E29" s="289">
        <f t="shared" ref="E29" si="7">SUM(H29,K29)</f>
        <v>2</v>
      </c>
      <c r="F29" s="290">
        <f t="shared" ref="F29" si="8">SUM(I29,L29)</f>
        <v>9</v>
      </c>
      <c r="G29" s="291">
        <v>0</v>
      </c>
      <c r="H29" s="289">
        <v>0</v>
      </c>
      <c r="I29" s="290">
        <v>0</v>
      </c>
      <c r="J29" s="288">
        <v>11</v>
      </c>
      <c r="K29" s="306">
        <v>2</v>
      </c>
      <c r="L29" s="308">
        <v>9</v>
      </c>
    </row>
    <row r="30" spans="1:12" s="7" customFormat="1" ht="19.5" customHeight="1">
      <c r="A30" s="547"/>
      <c r="B30" s="549" t="s">
        <v>102</v>
      </c>
      <c r="C30" s="550"/>
      <c r="D30" s="296">
        <f t="shared" si="2"/>
        <v>26</v>
      </c>
      <c r="E30" s="297">
        <f t="shared" si="5"/>
        <v>0</v>
      </c>
      <c r="F30" s="298">
        <f t="shared" si="5"/>
        <v>26</v>
      </c>
      <c r="G30" s="299">
        <v>0</v>
      </c>
      <c r="H30" s="297">
        <v>0</v>
      </c>
      <c r="I30" s="298">
        <v>0</v>
      </c>
      <c r="J30" s="296">
        <v>26</v>
      </c>
      <c r="K30" s="297">
        <v>0</v>
      </c>
      <c r="L30" s="296">
        <v>26</v>
      </c>
    </row>
    <row r="31" spans="1:12" s="7" customFormat="1" ht="19.5" customHeight="1">
      <c r="A31" s="557" t="s">
        <v>103</v>
      </c>
      <c r="B31" s="559" t="s">
        <v>4</v>
      </c>
      <c r="C31" s="560"/>
      <c r="D31" s="302">
        <f t="shared" si="2"/>
        <v>355</v>
      </c>
      <c r="E31" s="303">
        <f t="shared" si="5"/>
        <v>99</v>
      </c>
      <c r="F31" s="304">
        <f t="shared" si="5"/>
        <v>256</v>
      </c>
      <c r="G31" s="305">
        <v>0</v>
      </c>
      <c r="H31" s="303">
        <v>0</v>
      </c>
      <c r="I31" s="304">
        <v>0</v>
      </c>
      <c r="J31" s="302">
        <f t="shared" si="3"/>
        <v>355</v>
      </c>
      <c r="K31" s="303">
        <f>SUM(K32:K34)</f>
        <v>99</v>
      </c>
      <c r="L31" s="302">
        <f>SUM(L32:L34)</f>
        <v>256</v>
      </c>
    </row>
    <row r="32" spans="1:12" s="7" customFormat="1" ht="19.5" customHeight="1">
      <c r="A32" s="558"/>
      <c r="B32" s="555" t="s">
        <v>53</v>
      </c>
      <c r="C32" s="556"/>
      <c r="D32" s="288">
        <f t="shared" si="2"/>
        <v>80</v>
      </c>
      <c r="E32" s="289">
        <f t="shared" si="5"/>
        <v>36</v>
      </c>
      <c r="F32" s="290">
        <f t="shared" si="5"/>
        <v>44</v>
      </c>
      <c r="G32" s="291">
        <v>0</v>
      </c>
      <c r="H32" s="289">
        <v>0</v>
      </c>
      <c r="I32" s="290">
        <v>0</v>
      </c>
      <c r="J32" s="288">
        <v>80</v>
      </c>
      <c r="K32" s="306">
        <v>36</v>
      </c>
      <c r="L32" s="308">
        <v>44</v>
      </c>
    </row>
    <row r="33" spans="1:13" s="7" customFormat="1" ht="19.5" customHeight="1">
      <c r="A33" s="558"/>
      <c r="B33" s="555" t="s">
        <v>76</v>
      </c>
      <c r="C33" s="556"/>
      <c r="D33" s="288">
        <f t="shared" si="2"/>
        <v>173</v>
      </c>
      <c r="E33" s="289">
        <f t="shared" si="5"/>
        <v>63</v>
      </c>
      <c r="F33" s="290">
        <f t="shared" si="5"/>
        <v>110</v>
      </c>
      <c r="G33" s="291">
        <v>0</v>
      </c>
      <c r="H33" s="289">
        <v>0</v>
      </c>
      <c r="I33" s="290">
        <v>0</v>
      </c>
      <c r="J33" s="288">
        <v>173</v>
      </c>
      <c r="K33" s="306">
        <v>63</v>
      </c>
      <c r="L33" s="308">
        <v>110</v>
      </c>
    </row>
    <row r="34" spans="1:13" s="7" customFormat="1" ht="19.5" customHeight="1">
      <c r="A34" s="558"/>
      <c r="B34" s="555" t="s">
        <v>102</v>
      </c>
      <c r="C34" s="556"/>
      <c r="D34" s="288">
        <f t="shared" si="2"/>
        <v>102</v>
      </c>
      <c r="E34" s="289">
        <f t="shared" si="5"/>
        <v>0</v>
      </c>
      <c r="F34" s="290">
        <f t="shared" si="5"/>
        <v>102</v>
      </c>
      <c r="G34" s="291">
        <v>0</v>
      </c>
      <c r="H34" s="289">
        <v>0</v>
      </c>
      <c r="I34" s="290">
        <v>0</v>
      </c>
      <c r="J34" s="288">
        <v>102</v>
      </c>
      <c r="K34" s="289">
        <v>0</v>
      </c>
      <c r="L34" s="288">
        <v>102</v>
      </c>
    </row>
    <row r="35" spans="1:13" s="7" customFormat="1" ht="19.5" customHeight="1">
      <c r="A35" s="546" t="s">
        <v>55</v>
      </c>
      <c r="B35" s="553" t="s">
        <v>4</v>
      </c>
      <c r="C35" s="554"/>
      <c r="D35" s="292">
        <f t="shared" si="2"/>
        <v>323</v>
      </c>
      <c r="E35" s="293">
        <f t="shared" si="5"/>
        <v>214</v>
      </c>
      <c r="F35" s="294">
        <f t="shared" si="5"/>
        <v>109</v>
      </c>
      <c r="G35" s="295">
        <v>0</v>
      </c>
      <c r="H35" s="293">
        <v>0</v>
      </c>
      <c r="I35" s="294">
        <v>0</v>
      </c>
      <c r="J35" s="292">
        <f t="shared" si="3"/>
        <v>323</v>
      </c>
      <c r="K35" s="293">
        <f>SUM(K36:K40)</f>
        <v>214</v>
      </c>
      <c r="L35" s="309">
        <f>SUM(L36:L40)</f>
        <v>109</v>
      </c>
      <c r="M35" s="8"/>
    </row>
    <row r="36" spans="1:13" s="7" customFormat="1" ht="19.5" customHeight="1">
      <c r="A36" s="551"/>
      <c r="B36" s="563" t="s">
        <v>77</v>
      </c>
      <c r="C36" s="564"/>
      <c r="D36" s="291">
        <f t="shared" si="2"/>
        <v>61</v>
      </c>
      <c r="E36" s="289">
        <f t="shared" si="5"/>
        <v>26</v>
      </c>
      <c r="F36" s="290">
        <f t="shared" si="5"/>
        <v>35</v>
      </c>
      <c r="G36" s="291">
        <v>0</v>
      </c>
      <c r="H36" s="289">
        <v>0</v>
      </c>
      <c r="I36" s="290">
        <v>0</v>
      </c>
      <c r="J36" s="288">
        <v>61</v>
      </c>
      <c r="K36" s="306">
        <v>26</v>
      </c>
      <c r="L36" s="308">
        <v>35</v>
      </c>
    </row>
    <row r="37" spans="1:13" s="7" customFormat="1" ht="19.5" customHeight="1">
      <c r="A37" s="552"/>
      <c r="B37" s="563" t="s">
        <v>57</v>
      </c>
      <c r="C37" s="564"/>
      <c r="D37" s="288">
        <f t="shared" si="2"/>
        <v>27</v>
      </c>
      <c r="E37" s="289">
        <f t="shared" si="5"/>
        <v>16</v>
      </c>
      <c r="F37" s="290">
        <f t="shared" si="5"/>
        <v>11</v>
      </c>
      <c r="G37" s="291">
        <v>0</v>
      </c>
      <c r="H37" s="289">
        <v>0</v>
      </c>
      <c r="I37" s="290">
        <v>0</v>
      </c>
      <c r="J37" s="288">
        <v>27</v>
      </c>
      <c r="K37" s="306">
        <v>16</v>
      </c>
      <c r="L37" s="308">
        <v>11</v>
      </c>
    </row>
    <row r="38" spans="1:13" s="7" customFormat="1" ht="19.5" customHeight="1">
      <c r="A38" s="552"/>
      <c r="B38" s="555" t="s">
        <v>58</v>
      </c>
      <c r="C38" s="556"/>
      <c r="D38" s="288">
        <f t="shared" si="2"/>
        <v>44</v>
      </c>
      <c r="E38" s="289">
        <f t="shared" si="5"/>
        <v>35</v>
      </c>
      <c r="F38" s="290">
        <f t="shared" si="5"/>
        <v>9</v>
      </c>
      <c r="G38" s="291">
        <v>0</v>
      </c>
      <c r="H38" s="289">
        <v>0</v>
      </c>
      <c r="I38" s="290">
        <v>0</v>
      </c>
      <c r="J38" s="288">
        <v>44</v>
      </c>
      <c r="K38" s="306">
        <v>35</v>
      </c>
      <c r="L38" s="308">
        <v>9</v>
      </c>
    </row>
    <row r="39" spans="1:13" s="7" customFormat="1" ht="19.5" customHeight="1">
      <c r="A39" s="552"/>
      <c r="B39" s="555" t="s">
        <v>189</v>
      </c>
      <c r="C39" s="556"/>
      <c r="D39" s="288">
        <f t="shared" si="2"/>
        <v>15</v>
      </c>
      <c r="E39" s="289">
        <f t="shared" si="5"/>
        <v>0</v>
      </c>
      <c r="F39" s="290">
        <f t="shared" si="5"/>
        <v>15</v>
      </c>
      <c r="G39" s="291">
        <v>0</v>
      </c>
      <c r="H39" s="289">
        <v>0</v>
      </c>
      <c r="I39" s="290">
        <v>0</v>
      </c>
      <c r="J39" s="288">
        <v>15</v>
      </c>
      <c r="K39" s="289">
        <v>0</v>
      </c>
      <c r="L39" s="308">
        <v>15</v>
      </c>
    </row>
    <row r="40" spans="1:13" s="7" customFormat="1" ht="19.5" customHeight="1">
      <c r="A40" s="547"/>
      <c r="B40" s="549" t="s">
        <v>102</v>
      </c>
      <c r="C40" s="550"/>
      <c r="D40" s="296">
        <f t="shared" si="2"/>
        <v>176</v>
      </c>
      <c r="E40" s="297">
        <f t="shared" si="5"/>
        <v>137</v>
      </c>
      <c r="F40" s="298">
        <f t="shared" si="5"/>
        <v>39</v>
      </c>
      <c r="G40" s="299">
        <v>0</v>
      </c>
      <c r="H40" s="297">
        <v>0</v>
      </c>
      <c r="I40" s="298">
        <v>0</v>
      </c>
      <c r="J40" s="296">
        <v>176</v>
      </c>
      <c r="K40" s="300">
        <v>137</v>
      </c>
      <c r="L40" s="301">
        <v>39</v>
      </c>
    </row>
    <row r="41" spans="1:13" s="7" customFormat="1" ht="19.5" customHeight="1">
      <c r="A41" s="565" t="s">
        <v>104</v>
      </c>
      <c r="B41" s="553" t="s">
        <v>4</v>
      </c>
      <c r="C41" s="554"/>
      <c r="D41" s="292">
        <f t="shared" si="2"/>
        <v>26</v>
      </c>
      <c r="E41" s="293">
        <f t="shared" si="5"/>
        <v>0</v>
      </c>
      <c r="F41" s="294">
        <f t="shared" si="5"/>
        <v>26</v>
      </c>
      <c r="G41" s="295">
        <v>0</v>
      </c>
      <c r="H41" s="293">
        <v>0</v>
      </c>
      <c r="I41" s="294">
        <v>0</v>
      </c>
      <c r="J41" s="292">
        <f t="shared" si="3"/>
        <v>26</v>
      </c>
      <c r="K41" s="293">
        <f>SUM(K42)</f>
        <v>0</v>
      </c>
      <c r="L41" s="292">
        <f>SUM(L42)</f>
        <v>26</v>
      </c>
    </row>
    <row r="42" spans="1:13" s="7" customFormat="1" ht="19.5" customHeight="1">
      <c r="A42" s="566"/>
      <c r="B42" s="555" t="s">
        <v>60</v>
      </c>
      <c r="C42" s="556"/>
      <c r="D42" s="310">
        <f t="shared" si="2"/>
        <v>26</v>
      </c>
      <c r="E42" s="311">
        <f t="shared" si="5"/>
        <v>0</v>
      </c>
      <c r="F42" s="312">
        <f t="shared" si="5"/>
        <v>26</v>
      </c>
      <c r="G42" s="310">
        <v>0</v>
      </c>
      <c r="H42" s="311">
        <v>0</v>
      </c>
      <c r="I42" s="312">
        <v>0</v>
      </c>
      <c r="J42" s="313">
        <v>26</v>
      </c>
      <c r="K42" s="311">
        <v>0</v>
      </c>
      <c r="L42" s="314">
        <v>26</v>
      </c>
    </row>
    <row r="43" spans="1:13" s="7" customFormat="1" ht="19.5" customHeight="1">
      <c r="A43" s="567" t="s">
        <v>105</v>
      </c>
      <c r="B43" s="553" t="s">
        <v>4</v>
      </c>
      <c r="C43" s="554"/>
      <c r="D43" s="302">
        <f t="shared" si="2"/>
        <v>229</v>
      </c>
      <c r="E43" s="303">
        <f t="shared" ref="E43:F47" si="9">SUM(H43,K43)</f>
        <v>97</v>
      </c>
      <c r="F43" s="304">
        <f t="shared" si="9"/>
        <v>132</v>
      </c>
      <c r="G43" s="305">
        <v>0</v>
      </c>
      <c r="H43" s="303">
        <v>0</v>
      </c>
      <c r="I43" s="304">
        <v>0</v>
      </c>
      <c r="J43" s="302">
        <f t="shared" si="3"/>
        <v>229</v>
      </c>
      <c r="K43" s="303">
        <f>SUM(K44:K47)</f>
        <v>97</v>
      </c>
      <c r="L43" s="309">
        <f>SUM(L44:L47)</f>
        <v>132</v>
      </c>
    </row>
    <row r="44" spans="1:13" s="7" customFormat="1" ht="19.5" customHeight="1">
      <c r="A44" s="568"/>
      <c r="B44" s="563" t="s">
        <v>182</v>
      </c>
      <c r="C44" s="564"/>
      <c r="D44" s="288">
        <f t="shared" si="2"/>
        <v>63</v>
      </c>
      <c r="E44" s="289">
        <f t="shared" si="9"/>
        <v>29</v>
      </c>
      <c r="F44" s="290">
        <f t="shared" si="9"/>
        <v>34</v>
      </c>
      <c r="G44" s="291">
        <v>0</v>
      </c>
      <c r="H44" s="289">
        <v>0</v>
      </c>
      <c r="I44" s="290">
        <v>0</v>
      </c>
      <c r="J44" s="288">
        <v>63</v>
      </c>
      <c r="K44" s="306">
        <v>29</v>
      </c>
      <c r="L44" s="308">
        <v>34</v>
      </c>
    </row>
    <row r="45" spans="1:13" s="7" customFormat="1" ht="19.5" customHeight="1">
      <c r="A45" s="569"/>
      <c r="B45" s="563" t="s">
        <v>106</v>
      </c>
      <c r="C45" s="564"/>
      <c r="D45" s="288">
        <f t="shared" si="2"/>
        <v>92</v>
      </c>
      <c r="E45" s="289">
        <f t="shared" si="9"/>
        <v>13</v>
      </c>
      <c r="F45" s="290">
        <f t="shared" si="9"/>
        <v>79</v>
      </c>
      <c r="G45" s="291">
        <v>0</v>
      </c>
      <c r="H45" s="289">
        <v>0</v>
      </c>
      <c r="I45" s="290">
        <v>0</v>
      </c>
      <c r="J45" s="288">
        <v>92</v>
      </c>
      <c r="K45" s="306">
        <v>13</v>
      </c>
      <c r="L45" s="308">
        <v>79</v>
      </c>
    </row>
    <row r="46" spans="1:13" s="7" customFormat="1" ht="19.5" customHeight="1">
      <c r="A46" s="569"/>
      <c r="B46" s="563" t="s">
        <v>183</v>
      </c>
      <c r="C46" s="564"/>
      <c r="D46" s="288">
        <f t="shared" si="2"/>
        <v>43</v>
      </c>
      <c r="E46" s="289">
        <f t="shared" si="9"/>
        <v>32</v>
      </c>
      <c r="F46" s="290">
        <f t="shared" si="9"/>
        <v>11</v>
      </c>
      <c r="G46" s="291">
        <v>0</v>
      </c>
      <c r="H46" s="289">
        <v>0</v>
      </c>
      <c r="I46" s="290">
        <v>0</v>
      </c>
      <c r="J46" s="288">
        <v>43</v>
      </c>
      <c r="K46" s="289">
        <v>32</v>
      </c>
      <c r="L46" s="288">
        <v>11</v>
      </c>
    </row>
    <row r="47" spans="1:13" s="7" customFormat="1" ht="19.5" customHeight="1" thickBot="1">
      <c r="A47" s="570"/>
      <c r="B47" s="571" t="s">
        <v>102</v>
      </c>
      <c r="C47" s="572"/>
      <c r="D47" s="315">
        <f t="shared" si="2"/>
        <v>31</v>
      </c>
      <c r="E47" s="316">
        <f t="shared" si="9"/>
        <v>23</v>
      </c>
      <c r="F47" s="317">
        <f t="shared" si="9"/>
        <v>8</v>
      </c>
      <c r="G47" s="318">
        <v>0</v>
      </c>
      <c r="H47" s="316">
        <v>0</v>
      </c>
      <c r="I47" s="317">
        <v>0</v>
      </c>
      <c r="J47" s="315">
        <v>31</v>
      </c>
      <c r="K47" s="316">
        <v>23</v>
      </c>
      <c r="L47" s="315">
        <v>8</v>
      </c>
    </row>
    <row r="48" spans="1:13">
      <c r="A48" s="69"/>
    </row>
  </sheetData>
  <mergeCells count="51">
    <mergeCell ref="A41:A42"/>
    <mergeCell ref="B41:C41"/>
    <mergeCell ref="B42:C42"/>
    <mergeCell ref="A43:A47"/>
    <mergeCell ref="B43:C43"/>
    <mergeCell ref="B44:C44"/>
    <mergeCell ref="B45:C45"/>
    <mergeCell ref="B46:C46"/>
    <mergeCell ref="B47:C47"/>
    <mergeCell ref="A35:A40"/>
    <mergeCell ref="B35:C35"/>
    <mergeCell ref="B36:C36"/>
    <mergeCell ref="B37:C37"/>
    <mergeCell ref="B38:C38"/>
    <mergeCell ref="B39:C39"/>
    <mergeCell ref="B40:C40"/>
    <mergeCell ref="B30:C30"/>
    <mergeCell ref="A31:A34"/>
    <mergeCell ref="B31:C31"/>
    <mergeCell ref="B32:C32"/>
    <mergeCell ref="B33:C33"/>
    <mergeCell ref="B34:C34"/>
    <mergeCell ref="A25:A30"/>
    <mergeCell ref="B25:C25"/>
    <mergeCell ref="B26:C26"/>
    <mergeCell ref="B27:C27"/>
    <mergeCell ref="B28:C28"/>
    <mergeCell ref="B29:C29"/>
    <mergeCell ref="A21:A24"/>
    <mergeCell ref="B21:C21"/>
    <mergeCell ref="B22:C22"/>
    <mergeCell ref="B23:C23"/>
    <mergeCell ref="B24:C24"/>
    <mergeCell ref="G16:I16"/>
    <mergeCell ref="J16:L16"/>
    <mergeCell ref="A18:C18"/>
    <mergeCell ref="A19:A20"/>
    <mergeCell ref="B19:C19"/>
    <mergeCell ref="B20:C20"/>
    <mergeCell ref="D16:F16"/>
    <mergeCell ref="A6:B7"/>
    <mergeCell ref="A8:B9"/>
    <mergeCell ref="A10:B11"/>
    <mergeCell ref="A12:B13"/>
    <mergeCell ref="A16:C17"/>
    <mergeCell ref="A3:C5"/>
    <mergeCell ref="D3:D5"/>
    <mergeCell ref="E3:E5"/>
    <mergeCell ref="F3:L3"/>
    <mergeCell ref="F4:F5"/>
    <mergeCell ref="L4:L5"/>
  </mergeCells>
  <phoneticPr fontId="3"/>
  <printOptions horizontalCentered="1"/>
  <pageMargins left="0.59055118110236227" right="0.59055118110236227" top="0.78740157480314965" bottom="0.51181102362204722" header="0.51181102362204722" footer="0.51181102362204722"/>
  <pageSetup paperSize="9" scale="87" orientation="portrait" r:id="rId1"/>
  <headerFooter scaleWithDoc="0" alignWithMargins="0">
    <oddHeader>&amp;L専修学校</oddHeader>
  </headerFooter>
  <ignoredErrors>
    <ignoredError sqref="D6:D9" formulaRange="1"/>
    <ignoredError sqref="E21:G21 E25:F25 D29" formula="1"/>
    <ignoredError sqref="H21:J2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M46"/>
  <sheetViews>
    <sheetView showGridLines="0" view="pageBreakPreview" zoomScaleNormal="100" zoomScaleSheetLayoutView="100" workbookViewId="0"/>
  </sheetViews>
  <sheetFormatPr defaultRowHeight="12.75"/>
  <cols>
    <col min="1" max="1" width="5.25" style="1" customWidth="1"/>
    <col min="2" max="3" width="5.625" style="1" customWidth="1"/>
    <col min="4" max="12" width="7.125" style="1" customWidth="1"/>
    <col min="13" max="15" width="7.375" style="1" customWidth="1"/>
    <col min="16" max="256" width="9" style="1"/>
    <col min="257" max="257" width="5.25" style="1" customWidth="1"/>
    <col min="258" max="259" width="5.625" style="1" customWidth="1"/>
    <col min="260" max="268" width="7.125" style="1" customWidth="1"/>
    <col min="269" max="271" width="7.375" style="1" customWidth="1"/>
    <col min="272" max="512" width="9" style="1"/>
    <col min="513" max="513" width="5.25" style="1" customWidth="1"/>
    <col min="514" max="515" width="5.625" style="1" customWidth="1"/>
    <col min="516" max="524" width="7.125" style="1" customWidth="1"/>
    <col min="525" max="527" width="7.375" style="1" customWidth="1"/>
    <col min="528" max="768" width="9" style="1"/>
    <col min="769" max="769" width="5.25" style="1" customWidth="1"/>
    <col min="770" max="771" width="5.625" style="1" customWidth="1"/>
    <col min="772" max="780" width="7.125" style="1" customWidth="1"/>
    <col min="781" max="783" width="7.375" style="1" customWidth="1"/>
    <col min="784" max="1024" width="9" style="1"/>
    <col min="1025" max="1025" width="5.25" style="1" customWidth="1"/>
    <col min="1026" max="1027" width="5.625" style="1" customWidth="1"/>
    <col min="1028" max="1036" width="7.125" style="1" customWidth="1"/>
    <col min="1037" max="1039" width="7.375" style="1" customWidth="1"/>
    <col min="1040" max="1280" width="9" style="1"/>
    <col min="1281" max="1281" width="5.25" style="1" customWidth="1"/>
    <col min="1282" max="1283" width="5.625" style="1" customWidth="1"/>
    <col min="1284" max="1292" width="7.125" style="1" customWidth="1"/>
    <col min="1293" max="1295" width="7.375" style="1" customWidth="1"/>
    <col min="1296" max="1536" width="9" style="1"/>
    <col min="1537" max="1537" width="5.25" style="1" customWidth="1"/>
    <col min="1538" max="1539" width="5.625" style="1" customWidth="1"/>
    <col min="1540" max="1548" width="7.125" style="1" customWidth="1"/>
    <col min="1549" max="1551" width="7.375" style="1" customWidth="1"/>
    <col min="1552" max="1792" width="9" style="1"/>
    <col min="1793" max="1793" width="5.25" style="1" customWidth="1"/>
    <col min="1794" max="1795" width="5.625" style="1" customWidth="1"/>
    <col min="1796" max="1804" width="7.125" style="1" customWidth="1"/>
    <col min="1805" max="1807" width="7.375" style="1" customWidth="1"/>
    <col min="1808" max="2048" width="9" style="1"/>
    <col min="2049" max="2049" width="5.25" style="1" customWidth="1"/>
    <col min="2050" max="2051" width="5.625" style="1" customWidth="1"/>
    <col min="2052" max="2060" width="7.125" style="1" customWidth="1"/>
    <col min="2061" max="2063" width="7.375" style="1" customWidth="1"/>
    <col min="2064" max="2304" width="9" style="1"/>
    <col min="2305" max="2305" width="5.25" style="1" customWidth="1"/>
    <col min="2306" max="2307" width="5.625" style="1" customWidth="1"/>
    <col min="2308" max="2316" width="7.125" style="1" customWidth="1"/>
    <col min="2317" max="2319" width="7.375" style="1" customWidth="1"/>
    <col min="2320" max="2560" width="9" style="1"/>
    <col min="2561" max="2561" width="5.25" style="1" customWidth="1"/>
    <col min="2562" max="2563" width="5.625" style="1" customWidth="1"/>
    <col min="2564" max="2572" width="7.125" style="1" customWidth="1"/>
    <col min="2573" max="2575" width="7.375" style="1" customWidth="1"/>
    <col min="2576" max="2816" width="9" style="1"/>
    <col min="2817" max="2817" width="5.25" style="1" customWidth="1"/>
    <col min="2818" max="2819" width="5.625" style="1" customWidth="1"/>
    <col min="2820" max="2828" width="7.125" style="1" customWidth="1"/>
    <col min="2829" max="2831" width="7.375" style="1" customWidth="1"/>
    <col min="2832" max="3072" width="9" style="1"/>
    <col min="3073" max="3073" width="5.25" style="1" customWidth="1"/>
    <col min="3074" max="3075" width="5.625" style="1" customWidth="1"/>
    <col min="3076" max="3084" width="7.125" style="1" customWidth="1"/>
    <col min="3085" max="3087" width="7.375" style="1" customWidth="1"/>
    <col min="3088" max="3328" width="9" style="1"/>
    <col min="3329" max="3329" width="5.25" style="1" customWidth="1"/>
    <col min="3330" max="3331" width="5.625" style="1" customWidth="1"/>
    <col min="3332" max="3340" width="7.125" style="1" customWidth="1"/>
    <col min="3341" max="3343" width="7.375" style="1" customWidth="1"/>
    <col min="3344" max="3584" width="9" style="1"/>
    <col min="3585" max="3585" width="5.25" style="1" customWidth="1"/>
    <col min="3586" max="3587" width="5.625" style="1" customWidth="1"/>
    <col min="3588" max="3596" width="7.125" style="1" customWidth="1"/>
    <col min="3597" max="3599" width="7.375" style="1" customWidth="1"/>
    <col min="3600" max="3840" width="9" style="1"/>
    <col min="3841" max="3841" width="5.25" style="1" customWidth="1"/>
    <col min="3842" max="3843" width="5.625" style="1" customWidth="1"/>
    <col min="3844" max="3852" width="7.125" style="1" customWidth="1"/>
    <col min="3853" max="3855" width="7.375" style="1" customWidth="1"/>
    <col min="3856" max="4096" width="9" style="1"/>
    <col min="4097" max="4097" width="5.25" style="1" customWidth="1"/>
    <col min="4098" max="4099" width="5.625" style="1" customWidth="1"/>
    <col min="4100" max="4108" width="7.125" style="1" customWidth="1"/>
    <col min="4109" max="4111" width="7.375" style="1" customWidth="1"/>
    <col min="4112" max="4352" width="9" style="1"/>
    <col min="4353" max="4353" width="5.25" style="1" customWidth="1"/>
    <col min="4354" max="4355" width="5.625" style="1" customWidth="1"/>
    <col min="4356" max="4364" width="7.125" style="1" customWidth="1"/>
    <col min="4365" max="4367" width="7.375" style="1" customWidth="1"/>
    <col min="4368" max="4608" width="9" style="1"/>
    <col min="4609" max="4609" width="5.25" style="1" customWidth="1"/>
    <col min="4610" max="4611" width="5.625" style="1" customWidth="1"/>
    <col min="4612" max="4620" width="7.125" style="1" customWidth="1"/>
    <col min="4621" max="4623" width="7.375" style="1" customWidth="1"/>
    <col min="4624" max="4864" width="9" style="1"/>
    <col min="4865" max="4865" width="5.25" style="1" customWidth="1"/>
    <col min="4866" max="4867" width="5.625" style="1" customWidth="1"/>
    <col min="4868" max="4876" width="7.125" style="1" customWidth="1"/>
    <col min="4877" max="4879" width="7.375" style="1" customWidth="1"/>
    <col min="4880" max="5120" width="9" style="1"/>
    <col min="5121" max="5121" width="5.25" style="1" customWidth="1"/>
    <col min="5122" max="5123" width="5.625" style="1" customWidth="1"/>
    <col min="5124" max="5132" width="7.125" style="1" customWidth="1"/>
    <col min="5133" max="5135" width="7.375" style="1" customWidth="1"/>
    <col min="5136" max="5376" width="9" style="1"/>
    <col min="5377" max="5377" width="5.25" style="1" customWidth="1"/>
    <col min="5378" max="5379" width="5.625" style="1" customWidth="1"/>
    <col min="5380" max="5388" width="7.125" style="1" customWidth="1"/>
    <col min="5389" max="5391" width="7.375" style="1" customWidth="1"/>
    <col min="5392" max="5632" width="9" style="1"/>
    <col min="5633" max="5633" width="5.25" style="1" customWidth="1"/>
    <col min="5634" max="5635" width="5.625" style="1" customWidth="1"/>
    <col min="5636" max="5644" width="7.125" style="1" customWidth="1"/>
    <col min="5645" max="5647" width="7.375" style="1" customWidth="1"/>
    <col min="5648" max="5888" width="9" style="1"/>
    <col min="5889" max="5889" width="5.25" style="1" customWidth="1"/>
    <col min="5890" max="5891" width="5.625" style="1" customWidth="1"/>
    <col min="5892" max="5900" width="7.125" style="1" customWidth="1"/>
    <col min="5901" max="5903" width="7.375" style="1" customWidth="1"/>
    <col min="5904" max="6144" width="9" style="1"/>
    <col min="6145" max="6145" width="5.25" style="1" customWidth="1"/>
    <col min="6146" max="6147" width="5.625" style="1" customWidth="1"/>
    <col min="6148" max="6156" width="7.125" style="1" customWidth="1"/>
    <col min="6157" max="6159" width="7.375" style="1" customWidth="1"/>
    <col min="6160" max="6400" width="9" style="1"/>
    <col min="6401" max="6401" width="5.25" style="1" customWidth="1"/>
    <col min="6402" max="6403" width="5.625" style="1" customWidth="1"/>
    <col min="6404" max="6412" width="7.125" style="1" customWidth="1"/>
    <col min="6413" max="6415" width="7.375" style="1" customWidth="1"/>
    <col min="6416" max="6656" width="9" style="1"/>
    <col min="6657" max="6657" width="5.25" style="1" customWidth="1"/>
    <col min="6658" max="6659" width="5.625" style="1" customWidth="1"/>
    <col min="6660" max="6668" width="7.125" style="1" customWidth="1"/>
    <col min="6669" max="6671" width="7.375" style="1" customWidth="1"/>
    <col min="6672" max="6912" width="9" style="1"/>
    <col min="6913" max="6913" width="5.25" style="1" customWidth="1"/>
    <col min="6914" max="6915" width="5.625" style="1" customWidth="1"/>
    <col min="6916" max="6924" width="7.125" style="1" customWidth="1"/>
    <col min="6925" max="6927" width="7.375" style="1" customWidth="1"/>
    <col min="6928" max="7168" width="9" style="1"/>
    <col min="7169" max="7169" width="5.25" style="1" customWidth="1"/>
    <col min="7170" max="7171" width="5.625" style="1" customWidth="1"/>
    <col min="7172" max="7180" width="7.125" style="1" customWidth="1"/>
    <col min="7181" max="7183" width="7.375" style="1" customWidth="1"/>
    <col min="7184" max="7424" width="9" style="1"/>
    <col min="7425" max="7425" width="5.25" style="1" customWidth="1"/>
    <col min="7426" max="7427" width="5.625" style="1" customWidth="1"/>
    <col min="7428" max="7436" width="7.125" style="1" customWidth="1"/>
    <col min="7437" max="7439" width="7.375" style="1" customWidth="1"/>
    <col min="7440" max="7680" width="9" style="1"/>
    <col min="7681" max="7681" width="5.25" style="1" customWidth="1"/>
    <col min="7682" max="7683" width="5.625" style="1" customWidth="1"/>
    <col min="7684" max="7692" width="7.125" style="1" customWidth="1"/>
    <col min="7693" max="7695" width="7.375" style="1" customWidth="1"/>
    <col min="7696" max="7936" width="9" style="1"/>
    <col min="7937" max="7937" width="5.25" style="1" customWidth="1"/>
    <col min="7938" max="7939" width="5.625" style="1" customWidth="1"/>
    <col min="7940" max="7948" width="7.125" style="1" customWidth="1"/>
    <col min="7949" max="7951" width="7.375" style="1" customWidth="1"/>
    <col min="7952" max="8192" width="9" style="1"/>
    <col min="8193" max="8193" width="5.25" style="1" customWidth="1"/>
    <col min="8194" max="8195" width="5.625" style="1" customWidth="1"/>
    <col min="8196" max="8204" width="7.125" style="1" customWidth="1"/>
    <col min="8205" max="8207" width="7.375" style="1" customWidth="1"/>
    <col min="8208" max="8448" width="9" style="1"/>
    <col min="8449" max="8449" width="5.25" style="1" customWidth="1"/>
    <col min="8450" max="8451" width="5.625" style="1" customWidth="1"/>
    <col min="8452" max="8460" width="7.125" style="1" customWidth="1"/>
    <col min="8461" max="8463" width="7.375" style="1" customWidth="1"/>
    <col min="8464" max="8704" width="9" style="1"/>
    <col min="8705" max="8705" width="5.25" style="1" customWidth="1"/>
    <col min="8706" max="8707" width="5.625" style="1" customWidth="1"/>
    <col min="8708" max="8716" width="7.125" style="1" customWidth="1"/>
    <col min="8717" max="8719" width="7.375" style="1" customWidth="1"/>
    <col min="8720" max="8960" width="9" style="1"/>
    <col min="8961" max="8961" width="5.25" style="1" customWidth="1"/>
    <col min="8962" max="8963" width="5.625" style="1" customWidth="1"/>
    <col min="8964" max="8972" width="7.125" style="1" customWidth="1"/>
    <col min="8973" max="8975" width="7.375" style="1" customWidth="1"/>
    <col min="8976" max="9216" width="9" style="1"/>
    <col min="9217" max="9217" width="5.25" style="1" customWidth="1"/>
    <col min="9218" max="9219" width="5.625" style="1" customWidth="1"/>
    <col min="9220" max="9228" width="7.125" style="1" customWidth="1"/>
    <col min="9229" max="9231" width="7.375" style="1" customWidth="1"/>
    <col min="9232" max="9472" width="9" style="1"/>
    <col min="9473" max="9473" width="5.25" style="1" customWidth="1"/>
    <col min="9474" max="9475" width="5.625" style="1" customWidth="1"/>
    <col min="9476" max="9484" width="7.125" style="1" customWidth="1"/>
    <col min="9485" max="9487" width="7.375" style="1" customWidth="1"/>
    <col min="9488" max="9728" width="9" style="1"/>
    <col min="9729" max="9729" width="5.25" style="1" customWidth="1"/>
    <col min="9730" max="9731" width="5.625" style="1" customWidth="1"/>
    <col min="9732" max="9740" width="7.125" style="1" customWidth="1"/>
    <col min="9741" max="9743" width="7.375" style="1" customWidth="1"/>
    <col min="9744" max="9984" width="9" style="1"/>
    <col min="9985" max="9985" width="5.25" style="1" customWidth="1"/>
    <col min="9986" max="9987" width="5.625" style="1" customWidth="1"/>
    <col min="9988" max="9996" width="7.125" style="1" customWidth="1"/>
    <col min="9997" max="9999" width="7.375" style="1" customWidth="1"/>
    <col min="10000" max="10240" width="9" style="1"/>
    <col min="10241" max="10241" width="5.25" style="1" customWidth="1"/>
    <col min="10242" max="10243" width="5.625" style="1" customWidth="1"/>
    <col min="10244" max="10252" width="7.125" style="1" customWidth="1"/>
    <col min="10253" max="10255" width="7.375" style="1" customWidth="1"/>
    <col min="10256" max="10496" width="9" style="1"/>
    <col min="10497" max="10497" width="5.25" style="1" customWidth="1"/>
    <col min="10498" max="10499" width="5.625" style="1" customWidth="1"/>
    <col min="10500" max="10508" width="7.125" style="1" customWidth="1"/>
    <col min="10509" max="10511" width="7.375" style="1" customWidth="1"/>
    <col min="10512" max="10752" width="9" style="1"/>
    <col min="10753" max="10753" width="5.25" style="1" customWidth="1"/>
    <col min="10754" max="10755" width="5.625" style="1" customWidth="1"/>
    <col min="10756" max="10764" width="7.125" style="1" customWidth="1"/>
    <col min="10765" max="10767" width="7.375" style="1" customWidth="1"/>
    <col min="10768" max="11008" width="9" style="1"/>
    <col min="11009" max="11009" width="5.25" style="1" customWidth="1"/>
    <col min="11010" max="11011" width="5.625" style="1" customWidth="1"/>
    <col min="11012" max="11020" width="7.125" style="1" customWidth="1"/>
    <col min="11021" max="11023" width="7.375" style="1" customWidth="1"/>
    <col min="11024" max="11264" width="9" style="1"/>
    <col min="11265" max="11265" width="5.25" style="1" customWidth="1"/>
    <col min="11266" max="11267" width="5.625" style="1" customWidth="1"/>
    <col min="11268" max="11276" width="7.125" style="1" customWidth="1"/>
    <col min="11277" max="11279" width="7.375" style="1" customWidth="1"/>
    <col min="11280" max="11520" width="9" style="1"/>
    <col min="11521" max="11521" width="5.25" style="1" customWidth="1"/>
    <col min="11522" max="11523" width="5.625" style="1" customWidth="1"/>
    <col min="11524" max="11532" width="7.125" style="1" customWidth="1"/>
    <col min="11533" max="11535" width="7.375" style="1" customWidth="1"/>
    <col min="11536" max="11776" width="9" style="1"/>
    <col min="11777" max="11777" width="5.25" style="1" customWidth="1"/>
    <col min="11778" max="11779" width="5.625" style="1" customWidth="1"/>
    <col min="11780" max="11788" width="7.125" style="1" customWidth="1"/>
    <col min="11789" max="11791" width="7.375" style="1" customWidth="1"/>
    <col min="11792" max="12032" width="9" style="1"/>
    <col min="12033" max="12033" width="5.25" style="1" customWidth="1"/>
    <col min="12034" max="12035" width="5.625" style="1" customWidth="1"/>
    <col min="12036" max="12044" width="7.125" style="1" customWidth="1"/>
    <col min="12045" max="12047" width="7.375" style="1" customWidth="1"/>
    <col min="12048" max="12288" width="9" style="1"/>
    <col min="12289" max="12289" width="5.25" style="1" customWidth="1"/>
    <col min="12290" max="12291" width="5.625" style="1" customWidth="1"/>
    <col min="12292" max="12300" width="7.125" style="1" customWidth="1"/>
    <col min="12301" max="12303" width="7.375" style="1" customWidth="1"/>
    <col min="12304" max="12544" width="9" style="1"/>
    <col min="12545" max="12545" width="5.25" style="1" customWidth="1"/>
    <col min="12546" max="12547" width="5.625" style="1" customWidth="1"/>
    <col min="12548" max="12556" width="7.125" style="1" customWidth="1"/>
    <col min="12557" max="12559" width="7.375" style="1" customWidth="1"/>
    <col min="12560" max="12800" width="9" style="1"/>
    <col min="12801" max="12801" width="5.25" style="1" customWidth="1"/>
    <col min="12802" max="12803" width="5.625" style="1" customWidth="1"/>
    <col min="12804" max="12812" width="7.125" style="1" customWidth="1"/>
    <col min="12813" max="12815" width="7.375" style="1" customWidth="1"/>
    <col min="12816" max="13056" width="9" style="1"/>
    <col min="13057" max="13057" width="5.25" style="1" customWidth="1"/>
    <col min="13058" max="13059" width="5.625" style="1" customWidth="1"/>
    <col min="13060" max="13068" width="7.125" style="1" customWidth="1"/>
    <col min="13069" max="13071" width="7.375" style="1" customWidth="1"/>
    <col min="13072" max="13312" width="9" style="1"/>
    <col min="13313" max="13313" width="5.25" style="1" customWidth="1"/>
    <col min="13314" max="13315" width="5.625" style="1" customWidth="1"/>
    <col min="13316" max="13324" width="7.125" style="1" customWidth="1"/>
    <col min="13325" max="13327" width="7.375" style="1" customWidth="1"/>
    <col min="13328" max="13568" width="9" style="1"/>
    <col min="13569" max="13569" width="5.25" style="1" customWidth="1"/>
    <col min="13570" max="13571" width="5.625" style="1" customWidth="1"/>
    <col min="13572" max="13580" width="7.125" style="1" customWidth="1"/>
    <col min="13581" max="13583" width="7.375" style="1" customWidth="1"/>
    <col min="13584" max="13824" width="9" style="1"/>
    <col min="13825" max="13825" width="5.25" style="1" customWidth="1"/>
    <col min="13826" max="13827" width="5.625" style="1" customWidth="1"/>
    <col min="13828" max="13836" width="7.125" style="1" customWidth="1"/>
    <col min="13837" max="13839" width="7.375" style="1" customWidth="1"/>
    <col min="13840" max="14080" width="9" style="1"/>
    <col min="14081" max="14081" width="5.25" style="1" customWidth="1"/>
    <col min="14082" max="14083" width="5.625" style="1" customWidth="1"/>
    <col min="14084" max="14092" width="7.125" style="1" customWidth="1"/>
    <col min="14093" max="14095" width="7.375" style="1" customWidth="1"/>
    <col min="14096" max="14336" width="9" style="1"/>
    <col min="14337" max="14337" width="5.25" style="1" customWidth="1"/>
    <col min="14338" max="14339" width="5.625" style="1" customWidth="1"/>
    <col min="14340" max="14348" width="7.125" style="1" customWidth="1"/>
    <col min="14349" max="14351" width="7.375" style="1" customWidth="1"/>
    <col min="14352" max="14592" width="9" style="1"/>
    <col min="14593" max="14593" width="5.25" style="1" customWidth="1"/>
    <col min="14594" max="14595" width="5.625" style="1" customWidth="1"/>
    <col min="14596" max="14604" width="7.125" style="1" customWidth="1"/>
    <col min="14605" max="14607" width="7.375" style="1" customWidth="1"/>
    <col min="14608" max="14848" width="9" style="1"/>
    <col min="14849" max="14849" width="5.25" style="1" customWidth="1"/>
    <col min="14850" max="14851" width="5.625" style="1" customWidth="1"/>
    <col min="14852" max="14860" width="7.125" style="1" customWidth="1"/>
    <col min="14861" max="14863" width="7.375" style="1" customWidth="1"/>
    <col min="14864" max="15104" width="9" style="1"/>
    <col min="15105" max="15105" width="5.25" style="1" customWidth="1"/>
    <col min="15106" max="15107" width="5.625" style="1" customWidth="1"/>
    <col min="15108" max="15116" width="7.125" style="1" customWidth="1"/>
    <col min="15117" max="15119" width="7.375" style="1" customWidth="1"/>
    <col min="15120" max="15360" width="9" style="1"/>
    <col min="15361" max="15361" width="5.25" style="1" customWidth="1"/>
    <col min="15362" max="15363" width="5.625" style="1" customWidth="1"/>
    <col min="15364" max="15372" width="7.125" style="1" customWidth="1"/>
    <col min="15373" max="15375" width="7.375" style="1" customWidth="1"/>
    <col min="15376" max="15616" width="9" style="1"/>
    <col min="15617" max="15617" width="5.25" style="1" customWidth="1"/>
    <col min="15618" max="15619" width="5.625" style="1" customWidth="1"/>
    <col min="15620" max="15628" width="7.125" style="1" customWidth="1"/>
    <col min="15629" max="15631" width="7.375" style="1" customWidth="1"/>
    <col min="15632" max="15872" width="9" style="1"/>
    <col min="15873" max="15873" width="5.25" style="1" customWidth="1"/>
    <col min="15874" max="15875" width="5.625" style="1" customWidth="1"/>
    <col min="15876" max="15884" width="7.125" style="1" customWidth="1"/>
    <col min="15885" max="15887" width="7.375" style="1" customWidth="1"/>
    <col min="15888" max="16128" width="9" style="1"/>
    <col min="16129" max="16129" width="5.25" style="1" customWidth="1"/>
    <col min="16130" max="16131" width="5.625" style="1" customWidth="1"/>
    <col min="16132" max="16140" width="7.125" style="1" customWidth="1"/>
    <col min="16141" max="16143" width="7.375" style="1" customWidth="1"/>
    <col min="16144" max="16384" width="9" style="1"/>
  </cols>
  <sheetData>
    <row r="1" spans="1:13" ht="12" customHeight="1"/>
    <row r="2" spans="1:13" ht="17.25" customHeight="1" thickBot="1">
      <c r="A2" s="5" t="s">
        <v>107</v>
      </c>
    </row>
    <row r="3" spans="1:13" s="7" customFormat="1" ht="16.5" customHeight="1">
      <c r="A3" s="421" t="s">
        <v>3</v>
      </c>
      <c r="B3" s="421"/>
      <c r="C3" s="408"/>
      <c r="D3" s="420" t="s">
        <v>4</v>
      </c>
      <c r="E3" s="420"/>
      <c r="F3" s="411"/>
      <c r="G3" s="487" t="s">
        <v>108</v>
      </c>
      <c r="H3" s="487"/>
      <c r="I3" s="487"/>
      <c r="J3" s="487" t="s">
        <v>109</v>
      </c>
      <c r="K3" s="487"/>
      <c r="L3" s="440"/>
    </row>
    <row r="4" spans="1:13" s="7" customFormat="1" ht="15" customHeight="1">
      <c r="A4" s="423"/>
      <c r="B4" s="423"/>
      <c r="C4" s="410"/>
      <c r="D4" s="123" t="s">
        <v>4</v>
      </c>
      <c r="E4" s="66" t="s">
        <v>96</v>
      </c>
      <c r="F4" s="67" t="s">
        <v>97</v>
      </c>
      <c r="G4" s="121" t="s">
        <v>4</v>
      </c>
      <c r="H4" s="66" t="s">
        <v>96</v>
      </c>
      <c r="I4" s="67" t="s">
        <v>97</v>
      </c>
      <c r="J4" s="121" t="s">
        <v>4</v>
      </c>
      <c r="K4" s="66" t="s">
        <v>96</v>
      </c>
      <c r="L4" s="68" t="s">
        <v>97</v>
      </c>
    </row>
    <row r="5" spans="1:13" s="7" customFormat="1" ht="19.5" customHeight="1">
      <c r="A5" s="422" t="s">
        <v>110</v>
      </c>
      <c r="B5" s="422"/>
      <c r="C5" s="409"/>
      <c r="D5" s="288">
        <f t="shared" ref="D5:D11" si="0">SUM(E5:F5)</f>
        <v>1210</v>
      </c>
      <c r="E5" s="289">
        <f t="shared" ref="E5:F11" si="1">SUM(H5,K5)</f>
        <v>469</v>
      </c>
      <c r="F5" s="319">
        <f t="shared" si="1"/>
        <v>741</v>
      </c>
      <c r="G5" s="291">
        <v>120</v>
      </c>
      <c r="H5" s="306">
        <v>20</v>
      </c>
      <c r="I5" s="320">
        <v>100</v>
      </c>
      <c r="J5" s="291">
        <v>1090</v>
      </c>
      <c r="K5" s="306">
        <v>449</v>
      </c>
      <c r="L5" s="321">
        <v>641</v>
      </c>
    </row>
    <row r="6" spans="1:13" s="7" customFormat="1" ht="19.5" customHeight="1">
      <c r="A6" s="422" t="s">
        <v>111</v>
      </c>
      <c r="B6" s="422"/>
      <c r="C6" s="409"/>
      <c r="D6" s="288">
        <f t="shared" si="0"/>
        <v>91</v>
      </c>
      <c r="E6" s="289">
        <f t="shared" si="1"/>
        <v>7</v>
      </c>
      <c r="F6" s="319">
        <f t="shared" si="1"/>
        <v>84</v>
      </c>
      <c r="G6" s="291">
        <v>91</v>
      </c>
      <c r="H6" s="306">
        <v>7</v>
      </c>
      <c r="I6" s="320">
        <v>84</v>
      </c>
      <c r="J6" s="291">
        <v>0</v>
      </c>
      <c r="K6" s="289">
        <v>0</v>
      </c>
      <c r="L6" s="322">
        <v>0</v>
      </c>
      <c r="M6" s="8"/>
    </row>
    <row r="7" spans="1:13" s="7" customFormat="1" ht="19.5" customHeight="1">
      <c r="A7" s="422" t="s">
        <v>112</v>
      </c>
      <c r="B7" s="422"/>
      <c r="C7" s="409"/>
      <c r="D7" s="288">
        <f t="shared" si="0"/>
        <v>179</v>
      </c>
      <c r="E7" s="289">
        <f t="shared" si="1"/>
        <v>50</v>
      </c>
      <c r="F7" s="319">
        <f t="shared" si="1"/>
        <v>129</v>
      </c>
      <c r="G7" s="291">
        <v>111</v>
      </c>
      <c r="H7" s="306">
        <v>16</v>
      </c>
      <c r="I7" s="320">
        <v>95</v>
      </c>
      <c r="J7" s="291">
        <v>68</v>
      </c>
      <c r="K7" s="306">
        <v>34</v>
      </c>
      <c r="L7" s="321">
        <v>34</v>
      </c>
    </row>
    <row r="8" spans="1:13" s="7" customFormat="1" ht="19.5" customHeight="1">
      <c r="A8" s="422" t="s">
        <v>113</v>
      </c>
      <c r="B8" s="422"/>
      <c r="C8" s="409"/>
      <c r="D8" s="288">
        <f t="shared" si="0"/>
        <v>107</v>
      </c>
      <c r="E8" s="289">
        <f t="shared" si="1"/>
        <v>11</v>
      </c>
      <c r="F8" s="319">
        <f t="shared" si="1"/>
        <v>96</v>
      </c>
      <c r="G8" s="291">
        <v>0</v>
      </c>
      <c r="H8" s="289">
        <v>0</v>
      </c>
      <c r="I8" s="319">
        <v>0</v>
      </c>
      <c r="J8" s="291">
        <v>107</v>
      </c>
      <c r="K8" s="289">
        <v>11</v>
      </c>
      <c r="L8" s="322">
        <v>96</v>
      </c>
    </row>
    <row r="9" spans="1:13" s="7" customFormat="1" ht="19.5" customHeight="1">
      <c r="A9" s="422" t="s">
        <v>114</v>
      </c>
      <c r="B9" s="422"/>
      <c r="C9" s="409"/>
      <c r="D9" s="288">
        <f t="shared" si="0"/>
        <v>69</v>
      </c>
      <c r="E9" s="289">
        <f t="shared" si="1"/>
        <v>11</v>
      </c>
      <c r="F9" s="319">
        <f t="shared" si="1"/>
        <v>58</v>
      </c>
      <c r="G9" s="291">
        <v>0</v>
      </c>
      <c r="H9" s="289">
        <v>0</v>
      </c>
      <c r="I9" s="319">
        <v>0</v>
      </c>
      <c r="J9" s="291">
        <v>69</v>
      </c>
      <c r="K9" s="289">
        <v>11</v>
      </c>
      <c r="L9" s="322">
        <v>58</v>
      </c>
    </row>
    <row r="10" spans="1:13" s="7" customFormat="1" ht="19.5" customHeight="1">
      <c r="A10" s="422" t="s">
        <v>30</v>
      </c>
      <c r="B10" s="422"/>
      <c r="C10" s="409"/>
      <c r="D10" s="288">
        <f t="shared" si="0"/>
        <v>175</v>
      </c>
      <c r="E10" s="289">
        <f t="shared" si="1"/>
        <v>74</v>
      </c>
      <c r="F10" s="319">
        <f t="shared" si="1"/>
        <v>101</v>
      </c>
      <c r="G10" s="291">
        <v>0</v>
      </c>
      <c r="H10" s="289">
        <v>0</v>
      </c>
      <c r="I10" s="319">
        <v>0</v>
      </c>
      <c r="J10" s="291">
        <v>175</v>
      </c>
      <c r="K10" s="289">
        <v>74</v>
      </c>
      <c r="L10" s="322">
        <v>101</v>
      </c>
    </row>
    <row r="11" spans="1:13" s="7" customFormat="1" ht="19.5" customHeight="1">
      <c r="A11" s="423" t="s">
        <v>32</v>
      </c>
      <c r="B11" s="423"/>
      <c r="C11" s="410"/>
      <c r="D11" s="296">
        <f t="shared" si="0"/>
        <v>207</v>
      </c>
      <c r="E11" s="297">
        <f t="shared" si="1"/>
        <v>123</v>
      </c>
      <c r="F11" s="323">
        <f t="shared" si="1"/>
        <v>84</v>
      </c>
      <c r="G11" s="299">
        <v>0</v>
      </c>
      <c r="H11" s="297">
        <v>0</v>
      </c>
      <c r="I11" s="323">
        <v>0</v>
      </c>
      <c r="J11" s="291">
        <v>207</v>
      </c>
      <c r="K11" s="300">
        <v>123</v>
      </c>
      <c r="L11" s="324">
        <v>84</v>
      </c>
    </row>
    <row r="12" spans="1:13" s="7" customFormat="1" ht="19.5" customHeight="1" thickBot="1">
      <c r="A12" s="438" t="s">
        <v>4</v>
      </c>
      <c r="B12" s="438"/>
      <c r="C12" s="439"/>
      <c r="D12" s="325">
        <f>G12+J12</f>
        <v>2038</v>
      </c>
      <c r="E12" s="326">
        <f>H12+K12</f>
        <v>745</v>
      </c>
      <c r="F12" s="327">
        <f>I12+L12</f>
        <v>1293</v>
      </c>
      <c r="G12" s="328">
        <f t="shared" ref="G12:L12" si="2">SUM(G5:G11)</f>
        <v>322</v>
      </c>
      <c r="H12" s="326">
        <f t="shared" si="2"/>
        <v>43</v>
      </c>
      <c r="I12" s="327">
        <f t="shared" si="2"/>
        <v>279</v>
      </c>
      <c r="J12" s="328">
        <f t="shared" si="2"/>
        <v>1716</v>
      </c>
      <c r="K12" s="326">
        <f t="shared" si="2"/>
        <v>702</v>
      </c>
      <c r="L12" s="329">
        <f t="shared" si="2"/>
        <v>1014</v>
      </c>
    </row>
    <row r="13" spans="1:13" s="7" customFormat="1" ht="18.75" customHeight="1"/>
    <row r="14" spans="1:13" s="7" customFormat="1" ht="17.25" customHeight="1" thickBot="1">
      <c r="A14" s="65" t="s">
        <v>190</v>
      </c>
    </row>
    <row r="15" spans="1:13" s="7" customFormat="1" ht="17.25" customHeight="1">
      <c r="A15" s="421" t="s">
        <v>115</v>
      </c>
      <c r="B15" s="421"/>
      <c r="C15" s="408"/>
      <c r="D15" s="440" t="s">
        <v>4</v>
      </c>
      <c r="E15" s="420"/>
      <c r="F15" s="411"/>
      <c r="G15" s="487" t="s">
        <v>94</v>
      </c>
      <c r="H15" s="487"/>
      <c r="I15" s="487"/>
      <c r="J15" s="411" t="s">
        <v>95</v>
      </c>
      <c r="K15" s="487"/>
      <c r="L15" s="440"/>
    </row>
    <row r="16" spans="1:13" s="7" customFormat="1" ht="17.25" customHeight="1">
      <c r="A16" s="423"/>
      <c r="B16" s="423"/>
      <c r="C16" s="410"/>
      <c r="D16" s="70" t="s">
        <v>4</v>
      </c>
      <c r="E16" s="66" t="s">
        <v>96</v>
      </c>
      <c r="F16" s="67" t="s">
        <v>97</v>
      </c>
      <c r="G16" s="71" t="s">
        <v>4</v>
      </c>
      <c r="H16" s="66" t="s">
        <v>96</v>
      </c>
      <c r="I16" s="67" t="s">
        <v>97</v>
      </c>
      <c r="J16" s="70" t="s">
        <v>4</v>
      </c>
      <c r="K16" s="66" t="s">
        <v>96</v>
      </c>
      <c r="L16" s="68" t="s">
        <v>97</v>
      </c>
    </row>
    <row r="17" spans="1:12" s="7" customFormat="1" ht="24" customHeight="1">
      <c r="A17" s="412" t="s">
        <v>4</v>
      </c>
      <c r="B17" s="538"/>
      <c r="C17" s="538"/>
      <c r="D17" s="330">
        <f t="shared" ref="D17:L17" si="3">SUM(D18,D24,D20,D30,D34,D40,D42)</f>
        <v>850</v>
      </c>
      <c r="E17" s="331">
        <f t="shared" si="3"/>
        <v>330</v>
      </c>
      <c r="F17" s="332">
        <f t="shared" si="3"/>
        <v>520</v>
      </c>
      <c r="G17" s="291">
        <f t="shared" si="3"/>
        <v>105</v>
      </c>
      <c r="H17" s="289">
        <f t="shared" si="3"/>
        <v>18</v>
      </c>
      <c r="I17" s="290">
        <f t="shared" si="3"/>
        <v>87</v>
      </c>
      <c r="J17" s="330">
        <f t="shared" si="3"/>
        <v>745</v>
      </c>
      <c r="K17" s="331">
        <f t="shared" si="3"/>
        <v>312</v>
      </c>
      <c r="L17" s="330">
        <f t="shared" si="3"/>
        <v>433</v>
      </c>
    </row>
    <row r="18" spans="1:12" s="7" customFormat="1" ht="19.5" customHeight="1">
      <c r="A18" s="580" t="s">
        <v>116</v>
      </c>
      <c r="B18" s="452" t="s">
        <v>4</v>
      </c>
      <c r="C18" s="453"/>
      <c r="D18" s="333">
        <f t="shared" ref="D18:D42" si="4">SUM(E18:F18)</f>
        <v>28</v>
      </c>
      <c r="E18" s="334">
        <f t="shared" ref="E18:F34" si="5">SUM(H18,K18)</f>
        <v>25</v>
      </c>
      <c r="F18" s="335">
        <f t="shared" si="5"/>
        <v>3</v>
      </c>
      <c r="G18" s="295">
        <f>SUM(H18:I18)</f>
        <v>0</v>
      </c>
      <c r="H18" s="293">
        <v>0</v>
      </c>
      <c r="I18" s="294">
        <v>0</v>
      </c>
      <c r="J18" s="333">
        <f t="shared" ref="J18:J42" si="6">SUM(K18:L18)</f>
        <v>28</v>
      </c>
      <c r="K18" s="334">
        <f>SUM(K19:K19)</f>
        <v>25</v>
      </c>
      <c r="L18" s="333">
        <f>SUM(L19:L19)</f>
        <v>3</v>
      </c>
    </row>
    <row r="19" spans="1:12" s="7" customFormat="1" ht="19.5" customHeight="1">
      <c r="A19" s="581"/>
      <c r="B19" s="454" t="s">
        <v>42</v>
      </c>
      <c r="C19" s="476"/>
      <c r="D19" s="336">
        <f t="shared" si="4"/>
        <v>28</v>
      </c>
      <c r="E19" s="337">
        <f t="shared" si="5"/>
        <v>25</v>
      </c>
      <c r="F19" s="338">
        <f t="shared" si="5"/>
        <v>3</v>
      </c>
      <c r="G19" s="299">
        <v>0</v>
      </c>
      <c r="H19" s="297">
        <v>0</v>
      </c>
      <c r="I19" s="298">
        <v>0</v>
      </c>
      <c r="J19" s="336">
        <v>28</v>
      </c>
      <c r="K19" s="339">
        <v>25</v>
      </c>
      <c r="L19" s="340">
        <v>3</v>
      </c>
    </row>
    <row r="20" spans="1:12" s="7" customFormat="1" ht="19.5" customHeight="1">
      <c r="A20" s="575" t="s">
        <v>73</v>
      </c>
      <c r="B20" s="452" t="s">
        <v>4</v>
      </c>
      <c r="C20" s="453"/>
      <c r="D20" s="333">
        <f>SUM(E20:F20)</f>
        <v>224</v>
      </c>
      <c r="E20" s="334">
        <f>SUM(E21:E23)</f>
        <v>41</v>
      </c>
      <c r="F20" s="335">
        <f>SUM(F21:F23)</f>
        <v>183</v>
      </c>
      <c r="G20" s="295">
        <f t="shared" ref="G20:L20" si="7">SUM(G21:G23)</f>
        <v>105</v>
      </c>
      <c r="H20" s="293">
        <f t="shared" si="7"/>
        <v>18</v>
      </c>
      <c r="I20" s="294">
        <f t="shared" si="7"/>
        <v>87</v>
      </c>
      <c r="J20" s="333">
        <f t="shared" si="7"/>
        <v>119</v>
      </c>
      <c r="K20" s="334">
        <f t="shared" si="7"/>
        <v>23</v>
      </c>
      <c r="L20" s="333">
        <f t="shared" si="7"/>
        <v>96</v>
      </c>
    </row>
    <row r="21" spans="1:12" s="7" customFormat="1" ht="19.5" customHeight="1">
      <c r="A21" s="576"/>
      <c r="B21" s="448" t="s">
        <v>44</v>
      </c>
      <c r="C21" s="475"/>
      <c r="D21" s="330">
        <f t="shared" si="4"/>
        <v>177</v>
      </c>
      <c r="E21" s="331">
        <f t="shared" si="5"/>
        <v>28</v>
      </c>
      <c r="F21" s="332">
        <f t="shared" si="5"/>
        <v>149</v>
      </c>
      <c r="G21" s="291">
        <v>105</v>
      </c>
      <c r="H21" s="306">
        <v>18</v>
      </c>
      <c r="I21" s="307">
        <v>87</v>
      </c>
      <c r="J21" s="330">
        <v>72</v>
      </c>
      <c r="K21" s="306">
        <v>10</v>
      </c>
      <c r="L21" s="341">
        <v>62</v>
      </c>
    </row>
    <row r="22" spans="1:12" s="7" customFormat="1" ht="19.5" customHeight="1">
      <c r="A22" s="576"/>
      <c r="B22" s="448" t="s">
        <v>98</v>
      </c>
      <c r="C22" s="475"/>
      <c r="D22" s="330">
        <f t="shared" si="4"/>
        <v>26</v>
      </c>
      <c r="E22" s="289">
        <f t="shared" si="5"/>
        <v>0</v>
      </c>
      <c r="F22" s="332">
        <f t="shared" si="5"/>
        <v>26</v>
      </c>
      <c r="G22" s="291">
        <v>0</v>
      </c>
      <c r="H22" s="289">
        <v>0</v>
      </c>
      <c r="I22" s="290">
        <v>0</v>
      </c>
      <c r="J22" s="330">
        <v>26</v>
      </c>
      <c r="K22" s="289">
        <v>0</v>
      </c>
      <c r="L22" s="330">
        <v>26</v>
      </c>
    </row>
    <row r="23" spans="1:12" s="7" customFormat="1" ht="19.5" customHeight="1">
      <c r="A23" s="577"/>
      <c r="B23" s="454" t="s">
        <v>46</v>
      </c>
      <c r="C23" s="476"/>
      <c r="D23" s="330">
        <f>SUM(E23:F23)</f>
        <v>21</v>
      </c>
      <c r="E23" s="289">
        <f>SUM(H23,K23)</f>
        <v>13</v>
      </c>
      <c r="F23" s="332">
        <f>SUM(I23,L23)</f>
        <v>8</v>
      </c>
      <c r="G23" s="291">
        <v>0</v>
      </c>
      <c r="H23" s="289">
        <v>0</v>
      </c>
      <c r="I23" s="290">
        <v>0</v>
      </c>
      <c r="J23" s="330">
        <v>21</v>
      </c>
      <c r="K23" s="289">
        <v>13</v>
      </c>
      <c r="L23" s="330">
        <v>8</v>
      </c>
    </row>
    <row r="24" spans="1:12" s="7" customFormat="1" ht="19.5" customHeight="1">
      <c r="A24" s="575" t="s">
        <v>47</v>
      </c>
      <c r="B24" s="452" t="s">
        <v>4</v>
      </c>
      <c r="C24" s="453"/>
      <c r="D24" s="333">
        <f t="shared" si="4"/>
        <v>181</v>
      </c>
      <c r="E24" s="334">
        <f t="shared" si="5"/>
        <v>67</v>
      </c>
      <c r="F24" s="335">
        <f t="shared" si="5"/>
        <v>114</v>
      </c>
      <c r="G24" s="295">
        <f t="shared" ref="G24:G42" si="8">SUM(H24:I24)</f>
        <v>0</v>
      </c>
      <c r="H24" s="293">
        <v>0</v>
      </c>
      <c r="I24" s="294">
        <v>0</v>
      </c>
      <c r="J24" s="333">
        <f t="shared" si="6"/>
        <v>181</v>
      </c>
      <c r="K24" s="334">
        <f>SUM(K25:K29)</f>
        <v>67</v>
      </c>
      <c r="L24" s="333">
        <f>SUM(L25:L29)</f>
        <v>114</v>
      </c>
    </row>
    <row r="25" spans="1:12" s="7" customFormat="1" ht="19.5" customHeight="1">
      <c r="A25" s="576"/>
      <c r="B25" s="448" t="s">
        <v>99</v>
      </c>
      <c r="C25" s="475"/>
      <c r="D25" s="330">
        <f t="shared" si="4"/>
        <v>115</v>
      </c>
      <c r="E25" s="331">
        <f t="shared" si="5"/>
        <v>51</v>
      </c>
      <c r="F25" s="332">
        <f t="shared" si="5"/>
        <v>64</v>
      </c>
      <c r="G25" s="291">
        <v>0</v>
      </c>
      <c r="H25" s="289">
        <v>0</v>
      </c>
      <c r="I25" s="290">
        <v>0</v>
      </c>
      <c r="J25" s="330">
        <v>115</v>
      </c>
      <c r="K25" s="342">
        <v>51</v>
      </c>
      <c r="L25" s="341">
        <v>64</v>
      </c>
    </row>
    <row r="26" spans="1:12" s="7" customFormat="1" ht="19.5" customHeight="1">
      <c r="A26" s="576"/>
      <c r="B26" s="448" t="s">
        <v>100</v>
      </c>
      <c r="C26" s="475"/>
      <c r="D26" s="330">
        <f t="shared" si="4"/>
        <v>5</v>
      </c>
      <c r="E26" s="331">
        <f t="shared" si="5"/>
        <v>3</v>
      </c>
      <c r="F26" s="343">
        <f t="shared" si="5"/>
        <v>2</v>
      </c>
      <c r="G26" s="291">
        <v>0</v>
      </c>
      <c r="H26" s="289">
        <v>0</v>
      </c>
      <c r="I26" s="290">
        <v>0</v>
      </c>
      <c r="J26" s="330">
        <v>5</v>
      </c>
      <c r="K26" s="342">
        <v>3</v>
      </c>
      <c r="L26" s="330">
        <v>2</v>
      </c>
    </row>
    <row r="27" spans="1:12" s="7" customFormat="1" ht="19.5" customHeight="1">
      <c r="A27" s="576"/>
      <c r="B27" s="448" t="s">
        <v>101</v>
      </c>
      <c r="C27" s="475"/>
      <c r="D27" s="330">
        <f t="shared" si="4"/>
        <v>28</v>
      </c>
      <c r="E27" s="331">
        <f t="shared" si="5"/>
        <v>11</v>
      </c>
      <c r="F27" s="332">
        <f t="shared" si="5"/>
        <v>17</v>
      </c>
      <c r="G27" s="291">
        <v>0</v>
      </c>
      <c r="H27" s="289">
        <v>0</v>
      </c>
      <c r="I27" s="290">
        <v>0</v>
      </c>
      <c r="J27" s="330">
        <v>28</v>
      </c>
      <c r="K27" s="342">
        <v>11</v>
      </c>
      <c r="L27" s="308">
        <v>17</v>
      </c>
    </row>
    <row r="28" spans="1:12" s="7" customFormat="1" ht="19.5" customHeight="1">
      <c r="A28" s="576"/>
      <c r="B28" s="561" t="s">
        <v>188</v>
      </c>
      <c r="C28" s="562"/>
      <c r="D28" s="330">
        <f t="shared" ref="D28" si="9">SUM(E28:F28)</f>
        <v>11</v>
      </c>
      <c r="E28" s="331">
        <f t="shared" ref="E28" si="10">SUM(H28,K28)</f>
        <v>2</v>
      </c>
      <c r="F28" s="332">
        <f t="shared" ref="F28" si="11">SUM(I28,L28)</f>
        <v>9</v>
      </c>
      <c r="G28" s="291">
        <v>0</v>
      </c>
      <c r="H28" s="289">
        <v>0</v>
      </c>
      <c r="I28" s="290">
        <v>0</v>
      </c>
      <c r="J28" s="330">
        <v>11</v>
      </c>
      <c r="K28" s="342">
        <v>2</v>
      </c>
      <c r="L28" s="308">
        <v>9</v>
      </c>
    </row>
    <row r="29" spans="1:12" s="7" customFormat="1" ht="19.5" customHeight="1">
      <c r="A29" s="577"/>
      <c r="B29" s="454" t="s">
        <v>117</v>
      </c>
      <c r="C29" s="476"/>
      <c r="D29" s="336">
        <f t="shared" si="4"/>
        <v>22</v>
      </c>
      <c r="E29" s="337">
        <f t="shared" si="5"/>
        <v>0</v>
      </c>
      <c r="F29" s="338">
        <f t="shared" si="5"/>
        <v>22</v>
      </c>
      <c r="G29" s="299">
        <v>0</v>
      </c>
      <c r="H29" s="297">
        <v>0</v>
      </c>
      <c r="I29" s="298">
        <v>0</v>
      </c>
      <c r="J29" s="336">
        <v>22</v>
      </c>
      <c r="K29" s="337">
        <v>0</v>
      </c>
      <c r="L29" s="336">
        <v>22</v>
      </c>
    </row>
    <row r="30" spans="1:12" s="7" customFormat="1" ht="19.5" customHeight="1">
      <c r="A30" s="578" t="s">
        <v>118</v>
      </c>
      <c r="B30" s="452" t="s">
        <v>4</v>
      </c>
      <c r="C30" s="453"/>
      <c r="D30" s="333">
        <f t="shared" si="4"/>
        <v>129</v>
      </c>
      <c r="E30" s="334">
        <f t="shared" si="5"/>
        <v>33</v>
      </c>
      <c r="F30" s="335">
        <f t="shared" si="5"/>
        <v>96</v>
      </c>
      <c r="G30" s="295">
        <f t="shared" si="8"/>
        <v>0</v>
      </c>
      <c r="H30" s="293">
        <v>0</v>
      </c>
      <c r="I30" s="294">
        <v>0</v>
      </c>
      <c r="J30" s="333">
        <f t="shared" si="6"/>
        <v>129</v>
      </c>
      <c r="K30" s="334">
        <f>SUM(K31:K33)</f>
        <v>33</v>
      </c>
      <c r="L30" s="333">
        <f>SUM(L31:L33)</f>
        <v>96</v>
      </c>
    </row>
    <row r="31" spans="1:12" s="7" customFormat="1" ht="19.5" customHeight="1">
      <c r="A31" s="579"/>
      <c r="B31" s="448" t="s">
        <v>53</v>
      </c>
      <c r="C31" s="475"/>
      <c r="D31" s="288">
        <f t="shared" si="4"/>
        <v>18</v>
      </c>
      <c r="E31" s="331">
        <f t="shared" si="5"/>
        <v>15</v>
      </c>
      <c r="F31" s="343">
        <f t="shared" si="5"/>
        <v>3</v>
      </c>
      <c r="G31" s="291">
        <v>0</v>
      </c>
      <c r="H31" s="289">
        <v>0</v>
      </c>
      <c r="I31" s="290">
        <v>0</v>
      </c>
      <c r="J31" s="330">
        <v>18</v>
      </c>
      <c r="K31" s="306">
        <v>15</v>
      </c>
      <c r="L31" s="308">
        <v>3</v>
      </c>
    </row>
    <row r="32" spans="1:12" s="7" customFormat="1" ht="19.5" customHeight="1">
      <c r="A32" s="579"/>
      <c r="B32" s="448" t="s">
        <v>76</v>
      </c>
      <c r="C32" s="475"/>
      <c r="D32" s="288">
        <f t="shared" si="4"/>
        <v>65</v>
      </c>
      <c r="E32" s="331">
        <f t="shared" si="5"/>
        <v>18</v>
      </c>
      <c r="F32" s="343">
        <f t="shared" si="5"/>
        <v>47</v>
      </c>
      <c r="G32" s="291">
        <v>0</v>
      </c>
      <c r="H32" s="289">
        <v>0</v>
      </c>
      <c r="I32" s="290">
        <v>0</v>
      </c>
      <c r="J32" s="330">
        <v>65</v>
      </c>
      <c r="K32" s="342">
        <v>18</v>
      </c>
      <c r="L32" s="341">
        <v>47</v>
      </c>
    </row>
    <row r="33" spans="1:13" s="7" customFormat="1" ht="19.5" customHeight="1">
      <c r="A33" s="579"/>
      <c r="B33" s="448" t="s">
        <v>102</v>
      </c>
      <c r="C33" s="475"/>
      <c r="D33" s="288">
        <f t="shared" si="4"/>
        <v>46</v>
      </c>
      <c r="E33" s="289">
        <f t="shared" si="5"/>
        <v>0</v>
      </c>
      <c r="F33" s="332">
        <f t="shared" si="5"/>
        <v>46</v>
      </c>
      <c r="G33" s="291">
        <v>0</v>
      </c>
      <c r="H33" s="289">
        <v>0</v>
      </c>
      <c r="I33" s="290">
        <v>0</v>
      </c>
      <c r="J33" s="330">
        <v>46</v>
      </c>
      <c r="K33" s="289">
        <v>0</v>
      </c>
      <c r="L33" s="330">
        <v>46</v>
      </c>
    </row>
    <row r="34" spans="1:13" s="7" customFormat="1" ht="19.5" customHeight="1">
      <c r="A34" s="575" t="s">
        <v>55</v>
      </c>
      <c r="B34" s="452" t="s">
        <v>4</v>
      </c>
      <c r="C34" s="453"/>
      <c r="D34" s="292">
        <f t="shared" si="4"/>
        <v>184</v>
      </c>
      <c r="E34" s="334">
        <f t="shared" si="5"/>
        <v>127</v>
      </c>
      <c r="F34" s="335">
        <f t="shared" si="5"/>
        <v>57</v>
      </c>
      <c r="G34" s="295">
        <f t="shared" si="8"/>
        <v>0</v>
      </c>
      <c r="H34" s="293">
        <v>0</v>
      </c>
      <c r="I34" s="294">
        <v>0</v>
      </c>
      <c r="J34" s="333">
        <f t="shared" si="6"/>
        <v>184</v>
      </c>
      <c r="K34" s="334">
        <f>SUM(K35:K39)</f>
        <v>127</v>
      </c>
      <c r="L34" s="344">
        <f>SUM(L35:L39)</f>
        <v>57</v>
      </c>
    </row>
    <row r="35" spans="1:13" s="7" customFormat="1" ht="19.5" customHeight="1">
      <c r="A35" s="576"/>
      <c r="B35" s="573" t="s">
        <v>77</v>
      </c>
      <c r="C35" s="574"/>
      <c r="D35" s="288">
        <f>SUM(E35:F35)</f>
        <v>28</v>
      </c>
      <c r="E35" s="342">
        <f t="shared" ref="E35:F46" si="12">SUM(H35,K35)</f>
        <v>12</v>
      </c>
      <c r="F35" s="341">
        <f t="shared" si="12"/>
        <v>16</v>
      </c>
      <c r="G35" s="291">
        <v>0</v>
      </c>
      <c r="H35" s="289">
        <v>0</v>
      </c>
      <c r="I35" s="290">
        <v>0</v>
      </c>
      <c r="J35" s="288">
        <v>28</v>
      </c>
      <c r="K35" s="342">
        <v>12</v>
      </c>
      <c r="L35" s="341">
        <v>16</v>
      </c>
    </row>
    <row r="36" spans="1:13" s="7" customFormat="1" ht="19.5" customHeight="1">
      <c r="A36" s="576"/>
      <c r="B36" s="573" t="s">
        <v>57</v>
      </c>
      <c r="C36" s="574"/>
      <c r="D36" s="288">
        <f>SUM(E36:F36)</f>
        <v>14</v>
      </c>
      <c r="E36" s="331">
        <f t="shared" si="12"/>
        <v>10</v>
      </c>
      <c r="F36" s="332">
        <f t="shared" si="12"/>
        <v>4</v>
      </c>
      <c r="G36" s="291">
        <v>0</v>
      </c>
      <c r="H36" s="289">
        <v>0</v>
      </c>
      <c r="I36" s="290">
        <v>0</v>
      </c>
      <c r="J36" s="288">
        <v>14</v>
      </c>
      <c r="K36" s="306">
        <v>10</v>
      </c>
      <c r="L36" s="308">
        <v>4</v>
      </c>
    </row>
    <row r="37" spans="1:13" s="7" customFormat="1" ht="19.5" customHeight="1">
      <c r="A37" s="576"/>
      <c r="B37" s="448" t="s">
        <v>58</v>
      </c>
      <c r="C37" s="475"/>
      <c r="D37" s="288">
        <f>SUM(E37:F37)</f>
        <v>19</v>
      </c>
      <c r="E37" s="331">
        <f t="shared" si="12"/>
        <v>17</v>
      </c>
      <c r="F37" s="332">
        <f t="shared" si="12"/>
        <v>2</v>
      </c>
      <c r="G37" s="291">
        <v>0</v>
      </c>
      <c r="H37" s="289">
        <v>0</v>
      </c>
      <c r="I37" s="290">
        <v>0</v>
      </c>
      <c r="J37" s="288">
        <v>19</v>
      </c>
      <c r="K37" s="306">
        <v>17</v>
      </c>
      <c r="L37" s="308">
        <v>2</v>
      </c>
    </row>
    <row r="38" spans="1:13" s="7" customFormat="1" ht="19.5" customHeight="1">
      <c r="A38" s="576"/>
      <c r="B38" s="448" t="s">
        <v>189</v>
      </c>
      <c r="C38" s="475"/>
      <c r="D38" s="330">
        <f>SUM(E38:F38)</f>
        <v>8</v>
      </c>
      <c r="E38" s="331">
        <f t="shared" si="12"/>
        <v>0</v>
      </c>
      <c r="F38" s="343">
        <f t="shared" si="12"/>
        <v>8</v>
      </c>
      <c r="G38" s="291">
        <v>0</v>
      </c>
      <c r="H38" s="289">
        <v>0</v>
      </c>
      <c r="I38" s="290">
        <v>0</v>
      </c>
      <c r="J38" s="330">
        <v>8</v>
      </c>
      <c r="K38" s="289">
        <v>0</v>
      </c>
      <c r="L38" s="288">
        <v>8</v>
      </c>
    </row>
    <row r="39" spans="1:13" s="7" customFormat="1" ht="19.5" customHeight="1">
      <c r="A39" s="577"/>
      <c r="B39" s="454" t="s">
        <v>102</v>
      </c>
      <c r="C39" s="476"/>
      <c r="D39" s="336">
        <f>SUM(E39:F39)</f>
        <v>115</v>
      </c>
      <c r="E39" s="297">
        <f t="shared" si="12"/>
        <v>88</v>
      </c>
      <c r="F39" s="338">
        <f t="shared" si="12"/>
        <v>27</v>
      </c>
      <c r="G39" s="299">
        <v>0</v>
      </c>
      <c r="H39" s="297">
        <v>0</v>
      </c>
      <c r="I39" s="298">
        <v>0</v>
      </c>
      <c r="J39" s="330">
        <v>115</v>
      </c>
      <c r="K39" s="297">
        <v>88</v>
      </c>
      <c r="L39" s="296">
        <v>27</v>
      </c>
    </row>
    <row r="40" spans="1:13" s="7" customFormat="1" ht="19.5" customHeight="1">
      <c r="A40" s="565" t="s">
        <v>104</v>
      </c>
      <c r="B40" s="452" t="s">
        <v>4</v>
      </c>
      <c r="C40" s="453"/>
      <c r="D40" s="292">
        <f t="shared" si="4"/>
        <v>21</v>
      </c>
      <c r="E40" s="334">
        <f t="shared" si="12"/>
        <v>1</v>
      </c>
      <c r="F40" s="335">
        <f t="shared" si="12"/>
        <v>20</v>
      </c>
      <c r="G40" s="295">
        <f t="shared" si="8"/>
        <v>0</v>
      </c>
      <c r="H40" s="293">
        <v>0</v>
      </c>
      <c r="I40" s="294">
        <v>0</v>
      </c>
      <c r="J40" s="292">
        <f t="shared" si="6"/>
        <v>21</v>
      </c>
      <c r="K40" s="293">
        <f>SUM(K41)</f>
        <v>1</v>
      </c>
      <c r="L40" s="292">
        <f>SUM(L41)</f>
        <v>20</v>
      </c>
    </row>
    <row r="41" spans="1:13" s="7" customFormat="1" ht="19.5" customHeight="1">
      <c r="A41" s="582"/>
      <c r="B41" s="448" t="s">
        <v>60</v>
      </c>
      <c r="C41" s="475"/>
      <c r="D41" s="288">
        <f t="shared" si="4"/>
        <v>21</v>
      </c>
      <c r="E41" s="331">
        <f t="shared" si="12"/>
        <v>1</v>
      </c>
      <c r="F41" s="332">
        <f t="shared" si="12"/>
        <v>20</v>
      </c>
      <c r="G41" s="291">
        <v>0</v>
      </c>
      <c r="H41" s="289">
        <v>0</v>
      </c>
      <c r="I41" s="290">
        <v>0</v>
      </c>
      <c r="J41" s="288">
        <v>21</v>
      </c>
      <c r="K41" s="306">
        <v>1</v>
      </c>
      <c r="L41" s="308">
        <v>20</v>
      </c>
    </row>
    <row r="42" spans="1:13" s="7" customFormat="1" ht="19.5" customHeight="1">
      <c r="A42" s="583" t="s">
        <v>119</v>
      </c>
      <c r="B42" s="452" t="s">
        <v>4</v>
      </c>
      <c r="C42" s="453"/>
      <c r="D42" s="292">
        <f t="shared" si="4"/>
        <v>83</v>
      </c>
      <c r="E42" s="334">
        <f t="shared" si="12"/>
        <v>36</v>
      </c>
      <c r="F42" s="335">
        <f t="shared" si="12"/>
        <v>47</v>
      </c>
      <c r="G42" s="295">
        <f t="shared" si="8"/>
        <v>0</v>
      </c>
      <c r="H42" s="293">
        <v>0</v>
      </c>
      <c r="I42" s="294">
        <v>0</v>
      </c>
      <c r="J42" s="292">
        <f t="shared" si="6"/>
        <v>83</v>
      </c>
      <c r="K42" s="293">
        <f>SUM(K43:K46)</f>
        <v>36</v>
      </c>
      <c r="L42" s="309">
        <f>SUM(L43:L46)</f>
        <v>47</v>
      </c>
      <c r="M42" s="8"/>
    </row>
    <row r="43" spans="1:13" s="7" customFormat="1" ht="19.5" customHeight="1">
      <c r="A43" s="583"/>
      <c r="B43" s="573" t="s">
        <v>182</v>
      </c>
      <c r="C43" s="574"/>
      <c r="D43" s="288">
        <f>SUM(E43:F43)</f>
        <v>29</v>
      </c>
      <c r="E43" s="306">
        <f t="shared" si="12"/>
        <v>16</v>
      </c>
      <c r="F43" s="308">
        <f t="shared" si="12"/>
        <v>13</v>
      </c>
      <c r="G43" s="291">
        <v>0</v>
      </c>
      <c r="H43" s="289">
        <v>0</v>
      </c>
      <c r="I43" s="290">
        <v>0</v>
      </c>
      <c r="J43" s="288">
        <v>29</v>
      </c>
      <c r="K43" s="306">
        <v>16</v>
      </c>
      <c r="L43" s="308">
        <v>13</v>
      </c>
    </row>
    <row r="44" spans="1:13" s="7" customFormat="1" ht="19.5" customHeight="1">
      <c r="A44" s="584"/>
      <c r="B44" s="573" t="s">
        <v>120</v>
      </c>
      <c r="C44" s="574"/>
      <c r="D44" s="288">
        <f>SUM(E44:F44)</f>
        <v>25</v>
      </c>
      <c r="E44" s="331">
        <f t="shared" si="12"/>
        <v>3</v>
      </c>
      <c r="F44" s="332">
        <f t="shared" si="12"/>
        <v>22</v>
      </c>
      <c r="G44" s="291">
        <v>0</v>
      </c>
      <c r="H44" s="289">
        <v>0</v>
      </c>
      <c r="I44" s="290">
        <v>0</v>
      </c>
      <c r="J44" s="288">
        <v>25</v>
      </c>
      <c r="K44" s="306">
        <v>3</v>
      </c>
      <c r="L44" s="308">
        <v>22</v>
      </c>
    </row>
    <row r="45" spans="1:13" s="7" customFormat="1" ht="19.5" customHeight="1">
      <c r="A45" s="584"/>
      <c r="B45" s="573" t="s">
        <v>183</v>
      </c>
      <c r="C45" s="574"/>
      <c r="D45" s="288">
        <f>SUM(E45:F45)</f>
        <v>24</v>
      </c>
      <c r="E45" s="331">
        <f t="shared" ref="E45" si="13">SUM(H45,K45)</f>
        <v>15</v>
      </c>
      <c r="F45" s="332">
        <f t="shared" ref="F45" si="14">SUM(I45,L45)</f>
        <v>9</v>
      </c>
      <c r="G45" s="291">
        <v>0</v>
      </c>
      <c r="H45" s="289">
        <v>0</v>
      </c>
      <c r="I45" s="290">
        <v>0</v>
      </c>
      <c r="J45" s="288">
        <v>24</v>
      </c>
      <c r="K45" s="306">
        <v>15</v>
      </c>
      <c r="L45" s="308">
        <v>9</v>
      </c>
    </row>
    <row r="46" spans="1:13" s="7" customFormat="1" ht="19.5" customHeight="1" thickBot="1">
      <c r="A46" s="585"/>
      <c r="B46" s="484" t="s">
        <v>102</v>
      </c>
      <c r="C46" s="486"/>
      <c r="D46" s="315">
        <f>SUM(E46:F46)</f>
        <v>5</v>
      </c>
      <c r="E46" s="345">
        <f t="shared" si="12"/>
        <v>2</v>
      </c>
      <c r="F46" s="346">
        <f t="shared" si="12"/>
        <v>3</v>
      </c>
      <c r="G46" s="318">
        <v>0</v>
      </c>
      <c r="H46" s="316">
        <v>0</v>
      </c>
      <c r="I46" s="317">
        <v>0</v>
      </c>
      <c r="J46" s="347">
        <v>5</v>
      </c>
      <c r="K46" s="348">
        <v>2</v>
      </c>
      <c r="L46" s="349">
        <v>3</v>
      </c>
    </row>
  </sheetData>
  <mergeCells count="53">
    <mergeCell ref="A40:A41"/>
    <mergeCell ref="B40:C40"/>
    <mergeCell ref="B41:C41"/>
    <mergeCell ref="A42:A46"/>
    <mergeCell ref="B42:C42"/>
    <mergeCell ref="B43:C43"/>
    <mergeCell ref="B44:C44"/>
    <mergeCell ref="B46:C46"/>
    <mergeCell ref="A34:A39"/>
    <mergeCell ref="B34:C34"/>
    <mergeCell ref="B35:C35"/>
    <mergeCell ref="B36:C36"/>
    <mergeCell ref="B37:C37"/>
    <mergeCell ref="B38:C38"/>
    <mergeCell ref="B39:C39"/>
    <mergeCell ref="B33:C33"/>
    <mergeCell ref="A24:A29"/>
    <mergeCell ref="B24:C24"/>
    <mergeCell ref="B25:C25"/>
    <mergeCell ref="B26:C26"/>
    <mergeCell ref="B27:C27"/>
    <mergeCell ref="G3:I3"/>
    <mergeCell ref="J3:L3"/>
    <mergeCell ref="A5:C5"/>
    <mergeCell ref="A18:A19"/>
    <mergeCell ref="B18:C18"/>
    <mergeCell ref="B19:C19"/>
    <mergeCell ref="A7:C7"/>
    <mergeCell ref="A8:C8"/>
    <mergeCell ref="A9:C9"/>
    <mergeCell ref="A10:C10"/>
    <mergeCell ref="A11:C11"/>
    <mergeCell ref="A12:C12"/>
    <mergeCell ref="A15:C16"/>
    <mergeCell ref="D15:F15"/>
    <mergeCell ref="G15:I15"/>
    <mergeCell ref="J15:L15"/>
    <mergeCell ref="A6:C6"/>
    <mergeCell ref="B28:C28"/>
    <mergeCell ref="B45:C45"/>
    <mergeCell ref="A3:C4"/>
    <mergeCell ref="D3:F3"/>
    <mergeCell ref="A17:C17"/>
    <mergeCell ref="A20:A23"/>
    <mergeCell ref="B20:C20"/>
    <mergeCell ref="B21:C21"/>
    <mergeCell ref="B22:C22"/>
    <mergeCell ref="B23:C23"/>
    <mergeCell ref="B29:C29"/>
    <mergeCell ref="A30:A33"/>
    <mergeCell ref="B30:C30"/>
    <mergeCell ref="B31:C31"/>
    <mergeCell ref="B32:C32"/>
  </mergeCells>
  <phoneticPr fontId="3"/>
  <printOptions horizontalCentered="1"/>
  <pageMargins left="0.47244094488188981" right="0.43307086614173229" top="0.78740157480314965" bottom="0.59055118110236227" header="0.51181102362204722" footer="0.51181102362204722"/>
  <pageSetup paperSize="9" scale="90" orientation="portrait" r:id="rId1"/>
  <headerFooter scaleWithDoc="0" alignWithMargins="0">
    <oddHeader>&amp;R専修学校</oddHeader>
  </headerFooter>
  <ignoredErrors>
    <ignoredError sqref="E20:G20" formula="1"/>
    <ignoredError sqref="H20:I20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B1:T56"/>
  <sheetViews>
    <sheetView showGridLines="0" view="pageBreakPreview" zoomScaleNormal="100" zoomScaleSheetLayoutView="100" workbookViewId="0"/>
  </sheetViews>
  <sheetFormatPr defaultColWidth="11" defaultRowHeight="24.75" customHeight="1"/>
  <cols>
    <col min="1" max="1" width="0.375" style="72" customWidth="1"/>
    <col min="2" max="2" width="13.375" style="72" customWidth="1"/>
    <col min="3" max="11" width="6.25" style="72" customWidth="1"/>
    <col min="12" max="14" width="6.625" style="72" customWidth="1"/>
    <col min="15" max="16" width="6.25" style="72" customWidth="1"/>
    <col min="17" max="256" width="11" style="72"/>
    <col min="257" max="257" width="0.375" style="72" customWidth="1"/>
    <col min="258" max="258" width="13.375" style="72" customWidth="1"/>
    <col min="259" max="267" width="6.25" style="72" customWidth="1"/>
    <col min="268" max="270" width="6.625" style="72" customWidth="1"/>
    <col min="271" max="272" width="6.25" style="72" customWidth="1"/>
    <col min="273" max="512" width="11" style="72"/>
    <col min="513" max="513" width="0.375" style="72" customWidth="1"/>
    <col min="514" max="514" width="13.375" style="72" customWidth="1"/>
    <col min="515" max="523" width="6.25" style="72" customWidth="1"/>
    <col min="524" max="526" width="6.625" style="72" customWidth="1"/>
    <col min="527" max="528" width="6.25" style="72" customWidth="1"/>
    <col min="529" max="768" width="11" style="72"/>
    <col min="769" max="769" width="0.375" style="72" customWidth="1"/>
    <col min="770" max="770" width="13.375" style="72" customWidth="1"/>
    <col min="771" max="779" width="6.25" style="72" customWidth="1"/>
    <col min="780" max="782" width="6.625" style="72" customWidth="1"/>
    <col min="783" max="784" width="6.25" style="72" customWidth="1"/>
    <col min="785" max="1024" width="11" style="72"/>
    <col min="1025" max="1025" width="0.375" style="72" customWidth="1"/>
    <col min="1026" max="1026" width="13.375" style="72" customWidth="1"/>
    <col min="1027" max="1035" width="6.25" style="72" customWidth="1"/>
    <col min="1036" max="1038" width="6.625" style="72" customWidth="1"/>
    <col min="1039" max="1040" width="6.25" style="72" customWidth="1"/>
    <col min="1041" max="1280" width="11" style="72"/>
    <col min="1281" max="1281" width="0.375" style="72" customWidth="1"/>
    <col min="1282" max="1282" width="13.375" style="72" customWidth="1"/>
    <col min="1283" max="1291" width="6.25" style="72" customWidth="1"/>
    <col min="1292" max="1294" width="6.625" style="72" customWidth="1"/>
    <col min="1295" max="1296" width="6.25" style="72" customWidth="1"/>
    <col min="1297" max="1536" width="11" style="72"/>
    <col min="1537" max="1537" width="0.375" style="72" customWidth="1"/>
    <col min="1538" max="1538" width="13.375" style="72" customWidth="1"/>
    <col min="1539" max="1547" width="6.25" style="72" customWidth="1"/>
    <col min="1548" max="1550" width="6.625" style="72" customWidth="1"/>
    <col min="1551" max="1552" width="6.25" style="72" customWidth="1"/>
    <col min="1553" max="1792" width="11" style="72"/>
    <col min="1793" max="1793" width="0.375" style="72" customWidth="1"/>
    <col min="1794" max="1794" width="13.375" style="72" customWidth="1"/>
    <col min="1795" max="1803" width="6.25" style="72" customWidth="1"/>
    <col min="1804" max="1806" width="6.625" style="72" customWidth="1"/>
    <col min="1807" max="1808" width="6.25" style="72" customWidth="1"/>
    <col min="1809" max="2048" width="11" style="72"/>
    <col min="2049" max="2049" width="0.375" style="72" customWidth="1"/>
    <col min="2050" max="2050" width="13.375" style="72" customWidth="1"/>
    <col min="2051" max="2059" width="6.25" style="72" customWidth="1"/>
    <col min="2060" max="2062" width="6.625" style="72" customWidth="1"/>
    <col min="2063" max="2064" width="6.25" style="72" customWidth="1"/>
    <col min="2065" max="2304" width="11" style="72"/>
    <col min="2305" max="2305" width="0.375" style="72" customWidth="1"/>
    <col min="2306" max="2306" width="13.375" style="72" customWidth="1"/>
    <col min="2307" max="2315" width="6.25" style="72" customWidth="1"/>
    <col min="2316" max="2318" width="6.625" style="72" customWidth="1"/>
    <col min="2319" max="2320" width="6.25" style="72" customWidth="1"/>
    <col min="2321" max="2560" width="11" style="72"/>
    <col min="2561" max="2561" width="0.375" style="72" customWidth="1"/>
    <col min="2562" max="2562" width="13.375" style="72" customWidth="1"/>
    <col min="2563" max="2571" width="6.25" style="72" customWidth="1"/>
    <col min="2572" max="2574" width="6.625" style="72" customWidth="1"/>
    <col min="2575" max="2576" width="6.25" style="72" customWidth="1"/>
    <col min="2577" max="2816" width="11" style="72"/>
    <col min="2817" max="2817" width="0.375" style="72" customWidth="1"/>
    <col min="2818" max="2818" width="13.375" style="72" customWidth="1"/>
    <col min="2819" max="2827" width="6.25" style="72" customWidth="1"/>
    <col min="2828" max="2830" width="6.625" style="72" customWidth="1"/>
    <col min="2831" max="2832" width="6.25" style="72" customWidth="1"/>
    <col min="2833" max="3072" width="11" style="72"/>
    <col min="3073" max="3073" width="0.375" style="72" customWidth="1"/>
    <col min="3074" max="3074" width="13.375" style="72" customWidth="1"/>
    <col min="3075" max="3083" width="6.25" style="72" customWidth="1"/>
    <col min="3084" max="3086" width="6.625" style="72" customWidth="1"/>
    <col min="3087" max="3088" width="6.25" style="72" customWidth="1"/>
    <col min="3089" max="3328" width="11" style="72"/>
    <col min="3329" max="3329" width="0.375" style="72" customWidth="1"/>
    <col min="3330" max="3330" width="13.375" style="72" customWidth="1"/>
    <col min="3331" max="3339" width="6.25" style="72" customWidth="1"/>
    <col min="3340" max="3342" width="6.625" style="72" customWidth="1"/>
    <col min="3343" max="3344" width="6.25" style="72" customWidth="1"/>
    <col min="3345" max="3584" width="11" style="72"/>
    <col min="3585" max="3585" width="0.375" style="72" customWidth="1"/>
    <col min="3586" max="3586" width="13.375" style="72" customWidth="1"/>
    <col min="3587" max="3595" width="6.25" style="72" customWidth="1"/>
    <col min="3596" max="3598" width="6.625" style="72" customWidth="1"/>
    <col min="3599" max="3600" width="6.25" style="72" customWidth="1"/>
    <col min="3601" max="3840" width="11" style="72"/>
    <col min="3841" max="3841" width="0.375" style="72" customWidth="1"/>
    <col min="3842" max="3842" width="13.375" style="72" customWidth="1"/>
    <col min="3843" max="3851" width="6.25" style="72" customWidth="1"/>
    <col min="3852" max="3854" width="6.625" style="72" customWidth="1"/>
    <col min="3855" max="3856" width="6.25" style="72" customWidth="1"/>
    <col min="3857" max="4096" width="11" style="72"/>
    <col min="4097" max="4097" width="0.375" style="72" customWidth="1"/>
    <col min="4098" max="4098" width="13.375" style="72" customWidth="1"/>
    <col min="4099" max="4107" width="6.25" style="72" customWidth="1"/>
    <col min="4108" max="4110" width="6.625" style="72" customWidth="1"/>
    <col min="4111" max="4112" width="6.25" style="72" customWidth="1"/>
    <col min="4113" max="4352" width="11" style="72"/>
    <col min="4353" max="4353" width="0.375" style="72" customWidth="1"/>
    <col min="4354" max="4354" width="13.375" style="72" customWidth="1"/>
    <col min="4355" max="4363" width="6.25" style="72" customWidth="1"/>
    <col min="4364" max="4366" width="6.625" style="72" customWidth="1"/>
    <col min="4367" max="4368" width="6.25" style="72" customWidth="1"/>
    <col min="4369" max="4608" width="11" style="72"/>
    <col min="4609" max="4609" width="0.375" style="72" customWidth="1"/>
    <col min="4610" max="4610" width="13.375" style="72" customWidth="1"/>
    <col min="4611" max="4619" width="6.25" style="72" customWidth="1"/>
    <col min="4620" max="4622" width="6.625" style="72" customWidth="1"/>
    <col min="4623" max="4624" width="6.25" style="72" customWidth="1"/>
    <col min="4625" max="4864" width="11" style="72"/>
    <col min="4865" max="4865" width="0.375" style="72" customWidth="1"/>
    <col min="4866" max="4866" width="13.375" style="72" customWidth="1"/>
    <col min="4867" max="4875" width="6.25" style="72" customWidth="1"/>
    <col min="4876" max="4878" width="6.625" style="72" customWidth="1"/>
    <col min="4879" max="4880" width="6.25" style="72" customWidth="1"/>
    <col min="4881" max="5120" width="11" style="72"/>
    <col min="5121" max="5121" width="0.375" style="72" customWidth="1"/>
    <col min="5122" max="5122" width="13.375" style="72" customWidth="1"/>
    <col min="5123" max="5131" width="6.25" style="72" customWidth="1"/>
    <col min="5132" max="5134" width="6.625" style="72" customWidth="1"/>
    <col min="5135" max="5136" width="6.25" style="72" customWidth="1"/>
    <col min="5137" max="5376" width="11" style="72"/>
    <col min="5377" max="5377" width="0.375" style="72" customWidth="1"/>
    <col min="5378" max="5378" width="13.375" style="72" customWidth="1"/>
    <col min="5379" max="5387" width="6.25" style="72" customWidth="1"/>
    <col min="5388" max="5390" width="6.625" style="72" customWidth="1"/>
    <col min="5391" max="5392" width="6.25" style="72" customWidth="1"/>
    <col min="5393" max="5632" width="11" style="72"/>
    <col min="5633" max="5633" width="0.375" style="72" customWidth="1"/>
    <col min="5634" max="5634" width="13.375" style="72" customWidth="1"/>
    <col min="5635" max="5643" width="6.25" style="72" customWidth="1"/>
    <col min="5644" max="5646" width="6.625" style="72" customWidth="1"/>
    <col min="5647" max="5648" width="6.25" style="72" customWidth="1"/>
    <col min="5649" max="5888" width="11" style="72"/>
    <col min="5889" max="5889" width="0.375" style="72" customWidth="1"/>
    <col min="5890" max="5890" width="13.375" style="72" customWidth="1"/>
    <col min="5891" max="5899" width="6.25" style="72" customWidth="1"/>
    <col min="5900" max="5902" width="6.625" style="72" customWidth="1"/>
    <col min="5903" max="5904" width="6.25" style="72" customWidth="1"/>
    <col min="5905" max="6144" width="11" style="72"/>
    <col min="6145" max="6145" width="0.375" style="72" customWidth="1"/>
    <col min="6146" max="6146" width="13.375" style="72" customWidth="1"/>
    <col min="6147" max="6155" width="6.25" style="72" customWidth="1"/>
    <col min="6156" max="6158" width="6.625" style="72" customWidth="1"/>
    <col min="6159" max="6160" width="6.25" style="72" customWidth="1"/>
    <col min="6161" max="6400" width="11" style="72"/>
    <col min="6401" max="6401" width="0.375" style="72" customWidth="1"/>
    <col min="6402" max="6402" width="13.375" style="72" customWidth="1"/>
    <col min="6403" max="6411" width="6.25" style="72" customWidth="1"/>
    <col min="6412" max="6414" width="6.625" style="72" customWidth="1"/>
    <col min="6415" max="6416" width="6.25" style="72" customWidth="1"/>
    <col min="6417" max="6656" width="11" style="72"/>
    <col min="6657" max="6657" width="0.375" style="72" customWidth="1"/>
    <col min="6658" max="6658" width="13.375" style="72" customWidth="1"/>
    <col min="6659" max="6667" width="6.25" style="72" customWidth="1"/>
    <col min="6668" max="6670" width="6.625" style="72" customWidth="1"/>
    <col min="6671" max="6672" width="6.25" style="72" customWidth="1"/>
    <col min="6673" max="6912" width="11" style="72"/>
    <col min="6913" max="6913" width="0.375" style="72" customWidth="1"/>
    <col min="6914" max="6914" width="13.375" style="72" customWidth="1"/>
    <col min="6915" max="6923" width="6.25" style="72" customWidth="1"/>
    <col min="6924" max="6926" width="6.625" style="72" customWidth="1"/>
    <col min="6927" max="6928" width="6.25" style="72" customWidth="1"/>
    <col min="6929" max="7168" width="11" style="72"/>
    <col min="7169" max="7169" width="0.375" style="72" customWidth="1"/>
    <col min="7170" max="7170" width="13.375" style="72" customWidth="1"/>
    <col min="7171" max="7179" width="6.25" style="72" customWidth="1"/>
    <col min="7180" max="7182" width="6.625" style="72" customWidth="1"/>
    <col min="7183" max="7184" width="6.25" style="72" customWidth="1"/>
    <col min="7185" max="7424" width="11" style="72"/>
    <col min="7425" max="7425" width="0.375" style="72" customWidth="1"/>
    <col min="7426" max="7426" width="13.375" style="72" customWidth="1"/>
    <col min="7427" max="7435" width="6.25" style="72" customWidth="1"/>
    <col min="7436" max="7438" width="6.625" style="72" customWidth="1"/>
    <col min="7439" max="7440" width="6.25" style="72" customWidth="1"/>
    <col min="7441" max="7680" width="11" style="72"/>
    <col min="7681" max="7681" width="0.375" style="72" customWidth="1"/>
    <col min="7682" max="7682" width="13.375" style="72" customWidth="1"/>
    <col min="7683" max="7691" width="6.25" style="72" customWidth="1"/>
    <col min="7692" max="7694" width="6.625" style="72" customWidth="1"/>
    <col min="7695" max="7696" width="6.25" style="72" customWidth="1"/>
    <col min="7697" max="7936" width="11" style="72"/>
    <col min="7937" max="7937" width="0.375" style="72" customWidth="1"/>
    <col min="7938" max="7938" width="13.375" style="72" customWidth="1"/>
    <col min="7939" max="7947" width="6.25" style="72" customWidth="1"/>
    <col min="7948" max="7950" width="6.625" style="72" customWidth="1"/>
    <col min="7951" max="7952" width="6.25" style="72" customWidth="1"/>
    <col min="7953" max="8192" width="11" style="72"/>
    <col min="8193" max="8193" width="0.375" style="72" customWidth="1"/>
    <col min="8194" max="8194" width="13.375" style="72" customWidth="1"/>
    <col min="8195" max="8203" width="6.25" style="72" customWidth="1"/>
    <col min="8204" max="8206" width="6.625" style="72" customWidth="1"/>
    <col min="8207" max="8208" width="6.25" style="72" customWidth="1"/>
    <col min="8209" max="8448" width="11" style="72"/>
    <col min="8449" max="8449" width="0.375" style="72" customWidth="1"/>
    <col min="8450" max="8450" width="13.375" style="72" customWidth="1"/>
    <col min="8451" max="8459" width="6.25" style="72" customWidth="1"/>
    <col min="8460" max="8462" width="6.625" style="72" customWidth="1"/>
    <col min="8463" max="8464" width="6.25" style="72" customWidth="1"/>
    <col min="8465" max="8704" width="11" style="72"/>
    <col min="8705" max="8705" width="0.375" style="72" customWidth="1"/>
    <col min="8706" max="8706" width="13.375" style="72" customWidth="1"/>
    <col min="8707" max="8715" width="6.25" style="72" customWidth="1"/>
    <col min="8716" max="8718" width="6.625" style="72" customWidth="1"/>
    <col min="8719" max="8720" width="6.25" style="72" customWidth="1"/>
    <col min="8721" max="8960" width="11" style="72"/>
    <col min="8961" max="8961" width="0.375" style="72" customWidth="1"/>
    <col min="8962" max="8962" width="13.375" style="72" customWidth="1"/>
    <col min="8963" max="8971" width="6.25" style="72" customWidth="1"/>
    <col min="8972" max="8974" width="6.625" style="72" customWidth="1"/>
    <col min="8975" max="8976" width="6.25" style="72" customWidth="1"/>
    <col min="8977" max="9216" width="11" style="72"/>
    <col min="9217" max="9217" width="0.375" style="72" customWidth="1"/>
    <col min="9218" max="9218" width="13.375" style="72" customWidth="1"/>
    <col min="9219" max="9227" width="6.25" style="72" customWidth="1"/>
    <col min="9228" max="9230" width="6.625" style="72" customWidth="1"/>
    <col min="9231" max="9232" width="6.25" style="72" customWidth="1"/>
    <col min="9233" max="9472" width="11" style="72"/>
    <col min="9473" max="9473" width="0.375" style="72" customWidth="1"/>
    <col min="9474" max="9474" width="13.375" style="72" customWidth="1"/>
    <col min="9475" max="9483" width="6.25" style="72" customWidth="1"/>
    <col min="9484" max="9486" width="6.625" style="72" customWidth="1"/>
    <col min="9487" max="9488" width="6.25" style="72" customWidth="1"/>
    <col min="9489" max="9728" width="11" style="72"/>
    <col min="9729" max="9729" width="0.375" style="72" customWidth="1"/>
    <col min="9730" max="9730" width="13.375" style="72" customWidth="1"/>
    <col min="9731" max="9739" width="6.25" style="72" customWidth="1"/>
    <col min="9740" max="9742" width="6.625" style="72" customWidth="1"/>
    <col min="9743" max="9744" width="6.25" style="72" customWidth="1"/>
    <col min="9745" max="9984" width="11" style="72"/>
    <col min="9985" max="9985" width="0.375" style="72" customWidth="1"/>
    <col min="9986" max="9986" width="13.375" style="72" customWidth="1"/>
    <col min="9987" max="9995" width="6.25" style="72" customWidth="1"/>
    <col min="9996" max="9998" width="6.625" style="72" customWidth="1"/>
    <col min="9999" max="10000" width="6.25" style="72" customWidth="1"/>
    <col min="10001" max="10240" width="11" style="72"/>
    <col min="10241" max="10241" width="0.375" style="72" customWidth="1"/>
    <col min="10242" max="10242" width="13.375" style="72" customWidth="1"/>
    <col min="10243" max="10251" width="6.25" style="72" customWidth="1"/>
    <col min="10252" max="10254" width="6.625" style="72" customWidth="1"/>
    <col min="10255" max="10256" width="6.25" style="72" customWidth="1"/>
    <col min="10257" max="10496" width="11" style="72"/>
    <col min="10497" max="10497" width="0.375" style="72" customWidth="1"/>
    <col min="10498" max="10498" width="13.375" style="72" customWidth="1"/>
    <col min="10499" max="10507" width="6.25" style="72" customWidth="1"/>
    <col min="10508" max="10510" width="6.625" style="72" customWidth="1"/>
    <col min="10511" max="10512" width="6.25" style="72" customWidth="1"/>
    <col min="10513" max="10752" width="11" style="72"/>
    <col min="10753" max="10753" width="0.375" style="72" customWidth="1"/>
    <col min="10754" max="10754" width="13.375" style="72" customWidth="1"/>
    <col min="10755" max="10763" width="6.25" style="72" customWidth="1"/>
    <col min="10764" max="10766" width="6.625" style="72" customWidth="1"/>
    <col min="10767" max="10768" width="6.25" style="72" customWidth="1"/>
    <col min="10769" max="11008" width="11" style="72"/>
    <col min="11009" max="11009" width="0.375" style="72" customWidth="1"/>
    <col min="11010" max="11010" width="13.375" style="72" customWidth="1"/>
    <col min="11011" max="11019" width="6.25" style="72" customWidth="1"/>
    <col min="11020" max="11022" width="6.625" style="72" customWidth="1"/>
    <col min="11023" max="11024" width="6.25" style="72" customWidth="1"/>
    <col min="11025" max="11264" width="11" style="72"/>
    <col min="11265" max="11265" width="0.375" style="72" customWidth="1"/>
    <col min="11266" max="11266" width="13.375" style="72" customWidth="1"/>
    <col min="11267" max="11275" width="6.25" style="72" customWidth="1"/>
    <col min="11276" max="11278" width="6.625" style="72" customWidth="1"/>
    <col min="11279" max="11280" width="6.25" style="72" customWidth="1"/>
    <col min="11281" max="11520" width="11" style="72"/>
    <col min="11521" max="11521" width="0.375" style="72" customWidth="1"/>
    <col min="11522" max="11522" width="13.375" style="72" customWidth="1"/>
    <col min="11523" max="11531" width="6.25" style="72" customWidth="1"/>
    <col min="11532" max="11534" width="6.625" style="72" customWidth="1"/>
    <col min="11535" max="11536" width="6.25" style="72" customWidth="1"/>
    <col min="11537" max="11776" width="11" style="72"/>
    <col min="11777" max="11777" width="0.375" style="72" customWidth="1"/>
    <col min="11778" max="11778" width="13.375" style="72" customWidth="1"/>
    <col min="11779" max="11787" width="6.25" style="72" customWidth="1"/>
    <col min="11788" max="11790" width="6.625" style="72" customWidth="1"/>
    <col min="11791" max="11792" width="6.25" style="72" customWidth="1"/>
    <col min="11793" max="12032" width="11" style="72"/>
    <col min="12033" max="12033" width="0.375" style="72" customWidth="1"/>
    <col min="12034" max="12034" width="13.375" style="72" customWidth="1"/>
    <col min="12035" max="12043" width="6.25" style="72" customWidth="1"/>
    <col min="12044" max="12046" width="6.625" style="72" customWidth="1"/>
    <col min="12047" max="12048" width="6.25" style="72" customWidth="1"/>
    <col min="12049" max="12288" width="11" style="72"/>
    <col min="12289" max="12289" width="0.375" style="72" customWidth="1"/>
    <col min="12290" max="12290" width="13.375" style="72" customWidth="1"/>
    <col min="12291" max="12299" width="6.25" style="72" customWidth="1"/>
    <col min="12300" max="12302" width="6.625" style="72" customWidth="1"/>
    <col min="12303" max="12304" width="6.25" style="72" customWidth="1"/>
    <col min="12305" max="12544" width="11" style="72"/>
    <col min="12545" max="12545" width="0.375" style="72" customWidth="1"/>
    <col min="12546" max="12546" width="13.375" style="72" customWidth="1"/>
    <col min="12547" max="12555" width="6.25" style="72" customWidth="1"/>
    <col min="12556" max="12558" width="6.625" style="72" customWidth="1"/>
    <col min="12559" max="12560" width="6.25" style="72" customWidth="1"/>
    <col min="12561" max="12800" width="11" style="72"/>
    <col min="12801" max="12801" width="0.375" style="72" customWidth="1"/>
    <col min="12802" max="12802" width="13.375" style="72" customWidth="1"/>
    <col min="12803" max="12811" width="6.25" style="72" customWidth="1"/>
    <col min="12812" max="12814" width="6.625" style="72" customWidth="1"/>
    <col min="12815" max="12816" width="6.25" style="72" customWidth="1"/>
    <col min="12817" max="13056" width="11" style="72"/>
    <col min="13057" max="13057" width="0.375" style="72" customWidth="1"/>
    <col min="13058" max="13058" width="13.375" style="72" customWidth="1"/>
    <col min="13059" max="13067" width="6.25" style="72" customWidth="1"/>
    <col min="13068" max="13070" width="6.625" style="72" customWidth="1"/>
    <col min="13071" max="13072" width="6.25" style="72" customWidth="1"/>
    <col min="13073" max="13312" width="11" style="72"/>
    <col min="13313" max="13313" width="0.375" style="72" customWidth="1"/>
    <col min="13314" max="13314" width="13.375" style="72" customWidth="1"/>
    <col min="13315" max="13323" width="6.25" style="72" customWidth="1"/>
    <col min="13324" max="13326" width="6.625" style="72" customWidth="1"/>
    <col min="13327" max="13328" width="6.25" style="72" customWidth="1"/>
    <col min="13329" max="13568" width="11" style="72"/>
    <col min="13569" max="13569" width="0.375" style="72" customWidth="1"/>
    <col min="13570" max="13570" width="13.375" style="72" customWidth="1"/>
    <col min="13571" max="13579" width="6.25" style="72" customWidth="1"/>
    <col min="13580" max="13582" width="6.625" style="72" customWidth="1"/>
    <col min="13583" max="13584" width="6.25" style="72" customWidth="1"/>
    <col min="13585" max="13824" width="11" style="72"/>
    <col min="13825" max="13825" width="0.375" style="72" customWidth="1"/>
    <col min="13826" max="13826" width="13.375" style="72" customWidth="1"/>
    <col min="13827" max="13835" width="6.25" style="72" customWidth="1"/>
    <col min="13836" max="13838" width="6.625" style="72" customWidth="1"/>
    <col min="13839" max="13840" width="6.25" style="72" customWidth="1"/>
    <col min="13841" max="14080" width="11" style="72"/>
    <col min="14081" max="14081" width="0.375" style="72" customWidth="1"/>
    <col min="14082" max="14082" width="13.375" style="72" customWidth="1"/>
    <col min="14083" max="14091" width="6.25" style="72" customWidth="1"/>
    <col min="14092" max="14094" width="6.625" style="72" customWidth="1"/>
    <col min="14095" max="14096" width="6.25" style="72" customWidth="1"/>
    <col min="14097" max="14336" width="11" style="72"/>
    <col min="14337" max="14337" width="0.375" style="72" customWidth="1"/>
    <col min="14338" max="14338" width="13.375" style="72" customWidth="1"/>
    <col min="14339" max="14347" width="6.25" style="72" customWidth="1"/>
    <col min="14348" max="14350" width="6.625" style="72" customWidth="1"/>
    <col min="14351" max="14352" width="6.25" style="72" customWidth="1"/>
    <col min="14353" max="14592" width="11" style="72"/>
    <col min="14593" max="14593" width="0.375" style="72" customWidth="1"/>
    <col min="14594" max="14594" width="13.375" style="72" customWidth="1"/>
    <col min="14595" max="14603" width="6.25" style="72" customWidth="1"/>
    <col min="14604" max="14606" width="6.625" style="72" customWidth="1"/>
    <col min="14607" max="14608" width="6.25" style="72" customWidth="1"/>
    <col min="14609" max="14848" width="11" style="72"/>
    <col min="14849" max="14849" width="0.375" style="72" customWidth="1"/>
    <col min="14850" max="14850" width="13.375" style="72" customWidth="1"/>
    <col min="14851" max="14859" width="6.25" style="72" customWidth="1"/>
    <col min="14860" max="14862" width="6.625" style="72" customWidth="1"/>
    <col min="14863" max="14864" width="6.25" style="72" customWidth="1"/>
    <col min="14865" max="15104" width="11" style="72"/>
    <col min="15105" max="15105" width="0.375" style="72" customWidth="1"/>
    <col min="15106" max="15106" width="13.375" style="72" customWidth="1"/>
    <col min="15107" max="15115" width="6.25" style="72" customWidth="1"/>
    <col min="15116" max="15118" width="6.625" style="72" customWidth="1"/>
    <col min="15119" max="15120" width="6.25" style="72" customWidth="1"/>
    <col min="15121" max="15360" width="11" style="72"/>
    <col min="15361" max="15361" width="0.375" style="72" customWidth="1"/>
    <col min="15362" max="15362" width="13.375" style="72" customWidth="1"/>
    <col min="15363" max="15371" width="6.25" style="72" customWidth="1"/>
    <col min="15372" max="15374" width="6.625" style="72" customWidth="1"/>
    <col min="15375" max="15376" width="6.25" style="72" customWidth="1"/>
    <col min="15377" max="15616" width="11" style="72"/>
    <col min="15617" max="15617" width="0.375" style="72" customWidth="1"/>
    <col min="15618" max="15618" width="13.375" style="72" customWidth="1"/>
    <col min="15619" max="15627" width="6.25" style="72" customWidth="1"/>
    <col min="15628" max="15630" width="6.625" style="72" customWidth="1"/>
    <col min="15631" max="15632" width="6.25" style="72" customWidth="1"/>
    <col min="15633" max="15872" width="11" style="72"/>
    <col min="15873" max="15873" width="0.375" style="72" customWidth="1"/>
    <col min="15874" max="15874" width="13.375" style="72" customWidth="1"/>
    <col min="15875" max="15883" width="6.25" style="72" customWidth="1"/>
    <col min="15884" max="15886" width="6.625" style="72" customWidth="1"/>
    <col min="15887" max="15888" width="6.25" style="72" customWidth="1"/>
    <col min="15889" max="16128" width="11" style="72"/>
    <col min="16129" max="16129" width="0.375" style="72" customWidth="1"/>
    <col min="16130" max="16130" width="13.375" style="72" customWidth="1"/>
    <col min="16131" max="16139" width="6.25" style="72" customWidth="1"/>
    <col min="16140" max="16142" width="6.625" style="72" customWidth="1"/>
    <col min="16143" max="16144" width="6.25" style="72" customWidth="1"/>
    <col min="16145" max="16384" width="11" style="72"/>
  </cols>
  <sheetData>
    <row r="1" spans="2:20" ht="13.5" customHeight="1">
      <c r="C1" s="34"/>
      <c r="D1" s="34"/>
      <c r="E1" s="34"/>
      <c r="F1" s="34"/>
      <c r="G1" s="34"/>
      <c r="H1" s="34"/>
      <c r="O1" s="73"/>
      <c r="P1" s="73"/>
      <c r="Q1" s="73"/>
      <c r="R1" s="73"/>
      <c r="S1" s="73"/>
      <c r="T1" s="73"/>
    </row>
    <row r="2" spans="2:20" ht="13.5" customHeight="1" thickBot="1">
      <c r="B2" s="74" t="s">
        <v>121</v>
      </c>
      <c r="O2" s="73"/>
      <c r="P2" s="73"/>
      <c r="Q2" s="73"/>
      <c r="R2" s="73"/>
      <c r="S2" s="73"/>
      <c r="T2" s="73"/>
    </row>
    <row r="3" spans="2:20" s="76" customFormat="1" ht="20.25" customHeight="1">
      <c r="B3" s="586" t="s">
        <v>122</v>
      </c>
      <c r="C3" s="589" t="s">
        <v>69</v>
      </c>
      <c r="D3" s="590"/>
      <c r="E3" s="590"/>
      <c r="F3" s="590"/>
      <c r="G3" s="590"/>
      <c r="H3" s="591"/>
      <c r="I3" s="590" t="s">
        <v>123</v>
      </c>
      <c r="J3" s="590"/>
      <c r="K3" s="590"/>
      <c r="L3" s="590"/>
      <c r="M3" s="590"/>
      <c r="N3" s="590"/>
      <c r="O3" s="75"/>
      <c r="P3" s="75"/>
      <c r="Q3" s="75"/>
      <c r="R3" s="75"/>
      <c r="S3" s="75"/>
      <c r="T3" s="75"/>
    </row>
    <row r="4" spans="2:20" s="76" customFormat="1" ht="20.25" customHeight="1">
      <c r="B4" s="587"/>
      <c r="C4" s="592" t="s">
        <v>124</v>
      </c>
      <c r="D4" s="593"/>
      <c r="E4" s="594" t="s">
        <v>125</v>
      </c>
      <c r="F4" s="596" t="s">
        <v>126</v>
      </c>
      <c r="G4" s="593"/>
      <c r="H4" s="597"/>
      <c r="I4" s="598" t="s">
        <v>124</v>
      </c>
      <c r="J4" s="593"/>
      <c r="K4" s="594" t="s">
        <v>125</v>
      </c>
      <c r="L4" s="596" t="s">
        <v>126</v>
      </c>
      <c r="M4" s="593"/>
      <c r="N4" s="593"/>
      <c r="O4" s="75"/>
      <c r="P4" s="75"/>
      <c r="Q4" s="75"/>
      <c r="R4" s="75"/>
      <c r="S4" s="75"/>
      <c r="T4" s="75"/>
    </row>
    <row r="5" spans="2:20" s="76" customFormat="1" ht="78.75">
      <c r="B5" s="588"/>
      <c r="C5" s="77"/>
      <c r="D5" s="78" t="s">
        <v>127</v>
      </c>
      <c r="E5" s="595"/>
      <c r="F5" s="129" t="s">
        <v>4</v>
      </c>
      <c r="G5" s="129" t="s">
        <v>128</v>
      </c>
      <c r="H5" s="79" t="s">
        <v>129</v>
      </c>
      <c r="I5" s="80"/>
      <c r="J5" s="78" t="s">
        <v>127</v>
      </c>
      <c r="K5" s="595"/>
      <c r="L5" s="129" t="s">
        <v>4</v>
      </c>
      <c r="M5" s="129" t="s">
        <v>128</v>
      </c>
      <c r="N5" s="129" t="s">
        <v>129</v>
      </c>
      <c r="O5" s="75"/>
      <c r="P5" s="75"/>
      <c r="Q5" s="75"/>
      <c r="R5" s="75"/>
      <c r="S5" s="75"/>
      <c r="T5" s="75"/>
    </row>
    <row r="6" spans="2:20" s="76" customFormat="1" ht="20.25" customHeight="1">
      <c r="B6" s="128" t="s">
        <v>130</v>
      </c>
      <c r="C6" s="350">
        <f t="shared" ref="C6:H12" si="0">SUM(I6,C19,I19)</f>
        <v>950</v>
      </c>
      <c r="D6" s="351">
        <f t="shared" si="0"/>
        <v>820</v>
      </c>
      <c r="E6" s="351">
        <f t="shared" si="0"/>
        <v>784</v>
      </c>
      <c r="F6" s="351">
        <f t="shared" si="0"/>
        <v>541</v>
      </c>
      <c r="G6" s="351">
        <f t="shared" si="0"/>
        <v>220</v>
      </c>
      <c r="H6" s="352">
        <f t="shared" si="0"/>
        <v>321</v>
      </c>
      <c r="I6" s="353">
        <v>20</v>
      </c>
      <c r="J6" s="351">
        <v>20</v>
      </c>
      <c r="K6" s="351">
        <v>11</v>
      </c>
      <c r="L6" s="351">
        <v>11</v>
      </c>
      <c r="M6" s="351">
        <v>2</v>
      </c>
      <c r="N6" s="351">
        <v>9</v>
      </c>
      <c r="O6" s="75"/>
      <c r="P6" s="75"/>
      <c r="Q6" s="75"/>
      <c r="R6" s="75"/>
      <c r="S6" s="75"/>
      <c r="T6" s="75"/>
    </row>
    <row r="7" spans="2:20" s="76" customFormat="1" ht="20.25" customHeight="1">
      <c r="B7" s="128" t="s">
        <v>131</v>
      </c>
      <c r="C7" s="350">
        <f t="shared" si="0"/>
        <v>30</v>
      </c>
      <c r="D7" s="351">
        <f t="shared" si="0"/>
        <v>30</v>
      </c>
      <c r="E7" s="351">
        <f t="shared" si="0"/>
        <v>92</v>
      </c>
      <c r="F7" s="351">
        <f t="shared" si="0"/>
        <v>28</v>
      </c>
      <c r="G7" s="351">
        <f t="shared" si="0"/>
        <v>4</v>
      </c>
      <c r="H7" s="352">
        <f t="shared" si="0"/>
        <v>24</v>
      </c>
      <c r="I7" s="353">
        <v>0</v>
      </c>
      <c r="J7" s="351">
        <v>0</v>
      </c>
      <c r="K7" s="351">
        <v>0</v>
      </c>
      <c r="L7" s="351">
        <v>0</v>
      </c>
      <c r="M7" s="351">
        <v>0</v>
      </c>
      <c r="N7" s="351">
        <v>0</v>
      </c>
      <c r="O7" s="75"/>
      <c r="P7" s="75"/>
      <c r="Q7" s="75"/>
      <c r="R7" s="75"/>
      <c r="S7" s="75"/>
      <c r="T7" s="75"/>
    </row>
    <row r="8" spans="2:20" s="76" customFormat="1" ht="20.25" customHeight="1">
      <c r="B8" s="128" t="s">
        <v>132</v>
      </c>
      <c r="C8" s="350">
        <f t="shared" si="0"/>
        <v>200</v>
      </c>
      <c r="D8" s="351">
        <f t="shared" si="0"/>
        <v>125</v>
      </c>
      <c r="E8" s="354">
        <f t="shared" si="0"/>
        <v>142</v>
      </c>
      <c r="F8" s="351">
        <f t="shared" si="0"/>
        <v>74</v>
      </c>
      <c r="G8" s="351">
        <f t="shared" si="0"/>
        <v>21</v>
      </c>
      <c r="H8" s="352">
        <f t="shared" si="0"/>
        <v>53</v>
      </c>
      <c r="I8" s="355">
        <v>90</v>
      </c>
      <c r="J8" s="356">
        <v>30</v>
      </c>
      <c r="K8" s="356">
        <v>16</v>
      </c>
      <c r="L8" s="356">
        <v>16</v>
      </c>
      <c r="M8" s="356">
        <v>11</v>
      </c>
      <c r="N8" s="356">
        <v>5</v>
      </c>
      <c r="O8" s="75"/>
      <c r="P8" s="75"/>
      <c r="Q8" s="75"/>
      <c r="R8" s="75"/>
      <c r="S8" s="75"/>
      <c r="T8" s="75"/>
    </row>
    <row r="9" spans="2:20" s="76" customFormat="1" ht="20.25" customHeight="1">
      <c r="B9" s="128" t="s">
        <v>133</v>
      </c>
      <c r="C9" s="350">
        <f t="shared" si="0"/>
        <v>35</v>
      </c>
      <c r="D9" s="351">
        <f t="shared" si="0"/>
        <v>35</v>
      </c>
      <c r="E9" s="354">
        <f t="shared" si="0"/>
        <v>107</v>
      </c>
      <c r="F9" s="351">
        <f t="shared" si="0"/>
        <v>38</v>
      </c>
      <c r="G9" s="351">
        <f t="shared" si="0"/>
        <v>3</v>
      </c>
      <c r="H9" s="352">
        <f t="shared" si="0"/>
        <v>35</v>
      </c>
      <c r="I9" s="353">
        <v>0</v>
      </c>
      <c r="J9" s="351">
        <v>0</v>
      </c>
      <c r="K9" s="351">
        <v>0</v>
      </c>
      <c r="L9" s="351">
        <v>0</v>
      </c>
      <c r="M9" s="351">
        <v>0</v>
      </c>
      <c r="N9" s="351">
        <v>0</v>
      </c>
      <c r="O9" s="75"/>
      <c r="P9" s="75"/>
      <c r="Q9" s="75"/>
      <c r="R9" s="75"/>
      <c r="S9" s="75"/>
      <c r="T9" s="75"/>
    </row>
    <row r="10" spans="2:20" s="76" customFormat="1" ht="20.25" customHeight="1">
      <c r="B10" s="128" t="s">
        <v>28</v>
      </c>
      <c r="C10" s="350">
        <f t="shared" si="0"/>
        <v>40</v>
      </c>
      <c r="D10" s="351">
        <f t="shared" si="0"/>
        <v>0</v>
      </c>
      <c r="E10" s="354">
        <f t="shared" si="0"/>
        <v>41</v>
      </c>
      <c r="F10" s="351">
        <f t="shared" si="0"/>
        <v>38</v>
      </c>
      <c r="G10" s="351">
        <f t="shared" si="0"/>
        <v>7</v>
      </c>
      <c r="H10" s="352">
        <f t="shared" si="0"/>
        <v>31</v>
      </c>
      <c r="I10" s="353">
        <v>0</v>
      </c>
      <c r="J10" s="351">
        <v>0</v>
      </c>
      <c r="K10" s="351">
        <v>0</v>
      </c>
      <c r="L10" s="351">
        <v>0</v>
      </c>
      <c r="M10" s="351">
        <v>0</v>
      </c>
      <c r="N10" s="351">
        <v>0</v>
      </c>
      <c r="O10" s="75"/>
      <c r="P10" s="75"/>
      <c r="Q10" s="75"/>
      <c r="R10" s="75"/>
      <c r="S10" s="75"/>
      <c r="T10" s="75"/>
    </row>
    <row r="11" spans="2:20" s="76" customFormat="1" ht="20.25" customHeight="1">
      <c r="B11" s="128" t="s">
        <v>134</v>
      </c>
      <c r="C11" s="350">
        <f t="shared" si="0"/>
        <v>230</v>
      </c>
      <c r="D11" s="351">
        <f t="shared" si="0"/>
        <v>230</v>
      </c>
      <c r="E11" s="354">
        <f t="shared" si="0"/>
        <v>143</v>
      </c>
      <c r="F11" s="351">
        <f t="shared" si="0"/>
        <v>139</v>
      </c>
      <c r="G11" s="351">
        <f t="shared" si="0"/>
        <v>62</v>
      </c>
      <c r="H11" s="352">
        <f t="shared" si="0"/>
        <v>77</v>
      </c>
      <c r="I11" s="355">
        <v>70</v>
      </c>
      <c r="J11" s="356">
        <v>70</v>
      </c>
      <c r="K11" s="356">
        <v>60</v>
      </c>
      <c r="L11" s="356">
        <v>59</v>
      </c>
      <c r="M11" s="356">
        <v>25</v>
      </c>
      <c r="N11" s="356">
        <v>34</v>
      </c>
      <c r="O11" s="75"/>
      <c r="P11" s="75"/>
      <c r="Q11" s="75"/>
      <c r="R11" s="75"/>
      <c r="S11" s="75"/>
      <c r="T11" s="75"/>
    </row>
    <row r="12" spans="2:20" s="76" customFormat="1" ht="20.25" customHeight="1">
      <c r="B12" s="128" t="s">
        <v>32</v>
      </c>
      <c r="C12" s="350">
        <f t="shared" si="0"/>
        <v>110</v>
      </c>
      <c r="D12" s="351">
        <f t="shared" si="0"/>
        <v>110</v>
      </c>
      <c r="E12" s="354">
        <f t="shared" si="0"/>
        <v>90</v>
      </c>
      <c r="F12" s="351">
        <f t="shared" si="0"/>
        <v>89</v>
      </c>
      <c r="G12" s="351">
        <f t="shared" si="0"/>
        <v>45</v>
      </c>
      <c r="H12" s="352">
        <f t="shared" si="0"/>
        <v>44</v>
      </c>
      <c r="I12" s="353">
        <v>0</v>
      </c>
      <c r="J12" s="351">
        <v>0</v>
      </c>
      <c r="K12" s="351">
        <v>0</v>
      </c>
      <c r="L12" s="351">
        <v>0</v>
      </c>
      <c r="M12" s="351">
        <v>0</v>
      </c>
      <c r="N12" s="351">
        <v>0</v>
      </c>
      <c r="O12" s="75"/>
      <c r="P12" s="75"/>
      <c r="Q12" s="75"/>
      <c r="R12" s="75"/>
      <c r="S12" s="75"/>
      <c r="T12" s="75"/>
    </row>
    <row r="13" spans="2:20" s="76" customFormat="1" ht="20.25" customHeight="1" thickBot="1">
      <c r="B13" s="81" t="s">
        <v>69</v>
      </c>
      <c r="C13" s="357">
        <f t="shared" ref="C13:N13" si="1">SUM(C6:C12)</f>
        <v>1595</v>
      </c>
      <c r="D13" s="358">
        <f t="shared" si="1"/>
        <v>1350</v>
      </c>
      <c r="E13" s="358">
        <f t="shared" si="1"/>
        <v>1399</v>
      </c>
      <c r="F13" s="358">
        <f t="shared" si="1"/>
        <v>947</v>
      </c>
      <c r="G13" s="358">
        <f t="shared" si="1"/>
        <v>362</v>
      </c>
      <c r="H13" s="359">
        <f t="shared" si="1"/>
        <v>585</v>
      </c>
      <c r="I13" s="360">
        <f t="shared" si="1"/>
        <v>180</v>
      </c>
      <c r="J13" s="358">
        <f t="shared" si="1"/>
        <v>120</v>
      </c>
      <c r="K13" s="358">
        <f t="shared" si="1"/>
        <v>87</v>
      </c>
      <c r="L13" s="358">
        <f t="shared" si="1"/>
        <v>86</v>
      </c>
      <c r="M13" s="358">
        <f t="shared" si="1"/>
        <v>38</v>
      </c>
      <c r="N13" s="358">
        <f t="shared" si="1"/>
        <v>48</v>
      </c>
      <c r="O13" s="75"/>
      <c r="P13" s="75"/>
      <c r="Q13" s="75"/>
      <c r="R13" s="75"/>
      <c r="S13" s="75"/>
      <c r="T13" s="75"/>
    </row>
    <row r="14" spans="2:20" s="76" customFormat="1" ht="12.75"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75"/>
      <c r="P14" s="75"/>
      <c r="Q14" s="75"/>
      <c r="R14" s="75"/>
      <c r="S14" s="75"/>
      <c r="T14" s="75"/>
    </row>
    <row r="15" spans="2:20" ht="13.5" thickBot="1">
      <c r="B15" s="84" t="s">
        <v>79</v>
      </c>
      <c r="C15" s="85"/>
      <c r="D15" s="85"/>
      <c r="E15" s="85"/>
      <c r="F15" s="85"/>
      <c r="G15" s="85"/>
      <c r="H15" s="85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2:20" s="76" customFormat="1" ht="20.25" customHeight="1">
      <c r="B16" s="586" t="s">
        <v>122</v>
      </c>
      <c r="C16" s="590" t="s">
        <v>135</v>
      </c>
      <c r="D16" s="590"/>
      <c r="E16" s="590"/>
      <c r="F16" s="590"/>
      <c r="G16" s="590"/>
      <c r="H16" s="590"/>
      <c r="I16" s="589" t="s">
        <v>136</v>
      </c>
      <c r="J16" s="590"/>
      <c r="K16" s="590"/>
      <c r="L16" s="590"/>
      <c r="M16" s="590"/>
      <c r="N16" s="590"/>
      <c r="O16" s="75"/>
      <c r="P16" s="75"/>
      <c r="Q16" s="75"/>
      <c r="R16" s="75"/>
      <c r="S16" s="75"/>
      <c r="T16" s="75"/>
    </row>
    <row r="17" spans="2:20" s="76" customFormat="1" ht="20.25" customHeight="1">
      <c r="B17" s="587"/>
      <c r="C17" s="592" t="s">
        <v>124</v>
      </c>
      <c r="D17" s="593"/>
      <c r="E17" s="594" t="s">
        <v>125</v>
      </c>
      <c r="F17" s="596" t="s">
        <v>126</v>
      </c>
      <c r="G17" s="593"/>
      <c r="H17" s="593"/>
      <c r="I17" s="592" t="s">
        <v>124</v>
      </c>
      <c r="J17" s="593"/>
      <c r="K17" s="594" t="s">
        <v>125</v>
      </c>
      <c r="L17" s="596" t="s">
        <v>126</v>
      </c>
      <c r="M17" s="593"/>
      <c r="N17" s="593"/>
      <c r="O17" s="75"/>
      <c r="P17" s="75"/>
      <c r="Q17" s="75"/>
      <c r="R17" s="75"/>
      <c r="S17" s="75"/>
      <c r="T17" s="75"/>
    </row>
    <row r="18" spans="2:20" s="76" customFormat="1" ht="78.75" customHeight="1">
      <c r="B18" s="588"/>
      <c r="C18" s="77"/>
      <c r="D18" s="78" t="s">
        <v>127</v>
      </c>
      <c r="E18" s="595"/>
      <c r="F18" s="129" t="s">
        <v>4</v>
      </c>
      <c r="G18" s="129" t="s">
        <v>128</v>
      </c>
      <c r="H18" s="129" t="s">
        <v>129</v>
      </c>
      <c r="I18" s="77"/>
      <c r="J18" s="78" t="s">
        <v>127</v>
      </c>
      <c r="K18" s="595"/>
      <c r="L18" s="129" t="s">
        <v>4</v>
      </c>
      <c r="M18" s="129" t="s">
        <v>128</v>
      </c>
      <c r="N18" s="129" t="s">
        <v>129</v>
      </c>
      <c r="O18" s="75"/>
      <c r="P18" s="75"/>
      <c r="Q18" s="75"/>
      <c r="R18" s="75"/>
      <c r="S18" s="75"/>
      <c r="T18" s="75"/>
    </row>
    <row r="19" spans="2:20" s="76" customFormat="1" ht="20.25" customHeight="1">
      <c r="B19" s="128" t="s">
        <v>130</v>
      </c>
      <c r="C19" s="355">
        <v>930</v>
      </c>
      <c r="D19" s="356">
        <v>800</v>
      </c>
      <c r="E19" s="356">
        <v>773</v>
      </c>
      <c r="F19" s="356">
        <v>530</v>
      </c>
      <c r="G19" s="356">
        <v>218</v>
      </c>
      <c r="H19" s="356">
        <v>312</v>
      </c>
      <c r="I19" s="361">
        <v>0</v>
      </c>
      <c r="J19" s="351">
        <v>0</v>
      </c>
      <c r="K19" s="351">
        <v>0</v>
      </c>
      <c r="L19" s="351">
        <v>0</v>
      </c>
      <c r="M19" s="351">
        <v>0</v>
      </c>
      <c r="N19" s="351">
        <v>0</v>
      </c>
      <c r="O19" s="75"/>
      <c r="P19" s="75"/>
      <c r="Q19" s="75"/>
      <c r="R19" s="75"/>
      <c r="S19" s="75"/>
      <c r="T19" s="75"/>
    </row>
    <row r="20" spans="2:20" s="76" customFormat="1" ht="20.25" customHeight="1">
      <c r="B20" s="128" t="s">
        <v>131</v>
      </c>
      <c r="C20" s="355">
        <v>30</v>
      </c>
      <c r="D20" s="356">
        <v>30</v>
      </c>
      <c r="E20" s="356">
        <v>92</v>
      </c>
      <c r="F20" s="356">
        <v>28</v>
      </c>
      <c r="G20" s="356">
        <v>4</v>
      </c>
      <c r="H20" s="356">
        <v>24</v>
      </c>
      <c r="I20" s="362">
        <v>0</v>
      </c>
      <c r="J20" s="351">
        <v>0</v>
      </c>
      <c r="K20" s="351">
        <v>0</v>
      </c>
      <c r="L20" s="351">
        <v>0</v>
      </c>
      <c r="M20" s="351">
        <v>0</v>
      </c>
      <c r="N20" s="351">
        <v>0</v>
      </c>
      <c r="O20" s="75"/>
      <c r="P20" s="75"/>
      <c r="Q20" s="75"/>
      <c r="R20" s="75"/>
      <c r="S20" s="75"/>
      <c r="T20" s="75"/>
    </row>
    <row r="21" spans="2:20" s="76" customFormat="1" ht="20.25" customHeight="1">
      <c r="B21" s="128" t="s">
        <v>132</v>
      </c>
      <c r="C21" s="355">
        <v>80</v>
      </c>
      <c r="D21" s="356">
        <v>80</v>
      </c>
      <c r="E21" s="356">
        <v>126</v>
      </c>
      <c r="F21" s="356">
        <v>58</v>
      </c>
      <c r="G21" s="356">
        <v>10</v>
      </c>
      <c r="H21" s="356">
        <v>48</v>
      </c>
      <c r="I21" s="363">
        <v>30</v>
      </c>
      <c r="J21" s="356">
        <v>15</v>
      </c>
      <c r="K21" s="351">
        <v>0</v>
      </c>
      <c r="L21" s="351">
        <v>0</v>
      </c>
      <c r="M21" s="351">
        <v>0</v>
      </c>
      <c r="N21" s="351">
        <v>0</v>
      </c>
      <c r="O21" s="75"/>
      <c r="P21" s="75"/>
      <c r="Q21" s="75"/>
      <c r="R21" s="75"/>
      <c r="S21" s="75"/>
      <c r="T21" s="75"/>
    </row>
    <row r="22" spans="2:20" s="76" customFormat="1" ht="20.25" customHeight="1">
      <c r="B22" s="128" t="s">
        <v>133</v>
      </c>
      <c r="C22" s="355">
        <v>35</v>
      </c>
      <c r="D22" s="356">
        <v>35</v>
      </c>
      <c r="E22" s="356">
        <v>107</v>
      </c>
      <c r="F22" s="356">
        <v>38</v>
      </c>
      <c r="G22" s="356">
        <v>3</v>
      </c>
      <c r="H22" s="356">
        <v>35</v>
      </c>
      <c r="I22" s="362">
        <v>0</v>
      </c>
      <c r="J22" s="351">
        <v>0</v>
      </c>
      <c r="K22" s="351">
        <v>0</v>
      </c>
      <c r="L22" s="351">
        <v>0</v>
      </c>
      <c r="M22" s="351">
        <v>0</v>
      </c>
      <c r="N22" s="351">
        <v>0</v>
      </c>
      <c r="O22" s="75"/>
      <c r="P22" s="75"/>
      <c r="Q22" s="75"/>
      <c r="R22" s="75"/>
      <c r="S22" s="75"/>
      <c r="T22" s="75"/>
    </row>
    <row r="23" spans="2:20" s="76" customFormat="1" ht="20.25" customHeight="1">
      <c r="B23" s="128" t="s">
        <v>28</v>
      </c>
      <c r="C23" s="355">
        <v>40</v>
      </c>
      <c r="D23" s="351">
        <v>0</v>
      </c>
      <c r="E23" s="356">
        <v>41</v>
      </c>
      <c r="F23" s="356">
        <v>38</v>
      </c>
      <c r="G23" s="356">
        <v>7</v>
      </c>
      <c r="H23" s="356">
        <v>31</v>
      </c>
      <c r="I23" s="362">
        <v>0</v>
      </c>
      <c r="J23" s="351">
        <v>0</v>
      </c>
      <c r="K23" s="351">
        <v>0</v>
      </c>
      <c r="L23" s="351">
        <v>0</v>
      </c>
      <c r="M23" s="351">
        <v>0</v>
      </c>
      <c r="N23" s="351">
        <v>0</v>
      </c>
      <c r="O23" s="75"/>
      <c r="P23" s="75"/>
      <c r="Q23" s="75"/>
      <c r="R23" s="75"/>
      <c r="S23" s="75"/>
      <c r="T23" s="75"/>
    </row>
    <row r="24" spans="2:20" s="76" customFormat="1" ht="20.25" customHeight="1">
      <c r="B24" s="128" t="s">
        <v>134</v>
      </c>
      <c r="C24" s="355">
        <v>160</v>
      </c>
      <c r="D24" s="356">
        <v>160</v>
      </c>
      <c r="E24" s="356">
        <v>83</v>
      </c>
      <c r="F24" s="356">
        <v>80</v>
      </c>
      <c r="G24" s="356">
        <v>37</v>
      </c>
      <c r="H24" s="356">
        <v>43</v>
      </c>
      <c r="I24" s="362">
        <v>0</v>
      </c>
      <c r="J24" s="351">
        <v>0</v>
      </c>
      <c r="K24" s="351">
        <v>0</v>
      </c>
      <c r="L24" s="351">
        <v>0</v>
      </c>
      <c r="M24" s="351">
        <v>0</v>
      </c>
      <c r="N24" s="351">
        <v>0</v>
      </c>
      <c r="O24" s="75"/>
      <c r="P24" s="75"/>
      <c r="Q24" s="75"/>
      <c r="R24" s="75"/>
      <c r="S24" s="75"/>
      <c r="T24" s="75"/>
    </row>
    <row r="25" spans="2:20" s="76" customFormat="1" ht="20.25" customHeight="1">
      <c r="B25" s="128" t="s">
        <v>32</v>
      </c>
      <c r="C25" s="364">
        <v>110</v>
      </c>
      <c r="D25" s="365">
        <v>110</v>
      </c>
      <c r="E25" s="365">
        <v>90</v>
      </c>
      <c r="F25" s="365">
        <v>89</v>
      </c>
      <c r="G25" s="365">
        <v>45</v>
      </c>
      <c r="H25" s="365">
        <v>44</v>
      </c>
      <c r="I25" s="366">
        <v>0</v>
      </c>
      <c r="J25" s="367">
        <v>0</v>
      </c>
      <c r="K25" s="367">
        <v>0</v>
      </c>
      <c r="L25" s="367">
        <v>0</v>
      </c>
      <c r="M25" s="367">
        <v>0</v>
      </c>
      <c r="N25" s="367">
        <v>0</v>
      </c>
      <c r="O25" s="75"/>
      <c r="P25" s="75"/>
      <c r="Q25" s="75"/>
      <c r="R25" s="75"/>
      <c r="S25" s="75"/>
      <c r="T25" s="75"/>
    </row>
    <row r="26" spans="2:20" s="76" customFormat="1" ht="20.25" customHeight="1" thickBot="1">
      <c r="B26" s="81" t="s">
        <v>69</v>
      </c>
      <c r="C26" s="368">
        <f t="shared" ref="C26:N26" si="2">SUM(C19:C25)</f>
        <v>1385</v>
      </c>
      <c r="D26" s="369">
        <f t="shared" si="2"/>
        <v>1215</v>
      </c>
      <c r="E26" s="369">
        <f t="shared" si="2"/>
        <v>1312</v>
      </c>
      <c r="F26" s="369">
        <f t="shared" si="2"/>
        <v>861</v>
      </c>
      <c r="G26" s="369">
        <f t="shared" si="2"/>
        <v>324</v>
      </c>
      <c r="H26" s="369">
        <f t="shared" si="2"/>
        <v>537</v>
      </c>
      <c r="I26" s="370">
        <f t="shared" si="2"/>
        <v>30</v>
      </c>
      <c r="J26" s="369">
        <f t="shared" si="2"/>
        <v>15</v>
      </c>
      <c r="K26" s="369">
        <f t="shared" si="2"/>
        <v>0</v>
      </c>
      <c r="L26" s="369">
        <f t="shared" si="2"/>
        <v>0</v>
      </c>
      <c r="M26" s="369">
        <f t="shared" si="2"/>
        <v>0</v>
      </c>
      <c r="N26" s="369">
        <f t="shared" si="2"/>
        <v>0</v>
      </c>
      <c r="O26" s="75"/>
      <c r="P26" s="75"/>
      <c r="Q26" s="75"/>
      <c r="R26" s="75"/>
      <c r="S26" s="75"/>
      <c r="T26" s="75"/>
    </row>
    <row r="27" spans="2:20" ht="12.75"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2:20" ht="24.95" customHeight="1" thickBot="1">
      <c r="B28" s="74" t="s">
        <v>137</v>
      </c>
      <c r="C28" s="73"/>
      <c r="D28" s="73"/>
      <c r="E28" s="73"/>
      <c r="F28" s="73"/>
      <c r="G28" s="73"/>
      <c r="H28" s="86" t="s">
        <v>138</v>
      </c>
      <c r="I28" s="86"/>
      <c r="J28" s="73"/>
      <c r="K28" s="73"/>
      <c r="L28" s="73"/>
      <c r="M28" s="73"/>
      <c r="N28" s="73"/>
      <c r="O28" s="73"/>
      <c r="P28" s="73"/>
    </row>
    <row r="29" spans="2:20" s="76" customFormat="1" ht="20.25" customHeight="1">
      <c r="B29" s="608" t="s">
        <v>139</v>
      </c>
      <c r="C29" s="609"/>
      <c r="D29" s="87" t="s">
        <v>69</v>
      </c>
      <c r="E29" s="88" t="s">
        <v>140</v>
      </c>
      <c r="F29" s="89" t="s">
        <v>141</v>
      </c>
      <c r="H29" s="610" t="s">
        <v>115</v>
      </c>
      <c r="I29" s="589" t="s">
        <v>4</v>
      </c>
      <c r="J29" s="590"/>
      <c r="K29" s="613"/>
      <c r="L29" s="589" t="s">
        <v>142</v>
      </c>
      <c r="M29" s="613"/>
      <c r="N29" s="614" t="s">
        <v>143</v>
      </c>
      <c r="O29" s="615"/>
      <c r="P29" s="615"/>
    </row>
    <row r="30" spans="2:20" s="76" customFormat="1" ht="20.25" customHeight="1">
      <c r="B30" s="90" t="s">
        <v>80</v>
      </c>
      <c r="C30" s="91" t="s">
        <v>4</v>
      </c>
      <c r="D30" s="353">
        <f>SUM(E30:F30)</f>
        <v>16</v>
      </c>
      <c r="E30" s="367">
        <f>SUM(E31:E32)</f>
        <v>0</v>
      </c>
      <c r="F30" s="365">
        <v>16</v>
      </c>
      <c r="H30" s="611"/>
      <c r="I30" s="616" t="s">
        <v>80</v>
      </c>
      <c r="J30" s="618" t="s">
        <v>144</v>
      </c>
      <c r="K30" s="618" t="s">
        <v>145</v>
      </c>
      <c r="L30" s="599" t="s">
        <v>80</v>
      </c>
      <c r="M30" s="623" t="s">
        <v>144</v>
      </c>
      <c r="N30" s="599" t="s">
        <v>80</v>
      </c>
      <c r="O30" s="602" t="s">
        <v>144</v>
      </c>
      <c r="P30" s="605" t="s">
        <v>145</v>
      </c>
    </row>
    <row r="31" spans="2:20" s="76" customFormat="1" ht="20.25" customHeight="1">
      <c r="B31" s="92" t="s">
        <v>146</v>
      </c>
      <c r="C31" s="93" t="s">
        <v>128</v>
      </c>
      <c r="D31" s="371">
        <f>SUM(E31:F31)</f>
        <v>11</v>
      </c>
      <c r="E31" s="372">
        <v>0</v>
      </c>
      <c r="F31" s="373">
        <v>11</v>
      </c>
      <c r="H31" s="611"/>
      <c r="I31" s="616"/>
      <c r="J31" s="619"/>
      <c r="K31" s="621"/>
      <c r="L31" s="600"/>
      <c r="M31" s="624"/>
      <c r="N31" s="600"/>
      <c r="O31" s="603"/>
      <c r="P31" s="606"/>
    </row>
    <row r="32" spans="2:20" s="76" customFormat="1" ht="20.25" customHeight="1">
      <c r="B32" s="94" t="s">
        <v>147</v>
      </c>
      <c r="C32" s="95" t="s">
        <v>129</v>
      </c>
      <c r="D32" s="374">
        <f>SUM(E32:F32)</f>
        <v>5</v>
      </c>
      <c r="E32" s="375">
        <v>0</v>
      </c>
      <c r="F32" s="376">
        <v>5</v>
      </c>
      <c r="H32" s="612"/>
      <c r="I32" s="617"/>
      <c r="J32" s="620"/>
      <c r="K32" s="622"/>
      <c r="L32" s="601"/>
      <c r="M32" s="625"/>
      <c r="N32" s="601"/>
      <c r="O32" s="604"/>
      <c r="P32" s="607"/>
      <c r="R32" s="34"/>
      <c r="S32" s="34"/>
    </row>
    <row r="33" spans="2:20" s="76" customFormat="1" ht="20.25" customHeight="1">
      <c r="B33" s="90" t="s">
        <v>144</v>
      </c>
      <c r="C33" s="91" t="s">
        <v>4</v>
      </c>
      <c r="D33" s="353">
        <f>SUM(D34:D35)</f>
        <v>677</v>
      </c>
      <c r="E33" s="356">
        <v>92</v>
      </c>
      <c r="F33" s="356">
        <v>585</v>
      </c>
      <c r="H33" s="96" t="s">
        <v>128</v>
      </c>
      <c r="I33" s="377">
        <v>0</v>
      </c>
      <c r="J33" s="351">
        <v>0</v>
      </c>
      <c r="K33" s="378">
        <v>0</v>
      </c>
      <c r="L33" s="362">
        <v>0</v>
      </c>
      <c r="M33" s="352">
        <v>0</v>
      </c>
      <c r="N33" s="377">
        <v>0</v>
      </c>
      <c r="O33" s="379">
        <v>0</v>
      </c>
      <c r="P33" s="379">
        <v>0</v>
      </c>
      <c r="Q33" s="75"/>
      <c r="R33" s="34"/>
      <c r="S33" s="34"/>
    </row>
    <row r="34" spans="2:20" s="76" customFormat="1" ht="20.25" customHeight="1">
      <c r="B34" s="92" t="s">
        <v>146</v>
      </c>
      <c r="C34" s="93" t="s">
        <v>128</v>
      </c>
      <c r="D34" s="371">
        <f>SUM(E34:F34)</f>
        <v>249</v>
      </c>
      <c r="E34" s="373">
        <v>10</v>
      </c>
      <c r="F34" s="373">
        <v>239</v>
      </c>
      <c r="H34" s="97" t="s">
        <v>97</v>
      </c>
      <c r="I34" s="377">
        <v>0</v>
      </c>
      <c r="J34" s="351">
        <v>0</v>
      </c>
      <c r="K34" s="380">
        <v>0</v>
      </c>
      <c r="L34" s="362">
        <v>0</v>
      </c>
      <c r="M34" s="352">
        <v>0</v>
      </c>
      <c r="N34" s="377">
        <v>0</v>
      </c>
      <c r="O34" s="381">
        <v>0</v>
      </c>
      <c r="P34" s="382">
        <v>0</v>
      </c>
      <c r="R34" s="34"/>
      <c r="S34" s="34"/>
    </row>
    <row r="35" spans="2:20" s="76" customFormat="1" ht="20.25" customHeight="1" thickBot="1">
      <c r="B35" s="98" t="s">
        <v>148</v>
      </c>
      <c r="C35" s="99" t="s">
        <v>129</v>
      </c>
      <c r="D35" s="368">
        <f>SUM(E35:F35)</f>
        <v>428</v>
      </c>
      <c r="E35" s="383">
        <v>82</v>
      </c>
      <c r="F35" s="383">
        <v>346</v>
      </c>
      <c r="H35" s="100" t="s">
        <v>69</v>
      </c>
      <c r="I35" s="384">
        <f>SUM(I33:I34)</f>
        <v>0</v>
      </c>
      <c r="J35" s="358" t="s">
        <v>155</v>
      </c>
      <c r="K35" s="385" t="s">
        <v>33</v>
      </c>
      <c r="L35" s="386">
        <f>SUM(L33:L34)</f>
        <v>0</v>
      </c>
      <c r="M35" s="359">
        <v>0</v>
      </c>
      <c r="N35" s="384">
        <f>SUM(N33:N34)</f>
        <v>0</v>
      </c>
      <c r="O35" s="387">
        <v>0</v>
      </c>
      <c r="P35" s="388">
        <f>-P34</f>
        <v>0</v>
      </c>
    </row>
    <row r="36" spans="2:20" ht="24.75" customHeight="1">
      <c r="O36" s="73"/>
      <c r="P36" s="73"/>
      <c r="Q36" s="73"/>
      <c r="R36" s="73"/>
      <c r="S36" s="73"/>
      <c r="T36" s="73"/>
    </row>
    <row r="37" spans="2:20" ht="24.75" customHeight="1">
      <c r="O37" s="73"/>
      <c r="P37" s="73"/>
      <c r="Q37" s="73"/>
      <c r="R37" s="73"/>
      <c r="S37" s="73"/>
      <c r="T37" s="73"/>
    </row>
    <row r="38" spans="2:20" ht="24.75" customHeight="1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2:20" ht="24.75" customHeight="1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spans="2:20" ht="24.75" customHeight="1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  <row r="41" spans="2:20" ht="24.75" customHeight="1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</row>
    <row r="42" spans="2:20" ht="24.75" customHeight="1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</row>
    <row r="43" spans="2:20" ht="24.75" customHeight="1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</row>
    <row r="44" spans="2:20" ht="24.75" customHeight="1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</row>
    <row r="45" spans="2:20" ht="24.75" customHeight="1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2:20" ht="24.75" customHeight="1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</row>
    <row r="47" spans="2:20" ht="24.75" customHeight="1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2:20" ht="24.75" customHeight="1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2:20" ht="24.75" customHeight="1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</row>
    <row r="50" spans="2:20" ht="24.75" customHeight="1"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</row>
    <row r="51" spans="2:20" ht="24.75" customHeight="1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</row>
    <row r="52" spans="2:20" ht="24.75" customHeight="1"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</row>
    <row r="53" spans="2:20" ht="24.75" customHeight="1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</row>
    <row r="54" spans="2:20" ht="24.75" customHeight="1">
      <c r="O54" s="73"/>
      <c r="P54" s="73"/>
      <c r="Q54" s="73"/>
      <c r="R54" s="73"/>
      <c r="S54" s="73"/>
      <c r="T54" s="73"/>
    </row>
    <row r="55" spans="2:20" ht="24.75" customHeight="1">
      <c r="O55" s="73"/>
      <c r="P55" s="73"/>
      <c r="Q55" s="73"/>
      <c r="R55" s="73"/>
      <c r="S55" s="73"/>
      <c r="T55" s="73"/>
    </row>
    <row r="56" spans="2:20" ht="24.75" customHeight="1">
      <c r="O56" s="73"/>
      <c r="P56" s="73"/>
      <c r="Q56" s="73"/>
      <c r="R56" s="73"/>
      <c r="S56" s="73"/>
      <c r="T56" s="73"/>
    </row>
  </sheetData>
  <mergeCells count="31">
    <mergeCell ref="N30:N32"/>
    <mergeCell ref="O30:O32"/>
    <mergeCell ref="P30:P32"/>
    <mergeCell ref="B29:C29"/>
    <mergeCell ref="H29:H32"/>
    <mergeCell ref="I29:K29"/>
    <mergeCell ref="L29:M29"/>
    <mergeCell ref="N29:P29"/>
    <mergeCell ref="I30:I32"/>
    <mergeCell ref="J30:J32"/>
    <mergeCell ref="K30:K32"/>
    <mergeCell ref="L30:L32"/>
    <mergeCell ref="M30:M32"/>
    <mergeCell ref="B16:B18"/>
    <mergeCell ref="C16:H16"/>
    <mergeCell ref="I16:N16"/>
    <mergeCell ref="C17:D17"/>
    <mergeCell ref="E17:E18"/>
    <mergeCell ref="F17:H17"/>
    <mergeCell ref="I17:J17"/>
    <mergeCell ref="K17:K18"/>
    <mergeCell ref="L17:N17"/>
    <mergeCell ref="B3:B5"/>
    <mergeCell ref="C3:H3"/>
    <mergeCell ref="I3:N3"/>
    <mergeCell ref="C4:D4"/>
    <mergeCell ref="E4:E5"/>
    <mergeCell ref="F4:H4"/>
    <mergeCell ref="I4:J4"/>
    <mergeCell ref="K4:K5"/>
    <mergeCell ref="L4:N4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75" orientation="portrait" r:id="rId1"/>
  <headerFooter scaleWithDoc="0" alignWithMargins="0">
    <oddHeader>&amp;L専修学校</oddHeader>
  </headerFooter>
  <ignoredErrors>
    <ignoredError sqref="D31:E33 D30" formula="1"/>
    <ignoredError sqref="E30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showGridLines="0" view="pageBreakPreview" topLeftCell="B1" zoomScaleNormal="100" zoomScaleSheetLayoutView="100" workbookViewId="0">
      <selection sqref="A1:A1048576"/>
    </sheetView>
  </sheetViews>
  <sheetFormatPr defaultColWidth="7.5" defaultRowHeight="24" customHeight="1"/>
  <cols>
    <col min="1" max="1" width="3.25" style="101" hidden="1" customWidth="1"/>
    <col min="2" max="2" width="17.875" style="101" customWidth="1"/>
    <col min="3" max="14" width="6.625" style="101" customWidth="1"/>
    <col min="15" max="16" width="6.25" style="101" customWidth="1"/>
    <col min="17" max="256" width="7.5" style="101"/>
    <col min="257" max="257" width="3.25" style="101" customWidth="1"/>
    <col min="258" max="258" width="23.25" style="101" customWidth="1"/>
    <col min="259" max="270" width="6.625" style="101" customWidth="1"/>
    <col min="271" max="272" width="6.25" style="101" customWidth="1"/>
    <col min="273" max="512" width="7.5" style="101"/>
    <col min="513" max="513" width="3.25" style="101" customWidth="1"/>
    <col min="514" max="514" width="23.25" style="101" customWidth="1"/>
    <col min="515" max="526" width="6.625" style="101" customWidth="1"/>
    <col min="527" max="528" width="6.25" style="101" customWidth="1"/>
    <col min="529" max="768" width="7.5" style="101"/>
    <col min="769" max="769" width="3.25" style="101" customWidth="1"/>
    <col min="770" max="770" width="23.25" style="101" customWidth="1"/>
    <col min="771" max="782" width="6.625" style="101" customWidth="1"/>
    <col min="783" max="784" width="6.25" style="101" customWidth="1"/>
    <col min="785" max="1024" width="7.5" style="101"/>
    <col min="1025" max="1025" width="3.25" style="101" customWidth="1"/>
    <col min="1026" max="1026" width="23.25" style="101" customWidth="1"/>
    <col min="1027" max="1038" width="6.625" style="101" customWidth="1"/>
    <col min="1039" max="1040" width="6.25" style="101" customWidth="1"/>
    <col min="1041" max="1280" width="7.5" style="101"/>
    <col min="1281" max="1281" width="3.25" style="101" customWidth="1"/>
    <col min="1282" max="1282" width="23.25" style="101" customWidth="1"/>
    <col min="1283" max="1294" width="6.625" style="101" customWidth="1"/>
    <col min="1295" max="1296" width="6.25" style="101" customWidth="1"/>
    <col min="1297" max="1536" width="7.5" style="101"/>
    <col min="1537" max="1537" width="3.25" style="101" customWidth="1"/>
    <col min="1538" max="1538" width="23.25" style="101" customWidth="1"/>
    <col min="1539" max="1550" width="6.625" style="101" customWidth="1"/>
    <col min="1551" max="1552" width="6.25" style="101" customWidth="1"/>
    <col min="1553" max="1792" width="7.5" style="101"/>
    <col min="1793" max="1793" width="3.25" style="101" customWidth="1"/>
    <col min="1794" max="1794" width="23.25" style="101" customWidth="1"/>
    <col min="1795" max="1806" width="6.625" style="101" customWidth="1"/>
    <col min="1807" max="1808" width="6.25" style="101" customWidth="1"/>
    <col min="1809" max="2048" width="7.5" style="101"/>
    <col min="2049" max="2049" width="3.25" style="101" customWidth="1"/>
    <col min="2050" max="2050" width="23.25" style="101" customWidth="1"/>
    <col min="2051" max="2062" width="6.625" style="101" customWidth="1"/>
    <col min="2063" max="2064" width="6.25" style="101" customWidth="1"/>
    <col min="2065" max="2304" width="7.5" style="101"/>
    <col min="2305" max="2305" width="3.25" style="101" customWidth="1"/>
    <col min="2306" max="2306" width="23.25" style="101" customWidth="1"/>
    <col min="2307" max="2318" width="6.625" style="101" customWidth="1"/>
    <col min="2319" max="2320" width="6.25" style="101" customWidth="1"/>
    <col min="2321" max="2560" width="7.5" style="101"/>
    <col min="2561" max="2561" width="3.25" style="101" customWidth="1"/>
    <col min="2562" max="2562" width="23.25" style="101" customWidth="1"/>
    <col min="2563" max="2574" width="6.625" style="101" customWidth="1"/>
    <col min="2575" max="2576" width="6.25" style="101" customWidth="1"/>
    <col min="2577" max="2816" width="7.5" style="101"/>
    <col min="2817" max="2817" width="3.25" style="101" customWidth="1"/>
    <col min="2818" max="2818" width="23.25" style="101" customWidth="1"/>
    <col min="2819" max="2830" width="6.625" style="101" customWidth="1"/>
    <col min="2831" max="2832" width="6.25" style="101" customWidth="1"/>
    <col min="2833" max="3072" width="7.5" style="101"/>
    <col min="3073" max="3073" width="3.25" style="101" customWidth="1"/>
    <col min="3074" max="3074" width="23.25" style="101" customWidth="1"/>
    <col min="3075" max="3086" width="6.625" style="101" customWidth="1"/>
    <col min="3087" max="3088" width="6.25" style="101" customWidth="1"/>
    <col min="3089" max="3328" width="7.5" style="101"/>
    <col min="3329" max="3329" width="3.25" style="101" customWidth="1"/>
    <col min="3330" max="3330" width="23.25" style="101" customWidth="1"/>
    <col min="3331" max="3342" width="6.625" style="101" customWidth="1"/>
    <col min="3343" max="3344" width="6.25" style="101" customWidth="1"/>
    <col min="3345" max="3584" width="7.5" style="101"/>
    <col min="3585" max="3585" width="3.25" style="101" customWidth="1"/>
    <col min="3586" max="3586" width="23.25" style="101" customWidth="1"/>
    <col min="3587" max="3598" width="6.625" style="101" customWidth="1"/>
    <col min="3599" max="3600" width="6.25" style="101" customWidth="1"/>
    <col min="3601" max="3840" width="7.5" style="101"/>
    <col min="3841" max="3841" width="3.25" style="101" customWidth="1"/>
    <col min="3842" max="3842" width="23.25" style="101" customWidth="1"/>
    <col min="3843" max="3854" width="6.625" style="101" customWidth="1"/>
    <col min="3855" max="3856" width="6.25" style="101" customWidth="1"/>
    <col min="3857" max="4096" width="7.5" style="101"/>
    <col min="4097" max="4097" width="3.25" style="101" customWidth="1"/>
    <col min="4098" max="4098" width="23.25" style="101" customWidth="1"/>
    <col min="4099" max="4110" width="6.625" style="101" customWidth="1"/>
    <col min="4111" max="4112" width="6.25" style="101" customWidth="1"/>
    <col min="4113" max="4352" width="7.5" style="101"/>
    <col min="4353" max="4353" width="3.25" style="101" customWidth="1"/>
    <col min="4354" max="4354" width="23.25" style="101" customWidth="1"/>
    <col min="4355" max="4366" width="6.625" style="101" customWidth="1"/>
    <col min="4367" max="4368" width="6.25" style="101" customWidth="1"/>
    <col min="4369" max="4608" width="7.5" style="101"/>
    <col min="4609" max="4609" width="3.25" style="101" customWidth="1"/>
    <col min="4610" max="4610" width="23.25" style="101" customWidth="1"/>
    <col min="4611" max="4622" width="6.625" style="101" customWidth="1"/>
    <col min="4623" max="4624" width="6.25" style="101" customWidth="1"/>
    <col min="4625" max="4864" width="7.5" style="101"/>
    <col min="4865" max="4865" width="3.25" style="101" customWidth="1"/>
    <col min="4866" max="4866" width="23.25" style="101" customWidth="1"/>
    <col min="4867" max="4878" width="6.625" style="101" customWidth="1"/>
    <col min="4879" max="4880" width="6.25" style="101" customWidth="1"/>
    <col min="4881" max="5120" width="7.5" style="101"/>
    <col min="5121" max="5121" width="3.25" style="101" customWidth="1"/>
    <col min="5122" max="5122" width="23.25" style="101" customWidth="1"/>
    <col min="5123" max="5134" width="6.625" style="101" customWidth="1"/>
    <col min="5135" max="5136" width="6.25" style="101" customWidth="1"/>
    <col min="5137" max="5376" width="7.5" style="101"/>
    <col min="5377" max="5377" width="3.25" style="101" customWidth="1"/>
    <col min="5378" max="5378" width="23.25" style="101" customWidth="1"/>
    <col min="5379" max="5390" width="6.625" style="101" customWidth="1"/>
    <col min="5391" max="5392" width="6.25" style="101" customWidth="1"/>
    <col min="5393" max="5632" width="7.5" style="101"/>
    <col min="5633" max="5633" width="3.25" style="101" customWidth="1"/>
    <col min="5634" max="5634" width="23.25" style="101" customWidth="1"/>
    <col min="5635" max="5646" width="6.625" style="101" customWidth="1"/>
    <col min="5647" max="5648" width="6.25" style="101" customWidth="1"/>
    <col min="5649" max="5888" width="7.5" style="101"/>
    <col min="5889" max="5889" width="3.25" style="101" customWidth="1"/>
    <col min="5890" max="5890" width="23.25" style="101" customWidth="1"/>
    <col min="5891" max="5902" width="6.625" style="101" customWidth="1"/>
    <col min="5903" max="5904" width="6.25" style="101" customWidth="1"/>
    <col min="5905" max="6144" width="7.5" style="101"/>
    <col min="6145" max="6145" width="3.25" style="101" customWidth="1"/>
    <col min="6146" max="6146" width="23.25" style="101" customWidth="1"/>
    <col min="6147" max="6158" width="6.625" style="101" customWidth="1"/>
    <col min="6159" max="6160" width="6.25" style="101" customWidth="1"/>
    <col min="6161" max="6400" width="7.5" style="101"/>
    <col min="6401" max="6401" width="3.25" style="101" customWidth="1"/>
    <col min="6402" max="6402" width="23.25" style="101" customWidth="1"/>
    <col min="6403" max="6414" width="6.625" style="101" customWidth="1"/>
    <col min="6415" max="6416" width="6.25" style="101" customWidth="1"/>
    <col min="6417" max="6656" width="7.5" style="101"/>
    <col min="6657" max="6657" width="3.25" style="101" customWidth="1"/>
    <col min="6658" max="6658" width="23.25" style="101" customWidth="1"/>
    <col min="6659" max="6670" width="6.625" style="101" customWidth="1"/>
    <col min="6671" max="6672" width="6.25" style="101" customWidth="1"/>
    <col min="6673" max="6912" width="7.5" style="101"/>
    <col min="6913" max="6913" width="3.25" style="101" customWidth="1"/>
    <col min="6914" max="6914" width="23.25" style="101" customWidth="1"/>
    <col min="6915" max="6926" width="6.625" style="101" customWidth="1"/>
    <col min="6927" max="6928" width="6.25" style="101" customWidth="1"/>
    <col min="6929" max="7168" width="7.5" style="101"/>
    <col min="7169" max="7169" width="3.25" style="101" customWidth="1"/>
    <col min="7170" max="7170" width="23.25" style="101" customWidth="1"/>
    <col min="7171" max="7182" width="6.625" style="101" customWidth="1"/>
    <col min="7183" max="7184" width="6.25" style="101" customWidth="1"/>
    <col min="7185" max="7424" width="7.5" style="101"/>
    <col min="7425" max="7425" width="3.25" style="101" customWidth="1"/>
    <col min="7426" max="7426" width="23.25" style="101" customWidth="1"/>
    <col min="7427" max="7438" width="6.625" style="101" customWidth="1"/>
    <col min="7439" max="7440" width="6.25" style="101" customWidth="1"/>
    <col min="7441" max="7680" width="7.5" style="101"/>
    <col min="7681" max="7681" width="3.25" style="101" customWidth="1"/>
    <col min="7682" max="7682" width="23.25" style="101" customWidth="1"/>
    <col min="7683" max="7694" width="6.625" style="101" customWidth="1"/>
    <col min="7695" max="7696" width="6.25" style="101" customWidth="1"/>
    <col min="7697" max="7936" width="7.5" style="101"/>
    <col min="7937" max="7937" width="3.25" style="101" customWidth="1"/>
    <col min="7938" max="7938" width="23.25" style="101" customWidth="1"/>
    <col min="7939" max="7950" width="6.625" style="101" customWidth="1"/>
    <col min="7951" max="7952" width="6.25" style="101" customWidth="1"/>
    <col min="7953" max="8192" width="7.5" style="101"/>
    <col min="8193" max="8193" width="3.25" style="101" customWidth="1"/>
    <col min="8194" max="8194" width="23.25" style="101" customWidth="1"/>
    <col min="8195" max="8206" width="6.625" style="101" customWidth="1"/>
    <col min="8207" max="8208" width="6.25" style="101" customWidth="1"/>
    <col min="8209" max="8448" width="7.5" style="101"/>
    <col min="8449" max="8449" width="3.25" style="101" customWidth="1"/>
    <col min="8450" max="8450" width="23.25" style="101" customWidth="1"/>
    <col min="8451" max="8462" width="6.625" style="101" customWidth="1"/>
    <col min="8463" max="8464" width="6.25" style="101" customWidth="1"/>
    <col min="8465" max="8704" width="7.5" style="101"/>
    <col min="8705" max="8705" width="3.25" style="101" customWidth="1"/>
    <col min="8706" max="8706" width="23.25" style="101" customWidth="1"/>
    <col min="8707" max="8718" width="6.625" style="101" customWidth="1"/>
    <col min="8719" max="8720" width="6.25" style="101" customWidth="1"/>
    <col min="8721" max="8960" width="7.5" style="101"/>
    <col min="8961" max="8961" width="3.25" style="101" customWidth="1"/>
    <col min="8962" max="8962" width="23.25" style="101" customWidth="1"/>
    <col min="8963" max="8974" width="6.625" style="101" customWidth="1"/>
    <col min="8975" max="8976" width="6.25" style="101" customWidth="1"/>
    <col min="8977" max="9216" width="7.5" style="101"/>
    <col min="9217" max="9217" width="3.25" style="101" customWidth="1"/>
    <col min="9218" max="9218" width="23.25" style="101" customWidth="1"/>
    <col min="9219" max="9230" width="6.625" style="101" customWidth="1"/>
    <col min="9231" max="9232" width="6.25" style="101" customWidth="1"/>
    <col min="9233" max="9472" width="7.5" style="101"/>
    <col min="9473" max="9473" width="3.25" style="101" customWidth="1"/>
    <col min="9474" max="9474" width="23.25" style="101" customWidth="1"/>
    <col min="9475" max="9486" width="6.625" style="101" customWidth="1"/>
    <col min="9487" max="9488" width="6.25" style="101" customWidth="1"/>
    <col min="9489" max="9728" width="7.5" style="101"/>
    <col min="9729" max="9729" width="3.25" style="101" customWidth="1"/>
    <col min="9730" max="9730" width="23.25" style="101" customWidth="1"/>
    <col min="9731" max="9742" width="6.625" style="101" customWidth="1"/>
    <col min="9743" max="9744" width="6.25" style="101" customWidth="1"/>
    <col min="9745" max="9984" width="7.5" style="101"/>
    <col min="9985" max="9985" width="3.25" style="101" customWidth="1"/>
    <col min="9986" max="9986" width="23.25" style="101" customWidth="1"/>
    <col min="9987" max="9998" width="6.625" style="101" customWidth="1"/>
    <col min="9999" max="10000" width="6.25" style="101" customWidth="1"/>
    <col min="10001" max="10240" width="7.5" style="101"/>
    <col min="10241" max="10241" width="3.25" style="101" customWidth="1"/>
    <col min="10242" max="10242" width="23.25" style="101" customWidth="1"/>
    <col min="10243" max="10254" width="6.625" style="101" customWidth="1"/>
    <col min="10255" max="10256" width="6.25" style="101" customWidth="1"/>
    <col min="10257" max="10496" width="7.5" style="101"/>
    <col min="10497" max="10497" width="3.25" style="101" customWidth="1"/>
    <col min="10498" max="10498" width="23.25" style="101" customWidth="1"/>
    <col min="10499" max="10510" width="6.625" style="101" customWidth="1"/>
    <col min="10511" max="10512" width="6.25" style="101" customWidth="1"/>
    <col min="10513" max="10752" width="7.5" style="101"/>
    <col min="10753" max="10753" width="3.25" style="101" customWidth="1"/>
    <col min="10754" max="10754" width="23.25" style="101" customWidth="1"/>
    <col min="10755" max="10766" width="6.625" style="101" customWidth="1"/>
    <col min="10767" max="10768" width="6.25" style="101" customWidth="1"/>
    <col min="10769" max="11008" width="7.5" style="101"/>
    <col min="11009" max="11009" width="3.25" style="101" customWidth="1"/>
    <col min="11010" max="11010" width="23.25" style="101" customWidth="1"/>
    <col min="11011" max="11022" width="6.625" style="101" customWidth="1"/>
    <col min="11023" max="11024" width="6.25" style="101" customWidth="1"/>
    <col min="11025" max="11264" width="7.5" style="101"/>
    <col min="11265" max="11265" width="3.25" style="101" customWidth="1"/>
    <col min="11266" max="11266" width="23.25" style="101" customWidth="1"/>
    <col min="11267" max="11278" width="6.625" style="101" customWidth="1"/>
    <col min="11279" max="11280" width="6.25" style="101" customWidth="1"/>
    <col min="11281" max="11520" width="7.5" style="101"/>
    <col min="11521" max="11521" width="3.25" style="101" customWidth="1"/>
    <col min="11522" max="11522" width="23.25" style="101" customWidth="1"/>
    <col min="11523" max="11534" width="6.625" style="101" customWidth="1"/>
    <col min="11535" max="11536" width="6.25" style="101" customWidth="1"/>
    <col min="11537" max="11776" width="7.5" style="101"/>
    <col min="11777" max="11777" width="3.25" style="101" customWidth="1"/>
    <col min="11778" max="11778" width="23.25" style="101" customWidth="1"/>
    <col min="11779" max="11790" width="6.625" style="101" customWidth="1"/>
    <col min="11791" max="11792" width="6.25" style="101" customWidth="1"/>
    <col min="11793" max="12032" width="7.5" style="101"/>
    <col min="12033" max="12033" width="3.25" style="101" customWidth="1"/>
    <col min="12034" max="12034" width="23.25" style="101" customWidth="1"/>
    <col min="12035" max="12046" width="6.625" style="101" customWidth="1"/>
    <col min="12047" max="12048" width="6.25" style="101" customWidth="1"/>
    <col min="12049" max="12288" width="7.5" style="101"/>
    <col min="12289" max="12289" width="3.25" style="101" customWidth="1"/>
    <col min="12290" max="12290" width="23.25" style="101" customWidth="1"/>
    <col min="12291" max="12302" width="6.625" style="101" customWidth="1"/>
    <col min="12303" max="12304" width="6.25" style="101" customWidth="1"/>
    <col min="12305" max="12544" width="7.5" style="101"/>
    <col min="12545" max="12545" width="3.25" style="101" customWidth="1"/>
    <col min="12546" max="12546" width="23.25" style="101" customWidth="1"/>
    <col min="12547" max="12558" width="6.625" style="101" customWidth="1"/>
    <col min="12559" max="12560" width="6.25" style="101" customWidth="1"/>
    <col min="12561" max="12800" width="7.5" style="101"/>
    <col min="12801" max="12801" width="3.25" style="101" customWidth="1"/>
    <col min="12802" max="12802" width="23.25" style="101" customWidth="1"/>
    <col min="12803" max="12814" width="6.625" style="101" customWidth="1"/>
    <col min="12815" max="12816" width="6.25" style="101" customWidth="1"/>
    <col min="12817" max="13056" width="7.5" style="101"/>
    <col min="13057" max="13057" width="3.25" style="101" customWidth="1"/>
    <col min="13058" max="13058" width="23.25" style="101" customWidth="1"/>
    <col min="13059" max="13070" width="6.625" style="101" customWidth="1"/>
    <col min="13071" max="13072" width="6.25" style="101" customWidth="1"/>
    <col min="13073" max="13312" width="7.5" style="101"/>
    <col min="13313" max="13313" width="3.25" style="101" customWidth="1"/>
    <col min="13314" max="13314" width="23.25" style="101" customWidth="1"/>
    <col min="13315" max="13326" width="6.625" style="101" customWidth="1"/>
    <col min="13327" max="13328" width="6.25" style="101" customWidth="1"/>
    <col min="13329" max="13568" width="7.5" style="101"/>
    <col min="13569" max="13569" width="3.25" style="101" customWidth="1"/>
    <col min="13570" max="13570" width="23.25" style="101" customWidth="1"/>
    <col min="13571" max="13582" width="6.625" style="101" customWidth="1"/>
    <col min="13583" max="13584" width="6.25" style="101" customWidth="1"/>
    <col min="13585" max="13824" width="7.5" style="101"/>
    <col min="13825" max="13825" width="3.25" style="101" customWidth="1"/>
    <col min="13826" max="13826" width="23.25" style="101" customWidth="1"/>
    <col min="13827" max="13838" width="6.625" style="101" customWidth="1"/>
    <col min="13839" max="13840" width="6.25" style="101" customWidth="1"/>
    <col min="13841" max="14080" width="7.5" style="101"/>
    <col min="14081" max="14081" width="3.25" style="101" customWidth="1"/>
    <col min="14082" max="14082" width="23.25" style="101" customWidth="1"/>
    <col min="14083" max="14094" width="6.625" style="101" customWidth="1"/>
    <col min="14095" max="14096" width="6.25" style="101" customWidth="1"/>
    <col min="14097" max="14336" width="7.5" style="101"/>
    <col min="14337" max="14337" width="3.25" style="101" customWidth="1"/>
    <col min="14338" max="14338" width="23.25" style="101" customWidth="1"/>
    <col min="14339" max="14350" width="6.625" style="101" customWidth="1"/>
    <col min="14351" max="14352" width="6.25" style="101" customWidth="1"/>
    <col min="14353" max="14592" width="7.5" style="101"/>
    <col min="14593" max="14593" width="3.25" style="101" customWidth="1"/>
    <col min="14594" max="14594" width="23.25" style="101" customWidth="1"/>
    <col min="14595" max="14606" width="6.625" style="101" customWidth="1"/>
    <col min="14607" max="14608" width="6.25" style="101" customWidth="1"/>
    <col min="14609" max="14848" width="7.5" style="101"/>
    <col min="14849" max="14849" width="3.25" style="101" customWidth="1"/>
    <col min="14850" max="14850" width="23.25" style="101" customWidth="1"/>
    <col min="14851" max="14862" width="6.625" style="101" customWidth="1"/>
    <col min="14863" max="14864" width="6.25" style="101" customWidth="1"/>
    <col min="14865" max="15104" width="7.5" style="101"/>
    <col min="15105" max="15105" width="3.25" style="101" customWidth="1"/>
    <col min="15106" max="15106" width="23.25" style="101" customWidth="1"/>
    <col min="15107" max="15118" width="6.625" style="101" customWidth="1"/>
    <col min="15119" max="15120" width="6.25" style="101" customWidth="1"/>
    <col min="15121" max="15360" width="7.5" style="101"/>
    <col min="15361" max="15361" width="3.25" style="101" customWidth="1"/>
    <col min="15362" max="15362" width="23.25" style="101" customWidth="1"/>
    <col min="15363" max="15374" width="6.625" style="101" customWidth="1"/>
    <col min="15375" max="15376" width="6.25" style="101" customWidth="1"/>
    <col min="15377" max="15616" width="7.5" style="101"/>
    <col min="15617" max="15617" width="3.25" style="101" customWidth="1"/>
    <col min="15618" max="15618" width="23.25" style="101" customWidth="1"/>
    <col min="15619" max="15630" width="6.625" style="101" customWidth="1"/>
    <col min="15631" max="15632" width="6.25" style="101" customWidth="1"/>
    <col min="15633" max="15872" width="7.5" style="101"/>
    <col min="15873" max="15873" width="3.25" style="101" customWidth="1"/>
    <col min="15874" max="15874" width="23.25" style="101" customWidth="1"/>
    <col min="15875" max="15886" width="6.625" style="101" customWidth="1"/>
    <col min="15887" max="15888" width="6.25" style="101" customWidth="1"/>
    <col min="15889" max="16128" width="7.5" style="101"/>
    <col min="16129" max="16129" width="3.25" style="101" customWidth="1"/>
    <col min="16130" max="16130" width="23.25" style="101" customWidth="1"/>
    <col min="16131" max="16142" width="6.625" style="101" customWidth="1"/>
    <col min="16143" max="16144" width="6.25" style="101" customWidth="1"/>
    <col min="16145" max="16384" width="7.5" style="101"/>
  </cols>
  <sheetData>
    <row r="1" spans="2:15" ht="18.75" customHeight="1">
      <c r="N1" s="102"/>
    </row>
    <row r="2" spans="2:15" ht="24" customHeight="1" thickBot="1">
      <c r="B2" s="103" t="s">
        <v>191</v>
      </c>
      <c r="N2" s="102"/>
    </row>
    <row r="3" spans="2:15" ht="20.25" customHeight="1">
      <c r="B3" s="628" t="s">
        <v>192</v>
      </c>
      <c r="C3" s="630" t="s">
        <v>193</v>
      </c>
      <c r="D3" s="627"/>
      <c r="E3" s="627"/>
      <c r="F3" s="104" t="s">
        <v>194</v>
      </c>
      <c r="G3" s="105"/>
      <c r="H3" s="106"/>
      <c r="I3" s="107" t="s">
        <v>195</v>
      </c>
      <c r="J3" s="105"/>
      <c r="K3" s="105"/>
      <c r="L3" s="104" t="s">
        <v>149</v>
      </c>
      <c r="M3" s="105"/>
      <c r="N3" s="105"/>
      <c r="O3" s="108"/>
    </row>
    <row r="4" spans="2:15" ht="20.25" customHeight="1">
      <c r="B4" s="629"/>
      <c r="C4" s="109" t="s">
        <v>165</v>
      </c>
      <c r="D4" s="110" t="s">
        <v>196</v>
      </c>
      <c r="E4" s="110" t="s">
        <v>197</v>
      </c>
      <c r="F4" s="111" t="s">
        <v>193</v>
      </c>
      <c r="G4" s="110" t="s">
        <v>96</v>
      </c>
      <c r="H4" s="112" t="s">
        <v>198</v>
      </c>
      <c r="I4" s="109" t="s">
        <v>199</v>
      </c>
      <c r="J4" s="110" t="s">
        <v>200</v>
      </c>
      <c r="K4" s="110" t="s">
        <v>201</v>
      </c>
      <c r="L4" s="111" t="s">
        <v>193</v>
      </c>
      <c r="M4" s="110" t="s">
        <v>200</v>
      </c>
      <c r="N4" s="110" t="s">
        <v>202</v>
      </c>
      <c r="O4" s="108"/>
    </row>
    <row r="5" spans="2:15" ht="18.75" customHeight="1">
      <c r="B5" s="113" t="s">
        <v>203</v>
      </c>
      <c r="C5" s="308">
        <v>750</v>
      </c>
      <c r="D5" s="321">
        <v>389</v>
      </c>
      <c r="E5" s="321">
        <v>361</v>
      </c>
      <c r="F5" s="389">
        <v>0</v>
      </c>
      <c r="G5" s="390">
        <v>0</v>
      </c>
      <c r="H5" s="391">
        <v>0</v>
      </c>
      <c r="I5" s="308">
        <v>750</v>
      </c>
      <c r="J5" s="321">
        <v>389</v>
      </c>
      <c r="K5" s="321">
        <v>361</v>
      </c>
      <c r="L5" s="389">
        <v>0</v>
      </c>
      <c r="M5" s="390">
        <v>0</v>
      </c>
      <c r="N5" s="288">
        <v>0</v>
      </c>
      <c r="O5" s="108"/>
    </row>
    <row r="6" spans="2:15" ht="18.75" customHeight="1">
      <c r="B6" s="113" t="s">
        <v>150</v>
      </c>
      <c r="C6" s="308">
        <v>676</v>
      </c>
      <c r="D6" s="321">
        <v>278</v>
      </c>
      <c r="E6" s="321">
        <v>398</v>
      </c>
      <c r="F6" s="392">
        <v>124</v>
      </c>
      <c r="G6" s="306">
        <v>58</v>
      </c>
      <c r="H6" s="320">
        <v>66</v>
      </c>
      <c r="I6" s="393">
        <v>552</v>
      </c>
      <c r="J6" s="306">
        <v>220</v>
      </c>
      <c r="K6" s="308">
        <v>332</v>
      </c>
      <c r="L6" s="394">
        <v>0</v>
      </c>
      <c r="M6" s="289">
        <v>0</v>
      </c>
      <c r="N6" s="288">
        <v>0</v>
      </c>
      <c r="O6" s="108"/>
    </row>
    <row r="7" spans="2:15" ht="18.75" customHeight="1">
      <c r="B7" s="113" t="s">
        <v>204</v>
      </c>
      <c r="C7" s="322">
        <v>0</v>
      </c>
      <c r="D7" s="322">
        <v>0</v>
      </c>
      <c r="E7" s="322">
        <v>0</v>
      </c>
      <c r="F7" s="394">
        <v>0</v>
      </c>
      <c r="G7" s="289">
        <v>0</v>
      </c>
      <c r="H7" s="319">
        <v>0</v>
      </c>
      <c r="I7" s="395">
        <v>0</v>
      </c>
      <c r="J7" s="289">
        <v>0</v>
      </c>
      <c r="K7" s="288">
        <v>0</v>
      </c>
      <c r="L7" s="394">
        <v>0</v>
      </c>
      <c r="M7" s="289">
        <v>0</v>
      </c>
      <c r="N7" s="288">
        <v>0</v>
      </c>
      <c r="O7" s="108"/>
    </row>
    <row r="8" spans="2:15" ht="18.75" customHeight="1">
      <c r="B8" s="113" t="s">
        <v>205</v>
      </c>
      <c r="C8" s="308">
        <v>290</v>
      </c>
      <c r="D8" s="321">
        <v>35</v>
      </c>
      <c r="E8" s="321">
        <v>255</v>
      </c>
      <c r="F8" s="394">
        <v>0</v>
      </c>
      <c r="G8" s="289">
        <v>0</v>
      </c>
      <c r="H8" s="319">
        <v>0</v>
      </c>
      <c r="I8" s="393">
        <v>290</v>
      </c>
      <c r="J8" s="306">
        <v>35</v>
      </c>
      <c r="K8" s="308">
        <v>255</v>
      </c>
      <c r="L8" s="394">
        <v>0</v>
      </c>
      <c r="M8" s="289">
        <v>0</v>
      </c>
      <c r="N8" s="288">
        <v>0</v>
      </c>
      <c r="O8" s="108"/>
    </row>
    <row r="9" spans="2:15" ht="18.75" customHeight="1">
      <c r="B9" s="113" t="s">
        <v>206</v>
      </c>
      <c r="C9" s="322">
        <v>0</v>
      </c>
      <c r="D9" s="322">
        <v>0</v>
      </c>
      <c r="E9" s="322">
        <v>0</v>
      </c>
      <c r="F9" s="394">
        <v>0</v>
      </c>
      <c r="G9" s="289">
        <v>0</v>
      </c>
      <c r="H9" s="319">
        <v>0</v>
      </c>
      <c r="I9" s="395">
        <v>0</v>
      </c>
      <c r="J9" s="289">
        <v>0</v>
      </c>
      <c r="K9" s="288">
        <v>0</v>
      </c>
      <c r="L9" s="394">
        <v>0</v>
      </c>
      <c r="M9" s="289">
        <v>0</v>
      </c>
      <c r="N9" s="288">
        <v>0</v>
      </c>
      <c r="O9" s="108"/>
    </row>
    <row r="10" spans="2:15" ht="18.75" customHeight="1">
      <c r="B10" s="114" t="s">
        <v>207</v>
      </c>
      <c r="C10" s="305">
        <v>0</v>
      </c>
      <c r="D10" s="396">
        <v>0</v>
      </c>
      <c r="E10" s="396">
        <v>0</v>
      </c>
      <c r="F10" s="397">
        <v>0</v>
      </c>
      <c r="G10" s="303">
        <v>0</v>
      </c>
      <c r="H10" s="302">
        <v>0</v>
      </c>
      <c r="I10" s="397">
        <v>0</v>
      </c>
      <c r="J10" s="303">
        <v>0</v>
      </c>
      <c r="K10" s="302">
        <v>0</v>
      </c>
      <c r="L10" s="397">
        <v>0</v>
      </c>
      <c r="M10" s="303">
        <v>0</v>
      </c>
      <c r="N10" s="302">
        <v>0</v>
      </c>
      <c r="O10" s="108"/>
    </row>
    <row r="11" spans="2:15" ht="20.25" customHeight="1" thickBot="1">
      <c r="B11" s="115" t="s">
        <v>208</v>
      </c>
      <c r="C11" s="315">
        <f t="shared" ref="C11:N11" si="0">SUM(C5:C10)</f>
        <v>1716</v>
      </c>
      <c r="D11" s="398">
        <f t="shared" si="0"/>
        <v>702</v>
      </c>
      <c r="E11" s="398">
        <f t="shared" si="0"/>
        <v>1014</v>
      </c>
      <c r="F11" s="318">
        <f t="shared" si="0"/>
        <v>124</v>
      </c>
      <c r="G11" s="398">
        <f t="shared" si="0"/>
        <v>58</v>
      </c>
      <c r="H11" s="399">
        <f t="shared" si="0"/>
        <v>66</v>
      </c>
      <c r="I11" s="315">
        <f t="shared" si="0"/>
        <v>1592</v>
      </c>
      <c r="J11" s="398">
        <f t="shared" si="0"/>
        <v>644</v>
      </c>
      <c r="K11" s="398">
        <f t="shared" si="0"/>
        <v>948</v>
      </c>
      <c r="L11" s="318">
        <f t="shared" si="0"/>
        <v>0</v>
      </c>
      <c r="M11" s="398">
        <f t="shared" si="0"/>
        <v>0</v>
      </c>
      <c r="N11" s="398">
        <f t="shared" si="0"/>
        <v>0</v>
      </c>
      <c r="O11" s="108"/>
    </row>
    <row r="12" spans="2:15" ht="17.25" customHeight="1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N12" s="102"/>
    </row>
    <row r="13" spans="2:15" ht="13.5" thickBot="1">
      <c r="B13" s="103" t="s">
        <v>151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2:15" ht="20.25" customHeight="1">
      <c r="B14" s="628" t="s">
        <v>209</v>
      </c>
      <c r="C14" s="626" t="s">
        <v>210</v>
      </c>
      <c r="D14" s="627"/>
      <c r="E14" s="631"/>
      <c r="F14" s="630" t="s">
        <v>211</v>
      </c>
      <c r="G14" s="630"/>
      <c r="H14" s="632"/>
      <c r="I14" s="626" t="s">
        <v>212</v>
      </c>
      <c r="J14" s="627"/>
      <c r="K14" s="627"/>
      <c r="O14" s="108"/>
    </row>
    <row r="15" spans="2:15" ht="20.25" customHeight="1">
      <c r="B15" s="629"/>
      <c r="C15" s="111" t="s">
        <v>208</v>
      </c>
      <c r="D15" s="110" t="s">
        <v>196</v>
      </c>
      <c r="E15" s="112" t="s">
        <v>197</v>
      </c>
      <c r="F15" s="109" t="s">
        <v>208</v>
      </c>
      <c r="G15" s="116" t="s">
        <v>196</v>
      </c>
      <c r="H15" s="117" t="s">
        <v>197</v>
      </c>
      <c r="I15" s="109" t="s">
        <v>208</v>
      </c>
      <c r="J15" s="110" t="s">
        <v>196</v>
      </c>
      <c r="K15" s="110" t="s">
        <v>197</v>
      </c>
      <c r="O15" s="108"/>
    </row>
    <row r="16" spans="2:15" ht="18.75" customHeight="1">
      <c r="B16" s="113" t="s">
        <v>213</v>
      </c>
      <c r="C16" s="291">
        <f t="shared" ref="C16:C22" si="1">SUM(D16:E16)</f>
        <v>93</v>
      </c>
      <c r="D16" s="322">
        <f t="shared" ref="D16:E22" si="2">SUM(G16,J16)</f>
        <v>27</v>
      </c>
      <c r="E16" s="319">
        <f t="shared" si="2"/>
        <v>66</v>
      </c>
      <c r="F16" s="308">
        <v>11</v>
      </c>
      <c r="G16" s="322">
        <v>1</v>
      </c>
      <c r="H16" s="321">
        <v>10</v>
      </c>
      <c r="I16" s="400">
        <v>82</v>
      </c>
      <c r="J16" s="321">
        <v>26</v>
      </c>
      <c r="K16" s="321">
        <v>56</v>
      </c>
      <c r="O16" s="108"/>
    </row>
    <row r="17" spans="2:15" ht="18.75" customHeight="1">
      <c r="B17" s="113" t="s">
        <v>214</v>
      </c>
      <c r="C17" s="291">
        <f t="shared" si="1"/>
        <v>11</v>
      </c>
      <c r="D17" s="322">
        <f t="shared" si="2"/>
        <v>0</v>
      </c>
      <c r="E17" s="319">
        <f t="shared" si="2"/>
        <v>11</v>
      </c>
      <c r="F17" s="308">
        <v>11</v>
      </c>
      <c r="G17" s="322">
        <v>0</v>
      </c>
      <c r="H17" s="321">
        <v>11</v>
      </c>
      <c r="I17" s="291">
        <v>0</v>
      </c>
      <c r="J17" s="322">
        <v>0</v>
      </c>
      <c r="K17" s="322">
        <v>0</v>
      </c>
      <c r="O17" s="108"/>
    </row>
    <row r="18" spans="2:15" ht="18.75" customHeight="1">
      <c r="B18" s="113" t="s">
        <v>215</v>
      </c>
      <c r="C18" s="291">
        <f t="shared" si="1"/>
        <v>23</v>
      </c>
      <c r="D18" s="322">
        <f t="shared" si="2"/>
        <v>10</v>
      </c>
      <c r="E18" s="319">
        <f t="shared" si="2"/>
        <v>13</v>
      </c>
      <c r="F18" s="308">
        <v>9</v>
      </c>
      <c r="G18" s="322">
        <v>1</v>
      </c>
      <c r="H18" s="321">
        <v>8</v>
      </c>
      <c r="I18" s="400">
        <v>14</v>
      </c>
      <c r="J18" s="321">
        <v>9</v>
      </c>
      <c r="K18" s="321">
        <v>5</v>
      </c>
      <c r="O18" s="108"/>
    </row>
    <row r="19" spans="2:15" ht="18.75" customHeight="1">
      <c r="B19" s="113" t="s">
        <v>152</v>
      </c>
      <c r="C19" s="291">
        <f t="shared" si="1"/>
        <v>10</v>
      </c>
      <c r="D19" s="322">
        <f t="shared" si="2"/>
        <v>0</v>
      </c>
      <c r="E19" s="319">
        <f t="shared" si="2"/>
        <v>10</v>
      </c>
      <c r="F19" s="288">
        <v>0</v>
      </c>
      <c r="G19" s="322">
        <v>0</v>
      </c>
      <c r="H19" s="322">
        <v>0</v>
      </c>
      <c r="I19" s="400">
        <v>10</v>
      </c>
      <c r="J19" s="322">
        <v>0</v>
      </c>
      <c r="K19" s="321">
        <v>10</v>
      </c>
      <c r="O19" s="108"/>
    </row>
    <row r="20" spans="2:15" ht="18.75" customHeight="1">
      <c r="B20" s="113" t="s">
        <v>153</v>
      </c>
      <c r="C20" s="291">
        <f t="shared" si="1"/>
        <v>7</v>
      </c>
      <c r="D20" s="322">
        <f t="shared" si="2"/>
        <v>1</v>
      </c>
      <c r="E20" s="319">
        <f t="shared" si="2"/>
        <v>6</v>
      </c>
      <c r="F20" s="288">
        <v>0</v>
      </c>
      <c r="G20" s="322">
        <v>0</v>
      </c>
      <c r="H20" s="322">
        <v>0</v>
      </c>
      <c r="I20" s="400">
        <v>7</v>
      </c>
      <c r="J20" s="321">
        <v>1</v>
      </c>
      <c r="K20" s="321">
        <v>6</v>
      </c>
      <c r="O20" s="108"/>
    </row>
    <row r="21" spans="2:15" ht="18.75" customHeight="1">
      <c r="B21" s="113" t="s">
        <v>30</v>
      </c>
      <c r="C21" s="291">
        <f t="shared" si="1"/>
        <v>16</v>
      </c>
      <c r="D21" s="322">
        <f t="shared" si="2"/>
        <v>8</v>
      </c>
      <c r="E21" s="319">
        <f t="shared" si="2"/>
        <v>8</v>
      </c>
      <c r="F21" s="288">
        <v>0</v>
      </c>
      <c r="G21" s="322">
        <v>0</v>
      </c>
      <c r="H21" s="322">
        <v>0</v>
      </c>
      <c r="I21" s="400">
        <v>16</v>
      </c>
      <c r="J21" s="321">
        <v>8</v>
      </c>
      <c r="K21" s="321">
        <v>8</v>
      </c>
      <c r="O21" s="108"/>
    </row>
    <row r="22" spans="2:15" ht="18.75" customHeight="1">
      <c r="B22" s="113" t="s">
        <v>32</v>
      </c>
      <c r="C22" s="291">
        <f t="shared" si="1"/>
        <v>12</v>
      </c>
      <c r="D22" s="322">
        <f t="shared" si="2"/>
        <v>6</v>
      </c>
      <c r="E22" s="319">
        <f t="shared" si="2"/>
        <v>6</v>
      </c>
      <c r="F22" s="288">
        <v>0</v>
      </c>
      <c r="G22" s="322">
        <v>0</v>
      </c>
      <c r="H22" s="322">
        <v>0</v>
      </c>
      <c r="I22" s="400">
        <v>12</v>
      </c>
      <c r="J22" s="321">
        <v>6</v>
      </c>
      <c r="K22" s="321">
        <v>6</v>
      </c>
      <c r="O22" s="108"/>
    </row>
    <row r="23" spans="2:15" ht="20.25" customHeight="1" thickBot="1">
      <c r="B23" s="118" t="s">
        <v>210</v>
      </c>
      <c r="C23" s="401">
        <f t="shared" ref="C23:K23" si="3">SUM(C16:C22)</f>
        <v>172</v>
      </c>
      <c r="D23" s="402">
        <f t="shared" si="3"/>
        <v>52</v>
      </c>
      <c r="E23" s="403">
        <f t="shared" si="3"/>
        <v>120</v>
      </c>
      <c r="F23" s="404">
        <f t="shared" si="3"/>
        <v>31</v>
      </c>
      <c r="G23" s="402">
        <f t="shared" si="3"/>
        <v>2</v>
      </c>
      <c r="H23" s="402">
        <f t="shared" si="3"/>
        <v>29</v>
      </c>
      <c r="I23" s="401">
        <f t="shared" si="3"/>
        <v>141</v>
      </c>
      <c r="J23" s="402">
        <f t="shared" si="3"/>
        <v>50</v>
      </c>
      <c r="K23" s="402">
        <f t="shared" si="3"/>
        <v>91</v>
      </c>
      <c r="O23" s="108"/>
    </row>
    <row r="24" spans="2:15" ht="7.5" customHeight="1">
      <c r="B24" s="108"/>
      <c r="C24" s="119"/>
      <c r="D24" s="119"/>
      <c r="E24" s="119"/>
      <c r="F24" s="119"/>
      <c r="G24" s="119"/>
      <c r="H24" s="119"/>
      <c r="I24" s="119"/>
      <c r="J24" s="119"/>
      <c r="K24" s="119"/>
      <c r="O24" s="108"/>
    </row>
    <row r="25" spans="2:15" ht="13.5" thickBot="1">
      <c r="B25" s="103" t="s">
        <v>216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2:15" ht="20.25" customHeight="1">
      <c r="B26" s="628" t="s">
        <v>209</v>
      </c>
      <c r="C26" s="626" t="s">
        <v>210</v>
      </c>
      <c r="D26" s="627"/>
      <c r="E26" s="631"/>
      <c r="F26" s="630" t="s">
        <v>211</v>
      </c>
      <c r="G26" s="630"/>
      <c r="H26" s="632"/>
      <c r="I26" s="626" t="s">
        <v>212</v>
      </c>
      <c r="J26" s="627"/>
      <c r="K26" s="627"/>
      <c r="O26" s="108"/>
    </row>
    <row r="27" spans="2:15" ht="20.25" customHeight="1">
      <c r="B27" s="629"/>
      <c r="C27" s="111" t="s">
        <v>208</v>
      </c>
      <c r="D27" s="110" t="s">
        <v>196</v>
      </c>
      <c r="E27" s="112" t="s">
        <v>197</v>
      </c>
      <c r="F27" s="109" t="s">
        <v>208</v>
      </c>
      <c r="G27" s="116" t="s">
        <v>196</v>
      </c>
      <c r="H27" s="117" t="s">
        <v>197</v>
      </c>
      <c r="I27" s="109" t="s">
        <v>208</v>
      </c>
      <c r="J27" s="110" t="s">
        <v>196</v>
      </c>
      <c r="K27" s="110" t="s">
        <v>197</v>
      </c>
      <c r="O27" s="108"/>
    </row>
    <row r="28" spans="2:15" ht="18.75" customHeight="1">
      <c r="B28" s="113" t="s">
        <v>213</v>
      </c>
      <c r="C28" s="291">
        <v>238</v>
      </c>
      <c r="D28" s="322">
        <v>135</v>
      </c>
      <c r="E28" s="319">
        <v>103</v>
      </c>
      <c r="F28" s="288">
        <v>0</v>
      </c>
      <c r="G28" s="322">
        <v>0</v>
      </c>
      <c r="H28" s="322">
        <v>0</v>
      </c>
      <c r="I28" s="400">
        <v>238</v>
      </c>
      <c r="J28" s="321">
        <v>135</v>
      </c>
      <c r="K28" s="321">
        <v>103</v>
      </c>
      <c r="O28" s="108"/>
    </row>
    <row r="29" spans="2:15" ht="18.75" customHeight="1">
      <c r="B29" s="113" t="s">
        <v>214</v>
      </c>
      <c r="C29" s="291">
        <v>59</v>
      </c>
      <c r="D29" s="322">
        <v>38</v>
      </c>
      <c r="E29" s="319">
        <v>21</v>
      </c>
      <c r="F29" s="308">
        <v>59</v>
      </c>
      <c r="G29" s="321">
        <v>38</v>
      </c>
      <c r="H29" s="321">
        <v>21</v>
      </c>
      <c r="I29" s="291">
        <v>0</v>
      </c>
      <c r="J29" s="322">
        <v>0</v>
      </c>
      <c r="K29" s="322">
        <v>0</v>
      </c>
      <c r="O29" s="108"/>
    </row>
    <row r="30" spans="2:15" ht="18.75" customHeight="1">
      <c r="B30" s="113" t="s">
        <v>215</v>
      </c>
      <c r="C30" s="291">
        <v>71</v>
      </c>
      <c r="D30" s="322">
        <v>46</v>
      </c>
      <c r="E30" s="319">
        <v>25</v>
      </c>
      <c r="F30" s="308">
        <v>60</v>
      </c>
      <c r="G30" s="321">
        <v>43</v>
      </c>
      <c r="H30" s="321">
        <v>17</v>
      </c>
      <c r="I30" s="400">
        <v>11</v>
      </c>
      <c r="J30" s="321">
        <v>3</v>
      </c>
      <c r="K30" s="321">
        <v>8</v>
      </c>
      <c r="O30" s="108"/>
    </row>
    <row r="31" spans="2:15" ht="18.75" customHeight="1">
      <c r="B31" s="113" t="s">
        <v>152</v>
      </c>
      <c r="C31" s="291">
        <v>0</v>
      </c>
      <c r="D31" s="322">
        <v>0</v>
      </c>
      <c r="E31" s="319">
        <v>0</v>
      </c>
      <c r="F31" s="288">
        <v>0</v>
      </c>
      <c r="G31" s="322">
        <v>0</v>
      </c>
      <c r="H31" s="322">
        <v>0</v>
      </c>
      <c r="I31" s="291">
        <v>0</v>
      </c>
      <c r="J31" s="322">
        <v>0</v>
      </c>
      <c r="K31" s="322">
        <v>0</v>
      </c>
      <c r="O31" s="108"/>
    </row>
    <row r="32" spans="2:15" ht="18.75" customHeight="1">
      <c r="B32" s="113" t="s">
        <v>153</v>
      </c>
      <c r="C32" s="291">
        <v>2</v>
      </c>
      <c r="D32" s="322">
        <v>0</v>
      </c>
      <c r="E32" s="319">
        <v>2</v>
      </c>
      <c r="F32" s="288">
        <v>0</v>
      </c>
      <c r="G32" s="322">
        <v>0</v>
      </c>
      <c r="H32" s="322">
        <v>0</v>
      </c>
      <c r="I32" s="291">
        <v>2</v>
      </c>
      <c r="J32" s="322">
        <v>0</v>
      </c>
      <c r="K32" s="322">
        <v>2</v>
      </c>
      <c r="O32" s="108"/>
    </row>
    <row r="33" spans="2:15" ht="18.75" customHeight="1">
      <c r="B33" s="113" t="s">
        <v>30</v>
      </c>
      <c r="C33" s="291">
        <v>19</v>
      </c>
      <c r="D33" s="322">
        <v>13</v>
      </c>
      <c r="E33" s="319">
        <v>6</v>
      </c>
      <c r="F33" s="288">
        <v>0</v>
      </c>
      <c r="G33" s="322">
        <v>0</v>
      </c>
      <c r="H33" s="322">
        <v>0</v>
      </c>
      <c r="I33" s="291">
        <v>19</v>
      </c>
      <c r="J33" s="322">
        <v>13</v>
      </c>
      <c r="K33" s="322">
        <v>6</v>
      </c>
      <c r="O33" s="108"/>
    </row>
    <row r="34" spans="2:15" ht="18.75" customHeight="1">
      <c r="B34" s="113" t="s">
        <v>32</v>
      </c>
      <c r="C34" s="291">
        <v>49</v>
      </c>
      <c r="D34" s="322">
        <v>29</v>
      </c>
      <c r="E34" s="319">
        <v>20</v>
      </c>
      <c r="F34" s="288">
        <v>0</v>
      </c>
      <c r="G34" s="322">
        <v>0</v>
      </c>
      <c r="H34" s="322">
        <v>0</v>
      </c>
      <c r="I34" s="400">
        <v>49</v>
      </c>
      <c r="J34" s="321">
        <v>29</v>
      </c>
      <c r="K34" s="321">
        <v>20</v>
      </c>
      <c r="O34" s="108"/>
    </row>
    <row r="35" spans="2:15" ht="20.25" customHeight="1" thickBot="1">
      <c r="B35" s="118" t="s">
        <v>210</v>
      </c>
      <c r="C35" s="401">
        <f t="shared" ref="C35:K35" si="4">SUM(C28:C34)</f>
        <v>438</v>
      </c>
      <c r="D35" s="402">
        <f t="shared" si="4"/>
        <v>261</v>
      </c>
      <c r="E35" s="403">
        <f t="shared" si="4"/>
        <v>177</v>
      </c>
      <c r="F35" s="404">
        <f t="shared" si="4"/>
        <v>119</v>
      </c>
      <c r="G35" s="402">
        <f t="shared" si="4"/>
        <v>81</v>
      </c>
      <c r="H35" s="402">
        <f t="shared" si="4"/>
        <v>38</v>
      </c>
      <c r="I35" s="401">
        <f t="shared" si="4"/>
        <v>319</v>
      </c>
      <c r="J35" s="402">
        <f t="shared" si="4"/>
        <v>180</v>
      </c>
      <c r="K35" s="402">
        <f t="shared" si="4"/>
        <v>139</v>
      </c>
      <c r="O35" s="108"/>
    </row>
    <row r="36" spans="2:15" ht="17.25" customHeight="1"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2:15" ht="13.5" thickBot="1">
      <c r="B37" s="103" t="s">
        <v>217</v>
      </c>
      <c r="C37" s="108"/>
      <c r="D37" s="108"/>
      <c r="E37" s="108"/>
      <c r="F37" s="108"/>
      <c r="G37" s="108"/>
      <c r="H37" s="108"/>
      <c r="I37" s="108"/>
      <c r="J37" s="108"/>
      <c r="K37" s="108"/>
    </row>
    <row r="38" spans="2:15" ht="20.25" customHeight="1">
      <c r="B38" s="628" t="s">
        <v>209</v>
      </c>
      <c r="C38" s="626" t="s">
        <v>210</v>
      </c>
      <c r="D38" s="627"/>
      <c r="E38" s="631"/>
      <c r="F38" s="630" t="s">
        <v>211</v>
      </c>
      <c r="G38" s="630"/>
      <c r="H38" s="632"/>
      <c r="I38" s="626" t="s">
        <v>212</v>
      </c>
      <c r="J38" s="627"/>
      <c r="K38" s="627"/>
      <c r="O38" s="108"/>
    </row>
    <row r="39" spans="2:15" ht="20.25" customHeight="1">
      <c r="B39" s="629"/>
      <c r="C39" s="111" t="s">
        <v>208</v>
      </c>
      <c r="D39" s="110" t="s">
        <v>196</v>
      </c>
      <c r="E39" s="112" t="s">
        <v>197</v>
      </c>
      <c r="F39" s="109" t="s">
        <v>208</v>
      </c>
      <c r="G39" s="116" t="s">
        <v>196</v>
      </c>
      <c r="H39" s="117" t="s">
        <v>197</v>
      </c>
      <c r="I39" s="109" t="s">
        <v>208</v>
      </c>
      <c r="J39" s="110" t="s">
        <v>196</v>
      </c>
      <c r="K39" s="110" t="s">
        <v>197</v>
      </c>
      <c r="O39" s="108"/>
    </row>
    <row r="40" spans="2:15" ht="18.75" customHeight="1">
      <c r="B40" s="113" t="s">
        <v>213</v>
      </c>
      <c r="C40" s="291">
        <v>30</v>
      </c>
      <c r="D40" s="322">
        <v>10</v>
      </c>
      <c r="E40" s="319">
        <v>20</v>
      </c>
      <c r="F40" s="308">
        <v>3</v>
      </c>
      <c r="G40" s="322">
        <v>0</v>
      </c>
      <c r="H40" s="321">
        <v>3</v>
      </c>
      <c r="I40" s="400">
        <v>27</v>
      </c>
      <c r="J40" s="321">
        <v>10</v>
      </c>
      <c r="K40" s="321">
        <v>17</v>
      </c>
      <c r="O40" s="108"/>
    </row>
    <row r="41" spans="2:15" ht="18.75" customHeight="1">
      <c r="B41" s="113" t="s">
        <v>214</v>
      </c>
      <c r="C41" s="291">
        <v>4</v>
      </c>
      <c r="D41" s="322">
        <v>2</v>
      </c>
      <c r="E41" s="319">
        <v>2</v>
      </c>
      <c r="F41" s="308">
        <v>4</v>
      </c>
      <c r="G41" s="321">
        <v>2</v>
      </c>
      <c r="H41" s="321">
        <v>2</v>
      </c>
      <c r="I41" s="291">
        <v>0</v>
      </c>
      <c r="J41" s="322">
        <v>0</v>
      </c>
      <c r="K41" s="322">
        <v>0</v>
      </c>
      <c r="O41" s="108"/>
    </row>
    <row r="42" spans="2:15" ht="18.75" customHeight="1">
      <c r="B42" s="113" t="s">
        <v>215</v>
      </c>
      <c r="C42" s="291">
        <v>4</v>
      </c>
      <c r="D42" s="322">
        <v>2</v>
      </c>
      <c r="E42" s="319">
        <v>2</v>
      </c>
      <c r="F42" s="308">
        <v>3</v>
      </c>
      <c r="G42" s="321">
        <v>2</v>
      </c>
      <c r="H42" s="322">
        <v>1</v>
      </c>
      <c r="I42" s="400">
        <v>1</v>
      </c>
      <c r="J42" s="322">
        <v>0</v>
      </c>
      <c r="K42" s="321">
        <v>1</v>
      </c>
      <c r="O42" s="108"/>
    </row>
    <row r="43" spans="2:15" ht="18.75" customHeight="1">
      <c r="B43" s="113" t="s">
        <v>152</v>
      </c>
      <c r="C43" s="291">
        <v>3</v>
      </c>
      <c r="D43" s="322">
        <v>1</v>
      </c>
      <c r="E43" s="319">
        <v>2</v>
      </c>
      <c r="F43" s="288">
        <v>0</v>
      </c>
      <c r="G43" s="322">
        <v>0</v>
      </c>
      <c r="H43" s="322">
        <v>0</v>
      </c>
      <c r="I43" s="291">
        <v>3</v>
      </c>
      <c r="J43" s="322">
        <v>1</v>
      </c>
      <c r="K43" s="322">
        <v>2</v>
      </c>
      <c r="O43" s="108"/>
    </row>
    <row r="44" spans="2:15" ht="18.75" customHeight="1">
      <c r="B44" s="113" t="s">
        <v>153</v>
      </c>
      <c r="C44" s="291">
        <v>2</v>
      </c>
      <c r="D44" s="322">
        <v>2</v>
      </c>
      <c r="E44" s="319">
        <v>0</v>
      </c>
      <c r="F44" s="288">
        <v>0</v>
      </c>
      <c r="G44" s="322">
        <v>0</v>
      </c>
      <c r="H44" s="322">
        <v>0</v>
      </c>
      <c r="I44" s="291">
        <v>2</v>
      </c>
      <c r="J44" s="322">
        <v>2</v>
      </c>
      <c r="K44" s="322">
        <v>0</v>
      </c>
      <c r="O44" s="108"/>
    </row>
    <row r="45" spans="2:15" ht="18.75" customHeight="1">
      <c r="B45" s="113" t="s">
        <v>30</v>
      </c>
      <c r="C45" s="291">
        <v>6</v>
      </c>
      <c r="D45" s="322">
        <v>2</v>
      </c>
      <c r="E45" s="319">
        <v>4</v>
      </c>
      <c r="F45" s="288">
        <v>0</v>
      </c>
      <c r="G45" s="322">
        <v>0</v>
      </c>
      <c r="H45" s="322">
        <v>0</v>
      </c>
      <c r="I45" s="291">
        <v>6</v>
      </c>
      <c r="J45" s="322">
        <v>2</v>
      </c>
      <c r="K45" s="322">
        <v>4</v>
      </c>
      <c r="O45" s="108"/>
    </row>
    <row r="46" spans="2:15" ht="18.75" customHeight="1">
      <c r="B46" s="113" t="s">
        <v>32</v>
      </c>
      <c r="C46" s="291">
        <v>3</v>
      </c>
      <c r="D46" s="322">
        <v>1</v>
      </c>
      <c r="E46" s="319">
        <v>2</v>
      </c>
      <c r="F46" s="288">
        <v>0</v>
      </c>
      <c r="G46" s="322">
        <v>0</v>
      </c>
      <c r="H46" s="322">
        <v>0</v>
      </c>
      <c r="I46" s="291">
        <v>3</v>
      </c>
      <c r="J46" s="321">
        <v>1</v>
      </c>
      <c r="K46" s="321">
        <v>2</v>
      </c>
      <c r="O46" s="108"/>
    </row>
    <row r="47" spans="2:15" ht="20.25" customHeight="1" thickBot="1">
      <c r="B47" s="118" t="s">
        <v>210</v>
      </c>
      <c r="C47" s="405">
        <f>SUM(C40:C46)</f>
        <v>52</v>
      </c>
      <c r="D47" s="406">
        <f>SUM(D40:D46)</f>
        <v>20</v>
      </c>
      <c r="E47" s="403">
        <f>SUM(E40:E46)</f>
        <v>32</v>
      </c>
      <c r="F47" s="404">
        <f t="shared" ref="F47:K47" si="5">SUM(F40:F46)</f>
        <v>10</v>
      </c>
      <c r="G47" s="402">
        <f t="shared" si="5"/>
        <v>4</v>
      </c>
      <c r="H47" s="402">
        <f t="shared" si="5"/>
        <v>6</v>
      </c>
      <c r="I47" s="401">
        <f t="shared" si="5"/>
        <v>42</v>
      </c>
      <c r="J47" s="402">
        <f t="shared" si="5"/>
        <v>16</v>
      </c>
      <c r="K47" s="402">
        <f t="shared" si="5"/>
        <v>26</v>
      </c>
      <c r="O47" s="108"/>
    </row>
  </sheetData>
  <mergeCells count="14">
    <mergeCell ref="B26:B27"/>
    <mergeCell ref="C26:E26"/>
    <mergeCell ref="F26:H26"/>
    <mergeCell ref="I26:K26"/>
    <mergeCell ref="B38:B39"/>
    <mergeCell ref="C38:E38"/>
    <mergeCell ref="F38:H38"/>
    <mergeCell ref="I38:K38"/>
    <mergeCell ref="I14:K14"/>
    <mergeCell ref="B3:B4"/>
    <mergeCell ref="C3:E3"/>
    <mergeCell ref="B14:B15"/>
    <mergeCell ref="C14:E14"/>
    <mergeCell ref="F14:H1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87" orientation="portrait" r:id="rId1"/>
  <headerFooter scaleWithDoc="0" alignWithMargins="0">
    <oddHeader>&amp;R専修学校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104～106</vt:lpstr>
      <vt:lpstr>107</vt:lpstr>
      <vt:lpstr>108-1</vt:lpstr>
      <vt:lpstr>108-2</vt:lpstr>
      <vt:lpstr>109､110</vt:lpstr>
      <vt:lpstr>111､112</vt:lpstr>
      <vt:lpstr>113～115</vt:lpstr>
      <vt:lpstr>116～118</vt:lpstr>
      <vt:lpstr>'104～106'!Print_Area</vt:lpstr>
      <vt:lpstr>'107'!Print_Area</vt:lpstr>
      <vt:lpstr>'108-1'!Print_Area</vt:lpstr>
      <vt:lpstr>'108-2'!Print_Area</vt:lpstr>
      <vt:lpstr>'109､110'!Print_Area</vt:lpstr>
      <vt:lpstr>'111､112'!Print_Area</vt:lpstr>
      <vt:lpstr>'113～115'!Print_Area</vt:lpstr>
      <vt:lpstr>'116～118'!Print_Area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2014-02-14T05:38:32Z</cp:lastPrinted>
  <dcterms:created xsi:type="dcterms:W3CDTF">2013-02-14T01:56:37Z</dcterms:created>
  <dcterms:modified xsi:type="dcterms:W3CDTF">2014-03-10T01:56:57Z</dcterms:modified>
</cp:coreProperties>
</file>