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6事前提出資料様式\"/>
    </mc:Choice>
  </mc:AlternateContent>
  <xr:revisionPtr revIDLastSave="0" documentId="13_ncr:1_{37B75DE5-DE59-4A30-975D-58BBBA263D49}" xr6:coauthVersionLast="47" xr6:coauthVersionMax="47" xr10:uidLastSave="{00000000-0000-0000-0000-000000000000}"/>
  <bookViews>
    <workbookView xWindow="-28920" yWindow="-120" windowWidth="29040" windowHeight="15840" tabRatio="875" xr2:uid="{00000000-000D-0000-FFFF-FFFF00000000}"/>
  </bookViews>
  <sheets>
    <sheet name="表紙" sheetId="32" r:id="rId1"/>
    <sheet name="添付書類等" sheetId="38" r:id="rId2"/>
    <sheet name="1勤務表" sheetId="45" r:id="rId3"/>
    <sheet name="【記載例】勤務表" sheetId="43" r:id="rId4"/>
    <sheet name="記入方法" sheetId="46" r:id="rId5"/>
    <sheet name="プルダウン・リスト" sheetId="47" r:id="rId6"/>
    <sheet name="2苦情・事故" sheetId="39" r:id="rId7"/>
    <sheet name="３運営状況" sheetId="40" r:id="rId8"/>
    <sheet name="加算等自己点検 福祉用具貸与費" sheetId="33" r:id="rId9"/>
    <sheet name="加算等自己点検 介護予防福祉用具貸与費" sheetId="34" r:id="rId10"/>
    <sheet name="基準自己点検" sheetId="42" r:id="rId11"/>
  </sheets>
  <definedNames>
    <definedName name="_xlnm.Print_Area" localSheetId="3">【記載例】勤務表!$A$1:$BD$50</definedName>
    <definedName name="_xlnm.Print_Area" localSheetId="2">'1勤務表'!$A$1:$BD$50</definedName>
    <definedName name="_xlnm.Print_Area" localSheetId="6">'2苦情・事故'!$A$1:$AW$27</definedName>
    <definedName name="_xlnm.Print_Area" localSheetId="9">'加算等自己点検 介護予防福祉用具貸与費'!$A$1:$G$14</definedName>
    <definedName name="_xlnm.Print_Area" localSheetId="8">'加算等自己点検 福祉用具貸与費'!$A$1:$G$14</definedName>
    <definedName name="_xlnm.Print_Area" localSheetId="10">基準自己点検!$A$1:$M$319</definedName>
    <definedName name="_xlnm.Print_Area" localSheetId="4">記入方法!$A$1:$O$73</definedName>
    <definedName name="_xlnm.Print_Titles" localSheetId="3">【記載例】勤務表!$1:$12</definedName>
    <definedName name="_xlnm.Print_Titles" localSheetId="2">'1勤務表'!$1:$12</definedName>
    <definedName name="_xlnm.Print_Titles" localSheetId="9">'加算等自己点検 介護予防福祉用具貸与費'!$4:$4</definedName>
    <definedName name="_xlnm.Print_Titles" localSheetId="8">'加算等自己点検 福祉用具貸与費'!$4:$4</definedName>
    <definedName name="_xlnm.Print_Titles" localSheetId="10">基準自己点検!$10:$11</definedName>
    <definedName name="管理者">プルダウン・リスト!$C$17:$C$29</definedName>
    <definedName name="職種">プルダウン・リスト!$C$16:$K$16</definedName>
    <definedName name="福祉用具専門相談員">プルダウン・リスト!$D$17:$D$29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45" l="1"/>
  <c r="H43" i="45"/>
  <c r="C43" i="45"/>
  <c r="P39" i="45"/>
  <c r="C49" i="45" s="1"/>
  <c r="L39" i="45"/>
  <c r="C44" i="45" s="1"/>
  <c r="J39" i="45"/>
  <c r="G38" i="45"/>
  <c r="E38" i="45"/>
  <c r="G37" i="45"/>
  <c r="E37" i="45"/>
  <c r="G36" i="45"/>
  <c r="E36" i="45"/>
  <c r="G35" i="45"/>
  <c r="E35" i="45"/>
  <c r="AU30" i="45"/>
  <c r="AW30" i="45" s="1"/>
  <c r="AU29" i="45"/>
  <c r="AW29" i="45" s="1"/>
  <c r="AU28" i="45"/>
  <c r="AW28" i="45" s="1"/>
  <c r="AU27" i="45"/>
  <c r="AW27" i="45" s="1"/>
  <c r="AU26" i="45"/>
  <c r="AW26" i="45" s="1"/>
  <c r="AU25" i="45"/>
  <c r="AW25" i="45" s="1"/>
  <c r="AU24" i="45"/>
  <c r="AW24" i="45" s="1"/>
  <c r="AU23" i="45"/>
  <c r="AW23" i="45" s="1"/>
  <c r="AU22" i="45"/>
  <c r="AW22" i="45" s="1"/>
  <c r="AU21" i="45"/>
  <c r="AW21" i="45" s="1"/>
  <c r="AU20" i="45"/>
  <c r="AW20" i="45" s="1"/>
  <c r="AU19" i="45"/>
  <c r="AW19" i="45" s="1"/>
  <c r="AW18" i="45"/>
  <c r="AU18" i="45"/>
  <c r="AU17" i="45"/>
  <c r="AW17" i="45" s="1"/>
  <c r="AU16" i="45"/>
  <c r="AW16" i="45" s="1"/>
  <c r="AU15" i="45"/>
  <c r="AW15" i="45" s="1"/>
  <c r="AU14" i="45"/>
  <c r="AW14" i="45" s="1"/>
  <c r="B14" i="45"/>
  <c r="B15" i="45" s="1"/>
  <c r="B16" i="45" s="1"/>
  <c r="B17" i="45" s="1"/>
  <c r="B18" i="45" s="1"/>
  <c r="B19" i="45" s="1"/>
  <c r="B20" i="45" s="1"/>
  <c r="B21" i="45" s="1"/>
  <c r="B22" i="45" s="1"/>
  <c r="B23" i="45" s="1"/>
  <c r="B24" i="45" s="1"/>
  <c r="B25" i="45" s="1"/>
  <c r="B26" i="45" s="1"/>
  <c r="B27" i="45" s="1"/>
  <c r="B28" i="45" s="1"/>
  <c r="B29" i="45" s="1"/>
  <c r="B30" i="45" s="1"/>
  <c r="AU13" i="45"/>
  <c r="AW13" i="45" s="1"/>
  <c r="AT10" i="45"/>
  <c r="AT11" i="45" s="1"/>
  <c r="AT12" i="45" s="1"/>
  <c r="AS10" i="45"/>
  <c r="AS11" i="45" s="1"/>
  <c r="AS12" i="45" s="1"/>
  <c r="AR10" i="45"/>
  <c r="AR11" i="45" s="1"/>
  <c r="AR12" i="45" s="1"/>
  <c r="AU8" i="45"/>
  <c r="X2" i="45"/>
  <c r="AQ11" i="45" s="1"/>
  <c r="AQ12" i="45" s="1"/>
  <c r="H44" i="43"/>
  <c r="H43" i="43"/>
  <c r="C43" i="43"/>
  <c r="P39" i="43"/>
  <c r="C49" i="43" s="1"/>
  <c r="M49" i="43" s="1"/>
  <c r="L39" i="43"/>
  <c r="C44" i="43" s="1"/>
  <c r="M44" i="43" s="1"/>
  <c r="H49" i="43" s="1"/>
  <c r="J39" i="43"/>
  <c r="G38" i="43"/>
  <c r="E38" i="43"/>
  <c r="G36" i="43"/>
  <c r="E36" i="43"/>
  <c r="AU30" i="43"/>
  <c r="AW30" i="43" s="1"/>
  <c r="AU29" i="43"/>
  <c r="AW29" i="43" s="1"/>
  <c r="AW28" i="43"/>
  <c r="AU28" i="43"/>
  <c r="AU27" i="43"/>
  <c r="AW27" i="43" s="1"/>
  <c r="AU26" i="43"/>
  <c r="AW26" i="43" s="1"/>
  <c r="AU25" i="43"/>
  <c r="AW25" i="43" s="1"/>
  <c r="AU24" i="43"/>
  <c r="AW24" i="43" s="1"/>
  <c r="AU23" i="43"/>
  <c r="AW23" i="43" s="1"/>
  <c r="AU22" i="43"/>
  <c r="AW22" i="43" s="1"/>
  <c r="AU21" i="43"/>
  <c r="AW21" i="43" s="1"/>
  <c r="AU20" i="43"/>
  <c r="AW20" i="43" s="1"/>
  <c r="AU19" i="43"/>
  <c r="AW19" i="43" s="1"/>
  <c r="AU18" i="43"/>
  <c r="AW18" i="43" s="1"/>
  <c r="AU17" i="43"/>
  <c r="AW17" i="43" s="1"/>
  <c r="AW16" i="43"/>
  <c r="G37" i="43" s="1"/>
  <c r="AU16" i="43"/>
  <c r="E37" i="43" s="1"/>
  <c r="AU15" i="43"/>
  <c r="AW15" i="43" s="1"/>
  <c r="AU14" i="43"/>
  <c r="E35" i="43" s="1"/>
  <c r="B14" i="43"/>
  <c r="B15" i="43" s="1"/>
  <c r="B16" i="43" s="1"/>
  <c r="B17" i="43" s="1"/>
  <c r="B18" i="43" s="1"/>
  <c r="B19" i="43" s="1"/>
  <c r="B20" i="43" s="1"/>
  <c r="B21" i="43" s="1"/>
  <c r="B22" i="43" s="1"/>
  <c r="B23" i="43" s="1"/>
  <c r="B24" i="43" s="1"/>
  <c r="B25" i="43" s="1"/>
  <c r="B26" i="43" s="1"/>
  <c r="B27" i="43" s="1"/>
  <c r="B28" i="43" s="1"/>
  <c r="B29" i="43" s="1"/>
  <c r="B30" i="43" s="1"/>
  <c r="AU13" i="43"/>
  <c r="AW13" i="43" s="1"/>
  <c r="AT10" i="43"/>
  <c r="AT11" i="43" s="1"/>
  <c r="AT12" i="43" s="1"/>
  <c r="AS10" i="43"/>
  <c r="AS11" i="43" s="1"/>
  <c r="AS12" i="43" s="1"/>
  <c r="AR10" i="43"/>
  <c r="AR11" i="43" s="1"/>
  <c r="AR12" i="43" s="1"/>
  <c r="AU8" i="43"/>
  <c r="X2" i="43"/>
  <c r="AQ11" i="43" s="1"/>
  <c r="AQ12" i="43" s="1"/>
  <c r="M44" i="45" l="1"/>
  <c r="H49" i="45" s="1"/>
  <c r="M49" i="45" s="1"/>
  <c r="X11" i="45"/>
  <c r="X12" i="45" s="1"/>
  <c r="S10" i="45"/>
  <c r="AB11" i="45"/>
  <c r="AB12" i="45" s="1"/>
  <c r="W10" i="45"/>
  <c r="AN11" i="45"/>
  <c r="AN12" i="45" s="1"/>
  <c r="AI10" i="45"/>
  <c r="AM10" i="45"/>
  <c r="E39" i="43"/>
  <c r="T10" i="43"/>
  <c r="AB10" i="43"/>
  <c r="AJ10" i="43"/>
  <c r="W10" i="43"/>
  <c r="AE10" i="43"/>
  <c r="AM10" i="43"/>
  <c r="T11" i="43"/>
  <c r="T12" i="43" s="1"/>
  <c r="AB11" i="43"/>
  <c r="AB12" i="43" s="1"/>
  <c r="AJ11" i="43"/>
  <c r="AJ12" i="43" s="1"/>
  <c r="P10" i="43"/>
  <c r="X10" i="43"/>
  <c r="AF10" i="43"/>
  <c r="AN10" i="43"/>
  <c r="U11" i="43"/>
  <c r="U12" i="43" s="1"/>
  <c r="AC11" i="43"/>
  <c r="AC12" i="43" s="1"/>
  <c r="AK11" i="43"/>
  <c r="AK12" i="43" s="1"/>
  <c r="S10" i="43"/>
  <c r="AA10" i="43"/>
  <c r="AI10" i="43"/>
  <c r="AQ10" i="43"/>
  <c r="P11" i="43"/>
  <c r="P12" i="43" s="1"/>
  <c r="X11" i="43"/>
  <c r="X12" i="43" s="1"/>
  <c r="AF11" i="43"/>
  <c r="AF12" i="43" s="1"/>
  <c r="AN11" i="43"/>
  <c r="AN12" i="43" s="1"/>
  <c r="AA10" i="45"/>
  <c r="AQ10" i="45"/>
  <c r="P11" i="45"/>
  <c r="P12" i="45" s="1"/>
  <c r="AF11" i="45"/>
  <c r="AF12" i="45" s="1"/>
  <c r="Q11" i="43"/>
  <c r="Q12" i="43" s="1"/>
  <c r="Y11" i="43"/>
  <c r="Y12" i="43" s="1"/>
  <c r="AG11" i="43"/>
  <c r="AG12" i="43" s="1"/>
  <c r="AO11" i="43"/>
  <c r="AO12" i="43" s="1"/>
  <c r="AE10" i="45"/>
  <c r="T11" i="45"/>
  <c r="T12" i="45" s="1"/>
  <c r="AJ11" i="45"/>
  <c r="AJ12" i="45" s="1"/>
  <c r="E39" i="45"/>
  <c r="G39" i="45"/>
  <c r="Q10" i="43"/>
  <c r="Y10" i="43"/>
  <c r="AC10" i="43"/>
  <c r="AG10" i="43"/>
  <c r="AK10" i="43"/>
  <c r="AO10" i="43"/>
  <c r="Z11" i="43"/>
  <c r="Z12" i="43" s="1"/>
  <c r="AH11" i="43"/>
  <c r="AH12" i="43" s="1"/>
  <c r="AL11" i="43"/>
  <c r="AL12" i="43" s="1"/>
  <c r="AP11" i="43"/>
  <c r="AP12" i="43" s="1"/>
  <c r="U10" i="43"/>
  <c r="R11" i="43"/>
  <c r="R12" i="43" s="1"/>
  <c r="V11" i="43"/>
  <c r="V12" i="43" s="1"/>
  <c r="AD11" i="43"/>
  <c r="AD12" i="43" s="1"/>
  <c r="AW14" i="43"/>
  <c r="G35" i="43" s="1"/>
  <c r="G39" i="43" s="1"/>
  <c r="AZ6" i="43"/>
  <c r="R10" i="43"/>
  <c r="V10" i="43"/>
  <c r="Z10" i="43"/>
  <c r="AD10" i="43"/>
  <c r="AH10" i="43"/>
  <c r="AL10" i="43"/>
  <c r="AP10" i="43"/>
  <c r="S11" i="43"/>
  <c r="S12" i="43" s="1"/>
  <c r="W11" i="43"/>
  <c r="W12" i="43" s="1"/>
  <c r="AA11" i="43"/>
  <c r="AA12" i="43" s="1"/>
  <c r="AE11" i="43"/>
  <c r="AE12" i="43" s="1"/>
  <c r="AI11" i="43"/>
  <c r="AI12" i="43" s="1"/>
  <c r="AM11" i="43"/>
  <c r="AM12" i="43" s="1"/>
  <c r="P10" i="45"/>
  <c r="T10" i="45"/>
  <c r="X10" i="45"/>
  <c r="AB10" i="45"/>
  <c r="AF10" i="45"/>
  <c r="AJ10" i="45"/>
  <c r="AN10" i="45"/>
  <c r="Q11" i="45"/>
  <c r="Q12" i="45" s="1"/>
  <c r="U11" i="45"/>
  <c r="U12" i="45" s="1"/>
  <c r="Y11" i="45"/>
  <c r="Y12" i="45" s="1"/>
  <c r="AC11" i="45"/>
  <c r="AC12" i="45" s="1"/>
  <c r="AG11" i="45"/>
  <c r="AG12" i="45" s="1"/>
  <c r="AK11" i="45"/>
  <c r="AK12" i="45" s="1"/>
  <c r="AO11" i="45"/>
  <c r="AO12" i="45" s="1"/>
  <c r="Q10" i="45"/>
  <c r="U10" i="45"/>
  <c r="Y10" i="45"/>
  <c r="AC10" i="45"/>
  <c r="AG10" i="45"/>
  <c r="AK10" i="45"/>
  <c r="AO10" i="45"/>
  <c r="R11" i="45"/>
  <c r="R12" i="45" s="1"/>
  <c r="V11" i="45"/>
  <c r="V12" i="45" s="1"/>
  <c r="Z11" i="45"/>
  <c r="Z12" i="45" s="1"/>
  <c r="AD11" i="45"/>
  <c r="AD12" i="45" s="1"/>
  <c r="AH11" i="45"/>
  <c r="AH12" i="45" s="1"/>
  <c r="AL11" i="45"/>
  <c r="AL12" i="45" s="1"/>
  <c r="AP11" i="45"/>
  <c r="AP12" i="45" s="1"/>
  <c r="AZ6" i="45"/>
  <c r="R10" i="45"/>
  <c r="V10" i="45"/>
  <c r="Z10" i="45"/>
  <c r="AD10" i="45"/>
  <c r="AH10" i="45"/>
  <c r="AL10" i="45"/>
  <c r="AP10" i="45"/>
  <c r="S11" i="45"/>
  <c r="S12" i="45" s="1"/>
  <c r="W11" i="45"/>
  <c r="W12" i="45" s="1"/>
  <c r="AA11" i="45"/>
  <c r="AA12" i="45" s="1"/>
  <c r="AE11" i="45"/>
  <c r="AE12" i="45" s="1"/>
  <c r="AI11" i="45"/>
  <c r="AI12" i="45" s="1"/>
  <c r="AM11" i="45"/>
  <c r="AM12" i="45" s="1"/>
</calcChain>
</file>

<file path=xl/sharedStrings.xml><?xml version="1.0" encoding="utf-8"?>
<sst xmlns="http://schemas.openxmlformats.org/spreadsheetml/2006/main" count="1105" uniqueCount="564">
  <si>
    <t>指定（介護予防）福祉用具貸与事業所および</t>
    <rPh sb="14" eb="16">
      <t>ジギョウ</t>
    </rPh>
    <rPh sb="16" eb="17">
      <t>ショ</t>
    </rPh>
    <phoneticPr fontId="4"/>
  </si>
  <si>
    <t>指定特定(介護予防）福祉用具販売事業所の指導に係る事前提出書類</t>
    <rPh sb="16" eb="18">
      <t>ジギョウ</t>
    </rPh>
    <rPh sb="18" eb="19">
      <t>ショ</t>
    </rPh>
    <phoneticPr fontId="4"/>
  </si>
  <si>
    <t>事業所名</t>
    <phoneticPr fontId="4"/>
  </si>
  <si>
    <t>提出日：</t>
    <phoneticPr fontId="4"/>
  </si>
  <si>
    <t>令和　　年　　月　　日</t>
    <rPh sb="0" eb="2">
      <t>レイワ</t>
    </rPh>
    <phoneticPr fontId="4"/>
  </si>
  <si>
    <t>開設法人名</t>
    <phoneticPr fontId="4"/>
  </si>
  <si>
    <t>代表者名</t>
  </si>
  <si>
    <t>管理者名</t>
    <rPh sb="0" eb="3">
      <t>カンリシャ</t>
    </rPh>
    <rPh sb="3" eb="4">
      <t>メイ</t>
    </rPh>
    <phoneticPr fontId="4"/>
  </si>
  <si>
    <t>（記入担当者）</t>
  </si>
  <si>
    <t>（担当者連絡先）</t>
  </si>
  <si>
    <t>※　既存の様式として作成してある場合（様式の縦、横等）は、内容の変更がなければ、既存の様式を使用してください。</t>
  </si>
  <si>
    <t>・添付資料（１部ずつ提出）</t>
    <phoneticPr fontId="5"/>
  </si>
  <si>
    <t>この様式で作成した事前提出資料と併せて下記①②の資料を事前に提出してください。</t>
  </si>
  <si>
    <t>※メールでの提出が対応可能な事業所は、実施通知に添付しているメールアドレスへ送付してください。</t>
    <rPh sb="6" eb="8">
      <t>テイシュツ</t>
    </rPh>
    <rPh sb="9" eb="13">
      <t>タイオウカノウ</t>
    </rPh>
    <rPh sb="14" eb="17">
      <t>ジギョウショ</t>
    </rPh>
    <rPh sb="19" eb="23">
      <t>ジッシツウチ</t>
    </rPh>
    <rPh sb="24" eb="26">
      <t>テンプ</t>
    </rPh>
    <rPh sb="38" eb="40">
      <t>ソウフ</t>
    </rPh>
    <phoneticPr fontId="5"/>
  </si>
  <si>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5"/>
  </si>
  <si>
    <t>※郵送で資料を提出する場合、資料をホッチキス留めせずに提出してください。</t>
    <rPh sb="1" eb="3">
      <t>ユウソウ</t>
    </rPh>
    <rPh sb="4" eb="6">
      <t>シリョウ</t>
    </rPh>
    <rPh sb="7" eb="9">
      <t>テイシュツ</t>
    </rPh>
    <rPh sb="11" eb="13">
      <t>バアイ</t>
    </rPh>
    <rPh sb="14" eb="16">
      <t>シリョウ</t>
    </rPh>
    <rPh sb="22" eb="23">
      <t>ド</t>
    </rPh>
    <rPh sb="27" eb="29">
      <t>テイシュツ</t>
    </rPh>
    <phoneticPr fontId="5"/>
  </si>
  <si>
    <t>①</t>
    <phoneticPr fontId="5"/>
  </si>
  <si>
    <t>事業所作成のサービス計画、当該居宅サービス計画書（ケアプランⅠ、Ⅱ、Ⅲ表）、サービス提供の記録一式　直近のもの1名分</t>
    <rPh sb="13" eb="15">
      <t>トウガイ</t>
    </rPh>
    <rPh sb="15" eb="17">
      <t>キョタク</t>
    </rPh>
    <rPh sb="21" eb="24">
      <t>ケイカクショ</t>
    </rPh>
    <rPh sb="35" eb="36">
      <t>ヒョウ</t>
    </rPh>
    <rPh sb="42" eb="44">
      <t>テイキョウ</t>
    </rPh>
    <rPh sb="45" eb="47">
      <t>キロク</t>
    </rPh>
    <rPh sb="47" eb="49">
      <t>イッシキ</t>
    </rPh>
    <rPh sb="50" eb="51">
      <t>チョク</t>
    </rPh>
    <rPh sb="51" eb="52">
      <t>キン</t>
    </rPh>
    <rPh sb="55" eb="58">
      <t>１メイブン</t>
    </rPh>
    <phoneticPr fontId="4"/>
  </si>
  <si>
    <t>（利用者名、住所、電話番号、家族構成など個人情報に係わる部分はマジックなどで黒く塗りつぶしてください。）</t>
    <rPh sb="1" eb="4">
      <t>リヨウシャ</t>
    </rPh>
    <rPh sb="4" eb="5">
      <t>ナ</t>
    </rPh>
    <rPh sb="6" eb="8">
      <t>ジュウショ</t>
    </rPh>
    <rPh sb="9" eb="11">
      <t>デンワ</t>
    </rPh>
    <rPh sb="11" eb="13">
      <t>バンゴウ</t>
    </rPh>
    <rPh sb="14" eb="16">
      <t>カゾク</t>
    </rPh>
    <rPh sb="16" eb="18">
      <t>コウセイ</t>
    </rPh>
    <rPh sb="20" eb="22">
      <t>コジン</t>
    </rPh>
    <rPh sb="22" eb="24">
      <t>ジョウホウ</t>
    </rPh>
    <rPh sb="25" eb="26">
      <t>カカ</t>
    </rPh>
    <rPh sb="28" eb="30">
      <t>ブブン</t>
    </rPh>
    <rPh sb="38" eb="39">
      <t>クロ</t>
    </rPh>
    <rPh sb="40" eb="41">
      <t>ヌ</t>
    </rPh>
    <phoneticPr fontId="4"/>
  </si>
  <si>
    <t>②</t>
    <phoneticPr fontId="5"/>
  </si>
  <si>
    <t>運営規程、重要事項説明書、契約書</t>
  </si>
  <si>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</si>
  <si>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</si>
  <si>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</si>
  <si>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</si>
  <si>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職員の研修に関する記録</t>
  </si>
  <si>
    <t>利用者ごとの台帳（契約書、サービス計画、居宅サービス計画書（ケアプラン）、サービス提供の記録）</t>
    <rPh sb="20" eb="22">
      <t>キョタク</t>
    </rPh>
    <phoneticPr fontId="5"/>
  </si>
  <si>
    <t>消毒保管委託状況記録</t>
    <rPh sb="0" eb="2">
      <t>ショウドク</t>
    </rPh>
    <rPh sb="2" eb="4">
      <t>ホカン</t>
    </rPh>
    <rPh sb="4" eb="6">
      <t>イタク</t>
    </rPh>
    <rPh sb="6" eb="8">
      <t>ジョウキョウ</t>
    </rPh>
    <rPh sb="8" eb="10">
      <t>キロク</t>
    </rPh>
    <phoneticPr fontId="5"/>
  </si>
  <si>
    <t>苦情処理に関するマニュアル、記録</t>
  </si>
  <si>
    <t>介護報酬請求レセプト控え</t>
  </si>
  <si>
    <t>利用料請求書控え</t>
  </si>
  <si>
    <t>運営規程</t>
  </si>
  <si>
    <t>重要事項説明書、パンフレット等</t>
  </si>
  <si>
    <t>１　従業者の勤務の体制及び勤務形態一覧表</t>
    <phoneticPr fontId="34"/>
  </si>
  <si>
    <t>サービス種別</t>
    <rPh sb="4" eb="6">
      <t>シュベツ</t>
    </rPh>
    <phoneticPr fontId="34"/>
  </si>
  <si>
    <t>(</t>
    <phoneticPr fontId="34"/>
  </si>
  <si>
    <t>福祉用具貸与</t>
    <rPh sb="0" eb="2">
      <t>フクシ</t>
    </rPh>
    <rPh sb="2" eb="4">
      <t>ヨウグ</t>
    </rPh>
    <rPh sb="4" eb="6">
      <t>タイヨ</t>
    </rPh>
    <phoneticPr fontId="34"/>
  </si>
  <si>
    <t>）</t>
    <phoneticPr fontId="34"/>
  </si>
  <si>
    <t>令和</t>
    <rPh sb="0" eb="2">
      <t>レイワ</t>
    </rPh>
    <phoneticPr fontId="34"/>
  </si>
  <si>
    <t>)</t>
    <phoneticPr fontId="34"/>
  </si>
  <si>
    <t>年</t>
    <rPh sb="0" eb="1">
      <t>ネン</t>
    </rPh>
    <phoneticPr fontId="34"/>
  </si>
  <si>
    <t>月</t>
    <rPh sb="0" eb="1">
      <t>ゲツ</t>
    </rPh>
    <phoneticPr fontId="34"/>
  </si>
  <si>
    <t>事業所名</t>
    <rPh sb="0" eb="3">
      <t>ジギョウショ</t>
    </rPh>
    <rPh sb="3" eb="4">
      <t>メイ</t>
    </rPh>
    <phoneticPr fontId="34"/>
  </si>
  <si>
    <t>(1)</t>
    <phoneticPr fontId="34"/>
  </si>
  <si>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</si>
  <si>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4"/>
  </si>
  <si>
    <t>(2)</t>
    <phoneticPr fontId="34"/>
  </si>
  <si>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</si>
  <si>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4"/>
  </si>
  <si>
    <t>時間/週</t>
    <rPh sb="0" eb="2">
      <t>ジカン</t>
    </rPh>
    <rPh sb="3" eb="4">
      <t>シュウ</t>
    </rPh>
    <phoneticPr fontId="34"/>
  </si>
  <si>
    <t>時間/月</t>
    <rPh sb="0" eb="2">
      <t>ジカン</t>
    </rPh>
    <rPh sb="3" eb="4">
      <t>ツキ</t>
    </rPh>
    <phoneticPr fontId="34"/>
  </si>
  <si>
    <t>当月の日数</t>
    <rPh sb="0" eb="2">
      <t>トウゲツ</t>
    </rPh>
    <rPh sb="3" eb="5">
      <t>ニッスウ</t>
    </rPh>
    <phoneticPr fontId="34"/>
  </si>
  <si>
    <t>日</t>
    <rPh sb="0" eb="1">
      <t>ニチ</t>
    </rPh>
    <phoneticPr fontId="34"/>
  </si>
  <si>
    <t>No</t>
    <phoneticPr fontId="34"/>
  </si>
  <si>
    <t>(4) 
職種</t>
    <phoneticPr fontId="4"/>
  </si>
  <si>
    <t>(5)
勤務
形態</t>
    <phoneticPr fontId="4"/>
  </si>
  <si>
    <t>(6)
資格</t>
    <rPh sb="4" eb="6">
      <t>シカク</t>
    </rPh>
    <phoneticPr fontId="34"/>
  </si>
  <si>
    <t>(7) 氏　名</t>
    <phoneticPr fontId="4"/>
  </si>
  <si>
    <t>(8)</t>
    <phoneticPr fontId="34"/>
  </si>
  <si>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</si>
  <si>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</si>
  <si>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4"/>
  </si>
  <si>
    <t>2週目</t>
    <rPh sb="1" eb="2">
      <t>シュウ</t>
    </rPh>
    <rPh sb="2" eb="3">
      <t>メ</t>
    </rPh>
    <phoneticPr fontId="34"/>
  </si>
  <si>
    <t>3週目</t>
    <rPh sb="1" eb="2">
      <t>シュウ</t>
    </rPh>
    <rPh sb="2" eb="3">
      <t>メ</t>
    </rPh>
    <phoneticPr fontId="34"/>
  </si>
  <si>
    <t>4週目</t>
    <rPh sb="1" eb="2">
      <t>シュウ</t>
    </rPh>
    <rPh sb="2" eb="3">
      <t>メ</t>
    </rPh>
    <phoneticPr fontId="34"/>
  </si>
  <si>
    <t>5週目</t>
    <rPh sb="1" eb="2">
      <t>シュウ</t>
    </rPh>
    <rPh sb="2" eb="3">
      <t>メ</t>
    </rPh>
    <phoneticPr fontId="34"/>
  </si>
  <si>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34"/>
  </si>
  <si>
    <t>（勤務形態の記号）</t>
    <rPh sb="1" eb="3">
      <t>キンム</t>
    </rPh>
    <rPh sb="3" eb="5">
      <t>ケイタイ</t>
    </rPh>
    <rPh sb="6" eb="8">
      <t>キゴウ</t>
    </rPh>
    <phoneticPr fontId="34"/>
  </si>
  <si>
    <t>勤務形態</t>
    <rPh sb="0" eb="2">
      <t>キンム</t>
    </rPh>
    <rPh sb="2" eb="4">
      <t>ケイタイ</t>
    </rPh>
    <phoneticPr fontId="34"/>
  </si>
  <si>
    <t>勤務時間数合計</t>
    <rPh sb="0" eb="2">
      <t>キンム</t>
    </rPh>
    <rPh sb="2" eb="5">
      <t>ジカンスウ</t>
    </rPh>
    <rPh sb="5" eb="7">
      <t>ゴウケイ</t>
    </rPh>
    <phoneticPr fontId="34"/>
  </si>
  <si>
    <t>常勤換算の対象時間数</t>
    <rPh sb="0" eb="2">
      <t>ジョウキン</t>
    </rPh>
    <rPh sb="2" eb="4">
      <t>カンサン</t>
    </rPh>
    <rPh sb="5" eb="7">
      <t>タイショウ</t>
    </rPh>
    <rPh sb="7" eb="9">
      <t>ジカン</t>
    </rPh>
    <rPh sb="9" eb="10">
      <t>スウ</t>
    </rPh>
    <phoneticPr fontId="34"/>
  </si>
  <si>
    <t>常勤換算方法対象外の</t>
    <rPh sb="0" eb="2">
      <t>ジョウキン</t>
    </rPh>
    <rPh sb="2" eb="4">
      <t>カンサン</t>
    </rPh>
    <rPh sb="4" eb="6">
      <t>ホウホウ</t>
    </rPh>
    <rPh sb="6" eb="9">
      <t>タイショウガイ</t>
    </rPh>
    <phoneticPr fontId="34"/>
  </si>
  <si>
    <t>記号</t>
    <rPh sb="0" eb="2">
      <t>キゴウ</t>
    </rPh>
    <phoneticPr fontId="34"/>
  </si>
  <si>
    <t>区分</t>
    <rPh sb="0" eb="2">
      <t>クブン</t>
    </rPh>
    <phoneticPr fontId="34"/>
  </si>
  <si>
    <t>当月合計</t>
    <rPh sb="0" eb="2">
      <t>トウゲツ</t>
    </rPh>
    <rPh sb="2" eb="4">
      <t>ゴウケイ</t>
    </rPh>
    <phoneticPr fontId="34"/>
  </si>
  <si>
    <t>週平均</t>
    <rPh sb="0" eb="3">
      <t>シュウヘイキン</t>
    </rPh>
    <phoneticPr fontId="34"/>
  </si>
  <si>
    <t>常勤の従業者の人数</t>
    <rPh sb="0" eb="2">
      <t>ジョウキン</t>
    </rPh>
    <rPh sb="3" eb="6">
      <t>ジュウギョウシャ</t>
    </rPh>
    <rPh sb="7" eb="9">
      <t>ニンズウ</t>
    </rPh>
    <phoneticPr fontId="34"/>
  </si>
  <si>
    <t>A</t>
    <phoneticPr fontId="34"/>
  </si>
  <si>
    <t>常勤で専従</t>
    <rPh sb="0" eb="2">
      <t>ジョウキン</t>
    </rPh>
    <rPh sb="3" eb="5">
      <t>センジュウ</t>
    </rPh>
    <phoneticPr fontId="34"/>
  </si>
  <si>
    <t>B</t>
    <phoneticPr fontId="34"/>
  </si>
  <si>
    <t>常勤で兼務</t>
    <rPh sb="0" eb="2">
      <t>ジョウキン</t>
    </rPh>
    <rPh sb="3" eb="5">
      <t>ケンム</t>
    </rPh>
    <phoneticPr fontId="34"/>
  </si>
  <si>
    <t>C</t>
    <phoneticPr fontId="34"/>
  </si>
  <si>
    <t>非常勤で専従</t>
    <rPh sb="0" eb="3">
      <t>ヒジョウキン</t>
    </rPh>
    <rPh sb="4" eb="6">
      <t>センジュウ</t>
    </rPh>
    <phoneticPr fontId="34"/>
  </si>
  <si>
    <t>-</t>
    <phoneticPr fontId="34"/>
  </si>
  <si>
    <t>D</t>
    <phoneticPr fontId="34"/>
  </si>
  <si>
    <t>非常勤で兼務</t>
    <rPh sb="0" eb="3">
      <t>ヒジョウキン</t>
    </rPh>
    <rPh sb="4" eb="6">
      <t>ケンム</t>
    </rPh>
    <phoneticPr fontId="34"/>
  </si>
  <si>
    <t>合計</t>
    <rPh sb="0" eb="2">
      <t>ゴウケイ</t>
    </rPh>
    <phoneticPr fontId="34"/>
  </si>
  <si>
    <t>■ 常勤換算方法による人数</t>
    <rPh sb="2" eb="4">
      <t>ジョウキン</t>
    </rPh>
    <rPh sb="4" eb="6">
      <t>カンサン</t>
    </rPh>
    <rPh sb="6" eb="8">
      <t>ホウホウ</t>
    </rPh>
    <rPh sb="11" eb="13">
      <t>ニンズウ</t>
    </rPh>
    <phoneticPr fontId="34"/>
  </si>
  <si>
    <t>基準：</t>
    <rPh sb="0" eb="2">
      <t>キジュン</t>
    </rPh>
    <phoneticPr fontId="34"/>
  </si>
  <si>
    <t>週</t>
  </si>
  <si>
    <t>常勤換算の</t>
    <rPh sb="0" eb="2">
      <t>ジョウキン</t>
    </rPh>
    <rPh sb="2" eb="4">
      <t>カンサン</t>
    </rPh>
    <phoneticPr fontId="34"/>
  </si>
  <si>
    <t>常勤の従業者が</t>
    <rPh sb="0" eb="2">
      <t>ジョウキン</t>
    </rPh>
    <rPh sb="3" eb="6">
      <t>ジュウギョウシャ</t>
    </rPh>
    <phoneticPr fontId="34"/>
  </si>
  <si>
    <t>常勤換算後の人数</t>
    <rPh sb="0" eb="2">
      <t>ジョウキン</t>
    </rPh>
    <rPh sb="2" eb="4">
      <t>カンサン</t>
    </rPh>
    <rPh sb="4" eb="5">
      <t>ゴ</t>
    </rPh>
    <rPh sb="6" eb="8">
      <t>ニンズウ</t>
    </rPh>
    <phoneticPr fontId="34"/>
  </si>
  <si>
    <t>÷</t>
    <phoneticPr fontId="34"/>
  </si>
  <si>
    <t>＝</t>
    <phoneticPr fontId="34"/>
  </si>
  <si>
    <t>（小数点第2位以下切り捨て）</t>
    <rPh sb="1" eb="4">
      <t>ショウスウテン</t>
    </rPh>
    <rPh sb="4" eb="5">
      <t>ダイ</t>
    </rPh>
    <rPh sb="6" eb="7">
      <t>イ</t>
    </rPh>
    <rPh sb="7" eb="9">
      <t>イカ</t>
    </rPh>
    <rPh sb="9" eb="10">
      <t>キ</t>
    </rPh>
    <rPh sb="11" eb="12">
      <t>ス</t>
    </rPh>
    <phoneticPr fontId="34"/>
  </si>
  <si>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34"/>
  </si>
  <si>
    <t>常勤の従業者の人数</t>
  </si>
  <si>
    <t>常勤換算方法による人数</t>
    <rPh sb="0" eb="2">
      <t>ジョウキン</t>
    </rPh>
    <rPh sb="2" eb="4">
      <t>カンサン</t>
    </rPh>
    <rPh sb="4" eb="6">
      <t>ホウホウ</t>
    </rPh>
    <rPh sb="9" eb="11">
      <t>ニンズウ</t>
    </rPh>
    <phoneticPr fontId="34"/>
  </si>
  <si>
    <t>＋</t>
    <phoneticPr fontId="34"/>
  </si>
  <si>
    <t>（参考様式1）</t>
    <rPh sb="1" eb="3">
      <t>サンコウ</t>
    </rPh>
    <rPh sb="3" eb="5">
      <t>ヨウシキ</t>
    </rPh>
    <phoneticPr fontId="4"/>
  </si>
  <si>
    <t>従業者の勤務の体制及び勤務形態一覧表</t>
    <phoneticPr fontId="34"/>
  </si>
  <si>
    <t>○○○○</t>
    <phoneticPr fontId="34"/>
  </si>
  <si>
    <t>管理者</t>
    <rPh sb="0" eb="3">
      <t>カンリシャ</t>
    </rPh>
    <phoneticPr fontId="34"/>
  </si>
  <si>
    <t>A</t>
  </si>
  <si>
    <t>ー</t>
  </si>
  <si>
    <t>厚労　太郎</t>
    <rPh sb="0" eb="2">
      <t>コウロウ</t>
    </rPh>
    <rPh sb="3" eb="5">
      <t>タロウ</t>
    </rPh>
    <phoneticPr fontId="34"/>
  </si>
  <si>
    <t>福祉用具専門相談員</t>
    <rPh sb="0" eb="2">
      <t>フクシ</t>
    </rPh>
    <rPh sb="2" eb="4">
      <t>ヨウグ</t>
    </rPh>
    <rPh sb="4" eb="6">
      <t>センモン</t>
    </rPh>
    <rPh sb="6" eb="9">
      <t>ソウダンイン</t>
    </rPh>
    <phoneticPr fontId="34"/>
  </si>
  <si>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34"/>
  </si>
  <si>
    <t>○○　A郞</t>
    <rPh sb="4" eb="5">
      <t>ロウ</t>
    </rPh>
    <phoneticPr fontId="34"/>
  </si>
  <si>
    <t>保健師</t>
    <rPh sb="0" eb="3">
      <t>ホケンシ</t>
    </rPh>
    <phoneticPr fontId="34"/>
  </si>
  <si>
    <t>○○　B子</t>
    <rPh sb="4" eb="5">
      <t>コ</t>
    </rPh>
    <phoneticPr fontId="34"/>
  </si>
  <si>
    <t>C</t>
  </si>
  <si>
    <t>准看護師</t>
    <rPh sb="0" eb="4">
      <t>ジュンカンゴシ</t>
    </rPh>
    <phoneticPr fontId="34"/>
  </si>
  <si>
    <t>○○　C子</t>
    <rPh sb="4" eb="5">
      <t>コ</t>
    </rPh>
    <phoneticPr fontId="34"/>
  </si>
  <si>
    <t>≪提出不要≫</t>
    <rPh sb="1" eb="3">
      <t>テイシュツ</t>
    </rPh>
    <rPh sb="3" eb="5">
      <t>フヨウ</t>
    </rPh>
    <phoneticPr fontId="34"/>
  </si>
  <si>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4"/>
  </si>
  <si>
    <t>・・・直接入力する必要がある箇所です。</t>
    <rPh sb="3" eb="5">
      <t>チョクセツ</t>
    </rPh>
    <rPh sb="5" eb="7">
      <t>ニュウリョク</t>
    </rPh>
    <rPh sb="9" eb="11">
      <t>ヒツヨウ</t>
    </rPh>
    <rPh sb="14" eb="16">
      <t>カショ</t>
    </rPh>
    <phoneticPr fontId="34"/>
  </si>
  <si>
    <t>下記の記入方法に従って、入力してください。</t>
    <rPh sb="0" eb="2">
      <t>カキ</t>
    </rPh>
    <rPh sb="3" eb="5">
      <t>キニュウ</t>
    </rPh>
    <rPh sb="5" eb="7">
      <t>ホウホウ</t>
    </rPh>
    <rPh sb="8" eb="9">
      <t>シタガ</t>
    </rPh>
    <rPh sb="12" eb="14">
      <t>ニュウリョク</t>
    </rPh>
    <phoneticPr fontId="34"/>
  </si>
  <si>
    <t>・・・プルダウンから選択して入力する必要がある箇所です。</t>
    <rPh sb="10" eb="12">
      <t>センタク</t>
    </rPh>
    <rPh sb="14" eb="16">
      <t>ニュウリョク</t>
    </rPh>
    <rPh sb="18" eb="20">
      <t>ヒツヨウ</t>
    </rPh>
    <rPh sb="23" eb="25">
      <t>カショ</t>
    </rPh>
    <phoneticPr fontId="3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</si>
  <si>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4"/>
  </si>
  <si>
    <t>　(1) 「４週」を選択してください。</t>
    <rPh sb="7" eb="8">
      <t>シュウ</t>
    </rPh>
    <rPh sb="10" eb="12">
      <t>センタク</t>
    </rPh>
    <phoneticPr fontId="34"/>
  </si>
  <si>
    <t>　(2) 「実績」を選択してください。</t>
    <rPh sb="6" eb="8">
      <t>ジッセキ</t>
    </rPh>
    <rPh sb="10" eb="12">
      <t>センタク</t>
    </rPh>
    <phoneticPr fontId="3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</si>
  <si>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</si>
  <si>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4"/>
  </si>
  <si>
    <t xml:space="preserve"> 　　 記入の順序は、職種ごとにまとめてください。</t>
    <rPh sb="4" eb="6">
      <t>キニュウ</t>
    </rPh>
    <rPh sb="7" eb="9">
      <t>ジュンジョ</t>
    </rPh>
    <rPh sb="11" eb="13">
      <t>ショクシュ</t>
    </rPh>
    <phoneticPr fontId="34"/>
  </si>
  <si>
    <t>職種名</t>
    <rPh sb="0" eb="2">
      <t>ショクシュ</t>
    </rPh>
    <rPh sb="2" eb="3">
      <t>メイ</t>
    </rPh>
    <phoneticPr fontId="34"/>
  </si>
  <si>
    <t>福祉用具専門相談員</t>
    <phoneticPr fontId="3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</si>
  <si>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</si>
  <si>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4"/>
  </si>
  <si>
    <t>（注）常勤・非常勤の区分について</t>
    <rPh sb="1" eb="2">
      <t>チュウ</t>
    </rPh>
    <rPh sb="3" eb="5">
      <t>ジョウキン</t>
    </rPh>
    <rPh sb="6" eb="9">
      <t>ヒジョウキン</t>
    </rPh>
    <rPh sb="10" eb="12">
      <t>クブン</t>
    </rPh>
    <phoneticPr fontId="3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</si>
  <si>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</si>
  <si>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</si>
  <si>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</si>
  <si>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4"/>
  </si>
  <si>
    <t>　(7) 従業者の氏名を記入してください。</t>
    <rPh sb="5" eb="8">
      <t>ジュウギョウシャ</t>
    </rPh>
    <rPh sb="9" eb="11">
      <t>シメイ</t>
    </rPh>
    <rPh sb="12" eb="14">
      <t>キニュウ</t>
    </rPh>
    <phoneticPr fontId="34"/>
  </si>
  <si>
    <t>　(8) 事業に係る従業者（管理者を含む。）の4週分の勤務時間を入力してください。</t>
    <rPh sb="5" eb="7">
      <t>ジギョウ</t>
    </rPh>
    <rPh sb="8" eb="9">
      <t>カカ</t>
    </rPh>
    <rPh sb="10" eb="13">
      <t>ジュウギョウシャ</t>
    </rPh>
    <rPh sb="14" eb="17">
      <t>カンリシャ</t>
    </rPh>
    <rPh sb="18" eb="19">
      <t>フク</t>
    </rPh>
    <rPh sb="24" eb="25">
      <t>シュウ</t>
    </rPh>
    <rPh sb="25" eb="26">
      <t>ブン</t>
    </rPh>
    <rPh sb="27" eb="29">
      <t>キンム</t>
    </rPh>
    <rPh sb="29" eb="31">
      <t>ジカン</t>
    </rPh>
    <rPh sb="32" eb="34">
      <t>ニュウリョク</t>
    </rPh>
    <phoneticPr fontId="34"/>
  </si>
  <si>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</si>
  <si>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</si>
  <si>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4"/>
  </si>
  <si>
    <t>　(11) 対象の事業所以外の事業所・施設との兼務がある場合は、兼務先の事業所・施設の名称、兼務する職務の内容について記入してください。</t>
    <rPh sb="6" eb="8">
      <t>タイショウ</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6" eb="48">
      <t>ケンム</t>
    </rPh>
    <rPh sb="50" eb="52">
      <t>ショクム</t>
    </rPh>
    <rPh sb="53" eb="55">
      <t>ナイヨウ</t>
    </rPh>
    <rPh sb="59" eb="61">
      <t>キニュウ</t>
    </rPh>
    <phoneticPr fontId="3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</si>
  <si>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4"/>
  </si>
  <si>
    <t>　　　 その他、特記事項欄としてもご活用ください。</t>
    <rPh sb="6" eb="7">
      <t>タ</t>
    </rPh>
    <rPh sb="8" eb="10">
      <t>トッキ</t>
    </rPh>
    <rPh sb="10" eb="12">
      <t>ジコウ</t>
    </rPh>
    <rPh sb="12" eb="13">
      <t>ラン</t>
    </rPh>
    <rPh sb="18" eb="20">
      <t>カツヨウ</t>
    </rPh>
    <phoneticPr fontId="4"/>
  </si>
  <si>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34"/>
  </si>
  <si>
    <t>　　　　○ 常勤換算方法とは、非常勤の従業者について「事業所の従業者の勤務延時間数を当該事業所において常勤の従業者が勤務すべき時間数で除することにより、</t>
    <phoneticPr fontId="34"/>
  </si>
  <si>
    <t>　　　　　常勤の従業者の員数に換算する方法」であるため、常勤の従業者については常勤換算方法によらず、実人数で計算する。</t>
    <phoneticPr fontId="3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</si>
  <si>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4"/>
  </si>
  <si>
    <t>　　　　　手入力すること。</t>
    <phoneticPr fontId="3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</si>
  <si>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</si>
  <si>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</si>
  <si>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4"/>
  </si>
  <si>
    <t>≪提出不要≫</t>
  </si>
  <si>
    <t>１．サービス種別</t>
    <rPh sb="6" eb="8">
      <t>シュベツ</t>
    </rPh>
    <phoneticPr fontId="34"/>
  </si>
  <si>
    <t>サービス種別名</t>
    <rPh sb="4" eb="6">
      <t>シュベツ</t>
    </rPh>
    <rPh sb="6" eb="7">
      <t>メイ</t>
    </rPh>
    <phoneticPr fontId="34"/>
  </si>
  <si>
    <t>特定福祉用具販売</t>
    <rPh sb="0" eb="2">
      <t>トクテイ</t>
    </rPh>
    <rPh sb="2" eb="4">
      <t>フクシ</t>
    </rPh>
    <rPh sb="4" eb="6">
      <t>ヨウグ</t>
    </rPh>
    <rPh sb="6" eb="8">
      <t>ハンバイ</t>
    </rPh>
    <phoneticPr fontId="34"/>
  </si>
  <si>
    <t>介護予防福祉用具貸与</t>
    <rPh sb="0" eb="2">
      <t>カイゴ</t>
    </rPh>
    <rPh sb="2" eb="4">
      <t>ヨボウ</t>
    </rPh>
    <rPh sb="4" eb="6">
      <t>フクシ</t>
    </rPh>
    <rPh sb="6" eb="8">
      <t>ヨウグ</t>
    </rPh>
    <rPh sb="8" eb="10">
      <t>タイヨ</t>
    </rPh>
    <phoneticPr fontId="34"/>
  </si>
  <si>
    <t>特定介護予防福祉用具販売</t>
    <rPh sb="0" eb="2">
      <t>トクテイ</t>
    </rPh>
    <rPh sb="2" eb="4">
      <t>カイゴ</t>
    </rPh>
    <rPh sb="4" eb="6">
      <t>ヨボウ</t>
    </rPh>
    <rPh sb="6" eb="8">
      <t>フクシ</t>
    </rPh>
    <rPh sb="8" eb="10">
      <t>ヨウグ</t>
    </rPh>
    <rPh sb="10" eb="12">
      <t>ハンバイ</t>
    </rPh>
    <phoneticPr fontId="34"/>
  </si>
  <si>
    <t>福祉用具貸与・介護予防福祉用具貸与</t>
    <rPh sb="0" eb="2">
      <t>フクシ</t>
    </rPh>
    <rPh sb="2" eb="4">
      <t>ヨウグ</t>
    </rPh>
    <rPh sb="4" eb="6">
      <t>タイヨ</t>
    </rPh>
    <phoneticPr fontId="34"/>
  </si>
  <si>
    <t>特定福祉用具販売・特定介護予防福祉用具販売</t>
    <rPh sb="0" eb="2">
      <t>トクテイ</t>
    </rPh>
    <rPh sb="2" eb="4">
      <t>フクシ</t>
    </rPh>
    <rPh sb="4" eb="6">
      <t>ヨウグ</t>
    </rPh>
    <rPh sb="6" eb="8">
      <t>ハンバイ</t>
    </rPh>
    <phoneticPr fontId="34"/>
  </si>
  <si>
    <t>２．職種名・資格名称</t>
    <rPh sb="2" eb="4">
      <t>ショクシュ</t>
    </rPh>
    <rPh sb="4" eb="5">
      <t>メイ</t>
    </rPh>
    <rPh sb="6" eb="8">
      <t>シカク</t>
    </rPh>
    <rPh sb="8" eb="10">
      <t>メイショウ</t>
    </rPh>
    <phoneticPr fontId="34"/>
  </si>
  <si>
    <t>ー</t>
    <phoneticPr fontId="34"/>
  </si>
  <si>
    <t>資格</t>
    <rPh sb="0" eb="2">
      <t>シカク</t>
    </rPh>
    <phoneticPr fontId="34"/>
  </si>
  <si>
    <t>看護師</t>
    <rPh sb="0" eb="3">
      <t>カンゴシ</t>
    </rPh>
    <phoneticPr fontId="34"/>
  </si>
  <si>
    <t>理学療法士</t>
    <rPh sb="0" eb="2">
      <t>リガク</t>
    </rPh>
    <rPh sb="2" eb="5">
      <t>リョウホウシ</t>
    </rPh>
    <phoneticPr fontId="34"/>
  </si>
  <si>
    <t>作業療法士</t>
    <rPh sb="0" eb="2">
      <t>サギョウ</t>
    </rPh>
    <rPh sb="2" eb="5">
      <t>リョウホウシ</t>
    </rPh>
    <phoneticPr fontId="34"/>
  </si>
  <si>
    <t>社会福祉士</t>
    <rPh sb="0" eb="2">
      <t>シャカイ</t>
    </rPh>
    <rPh sb="2" eb="5">
      <t>フクシシ</t>
    </rPh>
    <phoneticPr fontId="34"/>
  </si>
  <si>
    <t>介護福祉士</t>
    <rPh sb="0" eb="2">
      <t>カイゴ</t>
    </rPh>
    <rPh sb="2" eb="5">
      <t>フクシシ</t>
    </rPh>
    <phoneticPr fontId="34"/>
  </si>
  <si>
    <t>義肢装具士</t>
    <rPh sb="0" eb="2">
      <t>ギシ</t>
    </rPh>
    <rPh sb="2" eb="5">
      <t>ソウグシ</t>
    </rPh>
    <phoneticPr fontId="34"/>
  </si>
  <si>
    <t>※ INDIRECT関数使用のため、以下のとおりセルに「名前の定義」をしています。</t>
    <rPh sb="10" eb="12">
      <t>カンスウ</t>
    </rPh>
    <rPh sb="12" eb="14">
      <t>シヨウ</t>
    </rPh>
    <rPh sb="18" eb="20">
      <t>イカ</t>
    </rPh>
    <rPh sb="28" eb="30">
      <t>ナマエ</t>
    </rPh>
    <rPh sb="31" eb="33">
      <t>テイギ</t>
    </rPh>
    <phoneticPr fontId="34"/>
  </si>
  <si>
    <t>　15行目・・・「職種」</t>
    <rPh sb="3" eb="5">
      <t>ギョウメ</t>
    </rPh>
    <rPh sb="9" eb="11">
      <t>ショクシュ</t>
    </rPh>
    <phoneticPr fontId="34"/>
  </si>
  <si>
    <t>　C列・・・「管理者」</t>
    <rPh sb="2" eb="3">
      <t>レツ</t>
    </rPh>
    <rPh sb="7" eb="10">
      <t>カンリシャ</t>
    </rPh>
    <phoneticPr fontId="34"/>
  </si>
  <si>
    <t>　D列・・・「福祉用具専門相談員」</t>
    <rPh sb="2" eb="3">
      <t>レツ</t>
    </rPh>
    <rPh sb="7" eb="9">
      <t>フクシ</t>
    </rPh>
    <rPh sb="9" eb="11">
      <t>ヨウグ</t>
    </rPh>
    <rPh sb="11" eb="13">
      <t>センモン</t>
    </rPh>
    <rPh sb="13" eb="16">
      <t>ソウダンイン</t>
    </rPh>
    <phoneticPr fontId="3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</si>
  <si>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4"/>
  </si>
  <si>
    <t>　行が足りない場合は、適宜追加してください。</t>
    <rPh sb="1" eb="2">
      <t>ギョウ</t>
    </rPh>
    <rPh sb="3" eb="4">
      <t>タ</t>
    </rPh>
    <rPh sb="7" eb="9">
      <t>バアイ</t>
    </rPh>
    <rPh sb="11" eb="13">
      <t>テキギ</t>
    </rPh>
    <rPh sb="13" eb="15">
      <t>ツイカ</t>
    </rPh>
    <phoneticPr fontId="3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</si>
  <si>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</si>
  <si>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4"/>
  </si>
  <si>
    <t>　・「数式」タブ　⇒　「名前の定義」を選択</t>
    <rPh sb="3" eb="5">
      <t>スウシキ</t>
    </rPh>
    <rPh sb="12" eb="14">
      <t>ナマエ</t>
    </rPh>
    <rPh sb="15" eb="17">
      <t>テイギ</t>
    </rPh>
    <rPh sb="19" eb="21">
      <t>センタク</t>
    </rPh>
    <phoneticPr fontId="34"/>
  </si>
  <si>
    <t>　・「名前」に職種名を入力</t>
    <rPh sb="3" eb="5">
      <t>ナマエ</t>
    </rPh>
    <rPh sb="7" eb="9">
      <t>ショクシュ</t>
    </rPh>
    <rPh sb="9" eb="10">
      <t>メイ</t>
    </rPh>
    <rPh sb="11" eb="13">
      <t>ニュウリョク</t>
    </rPh>
    <phoneticPr fontId="3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</si>
  <si>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</si>
  <si>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4"/>
  </si>
  <si>
    <t>２　事故発生件数および苦情受付件数＜基準条例38,40＞</t>
    <rPh sb="20" eb="22">
      <t>ジョウレイ</t>
    </rPh>
    <phoneticPr fontId="4"/>
  </si>
  <si>
    <t>事故発生件数</t>
    <rPh sb="0" eb="2">
      <t>ジコ</t>
    </rPh>
    <rPh sb="2" eb="4">
      <t>ハッセイ</t>
    </rPh>
    <rPh sb="4" eb="6">
      <t>ケンスウ</t>
    </rPh>
    <phoneticPr fontId="4"/>
  </si>
  <si>
    <t>内容</t>
    <rPh sb="0" eb="2">
      <t>ナイヨウ</t>
    </rPh>
    <phoneticPr fontId="4"/>
  </si>
  <si>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4"/>
  </si>
  <si>
    <t>左記の「内容」のうち、損害賠償を行った件数</t>
    <rPh sb="0" eb="2">
      <t>サキ</t>
    </rPh>
    <rPh sb="4" eb="6">
      <t>ナイヨウ</t>
    </rPh>
    <rPh sb="11" eb="13">
      <t>ソンガイ</t>
    </rPh>
    <rPh sb="13" eb="15">
      <t>バイショウ</t>
    </rPh>
    <rPh sb="16" eb="17">
      <t>オコナ</t>
    </rPh>
    <rPh sb="19" eb="21">
      <t>ケンスウ</t>
    </rPh>
    <phoneticPr fontId="4"/>
  </si>
  <si>
    <t>「その他」の事故の場合の具体的な内容を記載してください。</t>
    <rPh sb="3" eb="4">
      <t>タ</t>
    </rPh>
    <rPh sb="6" eb="8">
      <t>ジコ</t>
    </rPh>
    <rPh sb="9" eb="11">
      <t>バアイ</t>
    </rPh>
    <rPh sb="12" eb="15">
      <t>グタイテキ</t>
    </rPh>
    <rPh sb="16" eb="18">
      <t>ナイヨウ</t>
    </rPh>
    <rPh sb="19" eb="21">
      <t>キサイ</t>
    </rPh>
    <phoneticPr fontId="4"/>
  </si>
  <si>
    <t>死亡</t>
    <rPh sb="0" eb="2">
      <t>シボウ</t>
    </rPh>
    <phoneticPr fontId="4"/>
  </si>
  <si>
    <t>骨折</t>
    <rPh sb="0" eb="2">
      <t>コッセツ</t>
    </rPh>
    <phoneticPr fontId="4"/>
  </si>
  <si>
    <t>打撲・裂傷</t>
    <rPh sb="0" eb="2">
      <t>ダボク</t>
    </rPh>
    <rPh sb="3" eb="5">
      <t>レッショウ</t>
    </rPh>
    <phoneticPr fontId="4"/>
  </si>
  <si>
    <t>その他</t>
    <rPh sb="2" eb="3">
      <t>タ</t>
    </rPh>
    <phoneticPr fontId="4"/>
  </si>
  <si>
    <t>合計</t>
    <rPh sb="0" eb="2">
      <t>ゴウケイ</t>
    </rPh>
    <phoneticPr fontId="4"/>
  </si>
  <si>
    <t>歩行中の転倒</t>
    <rPh sb="0" eb="3">
      <t>ホコウチュウ</t>
    </rPh>
    <rPh sb="4" eb="6">
      <t>テントウ</t>
    </rPh>
    <phoneticPr fontId="4"/>
  </si>
  <si>
    <t>前年度</t>
    <rPh sb="0" eb="1">
      <t>ゼン</t>
    </rPh>
    <rPh sb="1" eb="3">
      <t>ネンド</t>
    </rPh>
    <phoneticPr fontId="4"/>
  </si>
  <si>
    <t>（参考：今年度中）</t>
    <rPh sb="1" eb="3">
      <t>サンコウ</t>
    </rPh>
    <rPh sb="4" eb="5">
      <t>イマ</t>
    </rPh>
    <rPh sb="5" eb="7">
      <t>ネンド</t>
    </rPh>
    <rPh sb="7" eb="8">
      <t>チュウ</t>
    </rPh>
    <phoneticPr fontId="4"/>
  </si>
  <si>
    <t>ベッド、イスからの転倒</t>
    <rPh sb="9" eb="11">
      <t>テントウ</t>
    </rPh>
    <phoneticPr fontId="4"/>
  </si>
  <si>
    <t>介護中の過失</t>
    <rPh sb="0" eb="2">
      <t>カイゴ</t>
    </rPh>
    <rPh sb="2" eb="3">
      <t>チュウ</t>
    </rPh>
    <rPh sb="4" eb="6">
      <t>カシツ</t>
    </rPh>
    <phoneticPr fontId="4"/>
  </si>
  <si>
    <t>誤嚥による窒息</t>
    <rPh sb="0" eb="1">
      <t>ゴ</t>
    </rPh>
    <rPh sb="1" eb="2">
      <t>エンゲ</t>
    </rPh>
    <rPh sb="5" eb="7">
      <t>チッソク</t>
    </rPh>
    <phoneticPr fontId="4"/>
  </si>
  <si>
    <t>床ずれ</t>
    <rPh sb="0" eb="1">
      <t>トコ</t>
    </rPh>
    <phoneticPr fontId="4"/>
  </si>
  <si>
    <t>薬に関わる事故</t>
    <rPh sb="0" eb="1">
      <t>クスリ</t>
    </rPh>
    <rPh sb="2" eb="3">
      <t>カカ</t>
    </rPh>
    <rPh sb="5" eb="7">
      <t>ジコ</t>
    </rPh>
    <phoneticPr fontId="4"/>
  </si>
  <si>
    <t>無断外出</t>
    <rPh sb="0" eb="2">
      <t>ムダン</t>
    </rPh>
    <rPh sb="2" eb="4">
      <t>ガイシュツ</t>
    </rPh>
    <phoneticPr fontId="4"/>
  </si>
  <si>
    <t>原因不明心停止</t>
    <rPh sb="0" eb="2">
      <t>ゲンイン</t>
    </rPh>
    <rPh sb="2" eb="4">
      <t>フメイ</t>
    </rPh>
    <rPh sb="4" eb="5">
      <t>シン</t>
    </rPh>
    <rPh sb="5" eb="7">
      <t>テイシ</t>
    </rPh>
    <phoneticPr fontId="4"/>
  </si>
  <si>
    <t>苦情受付件数
（前年度）</t>
    <rPh sb="0" eb="2">
      <t>クジョウ</t>
    </rPh>
    <rPh sb="2" eb="4">
      <t>ウケツケ</t>
    </rPh>
    <rPh sb="4" eb="6">
      <t>ケンスウ</t>
    </rPh>
    <rPh sb="8" eb="11">
      <t>ゼンネンド</t>
    </rPh>
    <phoneticPr fontId="4"/>
  </si>
  <si>
    <t>件</t>
    <rPh sb="0" eb="1">
      <t>ケン</t>
    </rPh>
    <phoneticPr fontId="4"/>
  </si>
  <si>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4"/>
  </si>
  <si>
    <t>＜苦情の内容を具体的に記載してください。＞</t>
    <rPh sb="1" eb="3">
      <t>クジョウ</t>
    </rPh>
    <rPh sb="4" eb="6">
      <t>ナイヨウ</t>
    </rPh>
    <rPh sb="7" eb="10">
      <t>グタイテキ</t>
    </rPh>
    <rPh sb="11" eb="13">
      <t>キサイ</t>
    </rPh>
    <phoneticPr fontId="4"/>
  </si>
  <si>
    <t>３　事業所・施設の運営の状況</t>
    <rPh sb="2" eb="5">
      <t>ジギョウショ</t>
    </rPh>
    <rPh sb="6" eb="8">
      <t>シセツ</t>
    </rPh>
    <rPh sb="9" eb="11">
      <t>ウンエイ</t>
    </rPh>
    <rPh sb="12" eb="14">
      <t>ジョウキョウ</t>
    </rPh>
    <phoneticPr fontId="4"/>
  </si>
  <si>
    <t>（１）法人および事業所（サービスごと）における収支状況（前年度）</t>
    <rPh sb="3" eb="5">
      <t>ホウジン</t>
    </rPh>
    <rPh sb="8" eb="11">
      <t>ジギョウショ</t>
    </rPh>
    <rPh sb="23" eb="25">
      <t>シュウシ</t>
    </rPh>
    <rPh sb="25" eb="27">
      <t>ジョウキョウ</t>
    </rPh>
    <phoneticPr fontId="4"/>
  </si>
  <si>
    <t>○事業所（サービス）ごとの収支が管理されているか</t>
    <rPh sb="1" eb="4">
      <t>ジギョウショ</t>
    </rPh>
    <rPh sb="13" eb="15">
      <t>シュウシ</t>
    </rPh>
    <rPh sb="16" eb="18">
      <t>カンリ</t>
    </rPh>
    <phoneticPr fontId="4"/>
  </si>
  <si>
    <t>はい　・　いいえ</t>
    <phoneticPr fontId="4"/>
  </si>
  <si>
    <t>【収支の状況】</t>
    <rPh sb="1" eb="3">
      <t>シュウシ</t>
    </rPh>
    <rPh sb="4" eb="6">
      <t>ジョウキョウ</t>
    </rPh>
    <phoneticPr fontId="4"/>
  </si>
  <si>
    <t>（単位：千円）</t>
    <rPh sb="1" eb="3">
      <t>タンイ</t>
    </rPh>
    <rPh sb="4" eb="6">
      <t>センエン</t>
    </rPh>
    <phoneticPr fontId="4"/>
  </si>
  <si>
    <t>「はい」の場合のみ、当該事業所（サービス）分を記入</t>
    <rPh sb="5" eb="7">
      <t>バアイ</t>
    </rPh>
    <rPh sb="10" eb="12">
      <t>トウガイ</t>
    </rPh>
    <rPh sb="12" eb="15">
      <t>ジギョウショ</t>
    </rPh>
    <rPh sb="21" eb="22">
      <t>ブン</t>
    </rPh>
    <rPh sb="23" eb="25">
      <t>キニュウ</t>
    </rPh>
    <phoneticPr fontId="4"/>
  </si>
  <si>
    <t>法人全体</t>
    <rPh sb="0" eb="2">
      <t>ホウジン</t>
    </rPh>
    <rPh sb="2" eb="4">
      <t>ゼンタイ</t>
    </rPh>
    <phoneticPr fontId="4"/>
  </si>
  <si>
    <t>当該事業所（サービス）分</t>
    <rPh sb="0" eb="2">
      <t>トウガイ</t>
    </rPh>
    <rPh sb="2" eb="5">
      <t>ジギョウショ</t>
    </rPh>
    <rPh sb="11" eb="12">
      <t>ブン</t>
    </rPh>
    <phoneticPr fontId="4"/>
  </si>
  <si>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4"/>
  </si>
  <si>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4"/>
  </si>
  <si>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4"/>
  </si>
  <si>
    <t>（２）職員への研修実施状況</t>
    <rPh sb="3" eb="5">
      <t>ショクイン</t>
    </rPh>
    <rPh sb="7" eb="9">
      <t>ケンシュウ</t>
    </rPh>
    <rPh sb="9" eb="11">
      <t>ジッシ</t>
    </rPh>
    <rPh sb="11" eb="13">
      <t>ジョウキョウ</t>
    </rPh>
    <phoneticPr fontId="4"/>
  </si>
  <si>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4"/>
  </si>
  <si>
    <t>福祉用具貸与費　各種加算等自己点検表</t>
    <rPh sb="8" eb="10">
      <t>カクシュ</t>
    </rPh>
    <rPh sb="10" eb="13">
      <t>カサントウ</t>
    </rPh>
    <rPh sb="13" eb="15">
      <t>ジコ</t>
    </rPh>
    <rPh sb="15" eb="17">
      <t>テンケン</t>
    </rPh>
    <rPh sb="17" eb="18">
      <t>ヒョウ</t>
    </rPh>
    <phoneticPr fontId="5"/>
  </si>
  <si>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4"/>
  </si>
  <si>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4"/>
  </si>
  <si>
    <t>届出状況</t>
  </si>
  <si>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</si>
  <si>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</si>
  <si>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</si>
  <si>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確認書類等</t>
    <rPh sb="0" eb="2">
      <t>カクニン</t>
    </rPh>
    <rPh sb="2" eb="4">
      <t>ショルイ</t>
    </rPh>
    <rPh sb="4" eb="5">
      <t>トウ</t>
    </rPh>
    <phoneticPr fontId="4"/>
  </si>
  <si>
    <t>指導職員
チェック</t>
    <rPh sb="0" eb="2">
      <t>シドウ</t>
    </rPh>
    <rPh sb="2" eb="4">
      <t>ショクイン</t>
    </rPh>
    <phoneticPr fontId="4"/>
  </si>
  <si>
    <t>特別地域福祉用具貸与加算
【交通費に相当する額を事業所の所在地に適用される１単位の単価で除して得た単位数を加算】</t>
    <rPh sb="0" eb="2">
      <t>トクベツ</t>
    </rPh>
    <rPh sb="2" eb="4">
      <t>チイキ</t>
    </rPh>
    <rPh sb="4" eb="6">
      <t>フクシ</t>
    </rPh>
    <rPh sb="6" eb="8">
      <t>ヨウグ</t>
    </rPh>
    <rPh sb="8" eb="10">
      <t>タイヨ</t>
    </rPh>
    <rPh sb="10" eb="12">
      <t>カサン</t>
    </rPh>
    <rPh sb="14" eb="17">
      <t>コウツウヒ</t>
    </rPh>
    <rPh sb="18" eb="20">
      <t>ソウトウ</t>
    </rPh>
    <rPh sb="22" eb="23">
      <t>ガク</t>
    </rPh>
    <rPh sb="24" eb="26">
      <t>ジギョウ</t>
    </rPh>
    <rPh sb="26" eb="27">
      <t>ショ</t>
    </rPh>
    <rPh sb="28" eb="31">
      <t>ショザイチ</t>
    </rPh>
    <rPh sb="32" eb="34">
      <t>テキヨウ</t>
    </rPh>
    <rPh sb="38" eb="40">
      <t>タンイ</t>
    </rPh>
    <rPh sb="41" eb="43">
      <t>タンカ</t>
    </rPh>
    <rPh sb="44" eb="45">
      <t>ジョ</t>
    </rPh>
    <rPh sb="47" eb="48">
      <t>エ</t>
    </rPh>
    <rPh sb="49" eb="52">
      <t>タンイスウ</t>
    </rPh>
    <rPh sb="53" eb="55">
      <t>カサン</t>
    </rPh>
    <phoneticPr fontId="4"/>
  </si>
  <si>
    <t>厚生労働大臣の定める地域</t>
    <rPh sb="0" eb="2">
      <t>コウセイ</t>
    </rPh>
    <rPh sb="2" eb="4">
      <t>ロウドウ</t>
    </rPh>
    <rPh sb="4" eb="6">
      <t>ダイジン</t>
    </rPh>
    <rPh sb="7" eb="8">
      <t>サダ</t>
    </rPh>
    <rPh sb="10" eb="12">
      <t>チイキ</t>
    </rPh>
    <phoneticPr fontId="4"/>
  </si>
  <si>
    <t>□</t>
    <phoneticPr fontId="4"/>
  </si>
  <si>
    <t>該当</t>
    <rPh sb="0" eb="2">
      <t>ガイトウ</t>
    </rPh>
    <phoneticPr fontId="4"/>
  </si>
  <si>
    <t>□</t>
  </si>
  <si>
    <t>中山間地域等における小規模事業所加算
【交通費に相当する額の2/3に相当する額を事業所の所在地に適用される１単位の単価で除して得た単位数を加算】</t>
    <rPh sb="0" eb="1">
      <t>ナカ</t>
    </rPh>
    <rPh sb="1" eb="3">
      <t>ヤマアイ</t>
    </rPh>
    <rPh sb="3" eb="6">
      <t>チイキナド</t>
    </rPh>
    <rPh sb="10" eb="13">
      <t>ショウキボ</t>
    </rPh>
    <rPh sb="13" eb="16">
      <t>ジギョウショ</t>
    </rPh>
    <rPh sb="16" eb="18">
      <t>カサン</t>
    </rPh>
    <rPh sb="20" eb="23">
      <t>コウツウヒ</t>
    </rPh>
    <rPh sb="24" eb="26">
      <t>ソウトウ</t>
    </rPh>
    <rPh sb="28" eb="29">
      <t>ガク</t>
    </rPh>
    <rPh sb="34" eb="36">
      <t>ソウトウ</t>
    </rPh>
    <rPh sb="38" eb="39">
      <t>ガク</t>
    </rPh>
    <rPh sb="40" eb="43">
      <t>ジギョウショ</t>
    </rPh>
    <rPh sb="44" eb="47">
      <t>ショザイチ</t>
    </rPh>
    <rPh sb="48" eb="50">
      <t>テキヨウ</t>
    </rPh>
    <rPh sb="54" eb="56">
      <t>タンイ</t>
    </rPh>
    <rPh sb="57" eb="59">
      <t>タンカ</t>
    </rPh>
    <rPh sb="60" eb="61">
      <t>ジョ</t>
    </rPh>
    <rPh sb="63" eb="64">
      <t>エ</t>
    </rPh>
    <rPh sb="65" eb="68">
      <t>タンイスウ</t>
    </rPh>
    <rPh sb="69" eb="71">
      <t>カサン</t>
    </rPh>
    <phoneticPr fontId="4"/>
  </si>
  <si>
    <t>厚生労働大臣の定める地域＋事業者規模要件</t>
    <rPh sb="0" eb="2">
      <t>コウセイ</t>
    </rPh>
    <rPh sb="2" eb="4">
      <t>ロウドウ</t>
    </rPh>
    <rPh sb="4" eb="6">
      <t>ダイジン</t>
    </rPh>
    <rPh sb="7" eb="8">
      <t>サダ</t>
    </rPh>
    <rPh sb="10" eb="12">
      <t>チイキ</t>
    </rPh>
    <rPh sb="13" eb="15">
      <t>ジギョウ</t>
    </rPh>
    <rPh sb="15" eb="16">
      <t>シャ</t>
    </rPh>
    <rPh sb="16" eb="18">
      <t>キボ</t>
    </rPh>
    <rPh sb="18" eb="20">
      <t>ヨウケン</t>
    </rPh>
    <phoneticPr fontId="4"/>
  </si>
  <si>
    <t>中山間地域等に居住する者へのサービス提供加算
【交通費に相当する額の1/3に相当する額を事業所の所在地に適用される１単位の単価で除して得た単位数を加算】</t>
    <rPh sb="0" eb="1">
      <t>チュウ</t>
    </rPh>
    <rPh sb="1" eb="3">
      <t>サンカン</t>
    </rPh>
    <rPh sb="3" eb="5">
      <t>チイキ</t>
    </rPh>
    <rPh sb="5" eb="6">
      <t>トウ</t>
    </rPh>
    <rPh sb="7" eb="8">
      <t>イ</t>
    </rPh>
    <rPh sb="8" eb="9">
      <t>ス</t>
    </rPh>
    <rPh sb="11" eb="12">
      <t>モノ</t>
    </rPh>
    <rPh sb="18" eb="20">
      <t>テイキョウ</t>
    </rPh>
    <rPh sb="20" eb="22">
      <t>カサン</t>
    </rPh>
    <rPh sb="24" eb="27">
      <t>コウツウヒ</t>
    </rPh>
    <rPh sb="28" eb="30">
      <t>ソウトウ</t>
    </rPh>
    <rPh sb="32" eb="33">
      <t>ガク</t>
    </rPh>
    <rPh sb="38" eb="40">
      <t>ソウトウ</t>
    </rPh>
    <rPh sb="42" eb="43">
      <t>ガク</t>
    </rPh>
    <rPh sb="44" eb="47">
      <t>ジギョウショ</t>
    </rPh>
    <rPh sb="48" eb="51">
      <t>ショザイチ</t>
    </rPh>
    <rPh sb="52" eb="54">
      <t>テキヨウ</t>
    </rPh>
    <rPh sb="58" eb="60">
      <t>タンイ</t>
    </rPh>
    <rPh sb="61" eb="63">
      <t>タンカ</t>
    </rPh>
    <rPh sb="64" eb="65">
      <t>ジョ</t>
    </rPh>
    <rPh sb="67" eb="68">
      <t>エ</t>
    </rPh>
    <rPh sb="69" eb="72">
      <t>タンイスウ</t>
    </rPh>
    <rPh sb="73" eb="75">
      <t>カサン</t>
    </rPh>
    <phoneticPr fontId="4"/>
  </si>
  <si>
    <t>介護予防福祉用具貸与費　各種加算等自己点検表</t>
    <rPh sb="12" eb="14">
      <t>カクシュ</t>
    </rPh>
    <rPh sb="14" eb="17">
      <t>カサントウ</t>
    </rPh>
    <rPh sb="17" eb="19">
      <t>ジコ</t>
    </rPh>
    <rPh sb="19" eb="21">
      <t>テンケン</t>
    </rPh>
    <rPh sb="21" eb="22">
      <t>ヒョウ</t>
    </rPh>
    <phoneticPr fontId="5"/>
  </si>
  <si>
    <t>特別地域介護予防福祉用具貸与加算
【交通費に相当する額を事業所の所在地に適用される１単位の単価で除して得た単位数を加算】</t>
    <rPh sb="0" eb="2">
      <t>トクベツ</t>
    </rPh>
    <rPh sb="2" eb="4">
      <t>チイキ</t>
    </rPh>
    <rPh sb="4" eb="6">
      <t>カイゴ</t>
    </rPh>
    <rPh sb="6" eb="8">
      <t>ヨボウ</t>
    </rPh>
    <rPh sb="8" eb="10">
      <t>フクシ</t>
    </rPh>
    <rPh sb="10" eb="12">
      <t>ヨウグ</t>
    </rPh>
    <rPh sb="12" eb="14">
      <t>タイヨ</t>
    </rPh>
    <rPh sb="14" eb="16">
      <t>カサン</t>
    </rPh>
    <rPh sb="18" eb="21">
      <t>コウツウヒ</t>
    </rPh>
    <rPh sb="22" eb="24">
      <t>ソウトウ</t>
    </rPh>
    <rPh sb="26" eb="27">
      <t>ガク</t>
    </rPh>
    <rPh sb="28" eb="30">
      <t>ジギョウ</t>
    </rPh>
    <rPh sb="30" eb="31">
      <t>ショ</t>
    </rPh>
    <rPh sb="32" eb="35">
      <t>ショザイチ</t>
    </rPh>
    <rPh sb="36" eb="38">
      <t>テキヨウ</t>
    </rPh>
    <rPh sb="42" eb="44">
      <t>タンイ</t>
    </rPh>
    <rPh sb="45" eb="47">
      <t>タンカ</t>
    </rPh>
    <rPh sb="48" eb="49">
      <t>ジョ</t>
    </rPh>
    <rPh sb="51" eb="52">
      <t>エ</t>
    </rPh>
    <rPh sb="53" eb="56">
      <t>タンイスウ</t>
    </rPh>
    <rPh sb="57" eb="59">
      <t>カサン</t>
    </rPh>
    <phoneticPr fontId="4"/>
  </si>
  <si>
    <t>自己点検シート（福祉用具貸与・介護予防福祉用具貸与）</t>
    <rPh sb="0" eb="2">
      <t>ジコ</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4"/>
  </si>
  <si>
    <t>　　　 （特定福祉用具販売・特定介護予防福祉用具販売）</t>
    <rPh sb="5" eb="7">
      <t>トクテイ</t>
    </rPh>
    <rPh sb="7" eb="9">
      <t>フクシ</t>
    </rPh>
    <rPh sb="9" eb="11">
      <t>ヨウグ</t>
    </rPh>
    <rPh sb="11" eb="13">
      <t>ハンバイ</t>
    </rPh>
    <rPh sb="14" eb="16">
      <t>トクテイ</t>
    </rPh>
    <rPh sb="16" eb="18">
      <t>カイゴ</t>
    </rPh>
    <rPh sb="18" eb="20">
      <t>ヨボウ</t>
    </rPh>
    <rPh sb="20" eb="22">
      <t>フクシ</t>
    </rPh>
    <rPh sb="22" eb="24">
      <t>ヨウグ</t>
    </rPh>
    <rPh sb="24" eb="26">
      <t>ハンバイ</t>
    </rPh>
    <phoneticPr fontId="4"/>
  </si>
  <si>
    <t>法　人　名</t>
    <rPh sb="0" eb="1">
      <t>ホウ</t>
    </rPh>
    <rPh sb="2" eb="3">
      <t>ヒト</t>
    </rPh>
    <rPh sb="4" eb="5">
      <t>メイ</t>
    </rPh>
    <phoneticPr fontId="4"/>
  </si>
  <si>
    <t>施設・事業所名</t>
    <rPh sb="0" eb="2">
      <t>シセツ</t>
    </rPh>
    <rPh sb="3" eb="6">
      <t>ジギョウショ</t>
    </rPh>
    <rPh sb="6" eb="7">
      <t>メイ</t>
    </rPh>
    <phoneticPr fontId="4"/>
  </si>
  <si>
    <t>サービス種別</t>
    <rPh sb="4" eb="6">
      <t>シュベツ</t>
    </rPh>
    <phoneticPr fontId="4"/>
  </si>
  <si>
    <t>住　　　所</t>
    <rPh sb="0" eb="1">
      <t>ジュウ</t>
    </rPh>
    <rPh sb="4" eb="5">
      <t>ショ</t>
    </rPh>
    <phoneticPr fontId="4"/>
  </si>
  <si>
    <t>管　理　者</t>
    <rPh sb="0" eb="1">
      <t>カン</t>
    </rPh>
    <rPh sb="2" eb="3">
      <t>リ</t>
    </rPh>
    <rPh sb="4" eb="5">
      <t>モノ</t>
    </rPh>
    <phoneticPr fontId="4"/>
  </si>
  <si>
    <t>記入担当者</t>
    <rPh sb="0" eb="2">
      <t>キニュウ</t>
    </rPh>
    <rPh sb="2" eb="5">
      <t>タントウシャ</t>
    </rPh>
    <phoneticPr fontId="4"/>
  </si>
  <si>
    <t>確認事項</t>
    <rPh sb="0" eb="2">
      <t>カクニン</t>
    </rPh>
    <rPh sb="2" eb="4">
      <t>ジコウ</t>
    </rPh>
    <phoneticPr fontId="4"/>
  </si>
  <si>
    <t>根拠条文</t>
    <rPh sb="0" eb="2">
      <t>コンキョ</t>
    </rPh>
    <rPh sb="2" eb="4">
      <t>ジョウブン</t>
    </rPh>
    <phoneticPr fontId="4"/>
  </si>
  <si>
    <t>適</t>
    <rPh sb="0" eb="1">
      <t>テキ</t>
    </rPh>
    <phoneticPr fontId="4"/>
  </si>
  <si>
    <t>不適</t>
    <rPh sb="0" eb="2">
      <t>フテキ</t>
    </rPh>
    <phoneticPr fontId="4"/>
  </si>
  <si>
    <t>事例
なし</t>
    <rPh sb="0" eb="2">
      <t>ジレイ</t>
    </rPh>
    <phoneticPr fontId="4"/>
  </si>
  <si>
    <t>Ⅰ　人員基準</t>
    <rPh sb="2" eb="4">
      <t>ジンイン</t>
    </rPh>
    <rPh sb="4" eb="6">
      <t>キジュン</t>
    </rPh>
    <phoneticPr fontId="4"/>
  </si>
  <si>
    <t>福祉用具専門相談員</t>
    <rPh sb="0" eb="2">
      <t>フクシ</t>
    </rPh>
    <rPh sb="2" eb="4">
      <t>ヨウグ</t>
    </rPh>
    <rPh sb="4" eb="6">
      <t>センモン</t>
    </rPh>
    <rPh sb="6" eb="9">
      <t>ソウダンイン</t>
    </rPh>
    <phoneticPr fontId="4"/>
  </si>
  <si>
    <t>　福祉用具専門相談員の員数は、常勤換算方法で２人以上となっていますか。</t>
    <rPh sb="1" eb="3">
      <t>フクシ</t>
    </rPh>
    <rPh sb="3" eb="5">
      <t>ヨウグ</t>
    </rPh>
    <rPh sb="5" eb="7">
      <t>センモン</t>
    </rPh>
    <rPh sb="7" eb="10">
      <t>ソウダンイン</t>
    </rPh>
    <rPh sb="11" eb="13">
      <t>インスウ</t>
    </rPh>
    <rPh sb="15" eb="17">
      <t>ジョウキン</t>
    </rPh>
    <rPh sb="17" eb="19">
      <t>カンサン</t>
    </rPh>
    <rPh sb="19" eb="21">
      <t>ホウホウ</t>
    </rPh>
    <rPh sb="23" eb="26">
      <t>ニンイジョウ</t>
    </rPh>
    <phoneticPr fontId="4"/>
  </si>
  <si>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4"/>
  </si>
  <si>
    <t>→</t>
    <phoneticPr fontId="4"/>
  </si>
  <si>
    <t>下記の数値を記載してください。</t>
    <rPh sb="0" eb="2">
      <t>カキ</t>
    </rPh>
    <rPh sb="3" eb="5">
      <t>スウチ</t>
    </rPh>
    <rPh sb="6" eb="8">
      <t>キサイ</t>
    </rPh>
    <phoneticPr fontId="4"/>
  </si>
  <si>
    <t>①</t>
    <phoneticPr fontId="4"/>
  </si>
  <si>
    <t>全福祉用具専門相談員の１か月間の勤務時間合計</t>
    <rPh sb="0" eb="1">
      <t>ゼン</t>
    </rPh>
    <rPh sb="1" eb="3">
      <t>フクシ</t>
    </rPh>
    <rPh sb="3" eb="5">
      <t>ヨウグ</t>
    </rPh>
    <rPh sb="5" eb="7">
      <t>センモン</t>
    </rPh>
    <rPh sb="7" eb="10">
      <t>ソウダンイン</t>
    </rPh>
    <rPh sb="13" eb="14">
      <t>ゲツ</t>
    </rPh>
    <rPh sb="14" eb="15">
      <t>カン</t>
    </rPh>
    <rPh sb="16" eb="18">
      <t>キンム</t>
    </rPh>
    <rPh sb="18" eb="20">
      <t>ジカン</t>
    </rPh>
    <rPh sb="20" eb="22">
      <t>ゴウケイ</t>
    </rPh>
    <phoneticPr fontId="4"/>
  </si>
  <si>
    <t>（　　　　時間）</t>
    <rPh sb="5" eb="7">
      <t>ジカン</t>
    </rPh>
    <phoneticPr fontId="4"/>
  </si>
  <si>
    <t>②</t>
    <phoneticPr fontId="4"/>
  </si>
  <si>
    <t>常勤職員の１か月の通常勤務すべき時間</t>
    <rPh sb="0" eb="2">
      <t>ジョウキン</t>
    </rPh>
    <rPh sb="2" eb="4">
      <t>ショクイン</t>
    </rPh>
    <rPh sb="7" eb="8">
      <t>ゲツ</t>
    </rPh>
    <rPh sb="9" eb="11">
      <t>ツウジョウ</t>
    </rPh>
    <rPh sb="11" eb="13">
      <t>キンム</t>
    </rPh>
    <rPh sb="16" eb="18">
      <t>ジカン</t>
    </rPh>
    <phoneticPr fontId="4"/>
  </si>
  <si>
    <t>③</t>
    <phoneticPr fontId="4"/>
  </si>
  <si>
    <t>①÷②の値（小数点以下第２位切り捨て）</t>
    <rPh sb="4" eb="5">
      <t>アタイ</t>
    </rPh>
    <rPh sb="6" eb="9">
      <t>ショウスウテン</t>
    </rPh>
    <rPh sb="9" eb="11">
      <t>イカ</t>
    </rPh>
    <rPh sb="11" eb="12">
      <t>ダイ</t>
    </rPh>
    <rPh sb="13" eb="14">
      <t>イ</t>
    </rPh>
    <rPh sb="14" eb="15">
      <t>キ</t>
    </rPh>
    <rPh sb="16" eb="17">
      <t>ス</t>
    </rPh>
    <phoneticPr fontId="4"/>
  </si>
  <si>
    <t>（　　　　　人）</t>
    <rPh sb="6" eb="7">
      <t>ニン</t>
    </rPh>
    <phoneticPr fontId="4"/>
  </si>
  <si>
    <t>※</t>
    <phoneticPr fontId="4"/>
  </si>
  <si>
    <t>なお、指定福祉用具貸与事業者が、指定介護予防福祉用具貸与、指定特定介護予防福祉用具販売、指定特定福祉用具販売の指定を併せて受け、それが同一事業所で一体的に運営されている場合は、基準を満たすものとみなします。</t>
    <rPh sb="3" eb="5">
      <t>シテイ</t>
    </rPh>
    <rPh sb="5" eb="7">
      <t>フクシ</t>
    </rPh>
    <rPh sb="7" eb="9">
      <t>ヨウグ</t>
    </rPh>
    <rPh sb="9" eb="11">
      <t>タイヨ</t>
    </rPh>
    <rPh sb="11" eb="13">
      <t>ジギョウ</t>
    </rPh>
    <rPh sb="13" eb="14">
      <t>シャ</t>
    </rPh>
    <rPh sb="16" eb="18">
      <t>シテイ</t>
    </rPh>
    <rPh sb="18" eb="20">
      <t>カイゴ</t>
    </rPh>
    <rPh sb="20" eb="22">
      <t>ヨボウ</t>
    </rPh>
    <rPh sb="22" eb="24">
      <t>フクシ</t>
    </rPh>
    <rPh sb="24" eb="26">
      <t>ヨウグ</t>
    </rPh>
    <rPh sb="26" eb="28">
      <t>タイヨ</t>
    </rPh>
    <rPh sb="29" eb="31">
      <t>シテイ</t>
    </rPh>
    <rPh sb="31" eb="33">
      <t>トクテイ</t>
    </rPh>
    <rPh sb="33" eb="35">
      <t>カイゴ</t>
    </rPh>
    <rPh sb="35" eb="37">
      <t>ヨボウ</t>
    </rPh>
    <rPh sb="37" eb="39">
      <t>フクシ</t>
    </rPh>
    <rPh sb="39" eb="41">
      <t>ヨウグ</t>
    </rPh>
    <rPh sb="41" eb="43">
      <t>ハンバイ</t>
    </rPh>
    <rPh sb="44" eb="46">
      <t>シテイ</t>
    </rPh>
    <rPh sb="46" eb="48">
      <t>トクテイ</t>
    </rPh>
    <rPh sb="48" eb="50">
      <t>フクシ</t>
    </rPh>
    <rPh sb="50" eb="52">
      <t>ヨウグ</t>
    </rPh>
    <rPh sb="52" eb="54">
      <t>ハンバイ</t>
    </rPh>
    <rPh sb="55" eb="57">
      <t>シテイ</t>
    </rPh>
    <rPh sb="58" eb="59">
      <t>アワ</t>
    </rPh>
    <rPh sb="61" eb="62">
      <t>ウ</t>
    </rPh>
    <rPh sb="67" eb="69">
      <t>ドウイツ</t>
    </rPh>
    <phoneticPr fontId="4"/>
  </si>
  <si>
    <t>　福祉用具専門相談員は必要な要件を満たしていますか。</t>
    <rPh sb="1" eb="3">
      <t>フクシ</t>
    </rPh>
    <rPh sb="3" eb="5">
      <t>ヨウグ</t>
    </rPh>
    <rPh sb="5" eb="7">
      <t>センモン</t>
    </rPh>
    <rPh sb="7" eb="10">
      <t>ソウダンイン</t>
    </rPh>
    <rPh sb="11" eb="13">
      <t>ヒツヨウ</t>
    </rPh>
    <rPh sb="14" eb="16">
      <t>ヨウケン</t>
    </rPh>
    <rPh sb="17" eb="18">
      <t>ミ</t>
    </rPh>
    <phoneticPr fontId="4"/>
  </si>
  <si>
    <t>解釈通知第３の12(1)ア(ｱ)</t>
    <rPh sb="0" eb="2">
      <t>カイシャク</t>
    </rPh>
    <rPh sb="2" eb="4">
      <t>ツウチ</t>
    </rPh>
    <rPh sb="4" eb="5">
      <t>ダイ</t>
    </rPh>
    <phoneticPr fontId="4"/>
  </si>
  <si>
    <t>保健師</t>
    <rPh sb="0" eb="3">
      <t>ホケンシ</t>
    </rPh>
    <phoneticPr fontId="4"/>
  </si>
  <si>
    <t>施行令４条(1)</t>
    <rPh sb="0" eb="3">
      <t>シコウレイ</t>
    </rPh>
    <rPh sb="4" eb="5">
      <t>ジョウ</t>
    </rPh>
    <phoneticPr fontId="4"/>
  </si>
  <si>
    <t>看護師</t>
    <rPh sb="0" eb="3">
      <t>カンゴシ</t>
    </rPh>
    <phoneticPr fontId="4"/>
  </si>
  <si>
    <t>准看護師</t>
    <rPh sb="0" eb="1">
      <t>ジュン</t>
    </rPh>
    <rPh sb="1" eb="4">
      <t>カンゴシ</t>
    </rPh>
    <phoneticPr fontId="4"/>
  </si>
  <si>
    <t>理学療法士</t>
    <rPh sb="0" eb="2">
      <t>リガク</t>
    </rPh>
    <rPh sb="2" eb="5">
      <t>リョウホウシ</t>
    </rPh>
    <phoneticPr fontId="4"/>
  </si>
  <si>
    <t>作業療法士</t>
    <rPh sb="0" eb="2">
      <t>サギョウ</t>
    </rPh>
    <rPh sb="2" eb="5">
      <t>リョウホウシ</t>
    </rPh>
    <phoneticPr fontId="4"/>
  </si>
  <si>
    <t>社会福祉士</t>
    <rPh sb="0" eb="2">
      <t>シャカイ</t>
    </rPh>
    <rPh sb="2" eb="4">
      <t>フクシ</t>
    </rPh>
    <rPh sb="4" eb="5">
      <t>シ</t>
    </rPh>
    <phoneticPr fontId="4"/>
  </si>
  <si>
    <t>介護福祉士</t>
    <rPh sb="0" eb="2">
      <t>カイゴ</t>
    </rPh>
    <rPh sb="2" eb="5">
      <t>フクシシ</t>
    </rPh>
    <phoneticPr fontId="4"/>
  </si>
  <si>
    <t>義肢装具士</t>
    <rPh sb="0" eb="2">
      <t>ギシ</t>
    </rPh>
    <rPh sb="2" eb="5">
      <t>ソウグシ</t>
    </rPh>
    <phoneticPr fontId="4"/>
  </si>
  <si>
    <t>福祉用具専門相談員指定講習を修了した者</t>
    <rPh sb="0" eb="2">
      <t>フクシ</t>
    </rPh>
    <rPh sb="2" eb="4">
      <t>ヨウグ</t>
    </rPh>
    <rPh sb="4" eb="6">
      <t>センモン</t>
    </rPh>
    <rPh sb="6" eb="9">
      <t>ソウダンイン</t>
    </rPh>
    <rPh sb="9" eb="11">
      <t>シテイ</t>
    </rPh>
    <rPh sb="11" eb="13">
      <t>コウシュウ</t>
    </rPh>
    <rPh sb="14" eb="16">
      <t>シュウリョウ</t>
    </rPh>
    <rPh sb="18" eb="19">
      <t>モノ</t>
    </rPh>
    <phoneticPr fontId="4"/>
  </si>
  <si>
    <t>H27.4.1において現に養成研修修了者である者については、H28.3.31までの間は従前の例による。</t>
    <rPh sb="11" eb="12">
      <t>ゲン</t>
    </rPh>
    <rPh sb="13" eb="15">
      <t>ヨウセイ</t>
    </rPh>
    <rPh sb="15" eb="17">
      <t>ケンシュウ</t>
    </rPh>
    <rPh sb="17" eb="20">
      <t>シュウリョウシャ</t>
    </rPh>
    <rPh sb="23" eb="24">
      <t>モノ</t>
    </rPh>
    <rPh sb="41" eb="42">
      <t>アイダ</t>
    </rPh>
    <rPh sb="43" eb="45">
      <t>ジュウゼン</t>
    </rPh>
    <rPh sb="46" eb="47">
      <t>レイ</t>
    </rPh>
    <phoneticPr fontId="4"/>
  </si>
  <si>
    <t>管理者</t>
    <rPh sb="0" eb="3">
      <t>カンリシャ</t>
    </rPh>
    <phoneticPr fontId="4"/>
  </si>
  <si>
    <t>　管理者は常勤職員を配置していますか。</t>
    <rPh sb="1" eb="4">
      <t>カンリシャ</t>
    </rPh>
    <rPh sb="5" eb="7">
      <t>ジョウキン</t>
    </rPh>
    <rPh sb="7" eb="9">
      <t>ショクイン</t>
    </rPh>
    <rPh sb="10" eb="12">
      <t>ハイチ</t>
    </rPh>
    <phoneticPr fontId="4"/>
  </si>
  <si>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4"/>
  </si>
  <si>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4"/>
  </si>
  <si>
    <t>・</t>
    <phoneticPr fontId="4"/>
  </si>
  <si>
    <t>兼務の有無　（　□有　・　□無　）</t>
    <rPh sb="0" eb="2">
      <t>ケンム</t>
    </rPh>
    <rPh sb="3" eb="5">
      <t>ウム</t>
    </rPh>
    <rPh sb="9" eb="10">
      <t>アリ</t>
    </rPh>
    <rPh sb="14" eb="15">
      <t>ナシ</t>
    </rPh>
    <phoneticPr fontId="4"/>
  </si>
  <si>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4"/>
  </si>
  <si>
    <t>（　　　　　　　　　　　　　　　　　　　）</t>
    <phoneticPr fontId="4"/>
  </si>
  <si>
    <t>事業所名：（　　　　　　　　　　　　）</t>
    <rPh sb="0" eb="3">
      <t>ジギョウショ</t>
    </rPh>
    <rPh sb="3" eb="4">
      <t>メイ</t>
    </rPh>
    <phoneticPr fontId="4"/>
  </si>
  <si>
    <t>職種名　：（　　　　　　　　　　　　）</t>
    <rPh sb="0" eb="2">
      <t>ショクシュ</t>
    </rPh>
    <rPh sb="2" eb="3">
      <t>メイ</t>
    </rPh>
    <phoneticPr fontId="4"/>
  </si>
  <si>
    <t>勤務時間：（　　　　　　　　　　　　）</t>
    <rPh sb="0" eb="2">
      <t>キンム</t>
    </rPh>
    <rPh sb="2" eb="4">
      <t>ジカン</t>
    </rPh>
    <phoneticPr fontId="4"/>
  </si>
  <si>
    <t>Ⅱ　設備基準</t>
    <rPh sb="2" eb="4">
      <t>セツビ</t>
    </rPh>
    <rPh sb="4" eb="6">
      <t>キジュン</t>
    </rPh>
    <phoneticPr fontId="4"/>
  </si>
  <si>
    <t>設備および備品等</t>
    <rPh sb="0" eb="2">
      <t>セツビ</t>
    </rPh>
    <rPh sb="5" eb="7">
      <t>ビヒン</t>
    </rPh>
    <rPh sb="7" eb="8">
      <t>トウ</t>
    </rPh>
    <phoneticPr fontId="4"/>
  </si>
  <si>
    <t>　福祉用具の保管および消毒のために必要な設備および機材ならびに事業の運営を行うために必要な広さを有する専用の区画が設けられ、必要な備品等を備えてますか。</t>
    <rPh sb="1" eb="3">
      <t>フクシ</t>
    </rPh>
    <rPh sb="3" eb="5">
      <t>ヨウグ</t>
    </rPh>
    <rPh sb="6" eb="8">
      <t>ホカン</t>
    </rPh>
    <rPh sb="11" eb="13">
      <t>ショウドク</t>
    </rPh>
    <rPh sb="17" eb="19">
      <t>ヒツヨウ</t>
    </rPh>
    <rPh sb="20" eb="22">
      <t>セツビ</t>
    </rPh>
    <rPh sb="25" eb="27">
      <t>キザイ</t>
    </rPh>
    <rPh sb="31" eb="33">
      <t>ジギョウ</t>
    </rPh>
    <rPh sb="34" eb="36">
      <t>ウンエイ</t>
    </rPh>
    <rPh sb="37" eb="38">
      <t>オコナ</t>
    </rPh>
    <rPh sb="42" eb="44">
      <t>ヒツヨウ</t>
    </rPh>
    <rPh sb="45" eb="46">
      <t>ヒロ</t>
    </rPh>
    <rPh sb="48" eb="49">
      <t>ユウ</t>
    </rPh>
    <rPh sb="51" eb="53">
      <t>センヨウ</t>
    </rPh>
    <rPh sb="54" eb="56">
      <t>クカク</t>
    </rPh>
    <rPh sb="57" eb="58">
      <t>モウ</t>
    </rPh>
    <rPh sb="62" eb="64">
      <t>ヒツヨウ</t>
    </rPh>
    <rPh sb="65" eb="67">
      <t>ビヒン</t>
    </rPh>
    <rPh sb="67" eb="68">
      <t>トウ</t>
    </rPh>
    <rPh sb="69" eb="70">
      <t>ソナ</t>
    </rPh>
    <phoneticPr fontId="4"/>
  </si>
  <si>
    <t>平面図</t>
    <rPh sb="0" eb="3">
      <t>ヘイメンズ</t>
    </rPh>
    <phoneticPr fontId="4"/>
  </si>
  <si>
    <t>なお、福祉用具の保管または消毒を他の事業者に行わせる場合は、福祉用具の保管または消毒のために必要な設備または機材を有しないことができる。</t>
    <rPh sb="3" eb="5">
      <t>フクシ</t>
    </rPh>
    <rPh sb="5" eb="7">
      <t>ヨウグ</t>
    </rPh>
    <rPh sb="8" eb="10">
      <t>ホカン</t>
    </rPh>
    <rPh sb="13" eb="15">
      <t>ショウドク</t>
    </rPh>
    <rPh sb="16" eb="17">
      <t>タ</t>
    </rPh>
    <rPh sb="18" eb="21">
      <t>ジギョウシャ</t>
    </rPh>
    <rPh sb="22" eb="23">
      <t>オコナ</t>
    </rPh>
    <rPh sb="26" eb="28">
      <t>バアイ</t>
    </rPh>
    <rPh sb="30" eb="32">
      <t>フクシ</t>
    </rPh>
    <rPh sb="32" eb="34">
      <t>ヨウグ</t>
    </rPh>
    <rPh sb="35" eb="37">
      <t>ホカン</t>
    </rPh>
    <rPh sb="40" eb="42">
      <t>ショウドク</t>
    </rPh>
    <rPh sb="46" eb="48">
      <t>ヒツヨウ</t>
    </rPh>
    <rPh sb="49" eb="51">
      <t>セツビ</t>
    </rPh>
    <rPh sb="54" eb="56">
      <t>キザイ</t>
    </rPh>
    <rPh sb="57" eb="58">
      <t>ユウ</t>
    </rPh>
    <phoneticPr fontId="4"/>
  </si>
  <si>
    <t>保管業務の委託　（　□有　・　□無　）</t>
    <rPh sb="0" eb="2">
      <t>ホカン</t>
    </rPh>
    <rPh sb="2" eb="4">
      <t>ギョウム</t>
    </rPh>
    <rPh sb="5" eb="7">
      <t>イタク</t>
    </rPh>
    <rPh sb="11" eb="12">
      <t>アリ</t>
    </rPh>
    <rPh sb="16" eb="17">
      <t>ナシ</t>
    </rPh>
    <phoneticPr fontId="4"/>
  </si>
  <si>
    <t>委託契約書</t>
    <rPh sb="0" eb="2">
      <t>イタク</t>
    </rPh>
    <rPh sb="2" eb="5">
      <t>ケイヤクショ</t>
    </rPh>
    <phoneticPr fontId="4"/>
  </si>
  <si>
    <t>消毒業務の委託　（　□有　・　□無　）</t>
    <rPh sb="0" eb="2">
      <t>ショウドク</t>
    </rPh>
    <rPh sb="2" eb="4">
      <t>ギョウム</t>
    </rPh>
    <rPh sb="5" eb="7">
      <t>イタク</t>
    </rPh>
    <rPh sb="11" eb="12">
      <t>アリ</t>
    </rPh>
    <rPh sb="16" eb="17">
      <t>ナシ</t>
    </rPh>
    <phoneticPr fontId="4"/>
  </si>
  <si>
    <t>【福祉用具の保管のための設備】</t>
    <rPh sb="1" eb="3">
      <t>フクシ</t>
    </rPh>
    <rPh sb="3" eb="5">
      <t>ヨウグ</t>
    </rPh>
    <rPh sb="6" eb="8">
      <t>ホカン</t>
    </rPh>
    <rPh sb="12" eb="14">
      <t>セツビ</t>
    </rPh>
    <phoneticPr fontId="4"/>
  </si>
  <si>
    <t>【貸】</t>
    <rPh sb="1" eb="2">
      <t>カシ</t>
    </rPh>
    <phoneticPr fontId="4"/>
  </si>
  <si>
    <t>保管に関する記録</t>
    <rPh sb="0" eb="2">
      <t>ホカン</t>
    </rPh>
    <rPh sb="3" eb="4">
      <t>カン</t>
    </rPh>
    <rPh sb="6" eb="8">
      <t>キロク</t>
    </rPh>
    <phoneticPr fontId="4"/>
  </si>
  <si>
    <t>　清潔ですか。</t>
    <rPh sb="1" eb="3">
      <t>セイケツ</t>
    </rPh>
    <phoneticPr fontId="4"/>
  </si>
  <si>
    <t>　消毒または補修がなされている福祉用具とそれ以外の福祉用具を区分することができますか。</t>
    <rPh sb="1" eb="3">
      <t>ショウドク</t>
    </rPh>
    <rPh sb="6" eb="8">
      <t>ホシュウ</t>
    </rPh>
    <rPh sb="15" eb="17">
      <t>フクシ</t>
    </rPh>
    <rPh sb="17" eb="19">
      <t>ヨウグ</t>
    </rPh>
    <rPh sb="22" eb="24">
      <t>イガイ</t>
    </rPh>
    <rPh sb="25" eb="27">
      <t>フクシ</t>
    </rPh>
    <rPh sb="27" eb="29">
      <t>ヨウグ</t>
    </rPh>
    <rPh sb="30" eb="32">
      <t>クブン</t>
    </rPh>
    <phoneticPr fontId="4"/>
  </si>
  <si>
    <t>なお、指定福祉用具貸与事業者が指定介護予防福祉用具貸与事業者の指定を受け、それが同一事業所で一体的に運営されている場合は、第252条第2項の基準を満たすものとみなします。</t>
    <rPh sb="3" eb="5">
      <t>シテイ</t>
    </rPh>
    <rPh sb="5" eb="7">
      <t>フクシ</t>
    </rPh>
    <rPh sb="7" eb="9">
      <t>ヨウグ</t>
    </rPh>
    <rPh sb="9" eb="11">
      <t>タイヨ</t>
    </rPh>
    <rPh sb="11" eb="13">
      <t>ジギョウ</t>
    </rPh>
    <rPh sb="13" eb="14">
      <t>シャ</t>
    </rPh>
    <rPh sb="15" eb="17">
      <t>シテイ</t>
    </rPh>
    <rPh sb="17" eb="19">
      <t>カイゴ</t>
    </rPh>
    <rPh sb="19" eb="21">
      <t>ヨボウ</t>
    </rPh>
    <rPh sb="21" eb="23">
      <t>フクシ</t>
    </rPh>
    <rPh sb="23" eb="25">
      <t>ヨウグ</t>
    </rPh>
    <rPh sb="25" eb="27">
      <t>タイヨ</t>
    </rPh>
    <rPh sb="27" eb="30">
      <t>ジギョウシャ</t>
    </rPh>
    <rPh sb="31" eb="33">
      <t>シテイ</t>
    </rPh>
    <rPh sb="34" eb="35">
      <t>ウ</t>
    </rPh>
    <rPh sb="40" eb="42">
      <t>ドウイツ</t>
    </rPh>
    <rPh sb="42" eb="44">
      <t>ジギョウ</t>
    </rPh>
    <rPh sb="44" eb="45">
      <t>ショ</t>
    </rPh>
    <rPh sb="46" eb="49">
      <t>イッタイテキ</t>
    </rPh>
    <rPh sb="50" eb="52">
      <t>ウンエイ</t>
    </rPh>
    <rPh sb="57" eb="59">
      <t>バアイ</t>
    </rPh>
    <rPh sb="61" eb="62">
      <t>ダイ</t>
    </rPh>
    <rPh sb="65" eb="66">
      <t>ジョウ</t>
    </rPh>
    <rPh sb="66" eb="67">
      <t>ダイ</t>
    </rPh>
    <rPh sb="68" eb="69">
      <t>コウ</t>
    </rPh>
    <rPh sb="70" eb="72">
      <t>キジュン</t>
    </rPh>
    <rPh sb="73" eb="74">
      <t>ミ</t>
    </rPh>
    <phoneticPr fontId="4"/>
  </si>
  <si>
    <t>【福祉用具の消毒のために必要な機材】</t>
    <rPh sb="1" eb="3">
      <t>フクシ</t>
    </rPh>
    <rPh sb="3" eb="5">
      <t>ヨウグ</t>
    </rPh>
    <rPh sb="6" eb="8">
      <t>ショウドク</t>
    </rPh>
    <rPh sb="12" eb="14">
      <t>ヒツヨウ</t>
    </rPh>
    <rPh sb="15" eb="17">
      <t>キザイ</t>
    </rPh>
    <phoneticPr fontId="4"/>
  </si>
  <si>
    <t>消毒に関する記録</t>
    <rPh sb="0" eb="2">
      <t>ショウドク</t>
    </rPh>
    <rPh sb="3" eb="4">
      <t>カン</t>
    </rPh>
    <rPh sb="6" eb="8">
      <t>キロク</t>
    </rPh>
    <phoneticPr fontId="4"/>
  </si>
  <si>
    <t>　福祉用具貸与事業者が取り扱う福祉用具の種類および材質等からみて適切な消毒効果が得られていますか。</t>
    <rPh sb="1" eb="3">
      <t>フクシ</t>
    </rPh>
    <rPh sb="3" eb="5">
      <t>ヨウグ</t>
    </rPh>
    <rPh sb="5" eb="7">
      <t>タイヨ</t>
    </rPh>
    <rPh sb="7" eb="10">
      <t>ジギョウシャ</t>
    </rPh>
    <rPh sb="11" eb="12">
      <t>ト</t>
    </rPh>
    <rPh sb="13" eb="14">
      <t>アツカ</t>
    </rPh>
    <rPh sb="15" eb="17">
      <t>フクシ</t>
    </rPh>
    <rPh sb="17" eb="19">
      <t>ヨウグ</t>
    </rPh>
    <rPh sb="20" eb="22">
      <t>シュルイ</t>
    </rPh>
    <rPh sb="25" eb="27">
      <t>ザイシツ</t>
    </rPh>
    <rPh sb="27" eb="28">
      <t>トウ</t>
    </rPh>
    <rPh sb="32" eb="34">
      <t>テキセツ</t>
    </rPh>
    <rPh sb="35" eb="37">
      <t>ショウドク</t>
    </rPh>
    <rPh sb="37" eb="39">
      <t>コウカ</t>
    </rPh>
    <rPh sb="40" eb="41">
      <t>エ</t>
    </rPh>
    <phoneticPr fontId="4"/>
  </si>
  <si>
    <t>Ⅲ　運営基準</t>
    <rPh sb="2" eb="4">
      <t>ウンエイ</t>
    </rPh>
    <rPh sb="4" eb="6">
      <t>キジュン</t>
    </rPh>
    <phoneticPr fontId="4"/>
  </si>
  <si>
    <t>内容および手続の説明および同意</t>
    <rPh sb="0" eb="2">
      <t>ナイヨウ</t>
    </rPh>
    <rPh sb="5" eb="7">
      <t>テツヅキ</t>
    </rPh>
    <rPh sb="8" eb="10">
      <t>セツメイ</t>
    </rPh>
    <rPh sb="13" eb="15">
      <t>ドウイ</t>
    </rPh>
    <phoneticPr fontId="4"/>
  </si>
  <si>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4"/>
  </si>
  <si>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4"/>
  </si>
  <si>
    <t>運営規程の概要、勤務体制、事故発生時の対応、苦情処理の体制等利用者のサービス選択に資すると認められる事項</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29" eb="30">
      <t>トウ</t>
    </rPh>
    <rPh sb="30" eb="33">
      <t>リヨウシャ</t>
    </rPh>
    <rPh sb="38" eb="40">
      <t>センタク</t>
    </rPh>
    <rPh sb="41" eb="42">
      <t>シ</t>
    </rPh>
    <rPh sb="45" eb="46">
      <t>ミト</t>
    </rPh>
    <rPh sb="50" eb="52">
      <t>ジコウ</t>
    </rPh>
    <phoneticPr fontId="4"/>
  </si>
  <si>
    <t>サービスの提供の記録</t>
    <rPh sb="5" eb="7">
      <t>テイキョウ</t>
    </rPh>
    <rPh sb="8" eb="10">
      <t>キロク</t>
    </rPh>
    <phoneticPr fontId="4"/>
  </si>
  <si>
    <t>　福祉用具貸与計画（特定福祉用具販売計画）にある目標を達成するための具体的なサービスの内容が記載されていますか。</t>
    <rPh sb="1" eb="3">
      <t>フクシ</t>
    </rPh>
    <rPh sb="3" eb="5">
      <t>ヨウグ</t>
    </rPh>
    <rPh sb="5" eb="7">
      <t>タイヨ</t>
    </rPh>
    <rPh sb="7" eb="9">
      <t>ケイカク</t>
    </rPh>
    <rPh sb="10" eb="12">
      <t>トクテイ</t>
    </rPh>
    <rPh sb="12" eb="14">
      <t>フクシ</t>
    </rPh>
    <rPh sb="14" eb="16">
      <t>ヨウグ</t>
    </rPh>
    <rPh sb="16" eb="18">
      <t>ハンバイ</t>
    </rPh>
    <rPh sb="18" eb="20">
      <t>ケイカク</t>
    </rPh>
    <rPh sb="24" eb="26">
      <t>モクヒョウ</t>
    </rPh>
    <rPh sb="27" eb="29">
      <t>タッセイ</t>
    </rPh>
    <rPh sb="34" eb="37">
      <t>グタイテキ</t>
    </rPh>
    <rPh sb="43" eb="45">
      <t>ナイヨウ</t>
    </rPh>
    <rPh sb="46" eb="48">
      <t>キサイ</t>
    </rPh>
    <phoneticPr fontId="23"/>
  </si>
  <si>
    <t>サービス提供記録</t>
    <rPh sb="4" eb="6">
      <t>テイキョウ</t>
    </rPh>
    <rPh sb="6" eb="8">
      <t>キロク</t>
    </rPh>
    <phoneticPr fontId="4"/>
  </si>
  <si>
    <t>　介護サービスを提供した際は、提供日、提供した具体的なサービスの内容、利用者の心身の状況その他必要な事項を書面に記録していますか。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phoneticPr fontId="4"/>
  </si>
  <si>
    <t>受給資格等の確認</t>
    <rPh sb="0" eb="2">
      <t>ジュキュウ</t>
    </rPh>
    <rPh sb="2" eb="4">
      <t>シカク</t>
    </rPh>
    <rPh sb="4" eb="5">
      <t>トウ</t>
    </rPh>
    <rPh sb="6" eb="8">
      <t>カクニン</t>
    </rPh>
    <phoneticPr fontId="4"/>
  </si>
  <si>
    <t>　被保険者証等の確認を行っていますか。</t>
    <rPh sb="1" eb="5">
      <t>ヒホケンシャ</t>
    </rPh>
    <rPh sb="8" eb="10">
      <t>カクニン</t>
    </rPh>
    <rPh sb="11" eb="12">
      <t>オコナ</t>
    </rPh>
    <phoneticPr fontId="4"/>
  </si>
  <si>
    <t>被保険者証等の写し</t>
    <rPh sb="0" eb="5">
      <t>ヒホケンシャショウ</t>
    </rPh>
    <rPh sb="5" eb="6">
      <t>トウ</t>
    </rPh>
    <rPh sb="7" eb="8">
      <t>ウツ</t>
    </rPh>
    <phoneticPr fontId="4"/>
  </si>
  <si>
    <t>心身の状況等の把握</t>
    <rPh sb="0" eb="2">
      <t>シンシン</t>
    </rPh>
    <rPh sb="3" eb="5">
      <t>ジョウキョウ</t>
    </rPh>
    <rPh sb="5" eb="6">
      <t>トウ</t>
    </rPh>
    <rPh sb="7" eb="9">
      <t>ハアク</t>
    </rPh>
    <phoneticPr fontId="4"/>
  </si>
  <si>
    <t>　サービス担当者会議等を通じて利用者の心身の状況等の把握に努めていますか。</t>
    <rPh sb="5" eb="8">
      <t>タントウシャ</t>
    </rPh>
    <rPh sb="8" eb="10">
      <t>カイギ</t>
    </rPh>
    <rPh sb="10" eb="11">
      <t>トウ</t>
    </rPh>
    <rPh sb="12" eb="13">
      <t>ツウ</t>
    </rPh>
    <rPh sb="15" eb="18">
      <t>リヨウシャ</t>
    </rPh>
    <rPh sb="19" eb="21">
      <t>シンシン</t>
    </rPh>
    <rPh sb="22" eb="24">
      <t>ジョウキョウ</t>
    </rPh>
    <rPh sb="24" eb="25">
      <t>トウ</t>
    </rPh>
    <rPh sb="26" eb="28">
      <t>ハアク</t>
    </rPh>
    <rPh sb="29" eb="30">
      <t>ツト</t>
    </rPh>
    <phoneticPr fontId="4"/>
  </si>
  <si>
    <t>サービス担当者会議の記録</t>
    <rPh sb="4" eb="7">
      <t>タントウシャ</t>
    </rPh>
    <rPh sb="7" eb="9">
      <t>カイギ</t>
    </rPh>
    <rPh sb="10" eb="12">
      <t>キロク</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</si>
  <si>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</si>
  <si>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　介護サービスを提供する場合または提供の終了に際し、居宅介護支援事業者その他保健医療サービスまたは福祉サービスを提供する者と密接な連携に努めていますか。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8">
      <t>キョタク</t>
    </rPh>
    <rPh sb="28" eb="30">
      <t>カイゴ</t>
    </rPh>
    <rPh sb="30" eb="32">
      <t>シエン</t>
    </rPh>
    <rPh sb="32" eb="35">
      <t>ジギョウシャ</t>
    </rPh>
    <rPh sb="37" eb="38">
      <t>ホカ</t>
    </rPh>
    <rPh sb="38" eb="40">
      <t>ホケン</t>
    </rPh>
    <rPh sb="40" eb="42">
      <t>イリョウ</t>
    </rPh>
    <rPh sb="49" eb="51">
      <t>フクシ</t>
    </rPh>
    <rPh sb="56" eb="58">
      <t>テイキョウ</t>
    </rPh>
    <rPh sb="60" eb="61">
      <t>モノ</t>
    </rPh>
    <rPh sb="62" eb="64">
      <t>ミッセツ</t>
    </rPh>
    <rPh sb="65" eb="67">
      <t>レンケイ</t>
    </rPh>
    <rPh sb="68" eb="69">
      <t>ツト</t>
    </rPh>
    <phoneticPr fontId="4"/>
  </si>
  <si>
    <t>情報提供に関する記録（経過記録）</t>
    <rPh sb="0" eb="2">
      <t>ジョウホウ</t>
    </rPh>
    <rPh sb="2" eb="4">
      <t>テイキョウ</t>
    </rPh>
    <rPh sb="5" eb="6">
      <t>カン</t>
    </rPh>
    <rPh sb="8" eb="10">
      <t>キロク</t>
    </rPh>
    <rPh sb="11" eb="13">
      <t>ケイカ</t>
    </rPh>
    <rPh sb="13" eb="15">
      <t>キロク</t>
    </rPh>
    <phoneticPr fontId="4"/>
  </si>
  <si>
    <t>居宅サービス計画に沿ったサービスの提供</t>
    <rPh sb="0" eb="2">
      <t>キョタク</t>
    </rPh>
    <rPh sb="6" eb="8">
      <t>ケイカク</t>
    </rPh>
    <rPh sb="9" eb="10">
      <t>ソ</t>
    </rPh>
    <rPh sb="17" eb="19">
      <t>テイキョウ</t>
    </rPh>
    <phoneticPr fontId="4"/>
  </si>
  <si>
    <t>　居宅サービス計画が策定されている場合は、当該計画に沿ったサービスを提供していますか。</t>
    <rPh sb="1" eb="3">
      <t>キョタク</t>
    </rPh>
    <rPh sb="7" eb="9">
      <t>ケイカク</t>
    </rPh>
    <rPh sb="10" eb="12">
      <t>サクテイ</t>
    </rPh>
    <rPh sb="17" eb="19">
      <t>バアイ</t>
    </rPh>
    <rPh sb="21" eb="23">
      <t>トウガイ</t>
    </rPh>
    <rPh sb="23" eb="25">
      <t>ケイカク</t>
    </rPh>
    <rPh sb="26" eb="27">
      <t>ソ</t>
    </rPh>
    <rPh sb="34" eb="36">
      <t>テイキョウ</t>
    </rPh>
    <phoneticPr fontId="4"/>
  </si>
  <si>
    <t>利用料等の受領
【貸与】</t>
    <rPh sb="0" eb="3">
      <t>リヨウリョウ</t>
    </rPh>
    <rPh sb="3" eb="4">
      <t>トウ</t>
    </rPh>
    <rPh sb="5" eb="7">
      <t>ジュリョウ</t>
    </rPh>
    <rPh sb="9" eb="11">
      <t>タイヨ</t>
    </rPh>
    <phoneticPr fontId="4"/>
  </si>
  <si>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4"/>
  </si>
  <si>
    <t>請求書
領収証</t>
    <rPh sb="0" eb="3">
      <t>セイキュウショ</t>
    </rPh>
    <rPh sb="4" eb="7">
      <t>リョウシュウショウ</t>
    </rPh>
    <phoneticPr fontId="4"/>
  </si>
  <si>
    <t>　数箇月分の利用料を前払いにより徴収している場合、要介護認定の有効期間を越えて徴収していませんか。</t>
    <rPh sb="1" eb="5">
      <t>スウカゲツブン</t>
    </rPh>
    <rPh sb="6" eb="9">
      <t>リヨウリョウ</t>
    </rPh>
    <rPh sb="10" eb="12">
      <t>マエバラ</t>
    </rPh>
    <rPh sb="16" eb="18">
      <t>チョウシュウ</t>
    </rPh>
    <rPh sb="22" eb="24">
      <t>バアイ</t>
    </rPh>
    <rPh sb="25" eb="26">
      <t>ヨウ</t>
    </rPh>
    <rPh sb="26" eb="28">
      <t>カイゴ</t>
    </rPh>
    <rPh sb="28" eb="30">
      <t>ニンテイ</t>
    </rPh>
    <rPh sb="31" eb="33">
      <t>ユウコウ</t>
    </rPh>
    <rPh sb="33" eb="35">
      <t>キカン</t>
    </rPh>
    <rPh sb="36" eb="37">
      <t>コ</t>
    </rPh>
    <rPh sb="39" eb="41">
      <t>チョウシュウ</t>
    </rPh>
    <phoneticPr fontId="4"/>
  </si>
  <si>
    <t>【貸】解釈通知第３の12(3)ア(ｱ)</t>
    <rPh sb="1" eb="2">
      <t>カシ</t>
    </rPh>
    <rPh sb="3" eb="5">
      <t>カイシャク</t>
    </rPh>
    <rPh sb="5" eb="7">
      <t>ツウチ</t>
    </rPh>
    <rPh sb="7" eb="8">
      <t>ダイ</t>
    </rPh>
    <phoneticPr fontId="4"/>
  </si>
  <si>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4"/>
  </si>
  <si>
    <t>　中山間地域等に居住する利用者に対し、通常の事業実施地域を越えて福祉用具貸与を行った場合に交通費（実費相当額）の支払いを受けていませんか。</t>
    <rPh sb="1" eb="2">
      <t>チュウ</t>
    </rPh>
    <rPh sb="2" eb="4">
      <t>サンカン</t>
    </rPh>
    <rPh sb="4" eb="6">
      <t>チイキ</t>
    </rPh>
    <rPh sb="6" eb="7">
      <t>トウ</t>
    </rPh>
    <rPh sb="8" eb="10">
      <t>キョジュウ</t>
    </rPh>
    <rPh sb="12" eb="15">
      <t>リヨウシャ</t>
    </rPh>
    <rPh sb="16" eb="17">
      <t>タイ</t>
    </rPh>
    <rPh sb="19" eb="21">
      <t>ツウジョウ</t>
    </rPh>
    <rPh sb="22" eb="24">
      <t>ジギョウ</t>
    </rPh>
    <rPh sb="24" eb="26">
      <t>ジッシ</t>
    </rPh>
    <rPh sb="26" eb="28">
      <t>チイキ</t>
    </rPh>
    <rPh sb="29" eb="30">
      <t>コ</t>
    </rPh>
    <rPh sb="32" eb="34">
      <t>フクシ</t>
    </rPh>
    <rPh sb="34" eb="36">
      <t>ヨウグ</t>
    </rPh>
    <rPh sb="36" eb="38">
      <t>タイヨ</t>
    </rPh>
    <rPh sb="39" eb="40">
      <t>オコナ</t>
    </rPh>
    <rPh sb="42" eb="44">
      <t>バアイ</t>
    </rPh>
    <rPh sb="45" eb="48">
      <t>コウツウヒ</t>
    </rPh>
    <rPh sb="49" eb="51">
      <t>ジッピ</t>
    </rPh>
    <rPh sb="51" eb="53">
      <t>ソウトウ</t>
    </rPh>
    <rPh sb="53" eb="54">
      <t>ガク</t>
    </rPh>
    <rPh sb="56" eb="58">
      <t>シハラ</t>
    </rPh>
    <rPh sb="60" eb="61">
      <t>ウ</t>
    </rPh>
    <phoneticPr fontId="4"/>
  </si>
  <si>
    <t>重要事項説明書、運営規程</t>
    <rPh sb="0" eb="2">
      <t>ジュウヨウ</t>
    </rPh>
    <rPh sb="2" eb="4">
      <t>ジコウ</t>
    </rPh>
    <rPh sb="4" eb="7">
      <t>セツメイショ</t>
    </rPh>
    <rPh sb="8" eb="10">
      <t>ウンエイ</t>
    </rPh>
    <rPh sb="10" eb="12">
      <t>キテイ</t>
    </rPh>
    <phoneticPr fontId="4"/>
  </si>
  <si>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4"/>
  </si>
  <si>
    <t>　福祉用具の搬出入に特別な措置（通常必要となる人数以上の従事者やクレーン車が必要になる場合等）が必要な場合は、あらかじめ利用者またはその家族に説明を行い、利用者の同意を得ていますか。</t>
    <rPh sb="1" eb="3">
      <t>フクシ</t>
    </rPh>
    <rPh sb="3" eb="5">
      <t>ヨウグ</t>
    </rPh>
    <rPh sb="6" eb="9">
      <t>ハンシュツニュウ</t>
    </rPh>
    <rPh sb="10" eb="12">
      <t>トクベツ</t>
    </rPh>
    <rPh sb="13" eb="15">
      <t>ソチ</t>
    </rPh>
    <rPh sb="16" eb="18">
      <t>ツウジョウ</t>
    </rPh>
    <rPh sb="18" eb="20">
      <t>ヒツヨウ</t>
    </rPh>
    <rPh sb="23" eb="25">
      <t>ニンズウ</t>
    </rPh>
    <rPh sb="25" eb="27">
      <t>イジョウ</t>
    </rPh>
    <rPh sb="28" eb="31">
      <t>ジュウジシャ</t>
    </rPh>
    <rPh sb="36" eb="37">
      <t>シャ</t>
    </rPh>
    <rPh sb="38" eb="40">
      <t>ヒツヨウ</t>
    </rPh>
    <rPh sb="43" eb="45">
      <t>バアイ</t>
    </rPh>
    <rPh sb="45" eb="46">
      <t>トウ</t>
    </rPh>
    <rPh sb="48" eb="50">
      <t>ヒツヨウ</t>
    </rPh>
    <rPh sb="51" eb="53">
      <t>バアイ</t>
    </rPh>
    <rPh sb="60" eb="63">
      <t>リヨウシャ</t>
    </rPh>
    <rPh sb="68" eb="70">
      <t>カゾク</t>
    </rPh>
    <rPh sb="71" eb="73">
      <t>セツメイ</t>
    </rPh>
    <rPh sb="74" eb="75">
      <t>オコナ</t>
    </rPh>
    <rPh sb="77" eb="80">
      <t>リヨウシャ</t>
    </rPh>
    <rPh sb="81" eb="83">
      <t>ドウイ</t>
    </rPh>
    <rPh sb="84" eb="85">
      <t>エ</t>
    </rPh>
    <phoneticPr fontId="4"/>
  </si>
  <si>
    <t>　サービス提供実績と介護給付費請求額および利用者負担額請求額との整合性は取れていますか。</t>
    <rPh sb="5" eb="7">
      <t>テイキョウ</t>
    </rPh>
    <rPh sb="7" eb="9">
      <t>ジッセキ</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4"/>
  </si>
  <si>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4"/>
  </si>
  <si>
    <t>介護報酬請求確認表（別紙）</t>
    <rPh sb="0" eb="2">
      <t>カイゴ</t>
    </rPh>
    <rPh sb="2" eb="4">
      <t>ホウシュウ</t>
    </rPh>
    <rPh sb="4" eb="6">
      <t>セイキュウ</t>
    </rPh>
    <rPh sb="6" eb="8">
      <t>カクニン</t>
    </rPh>
    <rPh sb="8" eb="9">
      <t>ヒョウ</t>
    </rPh>
    <rPh sb="10" eb="12">
      <t>ベッシ</t>
    </rPh>
    <phoneticPr fontId="4"/>
  </si>
  <si>
    <t>販売費用等の受領【販売】</t>
    <rPh sb="0" eb="2">
      <t>ハンバイ</t>
    </rPh>
    <rPh sb="2" eb="4">
      <t>ヒヨウ</t>
    </rPh>
    <rPh sb="4" eb="5">
      <t>トウ</t>
    </rPh>
    <rPh sb="6" eb="8">
      <t>ジュリョウ</t>
    </rPh>
    <rPh sb="9" eb="11">
      <t>ハンバイ</t>
    </rPh>
    <phoneticPr fontId="4"/>
  </si>
  <si>
    <t>　特定福祉用具販売を提供した際には、現に当該特定福祉用具の購入に要した費用の額の支払いを受けていますか。</t>
    <rPh sb="1" eb="3">
      <t>トクテイ</t>
    </rPh>
    <rPh sb="3" eb="5">
      <t>フクシ</t>
    </rPh>
    <rPh sb="5" eb="7">
      <t>ヨウグ</t>
    </rPh>
    <rPh sb="7" eb="9">
      <t>ハンバイ</t>
    </rPh>
    <rPh sb="10" eb="12">
      <t>テイキョウ</t>
    </rPh>
    <rPh sb="14" eb="15">
      <t>サイ</t>
    </rPh>
    <rPh sb="18" eb="19">
      <t>ゲン</t>
    </rPh>
    <rPh sb="20" eb="22">
      <t>トウガイ</t>
    </rPh>
    <rPh sb="22" eb="24">
      <t>トクテイ</t>
    </rPh>
    <rPh sb="24" eb="26">
      <t>フクシ</t>
    </rPh>
    <rPh sb="26" eb="28">
      <t>ヨウグ</t>
    </rPh>
    <rPh sb="29" eb="31">
      <t>コウニュウ</t>
    </rPh>
    <rPh sb="32" eb="33">
      <t>ヨウ</t>
    </rPh>
    <rPh sb="35" eb="37">
      <t>ヒヨウ</t>
    </rPh>
    <rPh sb="38" eb="39">
      <t>ガク</t>
    </rPh>
    <rPh sb="40" eb="42">
      <t>シハラ</t>
    </rPh>
    <rPh sb="44" eb="45">
      <t>ウ</t>
    </rPh>
    <phoneticPr fontId="4"/>
  </si>
  <si>
    <t>　通常の事業の実施地域外で特定福祉用具販売を行い、交通費の支払いを利用者から受ける場合は、あらかじめ利用者またはその家族に説明を行い、利用者の同意を得ていますか。</t>
    <rPh sb="1" eb="3">
      <t>ツウジョウ</t>
    </rPh>
    <rPh sb="4" eb="6">
      <t>ジギョウ</t>
    </rPh>
    <rPh sb="7" eb="9">
      <t>ジッシ</t>
    </rPh>
    <rPh sb="9" eb="11">
      <t>チイキ</t>
    </rPh>
    <rPh sb="11" eb="12">
      <t>ガイ</t>
    </rPh>
    <rPh sb="13" eb="15">
      <t>トクテイ</t>
    </rPh>
    <rPh sb="15" eb="17">
      <t>フクシ</t>
    </rPh>
    <rPh sb="17" eb="19">
      <t>ヨウグ</t>
    </rPh>
    <rPh sb="19" eb="21">
      <t>ハンバイ</t>
    </rPh>
    <rPh sb="22" eb="23">
      <t>オコナ</t>
    </rPh>
    <rPh sb="25" eb="28">
      <t>コウツウヒ</t>
    </rPh>
    <rPh sb="29" eb="31">
      <t>シハライ</t>
    </rPh>
    <rPh sb="33" eb="36">
      <t>リヨウシャ</t>
    </rPh>
    <rPh sb="38" eb="39">
      <t>ウ</t>
    </rPh>
    <rPh sb="41" eb="43">
      <t>バアイ</t>
    </rPh>
    <rPh sb="50" eb="53">
      <t>リヨウシャ</t>
    </rPh>
    <rPh sb="58" eb="60">
      <t>カゾク</t>
    </rPh>
    <rPh sb="61" eb="63">
      <t>セツメイ</t>
    </rPh>
    <rPh sb="64" eb="65">
      <t>オコナ</t>
    </rPh>
    <rPh sb="67" eb="70">
      <t>リヨウシャ</t>
    </rPh>
    <rPh sb="71" eb="73">
      <t>ドウイ</t>
    </rPh>
    <rPh sb="74" eb="75">
      <t>エ</t>
    </rPh>
    <phoneticPr fontId="4"/>
  </si>
  <si>
    <t>　特定福祉用具の搬出入に特別な措置（通常必要となる人数以上の従事者必要になる場合等）が必要な場合は、あらかじめ利用者またはその家族に説明を行い、利用者の同意を得ていますか。</t>
    <rPh sb="1" eb="3">
      <t>トクテイ</t>
    </rPh>
    <rPh sb="3" eb="5">
      <t>フクシ</t>
    </rPh>
    <rPh sb="5" eb="7">
      <t>ヨウグ</t>
    </rPh>
    <rPh sb="8" eb="11">
      <t>ハンシュツニュウ</t>
    </rPh>
    <rPh sb="12" eb="14">
      <t>トクベツ</t>
    </rPh>
    <rPh sb="15" eb="17">
      <t>ソチ</t>
    </rPh>
    <rPh sb="18" eb="20">
      <t>ツウジョウ</t>
    </rPh>
    <rPh sb="20" eb="22">
      <t>ヒツヨウ</t>
    </rPh>
    <rPh sb="25" eb="27">
      <t>ニンズウ</t>
    </rPh>
    <rPh sb="27" eb="29">
      <t>イジョウ</t>
    </rPh>
    <rPh sb="30" eb="33">
      <t>ジュウジシャ</t>
    </rPh>
    <rPh sb="33" eb="35">
      <t>ヒツヨウ</t>
    </rPh>
    <rPh sb="38" eb="40">
      <t>バアイ</t>
    </rPh>
    <rPh sb="40" eb="41">
      <t>トウ</t>
    </rPh>
    <rPh sb="43" eb="45">
      <t>ヒツヨウ</t>
    </rPh>
    <rPh sb="46" eb="48">
      <t>バアイ</t>
    </rPh>
    <rPh sb="55" eb="58">
      <t>リヨウシャ</t>
    </rPh>
    <rPh sb="63" eb="65">
      <t>カゾク</t>
    </rPh>
    <rPh sb="66" eb="68">
      <t>セツメイ</t>
    </rPh>
    <rPh sb="69" eb="70">
      <t>オコナ</t>
    </rPh>
    <rPh sb="72" eb="75">
      <t>リヨウシャ</t>
    </rPh>
    <rPh sb="76" eb="78">
      <t>ドウイ</t>
    </rPh>
    <rPh sb="79" eb="80">
      <t>エ</t>
    </rPh>
    <phoneticPr fontId="4"/>
  </si>
  <si>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4"/>
  </si>
  <si>
    <t>法41条(8)</t>
    <rPh sb="0" eb="1">
      <t>ホウ</t>
    </rPh>
    <rPh sb="3" eb="4">
      <t>ジョウ</t>
    </rPh>
    <phoneticPr fontId="4"/>
  </si>
  <si>
    <t>保険給付の請求のための証明書の交付【貸与】</t>
    <rPh sb="0" eb="2">
      <t>ホケン</t>
    </rPh>
    <rPh sb="2" eb="4">
      <t>キュウフ</t>
    </rPh>
    <rPh sb="5" eb="7">
      <t>セイキュウ</t>
    </rPh>
    <rPh sb="11" eb="14">
      <t>ショウメイショ</t>
    </rPh>
    <rPh sb="15" eb="17">
      <t>コウフ</t>
    </rPh>
    <rPh sb="18" eb="20">
      <t>タイヨ</t>
    </rPh>
    <phoneticPr fontId="4"/>
  </si>
  <si>
    <t>サービス提供証明書控え</t>
    <rPh sb="4" eb="6">
      <t>テイキョウ</t>
    </rPh>
    <rPh sb="6" eb="9">
      <t>ショウメイショ</t>
    </rPh>
    <rPh sb="9" eb="10">
      <t>ヒカ</t>
    </rPh>
    <phoneticPr fontId="4"/>
  </si>
  <si>
    <t>保険給付の申請に必要となる書類等の交付【販売】</t>
    <rPh sb="0" eb="2">
      <t>ホケン</t>
    </rPh>
    <rPh sb="2" eb="4">
      <t>キュウフ</t>
    </rPh>
    <rPh sb="5" eb="7">
      <t>シンセイ</t>
    </rPh>
    <rPh sb="8" eb="10">
      <t>ヒツヨウ</t>
    </rPh>
    <rPh sb="13" eb="15">
      <t>ショルイ</t>
    </rPh>
    <rPh sb="15" eb="16">
      <t>トウ</t>
    </rPh>
    <rPh sb="17" eb="19">
      <t>コウフ</t>
    </rPh>
    <rPh sb="20" eb="22">
      <t>ハンバイ</t>
    </rPh>
    <phoneticPr fontId="4"/>
  </si>
  <si>
    <t>　特定福祉用具販売に係る販売費用の額の支払いを受けた場合に、次に掲げる事項を記載した書面を利用者に対して交付していますか。</t>
    <rPh sb="1" eb="3">
      <t>トクテイ</t>
    </rPh>
    <rPh sb="3" eb="5">
      <t>フクシ</t>
    </rPh>
    <rPh sb="5" eb="7">
      <t>ヨウグ</t>
    </rPh>
    <rPh sb="7" eb="9">
      <t>ハンバイ</t>
    </rPh>
    <rPh sb="10" eb="11">
      <t>カカ</t>
    </rPh>
    <rPh sb="12" eb="14">
      <t>ハンバイ</t>
    </rPh>
    <rPh sb="14" eb="16">
      <t>ヒヨウ</t>
    </rPh>
    <rPh sb="17" eb="18">
      <t>ガク</t>
    </rPh>
    <rPh sb="19" eb="21">
      <t>シハラ</t>
    </rPh>
    <rPh sb="23" eb="24">
      <t>ウ</t>
    </rPh>
    <rPh sb="26" eb="28">
      <t>バアイ</t>
    </rPh>
    <rPh sb="30" eb="31">
      <t>ツギ</t>
    </rPh>
    <rPh sb="32" eb="33">
      <t>カカ</t>
    </rPh>
    <rPh sb="35" eb="37">
      <t>ジコウ</t>
    </rPh>
    <rPh sb="38" eb="40">
      <t>キサイ</t>
    </rPh>
    <rPh sb="42" eb="44">
      <t>ショメン</t>
    </rPh>
    <rPh sb="45" eb="48">
      <t>リヨウシャ</t>
    </rPh>
    <rPh sb="49" eb="50">
      <t>タイ</t>
    </rPh>
    <rPh sb="52" eb="54">
      <t>コウフ</t>
    </rPh>
    <phoneticPr fontId="4"/>
  </si>
  <si>
    <t>証明書</t>
    <rPh sb="0" eb="3">
      <t>ショウメイショ</t>
    </rPh>
    <phoneticPr fontId="4"/>
  </si>
  <si>
    <t>当該事業所の名称</t>
    <rPh sb="0" eb="2">
      <t>トウガイ</t>
    </rPh>
    <rPh sb="2" eb="5">
      <t>ジギョウショ</t>
    </rPh>
    <rPh sb="6" eb="8">
      <t>メイショウ</t>
    </rPh>
    <phoneticPr fontId="4"/>
  </si>
  <si>
    <t>販売した特定福祉用具の種目および品目の名称および販売費用の額その他必要と認められる事項を記載した証明書</t>
    <rPh sb="0" eb="2">
      <t>ハンバイ</t>
    </rPh>
    <rPh sb="4" eb="6">
      <t>トクテイ</t>
    </rPh>
    <rPh sb="6" eb="8">
      <t>フクシ</t>
    </rPh>
    <rPh sb="8" eb="10">
      <t>ヨウグ</t>
    </rPh>
    <rPh sb="11" eb="13">
      <t>シュモク</t>
    </rPh>
    <rPh sb="16" eb="18">
      <t>ヒンモク</t>
    </rPh>
    <rPh sb="19" eb="21">
      <t>メイショウ</t>
    </rPh>
    <rPh sb="24" eb="26">
      <t>ハンバイ</t>
    </rPh>
    <rPh sb="26" eb="28">
      <t>ヒヨウ</t>
    </rPh>
    <rPh sb="29" eb="30">
      <t>ガク</t>
    </rPh>
    <rPh sb="32" eb="33">
      <t>ホカ</t>
    </rPh>
    <rPh sb="33" eb="35">
      <t>ヒツヨウ</t>
    </rPh>
    <rPh sb="36" eb="37">
      <t>ミト</t>
    </rPh>
    <rPh sb="41" eb="43">
      <t>ジコウ</t>
    </rPh>
    <rPh sb="44" eb="46">
      <t>キサイ</t>
    </rPh>
    <rPh sb="48" eb="51">
      <t>ショウメイショ</t>
    </rPh>
    <phoneticPr fontId="4"/>
  </si>
  <si>
    <t>領収書</t>
    <rPh sb="0" eb="3">
      <t>リョウシュウショ</t>
    </rPh>
    <phoneticPr fontId="4"/>
  </si>
  <si>
    <t>当該特定福祉用具のパンフレットその他の当該特定福祉用具の概要</t>
    <rPh sb="0" eb="2">
      <t>トウガイ</t>
    </rPh>
    <rPh sb="2" eb="4">
      <t>トクテイ</t>
    </rPh>
    <rPh sb="4" eb="6">
      <t>フクシ</t>
    </rPh>
    <rPh sb="6" eb="8">
      <t>ヨウグ</t>
    </rPh>
    <rPh sb="17" eb="18">
      <t>ホカ</t>
    </rPh>
    <rPh sb="19" eb="21">
      <t>トウガイ</t>
    </rPh>
    <rPh sb="21" eb="23">
      <t>トクテイ</t>
    </rPh>
    <rPh sb="23" eb="25">
      <t>フクシ</t>
    </rPh>
    <rPh sb="25" eb="27">
      <t>ヨウグ</t>
    </rPh>
    <rPh sb="28" eb="30">
      <t>ガイヨウ</t>
    </rPh>
    <phoneticPr fontId="4"/>
  </si>
  <si>
    <t>指定福祉用具貸与（指定特定福祉用具販売）の具体的取扱方針</t>
    <phoneticPr fontId="4"/>
  </si>
  <si>
    <t>　福祉用具貸与計画に基づき、福祉用具が適切に選定され、かつ、使用されるよう、専門的知識に基づき相談に応じていますか。</t>
    <phoneticPr fontId="4"/>
  </si>
  <si>
    <t>※貸与のみ
【貸】
【販】</t>
    <rPh sb="1" eb="3">
      <t>タイヨ</t>
    </rPh>
    <phoneticPr fontId="2"/>
  </si>
  <si>
    <t>目録、パンフレット</t>
    <rPh sb="0" eb="2">
      <t>モクロク</t>
    </rPh>
    <phoneticPr fontId="2"/>
  </si>
  <si>
    <t>　福祉用具の機能、安全性、衛生状態等に関し点検を行っていますか。</t>
    <rPh sb="1" eb="3">
      <t>フクシ</t>
    </rPh>
    <rPh sb="3" eb="5">
      <t>ヨウグ</t>
    </rPh>
    <rPh sb="6" eb="8">
      <t>キノウ</t>
    </rPh>
    <rPh sb="9" eb="12">
      <t>アンゼンセイ</t>
    </rPh>
    <rPh sb="13" eb="15">
      <t>エイセイ</t>
    </rPh>
    <rPh sb="15" eb="17">
      <t>ジョウタイ</t>
    </rPh>
    <rPh sb="17" eb="18">
      <t>トウ</t>
    </rPh>
    <rPh sb="19" eb="20">
      <t>カン</t>
    </rPh>
    <rPh sb="21" eb="23">
      <t>テンケン</t>
    </rPh>
    <rPh sb="24" eb="25">
      <t>オコナ</t>
    </rPh>
    <phoneticPr fontId="4"/>
  </si>
  <si>
    <t>【貸】
【販】</t>
    <rPh sb="1" eb="2">
      <t>カシ</t>
    </rPh>
    <rPh sb="5" eb="6">
      <t>ハン</t>
    </rPh>
    <phoneticPr fontId="4"/>
  </si>
  <si>
    <t>点検記録</t>
    <rPh sb="0" eb="2">
      <t>テンケン</t>
    </rPh>
    <rPh sb="2" eb="4">
      <t>キロク</t>
    </rPh>
    <phoneticPr fontId="4"/>
  </si>
  <si>
    <t>　利用者の身体の状況等に応じて福祉用具の調整を行っていますか。</t>
    <rPh sb="1" eb="4">
      <t>リヨウシャ</t>
    </rPh>
    <rPh sb="5" eb="7">
      <t>シンタイ</t>
    </rPh>
    <rPh sb="8" eb="10">
      <t>ジョウキョウ</t>
    </rPh>
    <rPh sb="10" eb="11">
      <t>トウ</t>
    </rPh>
    <rPh sb="12" eb="13">
      <t>オウ</t>
    </rPh>
    <rPh sb="15" eb="17">
      <t>フクシ</t>
    </rPh>
    <rPh sb="17" eb="19">
      <t>ヨウグ</t>
    </rPh>
    <rPh sb="20" eb="22">
      <t>チョウセイ</t>
    </rPh>
    <rPh sb="23" eb="24">
      <t>オコナ</t>
    </rPh>
    <phoneticPr fontId="4"/>
  </si>
  <si>
    <t>　当該福祉用具の使用方法、使用上の留意事項、故障時の対応等を記載した文書を交付していますか。</t>
    <rPh sb="1" eb="3">
      <t>トウガイ</t>
    </rPh>
    <rPh sb="3" eb="5">
      <t>フクシ</t>
    </rPh>
    <rPh sb="5" eb="7">
      <t>ヨウグ</t>
    </rPh>
    <rPh sb="8" eb="10">
      <t>シヨウ</t>
    </rPh>
    <rPh sb="10" eb="12">
      <t>ホウホウ</t>
    </rPh>
    <rPh sb="13" eb="16">
      <t>シヨウジョウ</t>
    </rPh>
    <rPh sb="17" eb="19">
      <t>リュウイ</t>
    </rPh>
    <rPh sb="19" eb="21">
      <t>ジコウ</t>
    </rPh>
    <rPh sb="22" eb="25">
      <t>コショウジ</t>
    </rPh>
    <rPh sb="26" eb="28">
      <t>タイオウ</t>
    </rPh>
    <rPh sb="28" eb="29">
      <t>トウ</t>
    </rPh>
    <rPh sb="30" eb="32">
      <t>キサイ</t>
    </rPh>
    <rPh sb="34" eb="36">
      <t>ブンショ</t>
    </rPh>
    <rPh sb="37" eb="39">
      <t>コウフ</t>
    </rPh>
    <phoneticPr fontId="4"/>
  </si>
  <si>
    <t>取扱説明書</t>
    <rPh sb="0" eb="2">
      <t>トリアツカイ</t>
    </rPh>
    <rPh sb="2" eb="5">
      <t>セツメイショ</t>
    </rPh>
    <phoneticPr fontId="4"/>
  </si>
  <si>
    <t>　必要に応じて利用者に実際に当該福祉用具を使用させながら使用方法の指導を行っていますか。</t>
    <rPh sb="1" eb="3">
      <t>ヒツヨウ</t>
    </rPh>
    <rPh sb="4" eb="5">
      <t>オウ</t>
    </rPh>
    <rPh sb="7" eb="10">
      <t>リヨウシャ</t>
    </rPh>
    <rPh sb="11" eb="13">
      <t>ジッサイ</t>
    </rPh>
    <rPh sb="14" eb="16">
      <t>トウガイ</t>
    </rPh>
    <rPh sb="16" eb="18">
      <t>フクシ</t>
    </rPh>
    <rPh sb="18" eb="20">
      <t>ヨウグ</t>
    </rPh>
    <rPh sb="21" eb="23">
      <t>シヨウ</t>
    </rPh>
    <rPh sb="28" eb="30">
      <t>シヨウ</t>
    </rPh>
    <rPh sb="30" eb="32">
      <t>ホウホウ</t>
    </rPh>
    <rPh sb="33" eb="35">
      <t>シドウ</t>
    </rPh>
    <rPh sb="36" eb="37">
      <t>オコナ</t>
    </rPh>
    <phoneticPr fontId="4"/>
  </si>
  <si>
    <t>　利用者等からの要請等に応じて、貸与した福祉用具の使用状況を確認し、必要な場合は、使用方法の指導、修理等を行っていますか。</t>
    <rPh sb="1" eb="4">
      <t>リヨウシャ</t>
    </rPh>
    <rPh sb="4" eb="5">
      <t>トウ</t>
    </rPh>
    <rPh sb="8" eb="10">
      <t>ヨウセイ</t>
    </rPh>
    <rPh sb="10" eb="11">
      <t>トウ</t>
    </rPh>
    <rPh sb="12" eb="13">
      <t>オウ</t>
    </rPh>
    <rPh sb="16" eb="18">
      <t>タイヨ</t>
    </rPh>
    <rPh sb="20" eb="22">
      <t>フクシ</t>
    </rPh>
    <rPh sb="22" eb="24">
      <t>ヨウグ</t>
    </rPh>
    <rPh sb="25" eb="27">
      <t>シヨウ</t>
    </rPh>
    <rPh sb="27" eb="29">
      <t>ジョウキョウ</t>
    </rPh>
    <rPh sb="30" eb="32">
      <t>カクニン</t>
    </rPh>
    <rPh sb="34" eb="36">
      <t>ヒツヨウ</t>
    </rPh>
    <rPh sb="37" eb="39">
      <t>バアイ</t>
    </rPh>
    <rPh sb="41" eb="43">
      <t>シヨウ</t>
    </rPh>
    <rPh sb="43" eb="45">
      <t>ホウホウ</t>
    </rPh>
    <rPh sb="46" eb="48">
      <t>シドウ</t>
    </rPh>
    <rPh sb="49" eb="51">
      <t>シュウリ</t>
    </rPh>
    <rPh sb="51" eb="52">
      <t>トウ</t>
    </rPh>
    <rPh sb="53" eb="54">
      <t>オコナ</t>
    </rPh>
    <phoneticPr fontId="4"/>
  </si>
  <si>
    <t>福祉用具の修理に当たっては、専門的な技術を有する者に行わせても差し支えないが、この場合にあっても、専門相談員が責任をもって修理後の点検を行うものとします。</t>
    <rPh sb="0" eb="2">
      <t>フクシ</t>
    </rPh>
    <rPh sb="2" eb="4">
      <t>ヨウグ</t>
    </rPh>
    <rPh sb="5" eb="7">
      <t>シュウリ</t>
    </rPh>
    <rPh sb="8" eb="9">
      <t>ア</t>
    </rPh>
    <rPh sb="14" eb="17">
      <t>センモンテキ</t>
    </rPh>
    <rPh sb="18" eb="20">
      <t>ギジュツ</t>
    </rPh>
    <rPh sb="21" eb="22">
      <t>ユウ</t>
    </rPh>
    <rPh sb="24" eb="25">
      <t>モノ</t>
    </rPh>
    <rPh sb="26" eb="27">
      <t>オコナ</t>
    </rPh>
    <rPh sb="31" eb="32">
      <t>サ</t>
    </rPh>
    <rPh sb="33" eb="34">
      <t>ツカ</t>
    </rPh>
    <rPh sb="41" eb="43">
      <t>バアイ</t>
    </rPh>
    <rPh sb="49" eb="51">
      <t>センモン</t>
    </rPh>
    <rPh sb="51" eb="54">
      <t>ソウダンイン</t>
    </rPh>
    <rPh sb="55" eb="57">
      <t>セキニン</t>
    </rPh>
    <rPh sb="61" eb="63">
      <t>シュウリ</t>
    </rPh>
    <rPh sb="63" eb="64">
      <t>ゴ</t>
    </rPh>
    <rPh sb="65" eb="67">
      <t>テンケン</t>
    </rPh>
    <rPh sb="68" eb="69">
      <t>オコナ</t>
    </rPh>
    <phoneticPr fontId="4"/>
  </si>
  <si>
    <t>　衛生管理の面から注意が必要な福祉用具については、利用者または家族等が日常的に行わなければならない衛生管理について十分説明を行っていますか。</t>
    <rPh sb="1" eb="3">
      <t>エイセイ</t>
    </rPh>
    <rPh sb="3" eb="5">
      <t>カンリ</t>
    </rPh>
    <rPh sb="6" eb="7">
      <t>メン</t>
    </rPh>
    <rPh sb="9" eb="11">
      <t>チュウイ</t>
    </rPh>
    <rPh sb="12" eb="14">
      <t>ヒツヨウ</t>
    </rPh>
    <rPh sb="15" eb="17">
      <t>フクシ</t>
    </rPh>
    <rPh sb="17" eb="19">
      <t>ヨウグ</t>
    </rPh>
    <rPh sb="25" eb="28">
      <t>リヨウシャ</t>
    </rPh>
    <rPh sb="31" eb="33">
      <t>カゾク</t>
    </rPh>
    <rPh sb="33" eb="34">
      <t>トウ</t>
    </rPh>
    <rPh sb="35" eb="38">
      <t>ニチジョウテキ</t>
    </rPh>
    <rPh sb="39" eb="40">
      <t>オコナ</t>
    </rPh>
    <rPh sb="49" eb="51">
      <t>エイセイ</t>
    </rPh>
    <rPh sb="51" eb="53">
      <t>カンリ</t>
    </rPh>
    <rPh sb="57" eb="59">
      <t>ジュウブン</t>
    </rPh>
    <rPh sb="59" eb="61">
      <t>セツメイ</t>
    </rPh>
    <rPh sb="62" eb="63">
      <t>オコナ</t>
    </rPh>
    <phoneticPr fontId="4"/>
  </si>
  <si>
    <t>　衛生管理の面から注意が必要な福祉用具については、当該福祉用具の製造業者が規定するメンテナンス要領等に則り、定期的な使用状況の確認、衛生管理、保守・点検を実施していますか。</t>
    <rPh sb="1" eb="3">
      <t>エイセイ</t>
    </rPh>
    <rPh sb="3" eb="5">
      <t>カンリ</t>
    </rPh>
    <rPh sb="6" eb="7">
      <t>メン</t>
    </rPh>
    <rPh sb="9" eb="11">
      <t>チュウイ</t>
    </rPh>
    <rPh sb="12" eb="14">
      <t>ヒツヨウ</t>
    </rPh>
    <rPh sb="15" eb="17">
      <t>フクシ</t>
    </rPh>
    <rPh sb="17" eb="19">
      <t>ヨウグ</t>
    </rPh>
    <rPh sb="25" eb="27">
      <t>トウガイ</t>
    </rPh>
    <rPh sb="27" eb="29">
      <t>フクシ</t>
    </rPh>
    <rPh sb="29" eb="31">
      <t>ヨウグ</t>
    </rPh>
    <rPh sb="32" eb="35">
      <t>セイゾウギョウ</t>
    </rPh>
    <rPh sb="35" eb="36">
      <t>シャ</t>
    </rPh>
    <rPh sb="37" eb="39">
      <t>キテイ</t>
    </rPh>
    <rPh sb="47" eb="49">
      <t>ヨウリョウ</t>
    </rPh>
    <rPh sb="49" eb="50">
      <t>トウ</t>
    </rPh>
    <rPh sb="51" eb="52">
      <t>ノット</t>
    </rPh>
    <rPh sb="54" eb="57">
      <t>テイキテキ</t>
    </rPh>
    <rPh sb="58" eb="60">
      <t>シヨウ</t>
    </rPh>
    <rPh sb="60" eb="62">
      <t>ジョウキョウ</t>
    </rPh>
    <rPh sb="63" eb="65">
      <t>カクニン</t>
    </rPh>
    <rPh sb="66" eb="68">
      <t>エイセイ</t>
    </rPh>
    <rPh sb="68" eb="70">
      <t>カンリ</t>
    </rPh>
    <rPh sb="71" eb="73">
      <t>ホシュ</t>
    </rPh>
    <rPh sb="74" eb="76">
      <t>テンケン</t>
    </rPh>
    <rPh sb="77" eb="79">
      <t>ジッシ</t>
    </rPh>
    <phoneticPr fontId="4"/>
  </si>
  <si>
    <t>　居宅サービス計画に福祉用具貸与（特定福祉用具販売）が位置付けられる場合には、当該計画に福祉用具貸与（特定福祉用具販売）が必要な理由が記載されるよう必要な措置を講じていますか。</t>
    <rPh sb="1" eb="3">
      <t>キョタク</t>
    </rPh>
    <rPh sb="7" eb="9">
      <t>ケイカク</t>
    </rPh>
    <rPh sb="10" eb="12">
      <t>フクシ</t>
    </rPh>
    <rPh sb="12" eb="14">
      <t>ヨウグ</t>
    </rPh>
    <rPh sb="14" eb="16">
      <t>タイヨ</t>
    </rPh>
    <rPh sb="17" eb="19">
      <t>トクテイ</t>
    </rPh>
    <rPh sb="19" eb="21">
      <t>フクシ</t>
    </rPh>
    <rPh sb="21" eb="23">
      <t>ヨウグ</t>
    </rPh>
    <rPh sb="23" eb="25">
      <t>ハンバイ</t>
    </rPh>
    <rPh sb="27" eb="30">
      <t>イチヅ</t>
    </rPh>
    <rPh sb="34" eb="36">
      <t>バアイ</t>
    </rPh>
    <rPh sb="39" eb="41">
      <t>トウガイ</t>
    </rPh>
    <rPh sb="41" eb="43">
      <t>ケイカク</t>
    </rPh>
    <rPh sb="44" eb="46">
      <t>フクシ</t>
    </rPh>
    <rPh sb="46" eb="48">
      <t>ヨウグ</t>
    </rPh>
    <rPh sb="48" eb="50">
      <t>タイヨ</t>
    </rPh>
    <rPh sb="51" eb="53">
      <t>トクテイ</t>
    </rPh>
    <rPh sb="53" eb="55">
      <t>フクシ</t>
    </rPh>
    <rPh sb="55" eb="57">
      <t>ヨウグ</t>
    </rPh>
    <rPh sb="57" eb="59">
      <t>ハンバイ</t>
    </rPh>
    <rPh sb="61" eb="63">
      <t>ヒツヨウ</t>
    </rPh>
    <rPh sb="64" eb="66">
      <t>リユウ</t>
    </rPh>
    <rPh sb="67" eb="69">
      <t>キサイ</t>
    </rPh>
    <rPh sb="74" eb="76">
      <t>ヒツヨウ</t>
    </rPh>
    <rPh sb="77" eb="79">
      <t>ソチ</t>
    </rPh>
    <rPh sb="80" eb="81">
      <t>コウ</t>
    </rPh>
    <phoneticPr fontId="4"/>
  </si>
  <si>
    <t>居宅サービス計画</t>
    <rPh sb="0" eb="2">
      <t>キョタク</t>
    </rPh>
    <rPh sb="6" eb="8">
      <t>ケイカク</t>
    </rPh>
    <phoneticPr fontId="4"/>
  </si>
  <si>
    <t>居宅サービス計画に指定福祉用具貸与が位置付けられる場合には、当該利用者に係る介護支援専門員により、必要に応じて随時その必要性が検討された上で、継続が必要な場合にはその理由が居宅サービス計画に記載されるよう、必要な措置を講じていますか。</t>
    <rPh sb="0" eb="2">
      <t>キョタク</t>
    </rPh>
    <rPh sb="6" eb="8">
      <t>ケイカク</t>
    </rPh>
    <rPh sb="9" eb="11">
      <t>シテイ</t>
    </rPh>
    <rPh sb="11" eb="13">
      <t>フクシ</t>
    </rPh>
    <rPh sb="13" eb="15">
      <t>ヨウグ</t>
    </rPh>
    <rPh sb="15" eb="17">
      <t>タイヨ</t>
    </rPh>
    <rPh sb="18" eb="21">
      <t>イチヅ</t>
    </rPh>
    <rPh sb="25" eb="27">
      <t>バアイ</t>
    </rPh>
    <rPh sb="30" eb="32">
      <t>トウガイ</t>
    </rPh>
    <rPh sb="32" eb="35">
      <t>リヨウシャ</t>
    </rPh>
    <rPh sb="36" eb="37">
      <t>カカ</t>
    </rPh>
    <rPh sb="38" eb="40">
      <t>カイゴ</t>
    </rPh>
    <rPh sb="40" eb="42">
      <t>シエン</t>
    </rPh>
    <rPh sb="42" eb="45">
      <t>センモンイン</t>
    </rPh>
    <rPh sb="49" eb="51">
      <t>ヒツヨウ</t>
    </rPh>
    <rPh sb="52" eb="53">
      <t>オウ</t>
    </rPh>
    <rPh sb="55" eb="57">
      <t>ズイジ</t>
    </rPh>
    <rPh sb="59" eb="62">
      <t>ヒツヨウセイ</t>
    </rPh>
    <rPh sb="63" eb="65">
      <t>ケントウ</t>
    </rPh>
    <rPh sb="68" eb="69">
      <t>ウエ</t>
    </rPh>
    <rPh sb="71" eb="73">
      <t>ケイゾク</t>
    </rPh>
    <rPh sb="74" eb="76">
      <t>ヒツヨウ</t>
    </rPh>
    <rPh sb="77" eb="79">
      <t>バアイ</t>
    </rPh>
    <rPh sb="83" eb="85">
      <t>リユウ</t>
    </rPh>
    <rPh sb="86" eb="88">
      <t>キョタク</t>
    </rPh>
    <rPh sb="92" eb="94">
      <t>ケイカク</t>
    </rPh>
    <rPh sb="95" eb="97">
      <t>キサイ</t>
    </rPh>
    <rPh sb="103" eb="105">
      <t>ヒツヨウ</t>
    </rPh>
    <rPh sb="106" eb="108">
      <t>ソチ</t>
    </rPh>
    <rPh sb="109" eb="110">
      <t>コウ</t>
    </rPh>
    <phoneticPr fontId="4"/>
  </si>
  <si>
    <t>　サービス担当者会議の開催を通じて、福祉用具の適切な選定のための助言および情報提供を行う等の必要な措置を講じていますか。</t>
    <rPh sb="5" eb="8">
      <t>タントウシャ</t>
    </rPh>
    <rPh sb="8" eb="10">
      <t>カイギ</t>
    </rPh>
    <rPh sb="11" eb="13">
      <t>カイサイ</t>
    </rPh>
    <rPh sb="14" eb="15">
      <t>ツウ</t>
    </rPh>
    <rPh sb="18" eb="20">
      <t>フクシ</t>
    </rPh>
    <rPh sb="20" eb="22">
      <t>ヨウグ</t>
    </rPh>
    <rPh sb="23" eb="25">
      <t>テキセツ</t>
    </rPh>
    <rPh sb="26" eb="28">
      <t>センテイ</t>
    </rPh>
    <rPh sb="32" eb="34">
      <t>ジョゲン</t>
    </rPh>
    <rPh sb="37" eb="39">
      <t>ジョウホウ</t>
    </rPh>
    <rPh sb="39" eb="41">
      <t>テイキョウ</t>
    </rPh>
    <rPh sb="42" eb="43">
      <t>オコナ</t>
    </rPh>
    <rPh sb="44" eb="45">
      <t>トウ</t>
    </rPh>
    <rPh sb="46" eb="48">
      <t>ヒツヨウ</t>
    </rPh>
    <rPh sb="49" eb="51">
      <t>ソチ</t>
    </rPh>
    <rPh sb="52" eb="53">
      <t>コウ</t>
    </rPh>
    <phoneticPr fontId="4"/>
  </si>
  <si>
    <t>　福祉用具貸与の提供に当たっては、利用者の心身の状況及びその置かれている環境等に照らし、同一種目における機能又は価格帯の異なる複数の福祉用具に関する情報を提供していますか。</t>
    <rPh sb="1" eb="3">
      <t>フクシ</t>
    </rPh>
    <rPh sb="3" eb="5">
      <t>ヨウグ</t>
    </rPh>
    <rPh sb="5" eb="7">
      <t>タイヨ</t>
    </rPh>
    <rPh sb="8" eb="10">
      <t>テイキョウ</t>
    </rPh>
    <rPh sb="11" eb="12">
      <t>ア</t>
    </rPh>
    <rPh sb="17" eb="20">
      <t>リヨウシャ</t>
    </rPh>
    <rPh sb="21" eb="23">
      <t>シンシン</t>
    </rPh>
    <rPh sb="24" eb="26">
      <t>ジョウキョウ</t>
    </rPh>
    <rPh sb="26" eb="27">
      <t>オヨ</t>
    </rPh>
    <rPh sb="30" eb="31">
      <t>オ</t>
    </rPh>
    <rPh sb="36" eb="38">
      <t>カンキョウ</t>
    </rPh>
    <rPh sb="38" eb="39">
      <t>トウ</t>
    </rPh>
    <rPh sb="40" eb="41">
      <t>テ</t>
    </rPh>
    <rPh sb="44" eb="46">
      <t>ドウイツ</t>
    </rPh>
    <rPh sb="46" eb="48">
      <t>シュモク</t>
    </rPh>
    <rPh sb="52" eb="54">
      <t>キノウ</t>
    </rPh>
    <rPh sb="54" eb="55">
      <t>マタ</t>
    </rPh>
    <rPh sb="56" eb="58">
      <t>カカク</t>
    </rPh>
    <rPh sb="58" eb="59">
      <t>タイ</t>
    </rPh>
    <rPh sb="60" eb="61">
      <t>コト</t>
    </rPh>
    <rPh sb="63" eb="65">
      <t>フクスウ</t>
    </rPh>
    <rPh sb="66" eb="68">
      <t>フクシ</t>
    </rPh>
    <rPh sb="68" eb="70">
      <t>ヨウグ</t>
    </rPh>
    <rPh sb="71" eb="72">
      <t>カン</t>
    </rPh>
    <rPh sb="74" eb="76">
      <t>ジョウホウ</t>
    </rPh>
    <rPh sb="77" eb="79">
      <t>テイキョウ</t>
    </rPh>
    <phoneticPr fontId="4"/>
  </si>
  <si>
    <t>福祉用具貸与計画（特定福祉用具販売計画）の作成</t>
    <rPh sb="0" eb="2">
      <t>フクシ</t>
    </rPh>
    <rPh sb="2" eb="4">
      <t>ヨウグ</t>
    </rPh>
    <rPh sb="4" eb="6">
      <t>タイヨ</t>
    </rPh>
    <rPh sb="6" eb="8">
      <t>ケイカク</t>
    </rPh>
    <rPh sb="9" eb="11">
      <t>トクテイ</t>
    </rPh>
    <rPh sb="11" eb="13">
      <t>フクシ</t>
    </rPh>
    <rPh sb="13" eb="15">
      <t>ヨウグ</t>
    </rPh>
    <rPh sb="15" eb="17">
      <t>ハンバイ</t>
    </rPh>
    <rPh sb="17" eb="19">
      <t>ケイカク</t>
    </rPh>
    <rPh sb="21" eb="23">
      <t>サクセイ</t>
    </rPh>
    <phoneticPr fontId="4"/>
  </si>
  <si>
    <t>福祉用具貸与計画
特定福祉用具販売計画
アセスメントシート</t>
    <rPh sb="0" eb="2">
      <t>フクシ</t>
    </rPh>
    <rPh sb="2" eb="4">
      <t>ヨウグ</t>
    </rPh>
    <rPh sb="4" eb="6">
      <t>タイヨ</t>
    </rPh>
    <rPh sb="6" eb="8">
      <t>ケイカク</t>
    </rPh>
    <rPh sb="9" eb="11">
      <t>トクテイ</t>
    </rPh>
    <rPh sb="11" eb="13">
      <t>フクシ</t>
    </rPh>
    <rPh sb="13" eb="15">
      <t>ヨウグ</t>
    </rPh>
    <rPh sb="15" eb="17">
      <t>ハンバイ</t>
    </rPh>
    <rPh sb="17" eb="19">
      <t>ケイカク</t>
    </rPh>
    <phoneticPr fontId="4"/>
  </si>
  <si>
    <t>福祉用具貸与計画（特定福祉用具販売計画）には、福祉用具の利用目標、具体的な福祉用具の機種、当該機種を選定した理由等を記載すること。</t>
    <rPh sb="0" eb="2">
      <t>フクシ</t>
    </rPh>
    <rPh sb="2" eb="4">
      <t>ヨウグ</t>
    </rPh>
    <rPh sb="4" eb="6">
      <t>タイヨ</t>
    </rPh>
    <rPh sb="6" eb="8">
      <t>ケイカク</t>
    </rPh>
    <rPh sb="9" eb="11">
      <t>トクテイ</t>
    </rPh>
    <rPh sb="11" eb="13">
      <t>フクシ</t>
    </rPh>
    <rPh sb="13" eb="15">
      <t>ヨウグ</t>
    </rPh>
    <rPh sb="15" eb="17">
      <t>ハンバイ</t>
    </rPh>
    <rPh sb="17" eb="19">
      <t>ケイカク</t>
    </rPh>
    <rPh sb="23" eb="25">
      <t>フクシ</t>
    </rPh>
    <rPh sb="25" eb="27">
      <t>ヨウグ</t>
    </rPh>
    <rPh sb="28" eb="30">
      <t>リヨウ</t>
    </rPh>
    <rPh sb="30" eb="32">
      <t>モクヒョウ</t>
    </rPh>
    <rPh sb="33" eb="36">
      <t>グタイテキ</t>
    </rPh>
    <rPh sb="37" eb="39">
      <t>フクシ</t>
    </rPh>
    <rPh sb="39" eb="41">
      <t>ヨウグ</t>
    </rPh>
    <rPh sb="42" eb="44">
      <t>キシュ</t>
    </rPh>
    <rPh sb="45" eb="47">
      <t>トウガイ</t>
    </rPh>
    <rPh sb="47" eb="49">
      <t>キシュ</t>
    </rPh>
    <rPh sb="50" eb="52">
      <t>センテイ</t>
    </rPh>
    <rPh sb="54" eb="56">
      <t>リユウ</t>
    </rPh>
    <rPh sb="56" eb="57">
      <t>トウ</t>
    </rPh>
    <rPh sb="58" eb="60">
      <t>キサイ</t>
    </rPh>
    <phoneticPr fontId="4"/>
  </si>
  <si>
    <t>　福祉用具貸与と特定福祉用具販売の両方の利用があるときは、計画を一体のものとして作成していますか。</t>
    <rPh sb="1" eb="3">
      <t>フクシ</t>
    </rPh>
    <rPh sb="3" eb="5">
      <t>ヨウグ</t>
    </rPh>
    <rPh sb="5" eb="7">
      <t>タイヨ</t>
    </rPh>
    <rPh sb="8" eb="10">
      <t>トクテイ</t>
    </rPh>
    <rPh sb="10" eb="12">
      <t>フクシ</t>
    </rPh>
    <rPh sb="12" eb="14">
      <t>ヨウグ</t>
    </rPh>
    <rPh sb="14" eb="16">
      <t>ハンバイ</t>
    </rPh>
    <rPh sb="17" eb="19">
      <t>リョウホウ</t>
    </rPh>
    <rPh sb="20" eb="22">
      <t>リヨウ</t>
    </rPh>
    <rPh sb="29" eb="31">
      <t>ケイカク</t>
    </rPh>
    <rPh sb="32" eb="34">
      <t>イッタイ</t>
    </rPh>
    <rPh sb="40" eb="42">
      <t>サクセイ</t>
    </rPh>
    <phoneticPr fontId="4"/>
  </si>
  <si>
    <t>　福祉用具貸与計画（特定福祉用具販売計画）は居宅サービス計画に沿った内容となっていますか。また必要に応じて変更していますか。</t>
    <rPh sb="1" eb="3">
      <t>フクシ</t>
    </rPh>
    <rPh sb="3" eb="5">
      <t>ヨウグ</t>
    </rPh>
    <rPh sb="5" eb="7">
      <t>タイヨ</t>
    </rPh>
    <rPh sb="7" eb="9">
      <t>ケイカク</t>
    </rPh>
    <rPh sb="10" eb="12">
      <t>トクテイ</t>
    </rPh>
    <rPh sb="12" eb="14">
      <t>フクシ</t>
    </rPh>
    <rPh sb="14" eb="16">
      <t>ヨウグ</t>
    </rPh>
    <rPh sb="16" eb="18">
      <t>ハンバイ</t>
    </rPh>
    <rPh sb="18" eb="20">
      <t>ケイカク</t>
    </rPh>
    <rPh sb="22" eb="24">
      <t>キョタク</t>
    </rPh>
    <rPh sb="28" eb="30">
      <t>ケイカク</t>
    </rPh>
    <rPh sb="31" eb="32">
      <t>ソ</t>
    </rPh>
    <rPh sb="34" eb="36">
      <t>ナイヨウ</t>
    </rPh>
    <rPh sb="47" eb="49">
      <t>ヒツヨウ</t>
    </rPh>
    <rPh sb="50" eb="51">
      <t>オウ</t>
    </rPh>
    <rPh sb="53" eb="55">
      <t>ヘンコウ</t>
    </rPh>
    <phoneticPr fontId="4"/>
  </si>
  <si>
    <t>　福祉用具貸与計画（特定福祉用具販売計画）の内容について利用者およびその家族に説明を行い、利用者から同意を得ていますか。</t>
    <rPh sb="1" eb="3">
      <t>フクシ</t>
    </rPh>
    <rPh sb="3" eb="5">
      <t>ヨウグ</t>
    </rPh>
    <rPh sb="5" eb="7">
      <t>タイヨ</t>
    </rPh>
    <rPh sb="7" eb="9">
      <t>ケイカク</t>
    </rPh>
    <rPh sb="10" eb="12">
      <t>トクテイ</t>
    </rPh>
    <rPh sb="12" eb="14">
      <t>フクシ</t>
    </rPh>
    <rPh sb="14" eb="16">
      <t>ヨウグ</t>
    </rPh>
    <rPh sb="16" eb="18">
      <t>ハンバイ</t>
    </rPh>
    <rPh sb="18" eb="20">
      <t>ケイカク</t>
    </rPh>
    <rPh sb="22" eb="24">
      <t>ナイヨウ</t>
    </rPh>
    <rPh sb="28" eb="31">
      <t>リヨウシャ</t>
    </rPh>
    <rPh sb="36" eb="38">
      <t>カゾク</t>
    </rPh>
    <rPh sb="39" eb="41">
      <t>セツメイ</t>
    </rPh>
    <rPh sb="42" eb="43">
      <t>オコナ</t>
    </rPh>
    <rPh sb="45" eb="48">
      <t>リヨウシャ</t>
    </rPh>
    <rPh sb="50" eb="52">
      <t>ドウイ</t>
    </rPh>
    <rPh sb="53" eb="54">
      <t>エ</t>
    </rPh>
    <phoneticPr fontId="4"/>
  </si>
  <si>
    <t>　福祉用具貸与計画（特定福祉用具販売計画）を利用者及び介護支援専門員に交付していますか。</t>
    <rPh sb="1" eb="3">
      <t>フクシ</t>
    </rPh>
    <rPh sb="3" eb="5">
      <t>ヨウグ</t>
    </rPh>
    <rPh sb="5" eb="7">
      <t>タイヨ</t>
    </rPh>
    <rPh sb="7" eb="9">
      <t>ケイカク</t>
    </rPh>
    <rPh sb="10" eb="12">
      <t>トクテイ</t>
    </rPh>
    <rPh sb="12" eb="14">
      <t>フクシ</t>
    </rPh>
    <rPh sb="14" eb="16">
      <t>ヨウグ</t>
    </rPh>
    <rPh sb="16" eb="18">
      <t>ハンバイ</t>
    </rPh>
    <rPh sb="18" eb="20">
      <t>ケイカク</t>
    </rPh>
    <rPh sb="22" eb="25">
      <t>リヨウシャ</t>
    </rPh>
    <rPh sb="25" eb="26">
      <t>オヨ</t>
    </rPh>
    <rPh sb="27" eb="29">
      <t>カイゴ</t>
    </rPh>
    <rPh sb="29" eb="31">
      <t>シエン</t>
    </rPh>
    <rPh sb="31" eb="34">
      <t>センモンイン</t>
    </rPh>
    <rPh sb="35" eb="37">
      <t>コウフ</t>
    </rPh>
    <phoneticPr fontId="4"/>
  </si>
  <si>
    <t>モニタリングの記録</t>
    <rPh sb="7" eb="9">
      <t>キロク</t>
    </rPh>
    <phoneticPr fontId="4"/>
  </si>
  <si>
    <t>管理者の責務</t>
    <rPh sb="0" eb="3">
      <t>カンリシャ</t>
    </rPh>
    <rPh sb="4" eb="6">
      <t>セキム</t>
    </rPh>
    <phoneticPr fontId="4"/>
  </si>
  <si>
    <t>　事業所の従業者および業務管理は、管理者により一元的に行われていますか。</t>
    <rPh sb="1" eb="4">
      <t>ジギョウショ</t>
    </rPh>
    <rPh sb="5" eb="8">
      <t>ジュウギョウシャ</t>
    </rPh>
    <rPh sb="11" eb="13">
      <t>ギョウム</t>
    </rPh>
    <rPh sb="13" eb="15">
      <t>カンリ</t>
    </rPh>
    <rPh sb="17" eb="20">
      <t>カンリシャ</t>
    </rPh>
    <rPh sb="23" eb="26">
      <t>イチゲンテキ</t>
    </rPh>
    <rPh sb="27" eb="28">
      <t>オコナ</t>
    </rPh>
    <phoneticPr fontId="4"/>
  </si>
  <si>
    <t>組織図、職務分担表</t>
    <rPh sb="0" eb="3">
      <t>ソシキズ</t>
    </rPh>
    <rPh sb="4" eb="6">
      <t>ショクム</t>
    </rPh>
    <rPh sb="6" eb="8">
      <t>ブンタン</t>
    </rPh>
    <rPh sb="8" eb="9">
      <t>ヒョウ</t>
    </rPh>
    <phoneticPr fontId="4"/>
  </si>
  <si>
    <t>運営規程</t>
    <rPh sb="0" eb="2">
      <t>ウンエイ</t>
    </rPh>
    <rPh sb="2" eb="4">
      <t>キテイ</t>
    </rPh>
    <phoneticPr fontId="4"/>
  </si>
  <si>
    <t>　以下の事項を運営規程に定めていますか。</t>
    <rPh sb="1" eb="3">
      <t>イカ</t>
    </rPh>
    <rPh sb="4" eb="6">
      <t>ジコウ</t>
    </rPh>
    <rPh sb="7" eb="9">
      <t>ウンエイ</t>
    </rPh>
    <rPh sb="9" eb="11">
      <t>キテイ</t>
    </rPh>
    <rPh sb="12" eb="13">
      <t>サダ</t>
    </rPh>
    <phoneticPr fontId="4"/>
  </si>
  <si>
    <t>事業の目的および運営の方針</t>
    <rPh sb="0" eb="2">
      <t>ジギョウ</t>
    </rPh>
    <rPh sb="3" eb="5">
      <t>モクテキ</t>
    </rPh>
    <rPh sb="8" eb="10">
      <t>ウンエイ</t>
    </rPh>
    <rPh sb="11" eb="13">
      <t>ホウシン</t>
    </rPh>
    <phoneticPr fontId="4"/>
  </si>
  <si>
    <t>従業者の職種、員数および職務内容</t>
    <rPh sb="0" eb="3">
      <t>ジュウギョウシャ</t>
    </rPh>
    <rPh sb="4" eb="6">
      <t>ショクシュ</t>
    </rPh>
    <rPh sb="7" eb="9">
      <t>インスウ</t>
    </rPh>
    <rPh sb="12" eb="14">
      <t>ショクム</t>
    </rPh>
    <rPh sb="14" eb="16">
      <t>ナイヨウ</t>
    </rPh>
    <phoneticPr fontId="4"/>
  </si>
  <si>
    <t>営業日および営業時間</t>
    <rPh sb="0" eb="3">
      <t>エイギョウビ</t>
    </rPh>
    <rPh sb="6" eb="8">
      <t>エイギョウ</t>
    </rPh>
    <rPh sb="8" eb="10">
      <t>ジカン</t>
    </rPh>
    <phoneticPr fontId="4"/>
  </si>
  <si>
    <t>指定福祉用具貸与の提供方法、取り扱う種目および利用料その他費用の額</t>
    <rPh sb="0" eb="2">
      <t>シテイ</t>
    </rPh>
    <rPh sb="2" eb="4">
      <t>フクシ</t>
    </rPh>
    <rPh sb="4" eb="6">
      <t>ヨウグ</t>
    </rPh>
    <rPh sb="6" eb="8">
      <t>タイヨ</t>
    </rPh>
    <rPh sb="9" eb="11">
      <t>テイキョウ</t>
    </rPh>
    <rPh sb="11" eb="13">
      <t>ホウホウ</t>
    </rPh>
    <rPh sb="14" eb="15">
      <t>ト</t>
    </rPh>
    <rPh sb="16" eb="17">
      <t>アツカ</t>
    </rPh>
    <rPh sb="18" eb="20">
      <t>シュモク</t>
    </rPh>
    <rPh sb="23" eb="26">
      <t>リヨウリョウ</t>
    </rPh>
    <rPh sb="28" eb="29">
      <t>タ</t>
    </rPh>
    <rPh sb="29" eb="31">
      <t>ヒヨウ</t>
    </rPh>
    <rPh sb="32" eb="33">
      <t>ガク</t>
    </rPh>
    <phoneticPr fontId="4"/>
  </si>
  <si>
    <t>個々の福祉用具の利用料については、その額の設定の方式および目録に記載されている旨を記載すれば足りる。</t>
    <rPh sb="0" eb="2">
      <t>ココ</t>
    </rPh>
    <rPh sb="3" eb="5">
      <t>フクシ</t>
    </rPh>
    <rPh sb="5" eb="7">
      <t>ヨウグ</t>
    </rPh>
    <rPh sb="8" eb="11">
      <t>リヨウリョウ</t>
    </rPh>
    <rPh sb="19" eb="20">
      <t>ガク</t>
    </rPh>
    <rPh sb="21" eb="23">
      <t>セッテイ</t>
    </rPh>
    <rPh sb="24" eb="26">
      <t>ホウシキ</t>
    </rPh>
    <rPh sb="29" eb="31">
      <t>モクロク</t>
    </rPh>
    <rPh sb="32" eb="34">
      <t>キサイ</t>
    </rPh>
    <rPh sb="39" eb="40">
      <t>ムネ</t>
    </rPh>
    <rPh sb="41" eb="43">
      <t>キサイ</t>
    </rPh>
    <rPh sb="46" eb="47">
      <t>タ</t>
    </rPh>
    <phoneticPr fontId="4"/>
  </si>
  <si>
    <t>通常の事業の実施地域</t>
    <rPh sb="0" eb="2">
      <t>ツウジョウ</t>
    </rPh>
    <rPh sb="3" eb="5">
      <t>ジギョウ</t>
    </rPh>
    <rPh sb="6" eb="8">
      <t>ジッシ</t>
    </rPh>
    <rPh sb="8" eb="10">
      <t>チイキ</t>
    </rPh>
    <phoneticPr fontId="4"/>
  </si>
  <si>
    <t>虐待の防止のための措置に関する事項</t>
    <rPh sb="0" eb="2">
      <t>ギャクタイ</t>
    </rPh>
    <rPh sb="3" eb="5">
      <t>ボウシ</t>
    </rPh>
    <rPh sb="9" eb="11">
      <t>ソチ</t>
    </rPh>
    <rPh sb="12" eb="13">
      <t>カン</t>
    </rPh>
    <rPh sb="15" eb="17">
      <t>ジコウ</t>
    </rPh>
    <phoneticPr fontId="4"/>
  </si>
  <si>
    <t>その他運営に関する重要事項</t>
    <rPh sb="2" eb="3">
      <t>タ</t>
    </rPh>
    <rPh sb="3" eb="5">
      <t>ウンエイ</t>
    </rPh>
    <rPh sb="6" eb="7">
      <t>カン</t>
    </rPh>
    <rPh sb="9" eb="11">
      <t>ジュウヨウ</t>
    </rPh>
    <rPh sb="11" eb="13">
      <t>ジコウ</t>
    </rPh>
    <phoneticPr fontId="4"/>
  </si>
  <si>
    <t>標準作業書に記載された福祉用具の消毒の方法について規定すること。</t>
    <rPh sb="0" eb="2">
      <t>ヒョウジュン</t>
    </rPh>
    <rPh sb="2" eb="4">
      <t>サギョウ</t>
    </rPh>
    <rPh sb="4" eb="5">
      <t>ショ</t>
    </rPh>
    <rPh sb="6" eb="8">
      <t>キサイ</t>
    </rPh>
    <rPh sb="11" eb="13">
      <t>フクシ</t>
    </rPh>
    <rPh sb="13" eb="15">
      <t>ヨウグ</t>
    </rPh>
    <rPh sb="16" eb="18">
      <t>ショウドク</t>
    </rPh>
    <rPh sb="19" eb="21">
      <t>ホウホウ</t>
    </rPh>
    <rPh sb="25" eb="27">
      <t>キテイ</t>
    </rPh>
    <phoneticPr fontId="4"/>
  </si>
  <si>
    <t>勤務体制の確保等</t>
    <rPh sb="0" eb="2">
      <t>キンム</t>
    </rPh>
    <rPh sb="2" eb="4">
      <t>タイセイ</t>
    </rPh>
    <rPh sb="5" eb="7">
      <t>カクホ</t>
    </rPh>
    <rPh sb="7" eb="8">
      <t>トウ</t>
    </rPh>
    <phoneticPr fontId="4"/>
  </si>
  <si>
    <t>　利用者に対し適切なサービスを提供できるよう、事業所ごとに原則として月ごとに勤務の体制（福祉用具専門相談員の日々の勤務時間、常勤・非常勤の別、管理者との兼務関係等）を定めていますか。</t>
    <rPh sb="1" eb="4">
      <t>リヨウシャ</t>
    </rPh>
    <rPh sb="5" eb="6">
      <t>タイ</t>
    </rPh>
    <rPh sb="7" eb="9">
      <t>テキセツ</t>
    </rPh>
    <rPh sb="15" eb="17">
      <t>テイキョウ</t>
    </rPh>
    <rPh sb="23" eb="26">
      <t>ジギョウショ</t>
    </rPh>
    <rPh sb="29" eb="31">
      <t>ゲンソク</t>
    </rPh>
    <rPh sb="34" eb="35">
      <t>ツキ</t>
    </rPh>
    <rPh sb="38" eb="40">
      <t>キンム</t>
    </rPh>
    <rPh sb="41" eb="43">
      <t>タイセイ</t>
    </rPh>
    <rPh sb="44" eb="46">
      <t>フクシ</t>
    </rPh>
    <rPh sb="46" eb="48">
      <t>ヨウグ</t>
    </rPh>
    <rPh sb="48" eb="50">
      <t>センモン</t>
    </rPh>
    <rPh sb="50" eb="53">
      <t>ソウダンイン</t>
    </rPh>
    <rPh sb="54" eb="56">
      <t>ヒビ</t>
    </rPh>
    <rPh sb="57" eb="59">
      <t>キンム</t>
    </rPh>
    <rPh sb="59" eb="61">
      <t>ジカン</t>
    </rPh>
    <rPh sb="62" eb="64">
      <t>ジョウキン</t>
    </rPh>
    <rPh sb="65" eb="68">
      <t>ヒジョウキン</t>
    </rPh>
    <rPh sb="69" eb="70">
      <t>ベツ</t>
    </rPh>
    <rPh sb="71" eb="74">
      <t>カンリシャ</t>
    </rPh>
    <rPh sb="76" eb="78">
      <t>ケンム</t>
    </rPh>
    <rPh sb="78" eb="80">
      <t>カンケイ</t>
    </rPh>
    <rPh sb="80" eb="81">
      <t>トウ</t>
    </rPh>
    <rPh sb="83" eb="84">
      <t>サダ</t>
    </rPh>
    <phoneticPr fontId="4"/>
  </si>
  <si>
    <t>勤務表</t>
    <rPh sb="0" eb="3">
      <t>キンムヒョウ</t>
    </rPh>
    <phoneticPr fontId="4"/>
  </si>
  <si>
    <t>　当該事業所の従業者等によってサービスを提供していますか。</t>
    <rPh sb="1" eb="3">
      <t>トウガイ</t>
    </rPh>
    <rPh sb="3" eb="6">
      <t>ジギョウショ</t>
    </rPh>
    <rPh sb="7" eb="10">
      <t>ジュウギョウシャ</t>
    </rPh>
    <rPh sb="10" eb="11">
      <t>トウ</t>
    </rPh>
    <rPh sb="20" eb="22">
      <t>テイキョウ</t>
    </rPh>
    <phoneticPr fontId="4"/>
  </si>
  <si>
    <t>辞令
雇用契約書</t>
    <rPh sb="0" eb="2">
      <t>ジレイ</t>
    </rPh>
    <rPh sb="3" eb="5">
      <t>コヨウ</t>
    </rPh>
    <rPh sb="5" eb="8">
      <t>ケイヤクショ</t>
    </rPh>
    <phoneticPr fontId="4"/>
  </si>
  <si>
    <t>　セクシュアルハラスメントやパワーハラスメントにより従業者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1" eb="93">
      <t>ジョウシ</t>
    </rPh>
    <rPh sb="94" eb="96">
      <t>ドウリョウ</t>
    </rPh>
    <rPh sb="97" eb="98">
      <t>カギ</t>
    </rPh>
    <rPh sb="101" eb="104">
      <t>リヨウシャ</t>
    </rPh>
    <rPh sb="107" eb="109">
      <t>カゾク</t>
    </rPh>
    <rPh sb="109" eb="110">
      <t>トウ</t>
    </rPh>
    <rPh sb="112" eb="113">
      <t>ウ</t>
    </rPh>
    <rPh sb="118" eb="119">
      <t>フク</t>
    </rPh>
    <rPh sb="125" eb="127">
      <t>リュウイ</t>
    </rPh>
    <phoneticPr fontId="4"/>
  </si>
  <si>
    <t>Ｈ11老企25　第3の一の３(２１)④
Ｒ３厚労省令第９号</t>
    <rPh sb="3" eb="4">
      <t>ロウ</t>
    </rPh>
    <rPh sb="4" eb="5">
      <t>キ</t>
    </rPh>
    <rPh sb="8" eb="9">
      <t>ダイ</t>
    </rPh>
    <rPh sb="11" eb="12">
      <t>イチ</t>
    </rPh>
    <rPh sb="22" eb="25">
      <t>コウロウショウ</t>
    </rPh>
    <rPh sb="25" eb="26">
      <t>レイ</t>
    </rPh>
    <rPh sb="26" eb="27">
      <t>ダイ</t>
    </rPh>
    <rPh sb="28" eb="29">
      <t>ゴウ</t>
    </rPh>
    <phoneticPr fontId="4"/>
  </si>
  <si>
    <t>事業主が講ずべき措置</t>
    <rPh sb="0" eb="3">
      <t>ジギョウヌシ</t>
    </rPh>
    <rPh sb="4" eb="5">
      <t>コウ</t>
    </rPh>
    <rPh sb="8" eb="10">
      <t>ソチ</t>
    </rPh>
    <phoneticPr fontId="4"/>
  </si>
  <si>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4"/>
  </si>
  <si>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4"/>
  </si>
  <si>
    <t>業務継続計画の策定等</t>
    <rPh sb="0" eb="2">
      <t>ギョウム</t>
    </rPh>
    <rPh sb="2" eb="4">
      <t>ケイゾク</t>
    </rPh>
    <rPh sb="4" eb="6">
      <t>ケイカク</t>
    </rPh>
    <rPh sb="7" eb="9">
      <t>サクテイ</t>
    </rPh>
    <rPh sb="9" eb="10">
      <t>トウ</t>
    </rPh>
    <phoneticPr fontId="4"/>
  </si>
  <si>
    <t>　感染症や非常災害の発生時において、以下の事項を記載した業務継続計画を策定していますか。
(感染症および災害の業務継続計画を一体的に作成することも可能)</t>
    <phoneticPr fontId="4"/>
  </si>
  <si>
    <t>業務継続計画</t>
    <rPh sb="0" eb="6">
      <t>ギョウムケイゾクケイカク</t>
    </rPh>
    <phoneticPr fontId="4"/>
  </si>
  <si>
    <t>感染症に係る業務継続計画</t>
    <rPh sb="0" eb="3">
      <t>カンセンショウ</t>
    </rPh>
    <rPh sb="4" eb="5">
      <t>カカ</t>
    </rPh>
    <rPh sb="6" eb="8">
      <t>ギョウム</t>
    </rPh>
    <rPh sb="8" eb="10">
      <t>ケイゾク</t>
    </rPh>
    <rPh sb="10" eb="12">
      <t>ケイカク</t>
    </rPh>
    <phoneticPr fontId="4"/>
  </si>
  <si>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4"/>
  </si>
  <si>
    <t>初動対応</t>
    <rPh sb="0" eb="2">
      <t>ショドウ</t>
    </rPh>
    <rPh sb="2" eb="4">
      <t>タイオウ</t>
    </rPh>
    <phoneticPr fontId="4"/>
  </si>
  <si>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4"/>
  </si>
  <si>
    <t>災害に係る業務継続計画</t>
    <rPh sb="0" eb="2">
      <t>サイガイ</t>
    </rPh>
    <rPh sb="3" eb="4">
      <t>カカ</t>
    </rPh>
    <rPh sb="5" eb="7">
      <t>ギョウム</t>
    </rPh>
    <rPh sb="7" eb="9">
      <t>ケイゾク</t>
    </rPh>
    <rPh sb="9" eb="11">
      <t>ケイカク</t>
    </rPh>
    <phoneticPr fontId="4"/>
  </si>
  <si>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</si>
  <si>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</si>
  <si>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他施設および地域との連携</t>
    <rPh sb="0" eb="1">
      <t>ホカ</t>
    </rPh>
    <rPh sb="1" eb="3">
      <t>シセツ</t>
    </rPh>
    <rPh sb="6" eb="8">
      <t>チイキ</t>
    </rPh>
    <rPh sb="10" eb="12">
      <t>レンケイ</t>
    </rPh>
    <phoneticPr fontId="4"/>
  </si>
  <si>
    <t>Ｈ11老企25号第3の六の3(6)③</t>
    <rPh sb="3" eb="4">
      <t>ロウ</t>
    </rPh>
    <rPh sb="4" eb="5">
      <t>キ</t>
    </rPh>
    <rPh sb="7" eb="8">
      <t>ゴウ</t>
    </rPh>
    <rPh sb="8" eb="9">
      <t>ダイ</t>
    </rPh>
    <rPh sb="11" eb="12">
      <t>ロク</t>
    </rPh>
    <phoneticPr fontId="4"/>
  </si>
  <si>
    <t>研修計画、記録
訓練記録</t>
    <rPh sb="0" eb="2">
      <t>ケンシュウ</t>
    </rPh>
    <rPh sb="2" eb="4">
      <t>ケイカク</t>
    </rPh>
    <rPh sb="5" eb="7">
      <t>キロク</t>
    </rPh>
    <rPh sb="8" eb="10">
      <t>クンレン</t>
    </rPh>
    <rPh sb="10" eb="12">
      <t>キロク</t>
    </rPh>
    <phoneticPr fontId="4"/>
  </si>
  <si>
    <t>感染症の業務継続計画に係る研修（訓練）については、感染症の予防およびまん延防止のための研修（訓練）と一体的に実施することも差し支えない。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1" eb="12">
      <t>カカ</t>
    </rPh>
    <rPh sb="13" eb="15">
      <t>ケンシュウ</t>
    </rPh>
    <rPh sb="16" eb="18">
      <t>クンレン</t>
    </rPh>
    <rPh sb="25" eb="28">
      <t>カンセンショウ</t>
    </rPh>
    <rPh sb="29" eb="31">
      <t>ヨボウ</t>
    </rPh>
    <rPh sb="36" eb="37">
      <t>エン</t>
    </rPh>
    <rPh sb="37" eb="39">
      <t>ボウシ</t>
    </rPh>
    <rPh sb="43" eb="45">
      <t>ケンシュウ</t>
    </rPh>
    <rPh sb="46" eb="48">
      <t>クンレン</t>
    </rPh>
    <rPh sb="50" eb="53">
      <t>イッタイテキ</t>
    </rPh>
    <rPh sb="54" eb="56">
      <t>ジッシ</t>
    </rPh>
    <rPh sb="61" eb="62">
      <t>サ</t>
    </rPh>
    <rPh sb="63" eb="64">
      <t>ツカ</t>
    </rPh>
    <phoneticPr fontId="4"/>
  </si>
  <si>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4"/>
  </si>
  <si>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4"/>
  </si>
  <si>
    <t>適切な研修の機会の確保</t>
    <rPh sb="0" eb="2">
      <t>テキセツ</t>
    </rPh>
    <rPh sb="3" eb="5">
      <t>ケンシュウ</t>
    </rPh>
    <rPh sb="6" eb="8">
      <t>キカイ</t>
    </rPh>
    <rPh sb="9" eb="11">
      <t>カクホ</t>
    </rPh>
    <phoneticPr fontId="4"/>
  </si>
  <si>
    <t>　福祉用具専門相談員の資質の向上のために、福祉用具に関する適切な研修の機会を確保していますか。</t>
    <rPh sb="1" eb="3">
      <t>フクシ</t>
    </rPh>
    <rPh sb="3" eb="5">
      <t>ヨウグ</t>
    </rPh>
    <rPh sb="5" eb="7">
      <t>センモン</t>
    </rPh>
    <rPh sb="7" eb="10">
      <t>ソウダンイン</t>
    </rPh>
    <rPh sb="11" eb="13">
      <t>シシツ</t>
    </rPh>
    <rPh sb="14" eb="16">
      <t>コウジョウ</t>
    </rPh>
    <rPh sb="21" eb="23">
      <t>フクシ</t>
    </rPh>
    <rPh sb="23" eb="25">
      <t>ヨウグ</t>
    </rPh>
    <rPh sb="26" eb="27">
      <t>カン</t>
    </rPh>
    <rPh sb="29" eb="31">
      <t>テキセツ</t>
    </rPh>
    <rPh sb="32" eb="34">
      <t>ケンシュウ</t>
    </rPh>
    <rPh sb="35" eb="37">
      <t>キカイ</t>
    </rPh>
    <rPh sb="38" eb="40">
      <t>カクホ</t>
    </rPh>
    <phoneticPr fontId="4"/>
  </si>
  <si>
    <t>研修計画、記録</t>
    <rPh sb="0" eb="2">
      <t>ケンシュウ</t>
    </rPh>
    <rPh sb="2" eb="4">
      <t>ケイカク</t>
    </rPh>
    <rPh sb="5" eb="7">
      <t>キロク</t>
    </rPh>
    <phoneticPr fontId="4"/>
  </si>
  <si>
    <t>福祉用具の種類が多種多様であり、常に新しい機能を有するものが開発され、要介護者の要望は多様であることから、福祉用具専門相談員は常に最新の専門的知識に基づいた情報提供、選定の相談等を行うことが求められるため、福祉用具の構造、使用方法等についての継続的な研修を定期的かつ計画的に受けさせなければなりません。</t>
    <rPh sb="0" eb="2">
      <t>フクシ</t>
    </rPh>
    <rPh sb="2" eb="4">
      <t>ヨウグ</t>
    </rPh>
    <rPh sb="5" eb="7">
      <t>シュルイ</t>
    </rPh>
    <rPh sb="8" eb="12">
      <t>タシュタヨウ</t>
    </rPh>
    <rPh sb="16" eb="17">
      <t>ツネ</t>
    </rPh>
    <rPh sb="18" eb="19">
      <t>アタラ</t>
    </rPh>
    <rPh sb="21" eb="23">
      <t>キノウ</t>
    </rPh>
    <rPh sb="24" eb="25">
      <t>ユウ</t>
    </rPh>
    <rPh sb="30" eb="32">
      <t>カイハツ</t>
    </rPh>
    <rPh sb="35" eb="36">
      <t>ヨウ</t>
    </rPh>
    <rPh sb="36" eb="39">
      <t>カイゴシャ</t>
    </rPh>
    <rPh sb="40" eb="42">
      <t>ヨウボウ</t>
    </rPh>
    <rPh sb="43" eb="45">
      <t>タヨウ</t>
    </rPh>
    <rPh sb="53" eb="55">
      <t>フクシ</t>
    </rPh>
    <rPh sb="55" eb="57">
      <t>ヨウグ</t>
    </rPh>
    <rPh sb="57" eb="59">
      <t>センモン</t>
    </rPh>
    <rPh sb="59" eb="62">
      <t>ソウダンイン</t>
    </rPh>
    <rPh sb="63" eb="64">
      <t>ツネ</t>
    </rPh>
    <rPh sb="65" eb="67">
      <t>サイシン</t>
    </rPh>
    <rPh sb="68" eb="71">
      <t>センモンテキ</t>
    </rPh>
    <rPh sb="71" eb="73">
      <t>チシキ</t>
    </rPh>
    <rPh sb="74" eb="75">
      <t>モト</t>
    </rPh>
    <rPh sb="78" eb="80">
      <t>ジョウホウ</t>
    </rPh>
    <rPh sb="80" eb="82">
      <t>テイキョウ</t>
    </rPh>
    <rPh sb="83" eb="85">
      <t>センテイ</t>
    </rPh>
    <rPh sb="86" eb="88">
      <t>ソウダン</t>
    </rPh>
    <rPh sb="88" eb="89">
      <t>トウ</t>
    </rPh>
    <rPh sb="90" eb="91">
      <t>オコナ</t>
    </rPh>
    <rPh sb="95" eb="96">
      <t>モト</t>
    </rPh>
    <rPh sb="103" eb="105">
      <t>フクシ</t>
    </rPh>
    <rPh sb="105" eb="107">
      <t>ヨウグ</t>
    </rPh>
    <rPh sb="108" eb="110">
      <t>コウゾウ</t>
    </rPh>
    <rPh sb="111" eb="113">
      <t>シヨウ</t>
    </rPh>
    <rPh sb="113" eb="115">
      <t>ホウホウ</t>
    </rPh>
    <rPh sb="115" eb="116">
      <t>トウ</t>
    </rPh>
    <rPh sb="121" eb="124">
      <t>ケイゾクテキ</t>
    </rPh>
    <rPh sb="125" eb="127">
      <t>ケンシュウ</t>
    </rPh>
    <rPh sb="128" eb="131">
      <t>テイキテキ</t>
    </rPh>
    <rPh sb="133" eb="136">
      <t>ケイカクテキ</t>
    </rPh>
    <rPh sb="137" eb="138">
      <t>ウ</t>
    </rPh>
    <phoneticPr fontId="4"/>
  </si>
  <si>
    <t>衛生管理等</t>
    <rPh sb="0" eb="2">
      <t>エイセイ</t>
    </rPh>
    <rPh sb="2" eb="4">
      <t>カンリ</t>
    </rPh>
    <rPh sb="4" eb="5">
      <t>トウ</t>
    </rPh>
    <phoneticPr fontId="4"/>
  </si>
  <si>
    <t>　従業者の清潔保持および健康状態について必要な管理を行っていますか。</t>
    <rPh sb="1" eb="4">
      <t>ジュウギョウシャ</t>
    </rPh>
    <rPh sb="5" eb="7">
      <t>セイケツ</t>
    </rPh>
    <rPh sb="7" eb="9">
      <t>ホジ</t>
    </rPh>
    <rPh sb="12" eb="14">
      <t>ケンコウ</t>
    </rPh>
    <rPh sb="14" eb="16">
      <t>ジョウタイ</t>
    </rPh>
    <rPh sb="20" eb="22">
      <t>ヒツヨウ</t>
    </rPh>
    <rPh sb="23" eb="25">
      <t>カンリ</t>
    </rPh>
    <rPh sb="26" eb="27">
      <t>オコナ</t>
    </rPh>
    <phoneticPr fontId="4"/>
  </si>
  <si>
    <t>健康診断の記録</t>
    <rPh sb="0" eb="2">
      <t>ケンコウ</t>
    </rPh>
    <rPh sb="2" eb="4">
      <t>シンダン</t>
    </rPh>
    <rPh sb="5" eb="7">
      <t>キロク</t>
    </rPh>
    <phoneticPr fontId="4"/>
  </si>
  <si>
    <t>　事業所の設備および備品等について、衛生的な管理を行っていますか。</t>
    <rPh sb="1" eb="4">
      <t>ジギョウショ</t>
    </rPh>
    <rPh sb="5" eb="7">
      <t>セツビ</t>
    </rPh>
    <rPh sb="10" eb="12">
      <t>ビヒン</t>
    </rPh>
    <rPh sb="12" eb="13">
      <t>トウ</t>
    </rPh>
    <rPh sb="18" eb="21">
      <t>エイセイテキ</t>
    </rPh>
    <rPh sb="22" eb="24">
      <t>カンリ</t>
    </rPh>
    <rPh sb="25" eb="26">
      <t>オコナ</t>
    </rPh>
    <phoneticPr fontId="4"/>
  </si>
  <si>
    <t>衛生マニュアル等</t>
    <rPh sb="0" eb="2">
      <t>エイセイ</t>
    </rPh>
    <rPh sb="7" eb="8">
      <t>トウ</t>
    </rPh>
    <phoneticPr fontId="4"/>
  </si>
  <si>
    <t>　回収した福祉用具を、その種類、材質等からみて適切な消毒効果を有する方法により速やかに消毒するとともに、すでに消毒が行われた福祉用具と消毒が行われていない福祉用具とを区分して保管していますか。</t>
    <rPh sb="1" eb="3">
      <t>カイシュウ</t>
    </rPh>
    <rPh sb="5" eb="7">
      <t>フクシ</t>
    </rPh>
    <rPh sb="7" eb="9">
      <t>ヨウグ</t>
    </rPh>
    <rPh sb="13" eb="15">
      <t>シュルイ</t>
    </rPh>
    <rPh sb="16" eb="18">
      <t>ザイシツ</t>
    </rPh>
    <rPh sb="18" eb="19">
      <t>トウ</t>
    </rPh>
    <rPh sb="23" eb="25">
      <t>テキセツ</t>
    </rPh>
    <rPh sb="26" eb="28">
      <t>ショウドク</t>
    </rPh>
    <rPh sb="28" eb="30">
      <t>コウカ</t>
    </rPh>
    <rPh sb="31" eb="32">
      <t>ユウ</t>
    </rPh>
    <rPh sb="34" eb="36">
      <t>ホウホウ</t>
    </rPh>
    <rPh sb="39" eb="40">
      <t>スミ</t>
    </rPh>
    <rPh sb="43" eb="45">
      <t>ショウドク</t>
    </rPh>
    <rPh sb="55" eb="57">
      <t>ショウドク</t>
    </rPh>
    <rPh sb="58" eb="59">
      <t>オコナ</t>
    </rPh>
    <rPh sb="62" eb="64">
      <t>フクシ</t>
    </rPh>
    <rPh sb="64" eb="66">
      <t>ヨウグ</t>
    </rPh>
    <rPh sb="67" eb="69">
      <t>ショウドク</t>
    </rPh>
    <rPh sb="70" eb="71">
      <t>オコナ</t>
    </rPh>
    <rPh sb="77" eb="79">
      <t>フクシ</t>
    </rPh>
    <rPh sb="79" eb="81">
      <t>ヨウグ</t>
    </rPh>
    <rPh sb="83" eb="85">
      <t>クブン</t>
    </rPh>
    <rPh sb="87" eb="89">
      <t>ホカン</t>
    </rPh>
    <phoneticPr fontId="4"/>
  </si>
  <si>
    <t>倉庫確認
消毒・保管マニュアル
保管状況の確認記録</t>
    <rPh sb="0" eb="2">
      <t>ソウコ</t>
    </rPh>
    <rPh sb="2" eb="4">
      <t>カクニン</t>
    </rPh>
    <rPh sb="5" eb="7">
      <t>ショウドク</t>
    </rPh>
    <rPh sb="8" eb="10">
      <t>ホカン</t>
    </rPh>
    <rPh sb="16" eb="18">
      <t>ホカン</t>
    </rPh>
    <rPh sb="18" eb="20">
      <t>ジョウキョウ</t>
    </rPh>
    <rPh sb="21" eb="23">
      <t>カクニン</t>
    </rPh>
    <rPh sb="23" eb="25">
      <t>キロク</t>
    </rPh>
    <phoneticPr fontId="4"/>
  </si>
  <si>
    <t>【保管】</t>
    <rPh sb="1" eb="3">
      <t>ホカン</t>
    </rPh>
    <phoneticPr fontId="4"/>
  </si>
  <si>
    <t>　福祉用具の保管を委託等により他の事業者に行わせている場合、当該委託の契約の内容において保管が適切な方法により行われることを担保していますか。</t>
    <rPh sb="1" eb="3">
      <t>フクシ</t>
    </rPh>
    <rPh sb="3" eb="5">
      <t>ヨウグ</t>
    </rPh>
    <rPh sb="6" eb="8">
      <t>ホカン</t>
    </rPh>
    <rPh sb="9" eb="11">
      <t>イタク</t>
    </rPh>
    <rPh sb="11" eb="12">
      <t>トウ</t>
    </rPh>
    <rPh sb="15" eb="16">
      <t>タ</t>
    </rPh>
    <rPh sb="17" eb="20">
      <t>ジギョウシャ</t>
    </rPh>
    <rPh sb="21" eb="22">
      <t>オコナ</t>
    </rPh>
    <rPh sb="27" eb="29">
      <t>バアイ</t>
    </rPh>
    <rPh sb="30" eb="32">
      <t>トウガイ</t>
    </rPh>
    <rPh sb="32" eb="34">
      <t>イタク</t>
    </rPh>
    <rPh sb="35" eb="37">
      <t>ケイヤク</t>
    </rPh>
    <rPh sb="38" eb="40">
      <t>ナイヨウ</t>
    </rPh>
    <rPh sb="44" eb="46">
      <t>ホカン</t>
    </rPh>
    <rPh sb="47" eb="49">
      <t>テキセツ</t>
    </rPh>
    <rPh sb="50" eb="52">
      <t>ホウホウ</t>
    </rPh>
    <rPh sb="55" eb="56">
      <t>オコナ</t>
    </rPh>
    <rPh sb="62" eb="64">
      <t>タンポ</t>
    </rPh>
    <phoneticPr fontId="4"/>
  </si>
  <si>
    <t>委託等を行っている場合は、以下の取り決めを文書により行っていますか。</t>
    <rPh sb="0" eb="2">
      <t>イタク</t>
    </rPh>
    <rPh sb="2" eb="3">
      <t>トウ</t>
    </rPh>
    <rPh sb="4" eb="5">
      <t>オコナ</t>
    </rPh>
    <rPh sb="9" eb="11">
      <t>バアイ</t>
    </rPh>
    <rPh sb="13" eb="15">
      <t>イカ</t>
    </rPh>
    <rPh sb="16" eb="17">
      <t>ト</t>
    </rPh>
    <rPh sb="18" eb="19">
      <t>キ</t>
    </rPh>
    <rPh sb="21" eb="23">
      <t>ブンショ</t>
    </rPh>
    <rPh sb="26" eb="27">
      <t>オコナ</t>
    </rPh>
    <phoneticPr fontId="4"/>
  </si>
  <si>
    <t>当該委託等の範囲</t>
    <rPh sb="0" eb="2">
      <t>トウガイ</t>
    </rPh>
    <rPh sb="2" eb="4">
      <t>イタク</t>
    </rPh>
    <rPh sb="4" eb="5">
      <t>トウ</t>
    </rPh>
    <rPh sb="6" eb="8">
      <t>ハンイ</t>
    </rPh>
    <phoneticPr fontId="4"/>
  </si>
  <si>
    <t>受託者等の従業者により当該委託等がなされた業務（委託等業務）が運営基準に従って適切に行われていることを指定事業者が定期的に確認する旨</t>
    <rPh sb="0" eb="3">
      <t>ジュタクシャ</t>
    </rPh>
    <rPh sb="3" eb="4">
      <t>トウ</t>
    </rPh>
    <rPh sb="5" eb="8">
      <t>ジュウギョウシャ</t>
    </rPh>
    <rPh sb="11" eb="13">
      <t>トウガイ</t>
    </rPh>
    <rPh sb="13" eb="15">
      <t>イタク</t>
    </rPh>
    <rPh sb="15" eb="16">
      <t>トウ</t>
    </rPh>
    <rPh sb="21" eb="23">
      <t>ギョウム</t>
    </rPh>
    <rPh sb="24" eb="26">
      <t>イタク</t>
    </rPh>
    <rPh sb="26" eb="27">
      <t>トウ</t>
    </rPh>
    <rPh sb="27" eb="29">
      <t>ギョウム</t>
    </rPh>
    <rPh sb="31" eb="33">
      <t>ウンエイ</t>
    </rPh>
    <rPh sb="33" eb="35">
      <t>キジュン</t>
    </rPh>
    <rPh sb="36" eb="37">
      <t>シタガ</t>
    </rPh>
    <rPh sb="39" eb="41">
      <t>テキセツ</t>
    </rPh>
    <rPh sb="42" eb="43">
      <t>オコナ</t>
    </rPh>
    <rPh sb="51" eb="53">
      <t>シテイ</t>
    </rPh>
    <rPh sb="53" eb="56">
      <t>ジギョウシャ</t>
    </rPh>
    <rPh sb="57" eb="60">
      <t>テイキテキ</t>
    </rPh>
    <rPh sb="61" eb="63">
      <t>カクニン</t>
    </rPh>
    <rPh sb="65" eb="66">
      <t>ムネ</t>
    </rPh>
    <phoneticPr fontId="4"/>
  </si>
  <si>
    <t>指定事業者が当該委託等業務に関し受託者等に対し指示を行い得る旨</t>
    <rPh sb="0" eb="2">
      <t>シテイ</t>
    </rPh>
    <rPh sb="2" eb="5">
      <t>ジギョウシャ</t>
    </rPh>
    <rPh sb="6" eb="8">
      <t>トウガイ</t>
    </rPh>
    <rPh sb="8" eb="10">
      <t>イタク</t>
    </rPh>
    <rPh sb="10" eb="11">
      <t>トウ</t>
    </rPh>
    <rPh sb="11" eb="13">
      <t>ギョウム</t>
    </rPh>
    <rPh sb="14" eb="15">
      <t>カン</t>
    </rPh>
    <rPh sb="16" eb="19">
      <t>ジュタクシャ</t>
    </rPh>
    <rPh sb="19" eb="20">
      <t>トウ</t>
    </rPh>
    <rPh sb="21" eb="22">
      <t>タイ</t>
    </rPh>
    <rPh sb="23" eb="25">
      <t>シジ</t>
    </rPh>
    <rPh sb="26" eb="27">
      <t>オコナ</t>
    </rPh>
    <rPh sb="28" eb="29">
      <t>ウ</t>
    </rPh>
    <rPh sb="30" eb="31">
      <t>ムネ</t>
    </rPh>
    <phoneticPr fontId="4"/>
  </si>
  <si>
    <t>指定事業者が当該委託等業務に関し改善の必要を認め、所要の措置を講じるよう前号の指示を行った場合において当該措置が講じられたことを指定事業者が定期的に確認する旨</t>
    <rPh sb="0" eb="2">
      <t>シテイ</t>
    </rPh>
    <rPh sb="2" eb="5">
      <t>ジギョウシャ</t>
    </rPh>
    <rPh sb="6" eb="8">
      <t>トウガイ</t>
    </rPh>
    <rPh sb="8" eb="10">
      <t>イタク</t>
    </rPh>
    <rPh sb="10" eb="11">
      <t>トウ</t>
    </rPh>
    <rPh sb="11" eb="13">
      <t>ギョウム</t>
    </rPh>
    <rPh sb="14" eb="15">
      <t>カン</t>
    </rPh>
    <rPh sb="16" eb="18">
      <t>カイゼン</t>
    </rPh>
    <rPh sb="19" eb="21">
      <t>ヒツヨウ</t>
    </rPh>
    <rPh sb="22" eb="23">
      <t>ミト</t>
    </rPh>
    <rPh sb="25" eb="27">
      <t>ショヨウ</t>
    </rPh>
    <rPh sb="28" eb="30">
      <t>ソチ</t>
    </rPh>
    <rPh sb="31" eb="32">
      <t>コウ</t>
    </rPh>
    <rPh sb="36" eb="38">
      <t>ゼンゴウ</t>
    </rPh>
    <rPh sb="39" eb="41">
      <t>シジ</t>
    </rPh>
    <rPh sb="42" eb="43">
      <t>オコナ</t>
    </rPh>
    <rPh sb="45" eb="47">
      <t>バアイ</t>
    </rPh>
    <rPh sb="51" eb="53">
      <t>トウガイ</t>
    </rPh>
    <rPh sb="53" eb="55">
      <t>ソチ</t>
    </rPh>
    <rPh sb="56" eb="57">
      <t>コウ</t>
    </rPh>
    <rPh sb="64" eb="66">
      <t>シテイ</t>
    </rPh>
    <rPh sb="66" eb="69">
      <t>ジギョウシャ</t>
    </rPh>
    <rPh sb="70" eb="73">
      <t>テイキテキ</t>
    </rPh>
    <rPh sb="74" eb="76">
      <t>カクニン</t>
    </rPh>
    <rPh sb="78" eb="79">
      <t>ムネ</t>
    </rPh>
    <phoneticPr fontId="4"/>
  </si>
  <si>
    <t>受託者等が実施した当該委託等業務により利用者に賠償すべき事故が発生した場合における責任の所在</t>
    <rPh sb="0" eb="3">
      <t>ジュタクシャ</t>
    </rPh>
    <rPh sb="3" eb="4">
      <t>トウ</t>
    </rPh>
    <rPh sb="5" eb="7">
      <t>ジッシ</t>
    </rPh>
    <rPh sb="9" eb="11">
      <t>トウガイ</t>
    </rPh>
    <rPh sb="11" eb="13">
      <t>イタク</t>
    </rPh>
    <rPh sb="13" eb="14">
      <t>トウ</t>
    </rPh>
    <rPh sb="14" eb="16">
      <t>ギョウム</t>
    </rPh>
    <rPh sb="19" eb="22">
      <t>リヨウシャ</t>
    </rPh>
    <rPh sb="23" eb="25">
      <t>バイショウ</t>
    </rPh>
    <rPh sb="28" eb="30">
      <t>ジコ</t>
    </rPh>
    <rPh sb="31" eb="33">
      <t>ハッセイ</t>
    </rPh>
    <rPh sb="35" eb="37">
      <t>バアイ</t>
    </rPh>
    <rPh sb="41" eb="43">
      <t>セキニン</t>
    </rPh>
    <rPh sb="44" eb="46">
      <t>ショザイ</t>
    </rPh>
    <phoneticPr fontId="4"/>
  </si>
  <si>
    <t>その他当該委託等業務の適切な実施を確保するために必要な事項</t>
    <rPh sb="2" eb="3">
      <t>タ</t>
    </rPh>
    <rPh sb="3" eb="5">
      <t>トウガイ</t>
    </rPh>
    <rPh sb="5" eb="7">
      <t>イタク</t>
    </rPh>
    <rPh sb="7" eb="8">
      <t>トウ</t>
    </rPh>
    <rPh sb="8" eb="10">
      <t>ギョウム</t>
    </rPh>
    <rPh sb="11" eb="13">
      <t>テキセツ</t>
    </rPh>
    <rPh sb="14" eb="16">
      <t>ジッシ</t>
    </rPh>
    <rPh sb="17" eb="19">
      <t>カクホ</t>
    </rPh>
    <rPh sb="24" eb="26">
      <t>ヒツヨウ</t>
    </rPh>
    <rPh sb="27" eb="29">
      <t>ジコウ</t>
    </rPh>
    <phoneticPr fontId="4"/>
  </si>
  <si>
    <t>　福祉用具の保管を他の事業者に行わせている場合、当該事業者の業務の実施状況について定期的に確認し、その結果等を記録していますか。</t>
    <rPh sb="1" eb="3">
      <t>フクシ</t>
    </rPh>
    <rPh sb="3" eb="5">
      <t>ヨウグ</t>
    </rPh>
    <rPh sb="6" eb="8">
      <t>ホカン</t>
    </rPh>
    <rPh sb="9" eb="10">
      <t>タ</t>
    </rPh>
    <rPh sb="11" eb="14">
      <t>ジギョウシャ</t>
    </rPh>
    <rPh sb="15" eb="16">
      <t>オコナ</t>
    </rPh>
    <rPh sb="21" eb="23">
      <t>バアイ</t>
    </rPh>
    <rPh sb="24" eb="26">
      <t>トウガイ</t>
    </rPh>
    <rPh sb="26" eb="28">
      <t>ジギョウ</t>
    </rPh>
    <rPh sb="28" eb="29">
      <t>シャ</t>
    </rPh>
    <rPh sb="30" eb="32">
      <t>ギョウム</t>
    </rPh>
    <rPh sb="33" eb="35">
      <t>ジッシ</t>
    </rPh>
    <rPh sb="35" eb="37">
      <t>ジョウキョウ</t>
    </rPh>
    <rPh sb="41" eb="44">
      <t>テイキテキ</t>
    </rPh>
    <rPh sb="45" eb="47">
      <t>カクニン</t>
    </rPh>
    <rPh sb="51" eb="53">
      <t>ケッカ</t>
    </rPh>
    <rPh sb="53" eb="54">
      <t>トウ</t>
    </rPh>
    <rPh sb="55" eb="57">
      <t>キロク</t>
    </rPh>
    <phoneticPr fontId="4"/>
  </si>
  <si>
    <t>確認結果の記録</t>
    <rPh sb="0" eb="2">
      <t>カクニン</t>
    </rPh>
    <rPh sb="2" eb="4">
      <t>ケッカ</t>
    </rPh>
    <rPh sb="5" eb="7">
      <t>キロク</t>
    </rPh>
    <phoneticPr fontId="4"/>
  </si>
  <si>
    <t>【消毒】</t>
    <rPh sb="1" eb="3">
      <t>ショウドク</t>
    </rPh>
    <phoneticPr fontId="4"/>
  </si>
  <si>
    <t>　福祉用具の消毒を委託等により他の事業者に行わせている場合、当該委託の契約の内容において保管が適切な方法により行われることを担保していますか。</t>
    <rPh sb="1" eb="3">
      <t>フクシ</t>
    </rPh>
    <rPh sb="3" eb="5">
      <t>ヨウグ</t>
    </rPh>
    <rPh sb="6" eb="8">
      <t>ショウドク</t>
    </rPh>
    <rPh sb="9" eb="11">
      <t>イタク</t>
    </rPh>
    <rPh sb="11" eb="12">
      <t>トウ</t>
    </rPh>
    <rPh sb="15" eb="16">
      <t>タ</t>
    </rPh>
    <rPh sb="17" eb="20">
      <t>ジギョウシャ</t>
    </rPh>
    <rPh sb="21" eb="22">
      <t>オコナ</t>
    </rPh>
    <rPh sb="27" eb="29">
      <t>バアイ</t>
    </rPh>
    <rPh sb="30" eb="32">
      <t>トウガイ</t>
    </rPh>
    <rPh sb="32" eb="34">
      <t>イタク</t>
    </rPh>
    <rPh sb="35" eb="37">
      <t>ケイヤク</t>
    </rPh>
    <rPh sb="38" eb="40">
      <t>ナイヨウ</t>
    </rPh>
    <rPh sb="44" eb="46">
      <t>ホカン</t>
    </rPh>
    <rPh sb="47" eb="49">
      <t>テキセツ</t>
    </rPh>
    <rPh sb="50" eb="52">
      <t>ホウホウ</t>
    </rPh>
    <rPh sb="55" eb="56">
      <t>オコナ</t>
    </rPh>
    <rPh sb="62" eb="64">
      <t>タンポ</t>
    </rPh>
    <phoneticPr fontId="4"/>
  </si>
  <si>
    <t>　福祉用具の消毒を他の事業者に行わせている場合、当該事業者の業務の実施状況について定期的に確認し、その結果等を記録していますか。</t>
    <rPh sb="1" eb="3">
      <t>フクシ</t>
    </rPh>
    <rPh sb="3" eb="5">
      <t>ヨウグ</t>
    </rPh>
    <rPh sb="6" eb="8">
      <t>ショウドク</t>
    </rPh>
    <rPh sb="9" eb="10">
      <t>タ</t>
    </rPh>
    <rPh sb="11" eb="14">
      <t>ジギョウシャ</t>
    </rPh>
    <rPh sb="15" eb="16">
      <t>オコナ</t>
    </rPh>
    <rPh sb="21" eb="23">
      <t>バアイ</t>
    </rPh>
    <rPh sb="24" eb="26">
      <t>トウガイ</t>
    </rPh>
    <rPh sb="26" eb="28">
      <t>ジギョウ</t>
    </rPh>
    <rPh sb="28" eb="29">
      <t>シャ</t>
    </rPh>
    <rPh sb="30" eb="32">
      <t>ギョウム</t>
    </rPh>
    <rPh sb="33" eb="35">
      <t>ジッシ</t>
    </rPh>
    <rPh sb="35" eb="37">
      <t>ジョウキョウ</t>
    </rPh>
    <rPh sb="41" eb="44">
      <t>テイキテキ</t>
    </rPh>
    <rPh sb="45" eb="47">
      <t>カクニン</t>
    </rPh>
    <rPh sb="51" eb="53">
      <t>ケッカ</t>
    </rPh>
    <rPh sb="53" eb="54">
      <t>トウ</t>
    </rPh>
    <rPh sb="55" eb="57">
      <t>キロク</t>
    </rPh>
    <phoneticPr fontId="4"/>
  </si>
  <si>
    <t>　事業所において感染症が発生し、またはまん延しないように、以下に掲げる措置を実施していますか。</t>
    <rPh sb="1" eb="4">
      <t>ジギョウショ</t>
    </rPh>
    <rPh sb="8" eb="11">
      <t>カンセンショウ</t>
    </rPh>
    <rPh sb="12" eb="14">
      <t>ハッセイ</t>
    </rPh>
    <rPh sb="21" eb="22">
      <t>エン</t>
    </rPh>
    <rPh sb="29" eb="31">
      <t>イカ</t>
    </rPh>
    <rPh sb="32" eb="33">
      <t>カカ</t>
    </rPh>
    <rPh sb="35" eb="37">
      <t>ソチ</t>
    </rPh>
    <rPh sb="38" eb="40">
      <t>ジッシ</t>
    </rPh>
    <phoneticPr fontId="1"/>
  </si>
  <si>
    <t>Ｈ11老企25号第3の六の3(8)➁</t>
    <rPh sb="3" eb="4">
      <t>ロウ</t>
    </rPh>
    <rPh sb="4" eb="5">
      <t>キ</t>
    </rPh>
    <rPh sb="7" eb="8">
      <t>ゴウ</t>
    </rPh>
    <rPh sb="8" eb="9">
      <t>ダイ</t>
    </rPh>
    <rPh sb="11" eb="12">
      <t>ロク</t>
    </rPh>
    <phoneticPr fontId="4"/>
  </si>
  <si>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4"/>
  </si>
  <si>
    <t>担当者の選定　　：　□有　・　□無</t>
    <rPh sb="0" eb="3">
      <t>タントウシャ</t>
    </rPh>
    <rPh sb="4" eb="6">
      <t>センテイ</t>
    </rPh>
    <rPh sb="11" eb="12">
      <t>アリ</t>
    </rPh>
    <rPh sb="16" eb="17">
      <t>ナシ</t>
    </rPh>
    <phoneticPr fontId="4"/>
  </si>
  <si>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4"/>
  </si>
  <si>
    <t>秘密保持等</t>
    <rPh sb="0" eb="2">
      <t>ヒミツ</t>
    </rPh>
    <rPh sb="2" eb="4">
      <t>ホジ</t>
    </rPh>
    <rPh sb="4" eb="5">
      <t>トウ</t>
    </rPh>
    <phoneticPr fontId="4"/>
  </si>
  <si>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4"/>
  </si>
  <si>
    <t>誓約書</t>
    <rPh sb="0" eb="3">
      <t>セイヤクショ</t>
    </rPh>
    <phoneticPr fontId="4"/>
  </si>
  <si>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4"/>
  </si>
  <si>
    <t>個人情報使用同意書</t>
    <rPh sb="0" eb="2">
      <t>コジン</t>
    </rPh>
    <rPh sb="2" eb="4">
      <t>ジョウホウ</t>
    </rPh>
    <rPh sb="4" eb="6">
      <t>シヨウ</t>
    </rPh>
    <rPh sb="6" eb="9">
      <t>ドウイショ</t>
    </rPh>
    <phoneticPr fontId="4"/>
  </si>
  <si>
    <t>苦情処理</t>
    <rPh sb="0" eb="2">
      <t>クジョウ</t>
    </rPh>
    <rPh sb="2" eb="4">
      <t>ショリ</t>
    </rPh>
    <phoneticPr fontId="4"/>
  </si>
  <si>
    <t>　利用者およびその家族からの苦情を受け付けるための仕組みを設けていますか。</t>
    <rPh sb="1" eb="4">
      <t>リヨウシャ</t>
    </rPh>
    <rPh sb="9" eb="11">
      <t>カゾク</t>
    </rPh>
    <rPh sb="14" eb="16">
      <t>クジョウ</t>
    </rPh>
    <rPh sb="17" eb="18">
      <t>ウ</t>
    </rPh>
    <rPh sb="19" eb="20">
      <t>ツ</t>
    </rPh>
    <rPh sb="25" eb="27">
      <t>シク</t>
    </rPh>
    <rPh sb="29" eb="30">
      <t>モウ</t>
    </rPh>
    <phoneticPr fontId="4"/>
  </si>
  <si>
    <t>苦情の受付簿
苦情者への対応記録
苦情対応マニュアル</t>
    <rPh sb="0" eb="2">
      <t>クジョウ</t>
    </rPh>
    <rPh sb="3" eb="5">
      <t>ウケツケ</t>
    </rPh>
    <rPh sb="5" eb="6">
      <t>ボ</t>
    </rPh>
    <rPh sb="7" eb="9">
      <t>クジョウ</t>
    </rPh>
    <rPh sb="9" eb="10">
      <t>シャ</t>
    </rPh>
    <rPh sb="12" eb="14">
      <t>タイオウ</t>
    </rPh>
    <rPh sb="14" eb="16">
      <t>キロク</t>
    </rPh>
    <rPh sb="17" eb="19">
      <t>クジョウ</t>
    </rPh>
    <rPh sb="19" eb="21">
      <t>タイオウ</t>
    </rPh>
    <phoneticPr fontId="4"/>
  </si>
  <si>
    <t>苦情件数　　　　　：　月　　　　　件程度</t>
    <rPh sb="0" eb="2">
      <t>クジョウ</t>
    </rPh>
    <rPh sb="2" eb="4">
      <t>ケンスウ</t>
    </rPh>
    <rPh sb="11" eb="12">
      <t>ツキ</t>
    </rPh>
    <rPh sb="17" eb="18">
      <t>ケン</t>
    </rPh>
    <rPh sb="18" eb="20">
      <t>テイド</t>
    </rPh>
    <phoneticPr fontId="4"/>
  </si>
  <si>
    <t>苦情相談窓口の設置：　□有　・　□無</t>
    <rPh sb="0" eb="2">
      <t>クジョウ</t>
    </rPh>
    <rPh sb="2" eb="4">
      <t>ソウダン</t>
    </rPh>
    <rPh sb="4" eb="6">
      <t>マドグチ</t>
    </rPh>
    <rPh sb="7" eb="9">
      <t>セッチ</t>
    </rPh>
    <rPh sb="12" eb="13">
      <t>アリ</t>
    </rPh>
    <rPh sb="17" eb="18">
      <t>ナシ</t>
    </rPh>
    <phoneticPr fontId="4"/>
  </si>
  <si>
    <t>苦情窓口担当者　　：</t>
    <rPh sb="0" eb="2">
      <t>クジョウ</t>
    </rPh>
    <rPh sb="2" eb="4">
      <t>マドグチ</t>
    </rPh>
    <rPh sb="4" eb="7">
      <t>タントウシャ</t>
    </rPh>
    <phoneticPr fontId="4"/>
  </si>
  <si>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4"/>
  </si>
  <si>
    <t>　苦情相談等の内容を記録・保存していますか。</t>
    <rPh sb="1" eb="3">
      <t>クジョウ</t>
    </rPh>
    <rPh sb="3" eb="5">
      <t>ソウダン</t>
    </rPh>
    <rPh sb="5" eb="6">
      <t>トウ</t>
    </rPh>
    <rPh sb="7" eb="9">
      <t>ナイヨウ</t>
    </rPh>
    <rPh sb="10" eb="12">
      <t>キロク</t>
    </rPh>
    <rPh sb="13" eb="15">
      <t>ホゾン</t>
    </rPh>
    <phoneticPr fontId="4"/>
  </si>
  <si>
    <t>事故発生時の対応</t>
    <rPh sb="0" eb="2">
      <t>ジコ</t>
    </rPh>
    <rPh sb="2" eb="4">
      <t>ハッセイ</t>
    </rPh>
    <rPh sb="4" eb="5">
      <t>ジ</t>
    </rPh>
    <rPh sb="6" eb="8">
      <t>タイオウ</t>
    </rPh>
    <phoneticPr fontId="4"/>
  </si>
  <si>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4"/>
  </si>
  <si>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4"/>
  </si>
  <si>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4"/>
  </si>
  <si>
    <t>事故事例の有無　：　□有　・　□無</t>
    <rPh sb="0" eb="2">
      <t>ジコ</t>
    </rPh>
    <rPh sb="2" eb="4">
      <t>ジレイ</t>
    </rPh>
    <rPh sb="5" eb="7">
      <t>ウム</t>
    </rPh>
    <rPh sb="11" eb="12">
      <t>アリ</t>
    </rPh>
    <rPh sb="16" eb="17">
      <t>ナシ</t>
    </rPh>
    <phoneticPr fontId="4"/>
  </si>
  <si>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4"/>
  </si>
  <si>
    <t>損害賠償保険への加入：　□有　・　□無</t>
    <rPh sb="0" eb="2">
      <t>ソンガイ</t>
    </rPh>
    <rPh sb="2" eb="4">
      <t>バイショウ</t>
    </rPh>
    <rPh sb="4" eb="6">
      <t>ホケン</t>
    </rPh>
    <rPh sb="8" eb="10">
      <t>カニュウ</t>
    </rPh>
    <rPh sb="13" eb="14">
      <t>アリ</t>
    </rPh>
    <rPh sb="18" eb="19">
      <t>ナシ</t>
    </rPh>
    <phoneticPr fontId="4"/>
  </si>
  <si>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4"/>
  </si>
  <si>
    <t>再発防止策の検討の記録</t>
    <rPh sb="0" eb="2">
      <t>サイハツ</t>
    </rPh>
    <rPh sb="2" eb="4">
      <t>ボウシ</t>
    </rPh>
    <rPh sb="4" eb="5">
      <t>サク</t>
    </rPh>
    <rPh sb="6" eb="8">
      <t>ケントウ</t>
    </rPh>
    <rPh sb="9" eb="11">
      <t>キロク</t>
    </rPh>
    <phoneticPr fontId="4"/>
  </si>
  <si>
    <t>虐待の防止</t>
    <rPh sb="0" eb="2">
      <t>ギャクタイ</t>
    </rPh>
    <rPh sb="3" eb="5">
      <t>ボウシ</t>
    </rPh>
    <phoneticPr fontId="4"/>
  </si>
  <si>
    <t>　事業所における虐待防止のための対策を検討する委員会を定期的に開催するとともに、その結果について、訪問介護等に周知徹底を図っていますか。</t>
    <rPh sb="1" eb="4">
      <t>ジギョウショ</t>
    </rPh>
    <rPh sb="8" eb="10">
      <t>ギャクタイ</t>
    </rPh>
    <rPh sb="10" eb="12">
      <t>ボウシ</t>
    </rPh>
    <rPh sb="16" eb="18">
      <t>タイサク</t>
    </rPh>
    <rPh sb="19" eb="21">
      <t>ケントウ</t>
    </rPh>
    <rPh sb="23" eb="26">
      <t>イインカイ</t>
    </rPh>
    <rPh sb="27" eb="30">
      <t>テイキテキ</t>
    </rPh>
    <rPh sb="31" eb="33">
      <t>カイサイ</t>
    </rPh>
    <rPh sb="42" eb="44">
      <t>ケッカ</t>
    </rPh>
    <rPh sb="49" eb="51">
      <t>ホウモン</t>
    </rPh>
    <rPh sb="51" eb="53">
      <t>カイゴ</t>
    </rPh>
    <rPh sb="53" eb="54">
      <t>トウ</t>
    </rPh>
    <rPh sb="55" eb="57">
      <t>シュウチ</t>
    </rPh>
    <rPh sb="57" eb="59">
      <t>テッテイ</t>
    </rPh>
    <rPh sb="60" eb="61">
      <t>ハカ</t>
    </rPh>
    <phoneticPr fontId="4"/>
  </si>
  <si>
    <t>委員会記録</t>
    <rPh sb="0" eb="3">
      <t>イインカイ</t>
    </rPh>
    <rPh sb="3" eb="5">
      <t>キロク</t>
    </rPh>
    <phoneticPr fontId="4"/>
  </si>
  <si>
    <t>構成メンバーの責任および役割分担を明確にするとともに、専任の対策を担当する者を決めていますか。</t>
    <phoneticPr fontId="4"/>
  </si>
  <si>
    <t>担当者(責任者)の選定　　：　□有　・　□無</t>
    <rPh sb="0" eb="3">
      <t>タントウシャ</t>
    </rPh>
    <rPh sb="4" eb="7">
      <t>セキニンシャ</t>
    </rPh>
    <rPh sb="9" eb="11">
      <t>センテイ</t>
    </rPh>
    <rPh sb="16" eb="17">
      <t>アリ</t>
    </rPh>
    <rPh sb="21" eb="22">
      <t>ナシ</t>
    </rPh>
    <phoneticPr fontId="4"/>
  </si>
  <si>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4"/>
  </si>
  <si>
    <t>次に掲げる内容を盛り込んだ「虐待防止のための指針」を整備していますか。</t>
    <rPh sb="0" eb="1">
      <t>ツギ</t>
    </rPh>
    <rPh sb="2" eb="3">
      <t>カカ</t>
    </rPh>
    <rPh sb="5" eb="7">
      <t>ナイヨウ</t>
    </rPh>
    <rPh sb="8" eb="9">
      <t>モ</t>
    </rPh>
    <rPh sb="10" eb="11">
      <t>コ</t>
    </rPh>
    <rPh sb="14" eb="16">
      <t>ギャクタイ</t>
    </rPh>
    <rPh sb="16" eb="18">
      <t>ボウシ</t>
    </rPh>
    <rPh sb="22" eb="24">
      <t>シシン</t>
    </rPh>
    <rPh sb="26" eb="28">
      <t>セイビ</t>
    </rPh>
    <phoneticPr fontId="4"/>
  </si>
  <si>
    <t>虐待防止のための指針</t>
    <rPh sb="0" eb="2">
      <t>ギャクタイ</t>
    </rPh>
    <rPh sb="2" eb="4">
      <t>ボウシ</t>
    </rPh>
    <rPh sb="8" eb="10">
      <t>シシン</t>
    </rPh>
    <phoneticPr fontId="4"/>
  </si>
  <si>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4"/>
  </si>
  <si>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4"/>
  </si>
  <si>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4"/>
  </si>
  <si>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4"/>
  </si>
  <si>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4"/>
  </si>
  <si>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4"/>
  </si>
  <si>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4"/>
  </si>
  <si>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4"/>
  </si>
  <si>
    <t>その他虐待の防止の推進のために必要な事項</t>
    <rPh sb="2" eb="3">
      <t>ホカ</t>
    </rPh>
    <rPh sb="3" eb="5">
      <t>ギャクタイ</t>
    </rPh>
    <rPh sb="6" eb="8">
      <t>ボウシ</t>
    </rPh>
    <rPh sb="9" eb="11">
      <t>スイシン</t>
    </rPh>
    <rPh sb="15" eb="17">
      <t>ヒツヨウ</t>
    </rPh>
    <rPh sb="18" eb="20">
      <t>ジコウ</t>
    </rPh>
    <phoneticPr fontId="4"/>
  </si>
  <si>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4"/>
  </si>
  <si>
    <t>　　　　　（平成11年厚生省令第37号）</t>
    <rPh sb="11" eb="14">
      <t>コウセイショウ</t>
    </rPh>
    <rPh sb="14" eb="15">
      <t>レイ</t>
    </rPh>
    <rPh sb="15" eb="16">
      <t>ダイ</t>
    </rPh>
    <rPh sb="18" eb="19">
      <t>ゴウ</t>
    </rPh>
    <phoneticPr fontId="4"/>
  </si>
  <si>
    <t>・運営指導当日に準備すべき書類等</t>
    <rPh sb="1" eb="3">
      <t>ウンエイ</t>
    </rPh>
    <phoneticPr fontId="5"/>
  </si>
  <si>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5"/>
  </si>
  <si>
    <r>
      <t xml:space="preserve">       ※資格及び研修に関して、</t>
    </r>
    <r>
      <rPr>
        <b/>
        <u/>
        <sz val="12"/>
        <rFont val="HGSｺﾞｼｯｸM"/>
        <family val="3"/>
        <charset val="128"/>
      </rPr>
      <t>必要に応じて、</t>
    </r>
    <r>
      <rPr>
        <b/>
        <sz val="12"/>
        <rFont val="HGSｺﾞｼｯｸM"/>
        <family val="3"/>
        <charset val="128"/>
      </rPr>
      <t>資格証又は研修修了証等の写しを運営指導の際に確認します。。</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34"/>
  </si>
  <si>
    <t>令和６年度</t>
    <rPh sb="0" eb="2">
      <t>レイワ</t>
    </rPh>
    <phoneticPr fontId="4"/>
  </si>
  <si>
    <t>※直近3か月分について、準備してください。</t>
    <phoneticPr fontId="5"/>
  </si>
  <si>
    <t>【貸】基準第194条</t>
    <rPh sb="1" eb="2">
      <t>カシ</t>
    </rPh>
    <rPh sb="5" eb="6">
      <t>ダイ</t>
    </rPh>
    <rPh sb="9" eb="10">
      <t>ジョウ</t>
    </rPh>
    <phoneticPr fontId="4"/>
  </si>
  <si>
    <t>【販】基準第208条</t>
    <rPh sb="1" eb="2">
      <t>ハン</t>
    </rPh>
    <rPh sb="5" eb="6">
      <t>ダイ</t>
    </rPh>
    <rPh sb="9" eb="10">
      <t>ジョウ</t>
    </rPh>
    <phoneticPr fontId="4"/>
  </si>
  <si>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4"/>
  </si>
  <si>
    <t>【貸】基準第195条</t>
    <rPh sb="1" eb="2">
      <t>カシ</t>
    </rPh>
    <rPh sb="5" eb="6">
      <t>ダイ</t>
    </rPh>
    <rPh sb="9" eb="10">
      <t>ジョウ</t>
    </rPh>
    <phoneticPr fontId="4"/>
  </si>
  <si>
    <t>【販】基準第209条</t>
    <rPh sb="1" eb="2">
      <t>ハン</t>
    </rPh>
    <rPh sb="5" eb="6">
      <t>ダイ</t>
    </rPh>
    <rPh sb="9" eb="10">
      <t>ジョウ</t>
    </rPh>
    <phoneticPr fontId="4"/>
  </si>
  <si>
    <t>【貸】基準第196条</t>
    <rPh sb="1" eb="2">
      <t>カシ</t>
    </rPh>
    <rPh sb="5" eb="6">
      <t>ダイ</t>
    </rPh>
    <rPh sb="9" eb="10">
      <t>ジョウ</t>
    </rPh>
    <phoneticPr fontId="4"/>
  </si>
  <si>
    <t>基準第8条</t>
    <rPh sb="2" eb="3">
      <t>ダイ</t>
    </rPh>
    <rPh sb="4" eb="5">
      <t>ジョウ</t>
    </rPh>
    <phoneticPr fontId="4"/>
  </si>
  <si>
    <t>【貸】基準第19条
【販】基準第211条</t>
    <rPh sb="1" eb="2">
      <t>カシ</t>
    </rPh>
    <rPh sb="5" eb="6">
      <t>ダイ</t>
    </rPh>
    <rPh sb="8" eb="9">
      <t>ジョウ</t>
    </rPh>
    <rPh sb="11" eb="12">
      <t>ハン</t>
    </rPh>
    <rPh sb="15" eb="16">
      <t>ダイ</t>
    </rPh>
    <rPh sb="19" eb="20">
      <t>ジョウ</t>
    </rPh>
    <phoneticPr fontId="4"/>
  </si>
  <si>
    <t>基準第11条</t>
    <rPh sb="0" eb="2">
      <t>キジュン</t>
    </rPh>
    <rPh sb="2" eb="3">
      <t>ダイ</t>
    </rPh>
    <rPh sb="5" eb="6">
      <t>ジョウ</t>
    </rPh>
    <phoneticPr fontId="4"/>
  </si>
  <si>
    <t>基準第13条</t>
    <rPh sb="0" eb="3">
      <t>キジュンダイ</t>
    </rPh>
    <rPh sb="5" eb="6">
      <t>ジョウ</t>
    </rPh>
    <phoneticPr fontId="4"/>
  </si>
  <si>
    <t>基準第14条</t>
    <rPh sb="0" eb="3">
      <t>キジュンダイ</t>
    </rPh>
    <rPh sb="5" eb="6">
      <t>ジョウ</t>
    </rPh>
    <phoneticPr fontId="4"/>
  </si>
  <si>
    <t>基準第16条</t>
    <rPh sb="0" eb="3">
      <t>キジュンダイ</t>
    </rPh>
    <rPh sb="5" eb="6">
      <t>ジョウ</t>
    </rPh>
    <phoneticPr fontId="4"/>
  </si>
  <si>
    <t>【貸】基準第197条</t>
    <rPh sb="1" eb="2">
      <t>カシ</t>
    </rPh>
    <rPh sb="5" eb="6">
      <t>ダイ</t>
    </rPh>
    <rPh sb="9" eb="10">
      <t>ジョウ</t>
    </rPh>
    <phoneticPr fontId="4"/>
  </si>
  <si>
    <t>【販】基準第212条</t>
    <rPh sb="1" eb="2">
      <t>ハン</t>
    </rPh>
    <rPh sb="5" eb="6">
      <t>ダイ</t>
    </rPh>
    <rPh sb="9" eb="10">
      <t>ジョウ</t>
    </rPh>
    <phoneticPr fontId="4"/>
  </si>
  <si>
    <t>【貸】基準第21条</t>
    <rPh sb="1" eb="2">
      <t>カ</t>
    </rPh>
    <rPh sb="3" eb="5">
      <t>キジュン</t>
    </rPh>
    <rPh sb="5" eb="6">
      <t>ダイ</t>
    </rPh>
    <rPh sb="8" eb="9">
      <t>ジョウ</t>
    </rPh>
    <phoneticPr fontId="4"/>
  </si>
  <si>
    <t>【販】基準第213条</t>
    <rPh sb="1" eb="2">
      <t>ハン</t>
    </rPh>
    <rPh sb="5" eb="6">
      <t>ダイ</t>
    </rPh>
    <rPh sb="9" eb="10">
      <t>ジョウ</t>
    </rPh>
    <phoneticPr fontId="4"/>
  </si>
  <si>
    <t>【貸】基準第199条
【販】基準214条</t>
    <rPh sb="1" eb="2">
      <t>カシ</t>
    </rPh>
    <rPh sb="3" eb="6">
      <t>キジュンダイ</t>
    </rPh>
    <rPh sb="9" eb="10">
      <t>ジョウ</t>
    </rPh>
    <rPh sb="12" eb="13">
      <t>ハン</t>
    </rPh>
    <rPh sb="14" eb="16">
      <t>キジュン</t>
    </rPh>
    <rPh sb="19" eb="20">
      <t>ジョウ</t>
    </rPh>
    <phoneticPr fontId="2"/>
  </si>
  <si>
    <t>　目録等の文書を示して福祉用具の機能、使用方法、利用料、※全国平均貸与価格等に関する情報を提供し、利用者またはその家族に対し同意を得ていますか。</t>
    <rPh sb="1" eb="3">
      <t>モクロク</t>
    </rPh>
    <rPh sb="3" eb="4">
      <t>トウ</t>
    </rPh>
    <rPh sb="5" eb="7">
      <t>ブンショ</t>
    </rPh>
    <rPh sb="8" eb="9">
      <t>シメ</t>
    </rPh>
    <rPh sb="11" eb="13">
      <t>フクシ</t>
    </rPh>
    <rPh sb="13" eb="15">
      <t>ヨウグ</t>
    </rPh>
    <rPh sb="16" eb="18">
      <t>キノウ</t>
    </rPh>
    <rPh sb="19" eb="21">
      <t>シヨウ</t>
    </rPh>
    <rPh sb="21" eb="23">
      <t>ホウホウ</t>
    </rPh>
    <rPh sb="24" eb="27">
      <t>リヨウリョウ</t>
    </rPh>
    <rPh sb="29" eb="31">
      <t>ゼンコク</t>
    </rPh>
    <rPh sb="31" eb="33">
      <t>ヘイキン</t>
    </rPh>
    <rPh sb="33" eb="35">
      <t>タイヨ</t>
    </rPh>
    <rPh sb="35" eb="37">
      <t>カカク</t>
    </rPh>
    <rPh sb="37" eb="38">
      <t>トウ</t>
    </rPh>
    <rPh sb="39" eb="40">
      <t>カン</t>
    </rPh>
    <rPh sb="42" eb="44">
      <t>ジョウホウ</t>
    </rPh>
    <rPh sb="45" eb="47">
      <t>テイキョウ</t>
    </rPh>
    <rPh sb="49" eb="52">
      <t>リヨウシャ</t>
    </rPh>
    <rPh sb="57" eb="59">
      <t>カゾク</t>
    </rPh>
    <rPh sb="60" eb="61">
      <t>タイ</t>
    </rPh>
    <rPh sb="62" eb="64">
      <t>ドウイ</t>
    </rPh>
    <rPh sb="65" eb="66">
      <t>エ</t>
    </rPh>
    <phoneticPr fontId="2"/>
  </si>
  <si>
    <t>【貸】基準第199条の2
【販】基準第214条の2</t>
    <rPh sb="1" eb="2">
      <t>カシ</t>
    </rPh>
    <rPh sb="5" eb="6">
      <t>ダイ</t>
    </rPh>
    <rPh sb="9" eb="10">
      <t>ジョウ</t>
    </rPh>
    <rPh sb="14" eb="15">
      <t>ハン</t>
    </rPh>
    <rPh sb="18" eb="19">
      <t>ダイ</t>
    </rPh>
    <rPh sb="22" eb="23">
      <t>ジョウ</t>
    </rPh>
    <phoneticPr fontId="4"/>
  </si>
  <si>
    <t>基準第52条</t>
    <rPh sb="2" eb="3">
      <t>ダイ</t>
    </rPh>
    <rPh sb="5" eb="6">
      <t>ジョウ</t>
    </rPh>
    <phoneticPr fontId="4"/>
  </si>
  <si>
    <t>基準第200条</t>
    <rPh sb="2" eb="3">
      <t>ダイ</t>
    </rPh>
    <rPh sb="6" eb="7">
      <t>ジョウ</t>
    </rPh>
    <phoneticPr fontId="4"/>
  </si>
  <si>
    <t>基準第101条</t>
    <rPh sb="2" eb="3">
      <t>ダイ</t>
    </rPh>
    <rPh sb="6" eb="7">
      <t>ジョウ</t>
    </rPh>
    <phoneticPr fontId="4"/>
  </si>
  <si>
    <t>基準第30条の2</t>
    <rPh sb="0" eb="3">
      <t>キジュンダイ</t>
    </rPh>
    <rPh sb="5" eb="6">
      <t>ジョウ</t>
    </rPh>
    <phoneticPr fontId="4"/>
  </si>
  <si>
    <t>基準第201条</t>
    <rPh sb="2" eb="3">
      <t>ダイ</t>
    </rPh>
    <rPh sb="6" eb="7">
      <t>ジョウ</t>
    </rPh>
    <phoneticPr fontId="4"/>
  </si>
  <si>
    <t>【貸】基準第203条
【販】基準第31条</t>
    <rPh sb="1" eb="2">
      <t>カシ</t>
    </rPh>
    <rPh sb="5" eb="6">
      <t>ダイ</t>
    </rPh>
    <rPh sb="9" eb="10">
      <t>ジョウ</t>
    </rPh>
    <rPh sb="12" eb="13">
      <t>ハン</t>
    </rPh>
    <rPh sb="16" eb="17">
      <t>ダイ</t>
    </rPh>
    <rPh sb="19" eb="20">
      <t>ジョウ</t>
    </rPh>
    <phoneticPr fontId="4"/>
  </si>
  <si>
    <t>基準第33条</t>
    <rPh sb="2" eb="3">
      <t>ダイ</t>
    </rPh>
    <rPh sb="5" eb="6">
      <t>ジョウ</t>
    </rPh>
    <phoneticPr fontId="4"/>
  </si>
  <si>
    <t>基準第36条
H12.6.7社援第1352号「社会福祉事業の経営者による福祉サービスに関する苦情解決の仕組みの指針について」</t>
    <rPh sb="2" eb="3">
      <t>ダイ</t>
    </rPh>
    <rPh sb="5" eb="6">
      <t>ジョウ</t>
    </rPh>
    <rPh sb="15" eb="16">
      <t>シャ</t>
    </rPh>
    <rPh sb="16" eb="17">
      <t>エン</t>
    </rPh>
    <rPh sb="17" eb="18">
      <t>ダイ</t>
    </rPh>
    <rPh sb="22" eb="23">
      <t>ゴウ</t>
    </rPh>
    <rPh sb="24" eb="26">
      <t>シャカイ</t>
    </rPh>
    <rPh sb="26" eb="28">
      <t>フクシ</t>
    </rPh>
    <rPh sb="28" eb="30">
      <t>ジギョウ</t>
    </rPh>
    <rPh sb="31" eb="34">
      <t>ケイエイシャ</t>
    </rPh>
    <rPh sb="37" eb="39">
      <t>フクシ</t>
    </rPh>
    <rPh sb="44" eb="45">
      <t>カン</t>
    </rPh>
    <rPh sb="47" eb="49">
      <t>クジョウ</t>
    </rPh>
    <rPh sb="49" eb="51">
      <t>カイケツ</t>
    </rPh>
    <rPh sb="52" eb="54">
      <t>シク</t>
    </rPh>
    <rPh sb="56" eb="58">
      <t>シシン</t>
    </rPh>
    <phoneticPr fontId="4"/>
  </si>
  <si>
    <t>基準第37条
介護事故発生時における報告取扱要領</t>
    <rPh sb="2" eb="3">
      <t>ダイ</t>
    </rPh>
    <rPh sb="5" eb="6">
      <t>ジョウ</t>
    </rPh>
    <rPh sb="7" eb="9">
      <t>カイゴ</t>
    </rPh>
    <rPh sb="9" eb="11">
      <t>ジコ</t>
    </rPh>
    <rPh sb="11" eb="13">
      <t>ハッセイ</t>
    </rPh>
    <rPh sb="13" eb="14">
      <t>ジ</t>
    </rPh>
    <rPh sb="18" eb="20">
      <t>ホウコク</t>
    </rPh>
    <rPh sb="20" eb="22">
      <t>トリアツカイ</t>
    </rPh>
    <rPh sb="22" eb="24">
      <t>ヨウリョウ</t>
    </rPh>
    <phoneticPr fontId="4"/>
  </si>
  <si>
    <t>基準第37条の2</t>
    <rPh sb="0" eb="3">
      <t>キジュンダイ</t>
    </rPh>
    <rPh sb="5" eb="6">
      <t>ジョウ</t>
    </rPh>
    <phoneticPr fontId="4"/>
  </si>
  <si>
    <t>　福祉用具専門相談員は、利用者の心身の状況、希望およびその置かれている環境を踏まえ、福祉用具貸与（特定福祉用具販売）の目標、当該目標を達成するための具体的なサービスの内容、計画の実施状況の把握を行う時期等を記載した福祉用具貸与計画（特定福祉用具販売計画）を作成していますか。</t>
    <rPh sb="1" eb="3">
      <t>フクシ</t>
    </rPh>
    <rPh sb="3" eb="5">
      <t>ヨウグ</t>
    </rPh>
    <rPh sb="5" eb="7">
      <t>センモン</t>
    </rPh>
    <rPh sb="7" eb="10">
      <t>ソウダンイン</t>
    </rPh>
    <rPh sb="16" eb="18">
      <t>シンシン</t>
    </rPh>
    <rPh sb="22" eb="24">
      <t>キボウ</t>
    </rPh>
    <rPh sb="29" eb="30">
      <t>オ</t>
    </rPh>
    <rPh sb="35" eb="37">
      <t>カンキョウ</t>
    </rPh>
    <rPh sb="42" eb="44">
      <t>フクシ</t>
    </rPh>
    <rPh sb="44" eb="46">
      <t>ヨウグ</t>
    </rPh>
    <rPh sb="46" eb="48">
      <t>タイヨ</t>
    </rPh>
    <rPh sb="49" eb="51">
      <t>トクテイ</t>
    </rPh>
    <rPh sb="51" eb="53">
      <t>フクシ</t>
    </rPh>
    <rPh sb="53" eb="55">
      <t>ヨウグ</t>
    </rPh>
    <rPh sb="55" eb="57">
      <t>ハンバイ</t>
    </rPh>
    <rPh sb="86" eb="88">
      <t>ケイカク</t>
    </rPh>
    <rPh sb="89" eb="93">
      <t>ジッシジョウキョウ</t>
    </rPh>
    <rPh sb="101" eb="102">
      <t>トウ</t>
    </rPh>
    <rPh sb="107" eb="109">
      <t>フクシ</t>
    </rPh>
    <rPh sb="109" eb="111">
      <t>ヨウグ</t>
    </rPh>
    <rPh sb="111" eb="113">
      <t>タイヨ</t>
    </rPh>
    <rPh sb="113" eb="115">
      <t>ケイカク</t>
    </rPh>
    <rPh sb="116" eb="118">
      <t>トクテイ</t>
    </rPh>
    <rPh sb="118" eb="120">
      <t>フクシ</t>
    </rPh>
    <rPh sb="120" eb="122">
      <t>ヨウグ</t>
    </rPh>
    <rPh sb="122" eb="124">
      <t>ハンバイ</t>
    </rPh>
    <rPh sb="124" eb="126">
      <t>ケイカク</t>
    </rPh>
    <rPh sb="128" eb="130">
      <t>サクセイ</t>
    </rPh>
    <phoneticPr fontId="4"/>
  </si>
  <si>
    <t>　モリタニングの結果を記録し、当該記録を指定居宅介護支援事業者に報告していますか。</t>
    <rPh sb="8" eb="10">
      <t>ケッカ</t>
    </rPh>
    <rPh sb="11" eb="13">
      <t>キロク</t>
    </rPh>
    <rPh sb="15" eb="19">
      <t>トウガイキロク</t>
    </rPh>
    <rPh sb="20" eb="31">
      <t>シテイキョタクカイゴシエンジギョウシャ</t>
    </rPh>
    <rPh sb="32" eb="34">
      <t>ホウコク</t>
    </rPh>
    <phoneticPr fontId="4"/>
  </si>
  <si>
    <t>　モニタリングの結果を踏まえ、必要に応じて当該福祉用具貸与計画の変更を行っていますか。</t>
    <rPh sb="8" eb="10">
      <t>ケッカ</t>
    </rPh>
    <rPh sb="11" eb="12">
      <t>フ</t>
    </rPh>
    <rPh sb="15" eb="17">
      <t>ヒツヨウ</t>
    </rPh>
    <rPh sb="18" eb="19">
      <t>オウ</t>
    </rPh>
    <rPh sb="21" eb="31">
      <t>トウガイフクシヨウグタイヨケイカク</t>
    </rPh>
    <rPh sb="32" eb="34">
      <t>ヘンコウ</t>
    </rPh>
    <rPh sb="35" eb="36">
      <t>オコナ</t>
    </rPh>
    <phoneticPr fontId="4"/>
  </si>
  <si>
    <t>　サービス提供に当たって、当該利用者または他の利用者等の生命または身体を保護するため緊急やむを得ない場合を除き、身体的拘束等を行っていませんか。</t>
    <phoneticPr fontId="4"/>
  </si>
  <si>
    <t>　上記の身体的拘束等を行う場合には、その態様および時間、その際の利用者への心身の状況ならびに緊急やむを得ない理由を記録していますか。</t>
    <phoneticPr fontId="4"/>
  </si>
  <si>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4"/>
  </si>
  <si>
    <t>R6厚生労働省令第16号附則第2条</t>
    <rPh sb="2" eb="9">
      <t>コウセイロウドウショウレイダイ</t>
    </rPh>
    <rPh sb="11" eb="15">
      <t>ゴウフソクダイ</t>
    </rPh>
    <rPh sb="16" eb="17">
      <t>ジョウ</t>
    </rPh>
    <phoneticPr fontId="4"/>
  </si>
  <si>
    <t>　重要事項をウェブサイトに掲載していますか。</t>
    <rPh sb="1" eb="5">
      <t>ジュウヨウジコウ</t>
    </rPh>
    <rPh sb="13" eb="15">
      <t>ケイサイ</t>
    </rPh>
    <phoneticPr fontId="4"/>
  </si>
  <si>
    <t>ホームページ、情報公表システム</t>
    <rPh sb="7" eb="11">
      <t>ジョウホウコウヒョウ</t>
    </rPh>
    <phoneticPr fontId="4"/>
  </si>
  <si>
    <t>掲示および目録の備え付け</t>
    <rPh sb="0" eb="2">
      <t>ケイジ</t>
    </rPh>
    <rPh sb="5" eb="7">
      <t>モクロク</t>
    </rPh>
    <rPh sb="8" eb="9">
      <t>ソナ</t>
    </rPh>
    <rPh sb="10" eb="11">
      <t>ツ</t>
    </rPh>
    <phoneticPr fontId="4"/>
  </si>
  <si>
    <t>【貸】基準第204条</t>
    <rPh sb="1" eb="2">
      <t>カシ</t>
    </rPh>
    <rPh sb="5" eb="6">
      <t>ダイ</t>
    </rPh>
    <rPh sb="9" eb="10">
      <t>ジョウ</t>
    </rPh>
    <phoneticPr fontId="4"/>
  </si>
  <si>
    <t>事業所における感染症の予防およびまん延防止のために対策するを検討する委員会をおおむね６月に１回以上開催するとともに、その結果について、従業者等に周知徹底を図っていますか。</t>
    <rPh sb="0" eb="3">
      <t>ジギョウショ</t>
    </rPh>
    <rPh sb="7" eb="10">
      <t>カンセンショウ</t>
    </rPh>
    <rPh sb="11" eb="13">
      <t>ヨボウ</t>
    </rPh>
    <rPh sb="18" eb="19">
      <t>エン</t>
    </rPh>
    <rPh sb="19" eb="21">
      <t>ボウシ</t>
    </rPh>
    <rPh sb="25" eb="27">
      <t>タイサク</t>
    </rPh>
    <rPh sb="30" eb="32">
      <t>ケントウ</t>
    </rPh>
    <rPh sb="34" eb="37">
      <t>イインカイ</t>
    </rPh>
    <rPh sb="43" eb="44">
      <t>ツキ</t>
    </rPh>
    <rPh sb="46" eb="47">
      <t>カイ</t>
    </rPh>
    <rPh sb="47" eb="49">
      <t>イジョウ</t>
    </rPh>
    <rPh sb="49" eb="51">
      <t>カイサイ</t>
    </rPh>
    <rPh sb="60" eb="62">
      <t>ケッカ</t>
    </rPh>
    <rPh sb="67" eb="70">
      <t>ジュウギョウシャ</t>
    </rPh>
    <rPh sb="70" eb="71">
      <t>トウ</t>
    </rPh>
    <rPh sb="72" eb="74">
      <t>シュウチ</t>
    </rPh>
    <rPh sb="74" eb="76">
      <t>テッテイ</t>
    </rPh>
    <rPh sb="77" eb="78">
      <t>ハカ</t>
    </rPh>
    <phoneticPr fontId="4"/>
  </si>
  <si>
    <t>　当該措置の義務付けの適用に当たっては、１年間の経過措置が設けられており、令和７年３月３１日までは努力義務です。</t>
    <rPh sb="1" eb="3">
      <t>トウガイ</t>
    </rPh>
    <rPh sb="3" eb="5">
      <t>ソチ</t>
    </rPh>
    <rPh sb="6" eb="9">
      <t>ギムヅ</t>
    </rPh>
    <rPh sb="11" eb="13">
      <t>テキヨウ</t>
    </rPh>
    <rPh sb="14" eb="15">
      <t>ア</t>
    </rPh>
    <rPh sb="21" eb="23">
      <t>ネンカン</t>
    </rPh>
    <rPh sb="24" eb="26">
      <t>ケイカ</t>
    </rPh>
    <rPh sb="26" eb="28">
      <t>ソチ</t>
    </rPh>
    <rPh sb="29" eb="30">
      <t>モウ</t>
    </rPh>
    <rPh sb="37" eb="39">
      <t>レイワ</t>
    </rPh>
    <rPh sb="40" eb="41">
      <t>ネン</t>
    </rPh>
    <rPh sb="42" eb="43">
      <t>ガツ</t>
    </rPh>
    <rPh sb="45" eb="46">
      <t>ニチ</t>
    </rPh>
    <rPh sb="49" eb="51">
      <t>ドリョク</t>
    </rPh>
    <rPh sb="51" eb="53">
      <t>ギム</t>
    </rPh>
    <phoneticPr fontId="4"/>
  </si>
  <si>
    <t>　法定代理受領サービスではない、福祉用具貸与に係る利用料の支払いを受けた場合は、サービス提供証明書を利用者に交付していますか。</t>
    <rPh sb="1" eb="3">
      <t>ホウテイ</t>
    </rPh>
    <rPh sb="3" eb="5">
      <t>ダイリ</t>
    </rPh>
    <rPh sb="5" eb="7">
      <t>ジュリョウ</t>
    </rPh>
    <rPh sb="16" eb="18">
      <t>フクシ</t>
    </rPh>
    <rPh sb="18" eb="20">
      <t>ヨウグ</t>
    </rPh>
    <rPh sb="20" eb="22">
      <t>タイヨ</t>
    </rPh>
    <rPh sb="23" eb="24">
      <t>カカ</t>
    </rPh>
    <rPh sb="25" eb="28">
      <t>リヨウリョウ</t>
    </rPh>
    <rPh sb="29" eb="31">
      <t>シハラ</t>
    </rPh>
    <rPh sb="33" eb="34">
      <t>ウ</t>
    </rPh>
    <rPh sb="36" eb="38">
      <t>バアイ</t>
    </rPh>
    <rPh sb="44" eb="46">
      <t>テイキョウ</t>
    </rPh>
    <rPh sb="46" eb="49">
      <t>ショウメイショ</t>
    </rPh>
    <rPh sb="50" eb="53">
      <t>リヨウシャ</t>
    </rPh>
    <rPh sb="54" eb="56">
      <t>コウフ</t>
    </rPh>
    <phoneticPr fontId="4"/>
  </si>
  <si>
    <t>交通費は受領不可、交通費に相当する額の１/３相当額を１単位の単価で除して得た単位数を加算</t>
    <rPh sb="0" eb="3">
      <t>コウツウヒ</t>
    </rPh>
    <rPh sb="4" eb="6">
      <t>ジュリョウ</t>
    </rPh>
    <rPh sb="6" eb="8">
      <t>フカ</t>
    </rPh>
    <rPh sb="9" eb="12">
      <t>コウツウヒ</t>
    </rPh>
    <rPh sb="13" eb="15">
      <t>ソウトウ</t>
    </rPh>
    <rPh sb="17" eb="18">
      <t>ガク</t>
    </rPh>
    <rPh sb="22" eb="24">
      <t>ソウトウ</t>
    </rPh>
    <rPh sb="24" eb="25">
      <t>ガク</t>
    </rPh>
    <rPh sb="27" eb="29">
      <t>タンイ</t>
    </rPh>
    <rPh sb="30" eb="32">
      <t>タンカ</t>
    </rPh>
    <rPh sb="33" eb="34">
      <t>ジョ</t>
    </rPh>
    <rPh sb="36" eb="37">
      <t>エ</t>
    </rPh>
    <rPh sb="38" eb="41">
      <t>タンイスウ</t>
    </rPh>
    <rPh sb="42" eb="44">
      <t>カサン</t>
    </rPh>
    <phoneticPr fontId="4"/>
  </si>
  <si>
    <t>　事業所において、従業者等に対し、虐待防止のための研修を定期的(年１回以上)に実施するとともに、新規採用時には必ず虐待防止の研修を実施していますか</t>
    <rPh sb="1" eb="4">
      <t>ジギョウショ</t>
    </rPh>
    <rPh sb="9" eb="12">
      <t>ジュウギョウシャ</t>
    </rPh>
    <rPh sb="12" eb="13">
      <t>トウ</t>
    </rPh>
    <rPh sb="14" eb="15">
      <t>タイ</t>
    </rPh>
    <rPh sb="17" eb="19">
      <t>ギャクタイ</t>
    </rPh>
    <rPh sb="19" eb="21">
      <t>ボウシ</t>
    </rPh>
    <rPh sb="25" eb="27">
      <t>ケンシュウ</t>
    </rPh>
    <rPh sb="28" eb="31">
      <t>テイキテキ</t>
    </rPh>
    <rPh sb="32" eb="33">
      <t>ネン</t>
    </rPh>
    <rPh sb="34" eb="37">
      <t>カイイジョウ</t>
    </rPh>
    <rPh sb="39" eb="41">
      <t>ジッシ</t>
    </rPh>
    <rPh sb="48" eb="50">
      <t>シンキ</t>
    </rPh>
    <rPh sb="50" eb="52">
      <t>サイヨウ</t>
    </rPh>
    <rPh sb="52" eb="53">
      <t>ジ</t>
    </rPh>
    <rPh sb="55" eb="56">
      <t>カナラ</t>
    </rPh>
    <rPh sb="57" eb="59">
      <t>ギャクタイ</t>
    </rPh>
    <rPh sb="59" eb="61">
      <t>ボウシ</t>
    </rPh>
    <rPh sb="62" eb="64">
      <t>ケンシュウ</t>
    </rPh>
    <rPh sb="65" eb="67">
      <t>ジッシ</t>
    </rPh>
    <phoneticPr fontId="4"/>
  </si>
  <si>
    <t>事業所において、従業者等に対し、感染症およびまん延防止のための研修および訓練を定期的（年１回以上）に実施していますか。</t>
    <rPh sb="0" eb="3">
      <t>ジギョウショ</t>
    </rPh>
    <rPh sb="8" eb="11">
      <t>ジュウギョウシャ</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8">
      <t>カイイジョウ</t>
    </rPh>
    <rPh sb="50" eb="52">
      <t>ジッシ</t>
    </rPh>
    <phoneticPr fontId="4"/>
  </si>
  <si>
    <t>　従業者等に対し、業務継続計画について周知するとともに、感染症および災害の業務継続計画に係る研修および訓練を定期的(年１回以上)に実施していますか。</t>
    <rPh sb="1" eb="3">
      <t>ジュウギョウ</t>
    </rPh>
    <rPh sb="3" eb="4">
      <t>シャ</t>
    </rPh>
    <rPh sb="4" eb="5">
      <t>トウ</t>
    </rPh>
    <rPh sb="6" eb="7">
      <t>タイ</t>
    </rPh>
    <rPh sb="9" eb="11">
      <t>ギョウム</t>
    </rPh>
    <rPh sb="11" eb="13">
      <t>ケイゾク</t>
    </rPh>
    <rPh sb="13" eb="15">
      <t>ケイカク</t>
    </rPh>
    <rPh sb="19" eb="21">
      <t>シュウチ</t>
    </rPh>
    <rPh sb="28" eb="31">
      <t>カンセンショウ</t>
    </rPh>
    <rPh sb="34" eb="36">
      <t>サイガイ</t>
    </rPh>
    <rPh sb="37" eb="43">
      <t>ギョウムケイゾクケイカク</t>
    </rPh>
    <rPh sb="44" eb="45">
      <t>カカ</t>
    </rPh>
    <rPh sb="46" eb="48">
      <t>ケンシュウ</t>
    </rPh>
    <rPh sb="51" eb="53">
      <t>クンレン</t>
    </rPh>
    <rPh sb="54" eb="57">
      <t>テイキテキ</t>
    </rPh>
    <rPh sb="58" eb="59">
      <t>ネン</t>
    </rPh>
    <rPh sb="60" eb="63">
      <t>カイイジョウ</t>
    </rPh>
    <rPh sb="65" eb="67">
      <t>ジッシ</t>
    </rPh>
    <phoneticPr fontId="4"/>
  </si>
  <si>
    <t>居宅サービス計画</t>
    <rPh sb="0" eb="2">
      <t>キョタク</t>
    </rPh>
    <rPh sb="6" eb="8">
      <t>ケイカク</t>
    </rPh>
    <phoneticPr fontId="4"/>
  </si>
  <si>
    <t>感染症の予防およびまん延防止のための指針</t>
    <rPh sb="0" eb="3">
      <t>カンセンショウ</t>
    </rPh>
    <rPh sb="4" eb="6">
      <t>ヨボウ</t>
    </rPh>
    <phoneticPr fontId="4"/>
  </si>
  <si>
    <t>業務継続計画未実施減算
　　　　　【*99/100】</t>
    <rPh sb="0" eb="6">
      <t>ギョウムケイゾクケイカク</t>
    </rPh>
    <rPh sb="6" eb="11">
      <t>ミジッシゲンサン</t>
    </rPh>
    <phoneticPr fontId="4"/>
  </si>
  <si>
    <t>感染症や非常災害の発生時において、利用者に対するサービスの提供を継続的に実施するための、および非常時の体制で早期の業務再開を図るための計画（業務継続計画）を未策定
（令和７年３月３１日まで減算適用なし）</t>
    <rPh sb="0" eb="3">
      <t>カンセンショウ</t>
    </rPh>
    <rPh sb="4" eb="8">
      <t>ヒジョウサイガイ</t>
    </rPh>
    <rPh sb="9" eb="12">
      <t>ハッセイジ</t>
    </rPh>
    <rPh sb="17" eb="20">
      <t>リヨウシャ</t>
    </rPh>
    <rPh sb="32" eb="35">
      <t>ケイゾクテキ</t>
    </rPh>
    <rPh sb="36" eb="38">
      <t>ジッシ</t>
    </rPh>
    <rPh sb="78" eb="79">
      <t>ミ</t>
    </rPh>
    <rPh sb="83" eb="85">
      <t>レイワ</t>
    </rPh>
    <phoneticPr fontId="4"/>
  </si>
  <si>
    <t>該当</t>
    <phoneticPr fontId="5"/>
  </si>
  <si>
    <t xml:space="preserve">業務継続計画
</t>
    <rPh sb="0" eb="6">
      <t>ギョウムケイゾクケイカク</t>
    </rPh>
    <phoneticPr fontId="4"/>
  </si>
  <si>
    <t>高齢者虐待防止措置未実施減算
　　　　　【*99/100】</t>
    <rPh sb="0" eb="14">
      <t>コウレイシャギャクタイボウシソチミジッシゲンサン</t>
    </rPh>
    <phoneticPr fontId="4"/>
  </si>
  <si>
    <t>虐待の防止のための対策を検討する委員会を定期的に開催するとともに、その結果について、従業者に周知</t>
    <rPh sb="0" eb="2">
      <t>ギャクタイ</t>
    </rPh>
    <rPh sb="35" eb="37">
      <t>ケッカ</t>
    </rPh>
    <rPh sb="42" eb="45">
      <t>ジュウギョウシャ</t>
    </rPh>
    <rPh sb="46" eb="48">
      <t>シュウチ</t>
    </rPh>
    <phoneticPr fontId="4"/>
  </si>
  <si>
    <t>委員会記録</t>
    <rPh sb="0" eb="5">
      <t>イインカイキロク</t>
    </rPh>
    <phoneticPr fontId="4"/>
  </si>
  <si>
    <t>虐待の防止のための指針を整備</t>
    <rPh sb="0" eb="2">
      <t>ギャクタイ</t>
    </rPh>
    <phoneticPr fontId="4"/>
  </si>
  <si>
    <t>従業者に対し、虐待の防止のための研修を定期的に実施</t>
    <rPh sb="0" eb="3">
      <t>ジュウギョウシャ</t>
    </rPh>
    <phoneticPr fontId="4"/>
  </si>
  <si>
    <t>研修計画、記録</t>
    <rPh sb="0" eb="4">
      <t>ケンシュウケイカク</t>
    </rPh>
    <rPh sb="5" eb="7">
      <t>キロク</t>
    </rPh>
    <phoneticPr fontId="4"/>
  </si>
  <si>
    <t>上記措置を適切に実施するための担当者を設置</t>
    <rPh sb="0" eb="2">
      <t>ジョウキ</t>
    </rPh>
    <phoneticPr fontId="4"/>
  </si>
  <si>
    <t>担当者名</t>
    <rPh sb="0" eb="4">
      <t>タントウシャメイ</t>
    </rPh>
    <phoneticPr fontId="4"/>
  </si>
  <si>
    <t>（令和９年３月３１日まで経過措置期間）</t>
    <rPh sb="1" eb="3">
      <t>レイワ</t>
    </rPh>
    <rPh sb="12" eb="18">
      <t>ケイカソチキカン</t>
    </rPh>
    <phoneticPr fontId="5"/>
  </si>
  <si>
    <t>　福祉用具貸与計画の作成後、サービス提供の開始時から６月以内に１回以上モニタリングを行い、その継続の必要性について検討していますか。</t>
    <rPh sb="1" eb="3">
      <t>フクシ</t>
    </rPh>
    <rPh sb="3" eb="5">
      <t>ヨウグ</t>
    </rPh>
    <rPh sb="5" eb="7">
      <t>タイヨ</t>
    </rPh>
    <rPh sb="7" eb="9">
      <t>ケイカク</t>
    </rPh>
    <rPh sb="10" eb="12">
      <t>サクセイ</t>
    </rPh>
    <rPh sb="12" eb="13">
      <t>ゴ</t>
    </rPh>
    <rPh sb="18" eb="20">
      <t>テイキョウ</t>
    </rPh>
    <rPh sb="21" eb="24">
      <t>カイシジ</t>
    </rPh>
    <rPh sb="27" eb="30">
      <t>ツキイナイ</t>
    </rPh>
    <rPh sb="32" eb="35">
      <t>カイイジョウ</t>
    </rPh>
    <rPh sb="42" eb="43">
      <t>オコナ</t>
    </rPh>
    <rPh sb="47" eb="49">
      <t>ケイゾク</t>
    </rPh>
    <rPh sb="50" eb="53">
      <t>ヒツヨウセイ</t>
    </rPh>
    <rPh sb="57" eb="59">
      <t>ケントウ</t>
    </rPh>
    <phoneticPr fontId="4"/>
  </si>
  <si>
    <t>令和６年４月１日改定後</t>
    <rPh sb="0" eb="2">
      <t>レイワ</t>
    </rPh>
    <rPh sb="3" eb="4">
      <t>ネン</t>
    </rPh>
    <rPh sb="5" eb="6">
      <t>ガツ</t>
    </rPh>
    <rPh sb="7" eb="8">
      <t>ニチ</t>
    </rPh>
    <rPh sb="8" eb="11">
      <t>カイテイゴ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</si>
</sst>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0.0#"/>
    <numFmt numFmtId="179" formatCode="#,##0&quot;人&quot;"/>
    <numFmt numFmtId="180" formatCode="#,##0.##"/>
    <numFmt numFmtId="181" formatCode="#,##0.0;[Red]\-#,##0.0"/>
    <numFmt numFmtId="182" formatCode="#,##0.0&quot;人&quot;"/>
    <numFmt numFmtId="183" formatCode="0_ "/>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b/>
      <sz val="10"/>
      <name val="ＭＳ Ｐゴシック"/>
      <family val="3"/>
      <charset val="128"/>
    </font>
    <font>
      <sz val="18"/>
      <name val="ＭＳ Ｐゴシック"/>
      <family val="3"/>
      <charset val="128"/>
    </font>
    <font>
      <b/>
      <sz val="20"/>
      <name val="ＭＳ 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ゴシック"/>
      <family val="3"/>
      <charset val="128"/>
    </font>
    <font>
      <sz val="9"/>
      <color indexed="8"/>
      <name val="ＭＳ Ｐゴシック"/>
      <family val="3"/>
      <charset val="128"/>
    </font>
    <font>
      <sz val="13"/>
      <name val="ＭＳ Ｐゴシック"/>
      <family val="3"/>
      <charset val="128"/>
    </font>
    <font>
      <sz val="11"/>
      <name val="ＭＳ Ｐ明朝"/>
      <family val="1"/>
      <charset val="128"/>
    </font>
    <font>
      <sz val="12"/>
      <name val="ＭＳ ゴシック"/>
      <family val="3"/>
      <charset val="128"/>
    </font>
    <font>
      <sz val="9"/>
      <name val="ＭＳ Ｐ明朝"/>
      <family val="1"/>
      <charset val="128"/>
    </font>
    <font>
      <sz val="10"/>
      <name val="ＭＳ Ｐ明朝"/>
      <family val="1"/>
      <charset val="128"/>
    </font>
    <font>
      <sz val="7"/>
      <name val="ＭＳ Ｐ明朝"/>
      <family val="1"/>
      <charset val="128"/>
    </font>
    <font>
      <sz val="6"/>
      <name val="ＭＳ Ｐ明朝"/>
      <family val="1"/>
      <charset val="128"/>
    </font>
    <font>
      <sz val="11"/>
      <name val="ＭＳ 明朝"/>
      <family val="1"/>
      <charset val="128"/>
    </font>
    <font>
      <sz val="10"/>
      <name val="ＭＳ 明朝"/>
      <family val="1"/>
      <charset val="128"/>
    </font>
    <font>
      <strike/>
      <sz val="9"/>
      <name val="ＭＳ Ｐ明朝"/>
      <family val="1"/>
      <charset val="128"/>
    </font>
    <font>
      <sz val="11"/>
      <color theme="1"/>
      <name val="ＭＳ Ｐゴシック"/>
      <family val="3"/>
      <charset val="128"/>
      <scheme val="minor"/>
    </font>
    <font>
      <sz val="11"/>
      <color theme="1"/>
      <name val="ＭＳ Ｐ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4"/>
      <color theme="1"/>
      <name val="ＭＳ Ｐゴシック"/>
      <family val="2"/>
      <charset val="128"/>
      <scheme val="minor"/>
    </font>
    <font>
      <sz val="8"/>
      <name val="ＭＳ Ｐ明朝"/>
      <family val="1"/>
      <charset val="128"/>
    </font>
    <font>
      <b/>
      <sz val="11"/>
      <name val="ＭＳ Ｐゴシック"/>
      <family val="3"/>
      <charset val="128"/>
    </font>
    <font>
      <u/>
      <sz val="9"/>
      <name val="ＭＳ Ｐ明朝"/>
      <family val="1"/>
      <charset val="128"/>
    </font>
    <font>
      <b/>
      <sz val="11"/>
      <name val="ＭＳ ゴシック"/>
      <family val="3"/>
      <charset val="128"/>
    </font>
  </fonts>
  <fills count="11">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s>
  <borders count="10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s>
  <cellStyleXfs count="14">
    <xf numFmtId="0" fontId="0" fillId="0" borderId="0"/>
    <xf numFmtId="38" fontId="3" fillId="0" borderId="0" applyFont="0" applyFill="0" applyBorder="0" applyAlignment="0" applyProtection="0"/>
    <xf numFmtId="0" fontId="13" fillId="0" borderId="0">
      <alignment vertical="center"/>
    </xf>
    <xf numFmtId="0" fontId="13" fillId="0" borderId="0">
      <alignment vertical="center"/>
    </xf>
    <xf numFmtId="0" fontId="30" fillId="0" borderId="0">
      <alignment vertical="center"/>
    </xf>
    <xf numFmtId="0" fontId="3" fillId="0" borderId="0">
      <alignment vertical="center"/>
    </xf>
    <xf numFmtId="0" fontId="13" fillId="0" borderId="0">
      <alignment vertical="center"/>
    </xf>
    <xf numFmtId="0" fontId="3" fillId="0" borderId="0">
      <alignment vertical="center"/>
    </xf>
    <xf numFmtId="0" fontId="13" fillId="0" borderId="0">
      <alignment vertical="center"/>
    </xf>
    <xf numFmtId="0" fontId="13" fillId="0" borderId="0">
      <alignment vertical="center"/>
    </xf>
    <xf numFmtId="0" fontId="2"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cellStyleXfs>
  <cellXfs count="813">
    <xf numFmtId="0" fontId="0" fillId="0" borderId="0" xfId="0"/>
    <xf numFmtId="0" fontId="11" fillId="0" borderId="0" xfId="0" applyFont="1"/>
    <xf numFmtId="0" fontId="11" fillId="0" borderId="0" xfId="0" applyFont="1" applyAlignment="1">
      <alignment wrapText="1"/>
    </xf>
    <xf numFmtId="0" fontId="11" fillId="0" borderId="0" xfId="0" applyFont="1" applyAlignment="1">
      <alignment horizontal="center" wrapText="1"/>
    </xf>
    <xf numFmtId="0" fontId="8" fillId="0" borderId="0" xfId="0" applyFont="1"/>
    <xf numFmtId="0" fontId="7" fillId="0" borderId="0" xfId="0" applyFont="1"/>
    <xf numFmtId="0" fontId="13" fillId="0" borderId="0" xfId="0" applyFont="1"/>
    <xf numFmtId="0" fontId="15" fillId="0" borderId="0" xfId="0" applyFont="1"/>
    <xf numFmtId="0" fontId="15" fillId="0" borderId="0" xfId="0" applyFont="1" applyAlignment="1">
      <alignment horizontal="center"/>
    </xf>
    <xf numFmtId="0" fontId="0" fillId="0" borderId="0" xfId="0" applyAlignment="1">
      <alignment vertical="center"/>
    </xf>
    <xf numFmtId="0" fontId="0" fillId="2" borderId="5" xfId="0" applyFill="1" applyBorder="1" applyAlignment="1">
      <alignment horizontal="center" vertical="center"/>
    </xf>
    <xf numFmtId="0" fontId="0" fillId="0" borderId="0" xfId="0" applyAlignment="1">
      <alignment horizontal="right" vertical="center"/>
    </xf>
    <xf numFmtId="0" fontId="0" fillId="0" borderId="7"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5" xfId="0" applyBorder="1" applyAlignment="1">
      <alignment horizontal="center" vertical="center"/>
    </xf>
    <xf numFmtId="49" fontId="15" fillId="0" borderId="0" xfId="0" applyNumberFormat="1" applyFont="1"/>
    <xf numFmtId="0" fontId="16" fillId="0" borderId="0" xfId="0" applyFont="1"/>
    <xf numFmtId="0" fontId="0" fillId="0" borderId="0" xfId="0" applyAlignment="1">
      <alignment horizontal="center"/>
    </xf>
    <xf numFmtId="0" fontId="5" fillId="0" borderId="0" xfId="5" applyFont="1">
      <alignment vertical="center"/>
    </xf>
    <xf numFmtId="0" fontId="5" fillId="0" borderId="0" xfId="5" applyFont="1" applyAlignment="1">
      <alignment horizontal="center" vertical="center"/>
    </xf>
    <xf numFmtId="0" fontId="5" fillId="0" borderId="0" xfId="5" applyFont="1" applyAlignment="1">
      <alignment vertical="center" wrapText="1"/>
    </xf>
    <xf numFmtId="0" fontId="5" fillId="0" borderId="0" xfId="5" applyFont="1" applyAlignment="1">
      <alignment vertical="center" wrapText="1" shrinkToFit="1"/>
    </xf>
    <xf numFmtId="0" fontId="5" fillId="0" borderId="0" xfId="5" applyFont="1" applyAlignment="1">
      <alignment horizontal="center" vertical="center" wrapText="1"/>
    </xf>
    <xf numFmtId="0" fontId="5" fillId="0" borderId="0" xfId="5" applyFont="1" applyAlignment="1">
      <alignment horizontal="center" vertical="center" shrinkToFit="1"/>
    </xf>
    <xf numFmtId="0" fontId="15" fillId="4" borderId="5" xfId="6" applyFont="1" applyFill="1" applyBorder="1" applyAlignment="1">
      <alignment horizontal="center" vertical="center" shrinkToFit="1"/>
    </xf>
    <xf numFmtId="0" fontId="18" fillId="4" borderId="5" xfId="9" applyFont="1" applyFill="1" applyBorder="1" applyAlignment="1">
      <alignment horizontal="center" vertical="center" wrapText="1"/>
    </xf>
    <xf numFmtId="0" fontId="18" fillId="4" borderId="5" xfId="9" applyFont="1" applyFill="1" applyBorder="1" applyAlignment="1">
      <alignment horizontal="center" vertical="center" wrapText="1" shrinkToFit="1"/>
    </xf>
    <xf numFmtId="0" fontId="18" fillId="4" borderId="5" xfId="8" applyFont="1" applyFill="1" applyBorder="1" applyAlignment="1">
      <alignment horizontal="center" vertical="center" wrapText="1"/>
    </xf>
    <xf numFmtId="0" fontId="19" fillId="4" borderId="5" xfId="0" applyFont="1" applyFill="1" applyBorder="1" applyAlignment="1">
      <alignment horizontal="center" vertical="center" wrapText="1"/>
    </xf>
    <xf numFmtId="0" fontId="15" fillId="0" borderId="0" xfId="9" applyFont="1">
      <alignment vertical="center"/>
    </xf>
    <xf numFmtId="0" fontId="18" fillId="0" borderId="0" xfId="8" applyFont="1">
      <alignment vertical="center"/>
    </xf>
    <xf numFmtId="0" fontId="5" fillId="0" borderId="0" xfId="7" applyFont="1">
      <alignment vertical="center"/>
    </xf>
    <xf numFmtId="0" fontId="5" fillId="0" borderId="0" xfId="7" applyFont="1" applyAlignment="1">
      <alignment vertical="center" wrapText="1"/>
    </xf>
    <xf numFmtId="0" fontId="5" fillId="0" borderId="0" xfId="7" applyFont="1" applyAlignment="1">
      <alignment vertical="center" wrapText="1" shrinkToFit="1"/>
    </xf>
    <xf numFmtId="0" fontId="5" fillId="0" borderId="0" xfId="7" applyFont="1" applyAlignment="1">
      <alignment horizontal="center" vertical="center" wrapText="1"/>
    </xf>
    <xf numFmtId="0" fontId="5" fillId="0" borderId="0" xfId="7" applyFont="1" applyAlignment="1">
      <alignment horizontal="center" vertical="center" shrinkToFit="1"/>
    </xf>
    <xf numFmtId="0" fontId="5" fillId="0" borderId="0" xfId="7" applyFont="1" applyAlignment="1">
      <alignment horizontal="center" vertical="center"/>
    </xf>
    <xf numFmtId="0" fontId="0" fillId="0" borderId="0" xfId="0" applyAlignment="1">
      <alignment horizontal="left"/>
    </xf>
    <xf numFmtId="0" fontId="7" fillId="0" borderId="0" xfId="0" applyFont="1" applyAlignment="1">
      <alignment horizontal="center"/>
    </xf>
    <xf numFmtId="0" fontId="18" fillId="0" borderId="5" xfId="8" applyFont="1" applyBorder="1">
      <alignment vertical="center"/>
    </xf>
    <xf numFmtId="0" fontId="18" fillId="0" borderId="5" xfId="8" applyFont="1" applyBorder="1" applyAlignment="1">
      <alignment vertical="center" wrapText="1"/>
    </xf>
    <xf numFmtId="0" fontId="18" fillId="0" borderId="5" xfId="8" applyFont="1" applyBorder="1" applyAlignment="1">
      <alignment vertical="center" wrapText="1" shrinkToFit="1"/>
    </xf>
    <xf numFmtId="0" fontId="18" fillId="0" borderId="19" xfId="8" applyFont="1" applyBorder="1" applyAlignment="1">
      <alignment horizontal="center" vertical="center" wrapText="1"/>
    </xf>
    <xf numFmtId="0" fontId="18" fillId="0" borderId="18" xfId="8" applyFont="1" applyBorder="1" applyAlignment="1">
      <alignment horizontal="left" vertical="center" shrinkToFit="1"/>
    </xf>
    <xf numFmtId="0" fontId="18" fillId="4" borderId="5" xfId="0" applyFont="1" applyFill="1" applyBorder="1" applyAlignment="1">
      <alignment horizontal="center" vertical="center" wrapText="1"/>
    </xf>
    <xf numFmtId="0" fontId="6" fillId="0" borderId="0" xfId="0" applyFont="1"/>
    <xf numFmtId="0" fontId="21" fillId="0" borderId="0" xfId="4" applyFont="1" applyAlignment="1">
      <alignment vertical="center" shrinkToFit="1"/>
    </xf>
    <xf numFmtId="0" fontId="21" fillId="0" borderId="0" xfId="4" applyFont="1">
      <alignment vertical="center"/>
    </xf>
    <xf numFmtId="0" fontId="22" fillId="0" borderId="0" xfId="4" applyFont="1">
      <alignment vertical="center"/>
    </xf>
    <xf numFmtId="0" fontId="23" fillId="0" borderId="0" xfId="4" applyFont="1">
      <alignment vertical="center"/>
    </xf>
    <xf numFmtId="0" fontId="24" fillId="0" borderId="20" xfId="4" applyFont="1" applyBorder="1" applyAlignment="1">
      <alignment horizontal="center" vertical="center" shrinkToFit="1"/>
    </xf>
    <xf numFmtId="0" fontId="26" fillId="0" borderId="21" xfId="4" applyFont="1" applyBorder="1" applyAlignment="1">
      <alignment horizontal="center" vertical="center" shrinkToFit="1"/>
    </xf>
    <xf numFmtId="0" fontId="26" fillId="0" borderId="22" xfId="4" applyFont="1" applyBorder="1" applyAlignment="1">
      <alignment horizontal="center" vertical="center" wrapText="1" shrinkToFit="1"/>
    </xf>
    <xf numFmtId="0" fontId="5" fillId="0" borderId="7" xfId="4" applyFont="1" applyBorder="1">
      <alignment vertical="center"/>
    </xf>
    <xf numFmtId="0" fontId="27" fillId="0" borderId="17" xfId="4" applyFont="1" applyBorder="1" applyAlignment="1">
      <alignment vertical="center" shrinkToFit="1"/>
    </xf>
    <xf numFmtId="0" fontId="27" fillId="0" borderId="17" xfId="4" applyFont="1" applyBorder="1">
      <alignment vertical="center"/>
    </xf>
    <xf numFmtId="0" fontId="23" fillId="0" borderId="17" xfId="4" applyFont="1" applyBorder="1">
      <alignment vertical="center"/>
    </xf>
    <xf numFmtId="0" fontId="21" fillId="0" borderId="17" xfId="4" applyFont="1" applyBorder="1" applyAlignment="1">
      <alignment vertical="center" shrinkToFit="1"/>
    </xf>
    <xf numFmtId="0" fontId="23" fillId="0" borderId="18" xfId="4" applyFont="1" applyBorder="1">
      <alignment vertical="center"/>
    </xf>
    <xf numFmtId="0" fontId="21" fillId="0" borderId="25" xfId="4" applyFont="1" applyBorder="1" applyAlignment="1">
      <alignment horizontal="center" vertical="top" shrinkToFit="1"/>
    </xf>
    <xf numFmtId="0" fontId="21" fillId="0" borderId="26" xfId="4" applyFont="1" applyBorder="1" applyAlignment="1">
      <alignment horizontal="center" vertical="top" shrinkToFit="1"/>
    </xf>
    <xf numFmtId="0" fontId="21" fillId="0" borderId="30" xfId="4" applyFont="1" applyBorder="1" applyAlignment="1">
      <alignment horizontal="center" vertical="top" shrinkToFit="1"/>
    </xf>
    <xf numFmtId="0" fontId="21" fillId="0" borderId="31" xfId="4" applyFont="1" applyBorder="1" applyAlignment="1">
      <alignment horizontal="center" vertical="top" shrinkToFit="1"/>
    </xf>
    <xf numFmtId="0" fontId="21" fillId="0" borderId="28" xfId="4" applyFont="1" applyBorder="1" applyAlignment="1">
      <alignment horizontal="center" vertical="top" shrinkToFit="1"/>
    </xf>
    <xf numFmtId="0" fontId="27" fillId="0" borderId="28" xfId="4" applyFont="1" applyBorder="1" applyAlignment="1">
      <alignment horizontal="right" vertical="top" wrapText="1"/>
    </xf>
    <xf numFmtId="0" fontId="27" fillId="0" borderId="0" xfId="4" applyFont="1" applyAlignment="1">
      <alignment horizontal="right" vertical="top" wrapText="1"/>
    </xf>
    <xf numFmtId="0" fontId="27" fillId="0" borderId="32" xfId="4" applyFont="1" applyBorder="1" applyAlignment="1">
      <alignment vertical="center" shrinkToFit="1"/>
    </xf>
    <xf numFmtId="0" fontId="27" fillId="0" borderId="33" xfId="4" applyFont="1" applyBorder="1">
      <alignment vertical="center"/>
    </xf>
    <xf numFmtId="0" fontId="27" fillId="0" borderId="34" xfId="4" applyFont="1" applyBorder="1">
      <alignment vertical="center"/>
    </xf>
    <xf numFmtId="0" fontId="23" fillId="0" borderId="35" xfId="4" applyFont="1" applyBorder="1">
      <alignment vertical="center"/>
    </xf>
    <xf numFmtId="0" fontId="21" fillId="0" borderId="36" xfId="4" applyFont="1" applyBorder="1" applyAlignment="1">
      <alignment vertical="center" shrinkToFit="1"/>
    </xf>
    <xf numFmtId="0" fontId="21" fillId="0" borderId="37" xfId="4" applyFont="1" applyBorder="1" applyAlignment="1">
      <alignment vertical="center" shrinkToFit="1"/>
    </xf>
    <xf numFmtId="0" fontId="21" fillId="0" borderId="34" xfId="4" applyFont="1" applyBorder="1" applyAlignment="1">
      <alignment vertical="center" shrinkToFit="1"/>
    </xf>
    <xf numFmtId="0" fontId="21" fillId="0" borderId="32" xfId="4" applyFont="1" applyBorder="1" applyAlignment="1">
      <alignment vertical="center" shrinkToFit="1"/>
    </xf>
    <xf numFmtId="0" fontId="21" fillId="0" borderId="33" xfId="4" applyFont="1" applyBorder="1">
      <alignment vertical="center"/>
    </xf>
    <xf numFmtId="0" fontId="21" fillId="0" borderId="34" xfId="4" applyFont="1" applyBorder="1">
      <alignment vertical="center"/>
    </xf>
    <xf numFmtId="0" fontId="27" fillId="0" borderId="32" xfId="4" applyFont="1" applyBorder="1" applyAlignment="1">
      <alignment vertical="top" wrapText="1"/>
    </xf>
    <xf numFmtId="0" fontId="27" fillId="0" borderId="33" xfId="4" applyFont="1" applyBorder="1" applyAlignment="1">
      <alignment vertical="top" wrapText="1"/>
    </xf>
    <xf numFmtId="0" fontId="27" fillId="0" borderId="34" xfId="4" applyFont="1" applyBorder="1" applyAlignment="1">
      <alignment vertical="top" wrapText="1"/>
    </xf>
    <xf numFmtId="0" fontId="23" fillId="0" borderId="35" xfId="4" applyFont="1" applyBorder="1" applyAlignment="1">
      <alignment vertical="top" wrapText="1"/>
    </xf>
    <xf numFmtId="0" fontId="21" fillId="0" borderId="34" xfId="4" applyFont="1" applyBorder="1" applyAlignment="1">
      <alignment horizontal="center" vertical="top" shrinkToFit="1"/>
    </xf>
    <xf numFmtId="0" fontId="21" fillId="0" borderId="27" xfId="4" applyFont="1" applyBorder="1" applyAlignment="1">
      <alignment vertical="center" shrinkToFit="1"/>
    </xf>
    <xf numFmtId="0" fontId="21" fillId="0" borderId="28" xfId="4" applyFont="1" applyBorder="1">
      <alignment vertical="center"/>
    </xf>
    <xf numFmtId="0" fontId="23" fillId="0" borderId="29" xfId="4" applyFont="1" applyBorder="1">
      <alignment vertical="center"/>
    </xf>
    <xf numFmtId="0" fontId="27" fillId="0" borderId="27" xfId="4" quotePrefix="1" applyFont="1" applyBorder="1" applyAlignment="1">
      <alignment vertical="top" shrinkToFit="1"/>
    </xf>
    <xf numFmtId="0" fontId="21" fillId="0" borderId="12" xfId="4" applyFont="1" applyBorder="1" applyAlignment="1">
      <alignment vertical="center" shrinkToFit="1"/>
    </xf>
    <xf numFmtId="0" fontId="21" fillId="0" borderId="39" xfId="4" applyFont="1" applyBorder="1">
      <alignment vertical="center"/>
    </xf>
    <xf numFmtId="0" fontId="21" fillId="0" borderId="40" xfId="4" applyFont="1" applyBorder="1">
      <alignment vertical="center"/>
    </xf>
    <xf numFmtId="0" fontId="27" fillId="0" borderId="12" xfId="4" applyFont="1" applyBorder="1" applyAlignment="1">
      <alignment vertical="center" shrinkToFit="1"/>
    </xf>
    <xf numFmtId="0" fontId="27" fillId="0" borderId="39" xfId="4" applyFont="1" applyBorder="1">
      <alignment vertical="center"/>
    </xf>
    <xf numFmtId="0" fontId="27" fillId="0" borderId="40" xfId="4" applyFont="1" applyBorder="1">
      <alignment vertical="center"/>
    </xf>
    <xf numFmtId="0" fontId="23" fillId="0" borderId="11" xfId="4" applyFont="1" applyBorder="1">
      <alignment vertical="center"/>
    </xf>
    <xf numFmtId="0" fontId="21" fillId="0" borderId="41" xfId="4" applyFont="1" applyBorder="1" applyAlignment="1">
      <alignment vertical="center" shrinkToFit="1"/>
    </xf>
    <xf numFmtId="0" fontId="21" fillId="0" borderId="42" xfId="4" applyFont="1" applyBorder="1" applyAlignment="1">
      <alignment vertical="center" shrinkToFit="1"/>
    </xf>
    <xf numFmtId="0" fontId="21" fillId="0" borderId="40" xfId="4" applyFont="1" applyBorder="1" applyAlignment="1">
      <alignment vertical="center" shrinkToFit="1"/>
    </xf>
    <xf numFmtId="0" fontId="21" fillId="0" borderId="30" xfId="4" applyFont="1" applyBorder="1" applyAlignment="1">
      <alignment vertical="center" shrinkToFit="1"/>
    </xf>
    <xf numFmtId="0" fontId="21" fillId="0" borderId="31" xfId="4" applyFont="1" applyBorder="1" applyAlignment="1">
      <alignment vertical="center" shrinkToFit="1"/>
    </xf>
    <xf numFmtId="0" fontId="21" fillId="0" borderId="28" xfId="4" applyFont="1" applyBorder="1" applyAlignment="1">
      <alignment vertical="center" shrinkToFit="1"/>
    </xf>
    <xf numFmtId="0" fontId="23" fillId="0" borderId="23" xfId="4" applyFont="1" applyBorder="1">
      <alignment vertical="center"/>
    </xf>
    <xf numFmtId="0" fontId="21" fillId="0" borderId="24" xfId="4" applyFont="1" applyBorder="1" applyAlignment="1">
      <alignment vertical="center" shrinkToFit="1"/>
    </xf>
    <xf numFmtId="0" fontId="21" fillId="0" borderId="38" xfId="4" applyFont="1" applyBorder="1" applyAlignment="1">
      <alignment vertical="center" shrinkToFit="1"/>
    </xf>
    <xf numFmtId="0" fontId="21" fillId="0" borderId="26" xfId="4" applyFont="1" applyBorder="1" applyAlignment="1">
      <alignment vertical="center" shrinkToFit="1"/>
    </xf>
    <xf numFmtId="0" fontId="21" fillId="0" borderId="24" xfId="4" applyFont="1" applyBorder="1" applyAlignment="1">
      <alignment vertical="top" shrinkToFit="1"/>
    </xf>
    <xf numFmtId="0" fontId="21" fillId="0" borderId="38" xfId="4" applyFont="1" applyBorder="1" applyAlignment="1">
      <alignment vertical="top" shrinkToFit="1"/>
    </xf>
    <xf numFmtId="0" fontId="21" fillId="0" borderId="26" xfId="4" applyFont="1" applyBorder="1" applyAlignment="1">
      <alignment vertical="top" shrinkToFit="1"/>
    </xf>
    <xf numFmtId="0" fontId="21" fillId="0" borderId="30" xfId="4" applyFont="1" applyBorder="1" applyAlignment="1">
      <alignment vertical="top" shrinkToFit="1"/>
    </xf>
    <xf numFmtId="0" fontId="21" fillId="0" borderId="31" xfId="4" applyFont="1" applyBorder="1" applyAlignment="1">
      <alignment vertical="top" shrinkToFit="1"/>
    </xf>
    <xf numFmtId="0" fontId="21" fillId="0" borderId="28" xfId="4" applyFont="1" applyBorder="1" applyAlignment="1">
      <alignment vertical="top" shrinkToFit="1"/>
    </xf>
    <xf numFmtId="0" fontId="23" fillId="0" borderId="29" xfId="4" applyFont="1" applyBorder="1" applyAlignment="1">
      <alignment vertical="top"/>
    </xf>
    <xf numFmtId="0" fontId="27" fillId="0" borderId="0" xfId="4" applyFont="1">
      <alignment vertical="center"/>
    </xf>
    <xf numFmtId="0" fontId="27" fillId="0" borderId="28" xfId="4" applyFont="1" applyBorder="1">
      <alignment vertical="center"/>
    </xf>
    <xf numFmtId="0" fontId="31" fillId="0" borderId="0" xfId="4" applyFont="1">
      <alignment vertical="center"/>
    </xf>
    <xf numFmtId="0" fontId="23" fillId="0" borderId="0" xfId="4" applyFont="1" applyAlignment="1">
      <alignment vertical="top" wrapText="1"/>
    </xf>
    <xf numFmtId="0" fontId="21" fillId="0" borderId="0" xfId="4" applyFont="1" applyAlignment="1">
      <alignment horizontal="center" vertical="top" shrinkToFit="1"/>
    </xf>
    <xf numFmtId="0" fontId="32" fillId="0" borderId="0" xfId="10" applyFont="1">
      <alignment vertical="center"/>
    </xf>
    <xf numFmtId="0" fontId="32" fillId="0" borderId="0" xfId="10" applyFont="1" applyAlignment="1">
      <alignment horizontal="left" vertical="center"/>
    </xf>
    <xf numFmtId="0" fontId="33" fillId="0" borderId="0" xfId="10" applyFont="1" applyAlignment="1">
      <alignment horizontal="left" vertical="center"/>
    </xf>
    <xf numFmtId="0" fontId="33" fillId="0" borderId="0" xfId="10" applyFont="1" applyAlignment="1">
      <alignment horizontal="right" vertical="center"/>
    </xf>
    <xf numFmtId="0" fontId="35" fillId="0" borderId="0" xfId="10" applyFont="1" applyAlignment="1">
      <alignment horizontal="left" vertical="center"/>
    </xf>
    <xf numFmtId="0" fontId="32" fillId="0" borderId="0" xfId="10" applyFont="1" applyProtection="1">
      <alignment vertical="center"/>
      <protection locked="0"/>
    </xf>
    <xf numFmtId="0" fontId="33" fillId="0" borderId="0" xfId="10" applyFont="1">
      <alignment vertical="center"/>
    </xf>
    <xf numFmtId="0" fontId="33" fillId="0" borderId="0" xfId="10" applyFont="1" applyAlignment="1" applyProtection="1">
      <alignment horizontal="right" vertical="center"/>
      <protection locked="0"/>
    </xf>
    <xf numFmtId="0" fontId="33" fillId="0" borderId="0" xfId="10" applyFont="1" applyProtection="1">
      <alignment vertical="center"/>
      <protection locked="0"/>
    </xf>
    <xf numFmtId="0" fontId="35" fillId="0" borderId="0" xfId="10" applyFont="1" applyAlignment="1">
      <alignment horizontal="right" vertical="center"/>
    </xf>
    <xf numFmtId="0" fontId="35" fillId="8" borderId="0" xfId="10" applyFont="1" applyFill="1" applyAlignment="1">
      <alignment horizontal="center" vertical="center"/>
    </xf>
    <xf numFmtId="0" fontId="35" fillId="8" borderId="0" xfId="10" applyFont="1" applyFill="1" applyAlignment="1">
      <alignment horizontal="right" vertical="center"/>
    </xf>
    <xf numFmtId="0" fontId="35" fillId="8" borderId="0" xfId="10" applyFont="1" applyFill="1">
      <alignment vertical="center"/>
    </xf>
    <xf numFmtId="0" fontId="35" fillId="0" borderId="0" xfId="10" applyFont="1">
      <alignment vertical="center"/>
    </xf>
    <xf numFmtId="0" fontId="33" fillId="0" borderId="0" xfId="10" applyFont="1" applyAlignment="1">
      <alignment horizontal="center" vertical="center"/>
    </xf>
    <xf numFmtId="0" fontId="32" fillId="0" borderId="0" xfId="10" quotePrefix="1" applyFont="1" applyAlignment="1">
      <alignment horizontal="center" vertical="center"/>
    </xf>
    <xf numFmtId="0" fontId="32" fillId="8" borderId="0" xfId="10" applyFont="1" applyFill="1">
      <alignment vertical="center"/>
    </xf>
    <xf numFmtId="0" fontId="33" fillId="8" borderId="0" xfId="10" applyFont="1" applyFill="1" applyAlignment="1">
      <alignment horizontal="right" vertical="center"/>
    </xf>
    <xf numFmtId="0" fontId="33" fillId="8" borderId="0" xfId="10" applyFont="1" applyFill="1">
      <alignment vertical="center"/>
    </xf>
    <xf numFmtId="0" fontId="33" fillId="8" borderId="0" xfId="10" applyFont="1" applyFill="1" applyAlignment="1">
      <alignment horizontal="center" vertical="center"/>
    </xf>
    <xf numFmtId="0" fontId="32" fillId="8" borderId="0" xfId="10" applyFont="1" applyFill="1" applyAlignment="1">
      <alignment horizontal="center" vertical="center"/>
    </xf>
    <xf numFmtId="0" fontId="36" fillId="8" borderId="0" xfId="10" applyFont="1" applyFill="1" applyAlignment="1">
      <alignment horizontal="centerContinuous" vertical="center"/>
    </xf>
    <xf numFmtId="0" fontId="32" fillId="8" borderId="0" xfId="10" applyFont="1" applyFill="1" applyAlignment="1">
      <alignment horizontal="centerContinuous" vertical="center"/>
    </xf>
    <xf numFmtId="0" fontId="36" fillId="0" borderId="0" xfId="10" applyFont="1">
      <alignment vertical="center"/>
    </xf>
    <xf numFmtId="20" fontId="32" fillId="8" borderId="0" xfId="10" applyNumberFormat="1" applyFont="1" applyFill="1">
      <alignment vertical="center"/>
    </xf>
    <xf numFmtId="20" fontId="32" fillId="8" borderId="0" xfId="10" applyNumberFormat="1" applyFont="1" applyFill="1" applyAlignment="1">
      <alignment horizontal="center" vertical="center"/>
    </xf>
    <xf numFmtId="177" fontId="32" fillId="8" borderId="0" xfId="10" applyNumberFormat="1" applyFont="1" applyFill="1">
      <alignment vertical="center"/>
    </xf>
    <xf numFmtId="0" fontId="32" fillId="8" borderId="0" xfId="10" applyFont="1" applyFill="1" applyAlignment="1">
      <alignment horizontal="left" vertical="center"/>
    </xf>
    <xf numFmtId="0" fontId="32" fillId="0" borderId="0" xfId="10" applyFont="1" applyAlignment="1">
      <alignment horizontal="center" vertical="center"/>
    </xf>
    <xf numFmtId="0" fontId="36" fillId="0" borderId="0" xfId="10" applyFont="1" applyAlignment="1">
      <alignment horizontal="left" vertical="center"/>
    </xf>
    <xf numFmtId="0" fontId="32" fillId="0" borderId="0" xfId="10" applyFont="1" applyAlignment="1">
      <alignment horizontal="right" vertical="center"/>
    </xf>
    <xf numFmtId="0" fontId="37" fillId="0" borderId="0" xfId="10" applyFont="1">
      <alignment vertical="center"/>
    </xf>
    <xf numFmtId="0" fontId="37" fillId="0" borderId="0" xfId="10" applyFont="1" applyAlignment="1">
      <alignment horizontal="left" vertical="center"/>
    </xf>
    <xf numFmtId="0" fontId="37" fillId="0" borderId="0" xfId="10" applyFont="1" applyAlignment="1">
      <alignment horizontal="right" vertical="center"/>
    </xf>
    <xf numFmtId="0" fontId="37" fillId="0" borderId="0" xfId="10" applyFont="1" applyAlignment="1" applyProtection="1">
      <alignment horizontal="right" vertical="center"/>
      <protection locked="0"/>
    </xf>
    <xf numFmtId="0" fontId="37" fillId="0" borderId="0" xfId="10" applyFont="1" applyProtection="1">
      <alignment vertical="center"/>
      <protection locked="0"/>
    </xf>
    <xf numFmtId="0" fontId="36" fillId="0" borderId="4" xfId="10" applyFont="1" applyBorder="1" applyAlignment="1">
      <alignment horizontal="center" vertical="center"/>
    </xf>
    <xf numFmtId="0" fontId="36" fillId="0" borderId="5" xfId="10" applyFont="1" applyBorder="1" applyAlignment="1">
      <alignment horizontal="center" vertical="center"/>
    </xf>
    <xf numFmtId="0" fontId="36" fillId="0" borderId="6" xfId="10" applyFont="1" applyBorder="1" applyAlignment="1">
      <alignment horizontal="center" vertical="center"/>
    </xf>
    <xf numFmtId="0" fontId="36" fillId="0" borderId="8" xfId="10" applyFont="1" applyBorder="1" applyAlignment="1">
      <alignment horizontal="center" vertical="center" wrapText="1"/>
    </xf>
    <xf numFmtId="0" fontId="36" fillId="0" borderId="9" xfId="10" applyFont="1" applyBorder="1" applyAlignment="1">
      <alignment horizontal="center" vertical="center" wrapText="1"/>
    </xf>
    <xf numFmtId="0" fontId="36" fillId="0" borderId="10" xfId="10" applyFont="1" applyBorder="1" applyAlignment="1">
      <alignment horizontal="center" vertical="center" wrapText="1"/>
    </xf>
    <xf numFmtId="0" fontId="32" fillId="0" borderId="13" xfId="10" applyFont="1" applyBorder="1">
      <alignment vertical="center"/>
    </xf>
    <xf numFmtId="178" fontId="32" fillId="7" borderId="79" xfId="10" applyNumberFormat="1" applyFont="1" applyFill="1" applyBorder="1" applyAlignment="1" applyProtection="1">
      <alignment horizontal="center" vertical="center" shrinkToFit="1"/>
      <protection locked="0"/>
    </xf>
    <xf numFmtId="178" fontId="32" fillId="7" borderId="80" xfId="10" applyNumberFormat="1" applyFont="1" applyFill="1" applyBorder="1" applyAlignment="1" applyProtection="1">
      <alignment horizontal="center" vertical="center" shrinkToFit="1"/>
      <protection locked="0"/>
    </xf>
    <xf numFmtId="178" fontId="32" fillId="7" borderId="81" xfId="10" applyNumberFormat="1" applyFont="1" applyFill="1" applyBorder="1" applyAlignment="1" applyProtection="1">
      <alignment horizontal="center" vertical="center" shrinkToFit="1"/>
      <protection locked="0"/>
    </xf>
    <xf numFmtId="0" fontId="32" fillId="0" borderId="14" xfId="10" applyFont="1" applyBorder="1">
      <alignment vertical="center"/>
    </xf>
    <xf numFmtId="178" fontId="32" fillId="7" borderId="82" xfId="10" applyNumberFormat="1" applyFont="1" applyFill="1" applyBorder="1" applyAlignment="1" applyProtection="1">
      <alignment horizontal="center" vertical="center" shrinkToFit="1"/>
      <protection locked="0"/>
    </xf>
    <xf numFmtId="178" fontId="32" fillId="7" borderId="83" xfId="10" applyNumberFormat="1" applyFont="1" applyFill="1" applyBorder="1" applyAlignment="1" applyProtection="1">
      <alignment horizontal="center" vertical="center" shrinkToFit="1"/>
      <protection locked="0"/>
    </xf>
    <xf numFmtId="178" fontId="32" fillId="7" borderId="84" xfId="10" applyNumberFormat="1" applyFont="1" applyFill="1" applyBorder="1" applyAlignment="1" applyProtection="1">
      <alignment horizontal="center" vertical="center" shrinkToFit="1"/>
      <protection locked="0"/>
    </xf>
    <xf numFmtId="0" fontId="32" fillId="0" borderId="16" xfId="10" applyFont="1" applyBorder="1">
      <alignment vertical="center"/>
    </xf>
    <xf numFmtId="178" fontId="32" fillId="7" borderId="8" xfId="10" applyNumberFormat="1" applyFont="1" applyFill="1" applyBorder="1" applyAlignment="1" applyProtection="1">
      <alignment horizontal="center" vertical="center" shrinkToFit="1"/>
      <protection locked="0"/>
    </xf>
    <xf numFmtId="178" fontId="32" fillId="7" borderId="9" xfId="10" applyNumberFormat="1" applyFont="1" applyFill="1" applyBorder="1" applyAlignment="1" applyProtection="1">
      <alignment horizontal="center" vertical="center" shrinkToFit="1"/>
      <protection locked="0"/>
    </xf>
    <xf numFmtId="178" fontId="32" fillId="7" borderId="10" xfId="10" applyNumberFormat="1" applyFont="1" applyFill="1" applyBorder="1" applyAlignment="1" applyProtection="1">
      <alignment horizontal="center" vertical="center" shrinkToFit="1"/>
      <protection locked="0"/>
    </xf>
    <xf numFmtId="0" fontId="39" fillId="0" borderId="0" xfId="10" applyFont="1">
      <alignment vertical="center"/>
    </xf>
    <xf numFmtId="0" fontId="37" fillId="0" borderId="0" xfId="10" applyFont="1" applyAlignment="1">
      <alignment vertical="center" shrinkToFit="1"/>
    </xf>
    <xf numFmtId="0" fontId="38" fillId="0" borderId="0" xfId="10" applyFont="1" applyAlignment="1">
      <alignment vertical="center" shrinkToFit="1"/>
    </xf>
    <xf numFmtId="0" fontId="37" fillId="0" borderId="58" xfId="10" applyFont="1" applyBorder="1">
      <alignment vertical="center"/>
    </xf>
    <xf numFmtId="0" fontId="36" fillId="8" borderId="0" xfId="10" applyFont="1" applyFill="1">
      <alignment vertical="center"/>
    </xf>
    <xf numFmtId="0" fontId="36" fillId="0" borderId="0" xfId="10" applyFont="1" applyAlignment="1">
      <alignment horizontal="centerContinuous" vertical="center"/>
    </xf>
    <xf numFmtId="179" fontId="36" fillId="8" borderId="0" xfId="10" applyNumberFormat="1" applyFont="1" applyFill="1" applyAlignment="1">
      <alignment horizontal="center" vertical="center"/>
    </xf>
    <xf numFmtId="180" fontId="36" fillId="0" borderId="0" xfId="10" applyNumberFormat="1" applyFont="1">
      <alignment vertical="center"/>
    </xf>
    <xf numFmtId="0" fontId="36" fillId="8" borderId="0" xfId="10" applyFont="1" applyFill="1" applyAlignment="1">
      <alignment horizontal="center" vertical="center"/>
    </xf>
    <xf numFmtId="181" fontId="36" fillId="8" borderId="0" xfId="11" applyNumberFormat="1" applyFont="1" applyFill="1" applyAlignment="1">
      <alignment horizontal="right" vertical="center"/>
    </xf>
    <xf numFmtId="181" fontId="36" fillId="8" borderId="0" xfId="11" applyNumberFormat="1" applyFont="1" applyFill="1">
      <alignment vertical="center"/>
    </xf>
    <xf numFmtId="177" fontId="36" fillId="8" borderId="0" xfId="10" applyNumberFormat="1" applyFont="1" applyFill="1">
      <alignment vertical="center"/>
    </xf>
    <xf numFmtId="0" fontId="36" fillId="0" borderId="0" xfId="10" applyFont="1" applyAlignment="1">
      <alignment horizontal="right" vertical="center"/>
    </xf>
    <xf numFmtId="0" fontId="40" fillId="0" borderId="0" xfId="10" applyFont="1">
      <alignment vertical="center"/>
    </xf>
    <xf numFmtId="0" fontId="36" fillId="8" borderId="0" xfId="10" applyFont="1" applyFill="1" applyAlignment="1">
      <alignment horizontal="left" vertical="center"/>
    </xf>
    <xf numFmtId="0" fontId="36" fillId="0" borderId="0" xfId="10" applyFont="1" applyAlignment="1">
      <alignment horizontal="center" vertical="center"/>
    </xf>
    <xf numFmtId="0" fontId="36" fillId="0" borderId="0" xfId="10" applyFont="1" applyAlignment="1">
      <alignment vertical="center" wrapText="1"/>
    </xf>
    <xf numFmtId="0" fontId="36" fillId="0" borderId="0" xfId="10" applyFont="1" applyAlignment="1">
      <alignment horizontal="justify" vertical="center" wrapText="1"/>
    </xf>
    <xf numFmtId="0" fontId="37" fillId="0" borderId="0" xfId="10" applyFont="1" applyAlignment="1" applyProtection="1">
      <alignment horizontal="left" vertical="center"/>
      <protection locked="0"/>
    </xf>
    <xf numFmtId="0" fontId="37" fillId="0" borderId="0" xfId="10" applyFont="1" applyAlignment="1" applyProtection="1">
      <alignment vertical="center" wrapText="1"/>
      <protection locked="0"/>
    </xf>
    <xf numFmtId="0" fontId="37" fillId="0" borderId="0" xfId="10" applyFont="1" applyAlignment="1" applyProtection="1">
      <alignment horizontal="justify" vertical="center" wrapText="1"/>
      <protection locked="0"/>
    </xf>
    <xf numFmtId="0" fontId="37" fillId="0" borderId="0" xfId="10" applyFont="1" applyAlignment="1">
      <alignment vertical="center" wrapText="1"/>
    </xf>
    <xf numFmtId="0" fontId="37" fillId="0" borderId="0" xfId="10" applyFont="1" applyAlignment="1">
      <alignment horizontal="justify" vertical="center" wrapText="1"/>
    </xf>
    <xf numFmtId="0" fontId="32" fillId="0" borderId="6" xfId="10" applyFont="1" applyBorder="1" applyAlignment="1">
      <alignment horizontal="center" vertical="center"/>
    </xf>
    <xf numFmtId="0" fontId="32" fillId="0" borderId="9" xfId="10" applyFont="1" applyBorder="1" applyAlignment="1">
      <alignment horizontal="center" vertical="center" wrapText="1"/>
    </xf>
    <xf numFmtId="0" fontId="2" fillId="8" borderId="0" xfId="10" applyFill="1">
      <alignment vertical="center"/>
    </xf>
    <xf numFmtId="0" fontId="35" fillId="8" borderId="0" xfId="10" applyFont="1" applyFill="1" applyAlignment="1">
      <alignment horizontal="left" vertical="center"/>
    </xf>
    <xf numFmtId="0" fontId="37" fillId="8" borderId="0" xfId="10" applyFont="1" applyFill="1" applyAlignment="1">
      <alignment horizontal="left" vertical="center"/>
    </xf>
    <xf numFmtId="0" fontId="37" fillId="8" borderId="0" xfId="10" applyFont="1" applyFill="1">
      <alignment vertical="center"/>
    </xf>
    <xf numFmtId="0" fontId="37" fillId="7" borderId="5" xfId="10" applyFont="1" applyFill="1" applyBorder="1" applyAlignment="1">
      <alignment horizontal="left" vertical="center"/>
    </xf>
    <xf numFmtId="0" fontId="37" fillId="9" borderId="5" xfId="10" applyFont="1" applyFill="1" applyBorder="1" applyAlignment="1">
      <alignment horizontal="left" vertical="center"/>
    </xf>
    <xf numFmtId="0" fontId="41" fillId="8" borderId="0" xfId="10" applyFont="1" applyFill="1" applyAlignment="1">
      <alignment horizontal="left" vertical="center"/>
    </xf>
    <xf numFmtId="0" fontId="37" fillId="8" borderId="5" xfId="10" applyFont="1" applyFill="1" applyBorder="1" applyAlignment="1">
      <alignment horizontal="center" vertical="center"/>
    </xf>
    <xf numFmtId="0" fontId="37" fillId="8" borderId="5" xfId="10" applyFont="1" applyFill="1" applyBorder="1" applyAlignment="1">
      <alignment horizontal="left" vertical="center"/>
    </xf>
    <xf numFmtId="0" fontId="42" fillId="8" borderId="0" xfId="10" applyFont="1" applyFill="1" applyAlignment="1">
      <alignment horizontal="left" vertical="center"/>
    </xf>
    <xf numFmtId="0" fontId="37" fillId="8" borderId="0" xfId="10" applyFont="1" applyFill="1" applyAlignment="1">
      <alignment horizontal="left" vertical="center" wrapText="1"/>
    </xf>
    <xf numFmtId="0" fontId="42" fillId="8" borderId="0" xfId="10" applyFont="1" applyFill="1">
      <alignment vertical="center"/>
    </xf>
    <xf numFmtId="0" fontId="39" fillId="8" borderId="0" xfId="10" applyFont="1" applyFill="1">
      <alignment vertical="center"/>
    </xf>
    <xf numFmtId="0" fontId="42" fillId="8" borderId="0" xfId="10" applyFont="1" applyFill="1" applyAlignment="1">
      <alignment vertical="center" shrinkToFit="1"/>
    </xf>
    <xf numFmtId="0" fontId="45" fillId="8" borderId="0" xfId="10" applyFont="1" applyFill="1" applyAlignment="1">
      <alignment vertical="center" shrinkToFit="1"/>
    </xf>
    <xf numFmtId="0" fontId="37" fillId="8" borderId="0" xfId="10" applyFont="1" applyFill="1" applyAlignment="1">
      <alignment vertical="center" wrapText="1"/>
    </xf>
    <xf numFmtId="0" fontId="37" fillId="8" borderId="0" xfId="10" applyFont="1" applyFill="1" applyAlignment="1">
      <alignment vertical="center" textRotation="90"/>
    </xf>
    <xf numFmtId="0" fontId="46" fillId="8" borderId="0" xfId="10" applyFont="1" applyFill="1" applyAlignment="1">
      <alignment horizontal="left" vertical="center"/>
    </xf>
    <xf numFmtId="0" fontId="46" fillId="0" borderId="0" xfId="10" applyFont="1" applyAlignment="1">
      <alignment horizontal="left" vertical="center"/>
    </xf>
    <xf numFmtId="0" fontId="48" fillId="8" borderId="0" xfId="10" applyFont="1" applyFill="1">
      <alignment vertical="center"/>
    </xf>
    <xf numFmtId="0" fontId="48" fillId="8" borderId="5" xfId="10" applyFont="1" applyFill="1" applyBorder="1" applyAlignment="1">
      <alignment horizontal="center" vertical="center"/>
    </xf>
    <xf numFmtId="0" fontId="48" fillId="8" borderId="5" xfId="10" applyFont="1" applyFill="1" applyBorder="1" applyAlignment="1">
      <alignment vertical="center" shrinkToFit="1"/>
    </xf>
    <xf numFmtId="0" fontId="48" fillId="8" borderId="70" xfId="10" applyFont="1" applyFill="1" applyBorder="1" applyAlignment="1">
      <alignment horizontal="center" vertical="center" shrinkToFit="1"/>
    </xf>
    <xf numFmtId="0" fontId="32" fillId="8" borderId="86" xfId="10" applyFont="1" applyFill="1" applyBorder="1" applyAlignment="1">
      <alignment horizontal="center" vertical="center"/>
    </xf>
    <xf numFmtId="0" fontId="32" fillId="8" borderId="87" xfId="10" applyFont="1" applyFill="1" applyBorder="1" applyAlignment="1">
      <alignment horizontal="center" vertical="center"/>
    </xf>
    <xf numFmtId="0" fontId="48" fillId="8" borderId="88" xfId="10" applyFont="1" applyFill="1" applyBorder="1" applyAlignment="1">
      <alignment horizontal="center" vertical="center"/>
    </xf>
    <xf numFmtId="0" fontId="48" fillId="8" borderId="89" xfId="10" applyFont="1" applyFill="1" applyBorder="1" applyAlignment="1">
      <alignment horizontal="center" vertical="center"/>
    </xf>
    <xf numFmtId="0" fontId="32" fillId="8" borderId="4" xfId="10" applyFont="1" applyFill="1" applyBorder="1">
      <alignment vertical="center"/>
    </xf>
    <xf numFmtId="0" fontId="32" fillId="8" borderId="7" xfId="10" applyFont="1" applyFill="1" applyBorder="1" applyAlignment="1">
      <alignment vertical="center" shrinkToFit="1"/>
    </xf>
    <xf numFmtId="0" fontId="32" fillId="8" borderId="7" xfId="10" applyFont="1" applyFill="1" applyBorder="1">
      <alignment vertical="center"/>
    </xf>
    <xf numFmtId="0" fontId="48" fillId="8" borderId="51" xfId="10" applyFont="1" applyFill="1" applyBorder="1">
      <alignment vertical="center"/>
    </xf>
    <xf numFmtId="0" fontId="48" fillId="8" borderId="56" xfId="10" applyFont="1" applyFill="1" applyBorder="1">
      <alignment vertical="center"/>
    </xf>
    <xf numFmtId="0" fontId="48" fillId="8" borderId="5" xfId="10" applyFont="1" applyFill="1" applyBorder="1">
      <alignment vertical="center"/>
    </xf>
    <xf numFmtId="0" fontId="48" fillId="8" borderId="6" xfId="10" applyFont="1" applyFill="1" applyBorder="1">
      <alignment vertical="center"/>
    </xf>
    <xf numFmtId="0" fontId="32" fillId="8" borderId="5" xfId="10" applyFont="1" applyFill="1" applyBorder="1">
      <alignment vertical="center"/>
    </xf>
    <xf numFmtId="0" fontId="32" fillId="8" borderId="8" xfId="10" applyFont="1" applyFill="1" applyBorder="1">
      <alignment vertical="center"/>
    </xf>
    <xf numFmtId="0" fontId="48" fillId="8" borderId="9" xfId="10" applyFont="1" applyFill="1" applyBorder="1">
      <alignment vertical="center"/>
    </xf>
    <xf numFmtId="0" fontId="48" fillId="8" borderId="10" xfId="10" applyFont="1" applyFill="1" applyBorder="1">
      <alignment vertical="center"/>
    </xf>
    <xf numFmtId="0" fontId="49" fillId="8" borderId="0" xfId="10" applyFont="1" applyFill="1">
      <alignment vertical="center"/>
    </xf>
    <xf numFmtId="0" fontId="21" fillId="0" borderId="32" xfId="4" applyFont="1" applyBorder="1" applyAlignment="1">
      <alignment vertical="top" wrapText="1"/>
    </xf>
    <xf numFmtId="0" fontId="21" fillId="0" borderId="33" xfId="4" applyFont="1" applyBorder="1" applyAlignment="1">
      <alignment vertical="top" wrapText="1"/>
    </xf>
    <xf numFmtId="0" fontId="21" fillId="0" borderId="34" xfId="4" applyFont="1" applyBorder="1" applyAlignment="1">
      <alignment vertical="top" wrapText="1"/>
    </xf>
    <xf numFmtId="0" fontId="21" fillId="0" borderId="0" xfId="4" applyFont="1" applyAlignment="1">
      <alignment vertical="top" wrapText="1"/>
    </xf>
    <xf numFmtId="0" fontId="27" fillId="0" borderId="0" xfId="4" applyFont="1" applyAlignment="1">
      <alignment vertical="top" wrapText="1"/>
    </xf>
    <xf numFmtId="0" fontId="21" fillId="0" borderId="27" xfId="4" applyFont="1" applyBorder="1" applyAlignment="1">
      <alignment vertical="top" wrapText="1"/>
    </xf>
    <xf numFmtId="0" fontId="21" fillId="0" borderId="28" xfId="4" applyFont="1" applyBorder="1" applyAlignment="1">
      <alignment vertical="top" wrapText="1"/>
    </xf>
    <xf numFmtId="0" fontId="27" fillId="0" borderId="28" xfId="4" applyFont="1" applyBorder="1" applyAlignment="1">
      <alignment vertical="top" wrapText="1"/>
    </xf>
    <xf numFmtId="0" fontId="23" fillId="0" borderId="29" xfId="4" applyFont="1" applyBorder="1" applyAlignment="1">
      <alignment vertical="top" wrapText="1"/>
    </xf>
    <xf numFmtId="0" fontId="21" fillId="0" borderId="24" xfId="4" applyFont="1" applyBorder="1" applyAlignment="1">
      <alignment horizontal="center" vertical="top" shrinkToFit="1"/>
    </xf>
    <xf numFmtId="0" fontId="21" fillId="0" borderId="36" xfId="4" applyFont="1" applyBorder="1" applyAlignment="1">
      <alignment horizontal="center" vertical="top" shrinkToFit="1"/>
    </xf>
    <xf numFmtId="0" fontId="21" fillId="0" borderId="38" xfId="4" applyFont="1" applyBorder="1" applyAlignment="1">
      <alignment horizontal="center" vertical="top" shrinkToFit="1"/>
    </xf>
    <xf numFmtId="0" fontId="21" fillId="0" borderId="37" xfId="4" applyFont="1" applyBorder="1" applyAlignment="1">
      <alignment horizontal="center" vertical="top" shrinkToFit="1"/>
    </xf>
    <xf numFmtId="0" fontId="21" fillId="0" borderId="65" xfId="4" applyFont="1" applyBorder="1" applyAlignment="1">
      <alignment horizontal="center" vertical="top" shrinkToFit="1"/>
    </xf>
    <xf numFmtId="0" fontId="27" fillId="0" borderId="27" xfId="4" applyFont="1" applyBorder="1" applyAlignment="1">
      <alignment vertical="top" wrapText="1"/>
    </xf>
    <xf numFmtId="0" fontId="23" fillId="0" borderId="23" xfId="4" applyFont="1" applyBorder="1" applyAlignment="1">
      <alignment vertical="top" wrapText="1"/>
    </xf>
    <xf numFmtId="0" fontId="27" fillId="0" borderId="27" xfId="4" applyFont="1" applyBorder="1" applyAlignment="1">
      <alignment vertical="center" shrinkToFit="1"/>
    </xf>
    <xf numFmtId="0" fontId="21" fillId="0" borderId="17" xfId="4" applyFont="1" applyBorder="1">
      <alignment vertical="center"/>
    </xf>
    <xf numFmtId="0" fontId="21" fillId="0" borderId="24" xfId="0" applyFont="1" applyBorder="1" applyAlignment="1">
      <alignment horizontal="center" vertical="top" shrinkToFit="1"/>
    </xf>
    <xf numFmtId="0" fontId="21" fillId="0" borderId="63" xfId="0" applyFont="1" applyBorder="1" applyAlignment="1">
      <alignment horizontal="center" vertical="top" shrinkToFit="1"/>
    </xf>
    <xf numFmtId="0" fontId="21" fillId="0" borderId="64" xfId="0" applyFont="1" applyBorder="1" applyAlignment="1">
      <alignment horizontal="center" vertical="top" shrinkToFit="1"/>
    </xf>
    <xf numFmtId="0" fontId="23" fillId="0" borderId="23" xfId="0" applyFont="1" applyBorder="1" applyAlignment="1">
      <alignment vertical="top" wrapText="1"/>
    </xf>
    <xf numFmtId="0" fontId="27" fillId="0" borderId="0" xfId="0" applyFont="1" applyAlignment="1">
      <alignment vertical="top" wrapText="1"/>
    </xf>
    <xf numFmtId="0" fontId="27" fillId="0" borderId="28" xfId="0" applyFont="1" applyBorder="1" applyAlignment="1">
      <alignment vertical="top" wrapText="1"/>
    </xf>
    <xf numFmtId="0" fontId="21" fillId="0" borderId="30" xfId="0" applyFont="1" applyBorder="1" applyAlignment="1">
      <alignment horizontal="center" vertical="top" shrinkToFit="1"/>
    </xf>
    <xf numFmtId="0" fontId="21" fillId="0" borderId="0" xfId="0" applyFont="1" applyAlignment="1">
      <alignment horizontal="center" vertical="top" shrinkToFit="1"/>
    </xf>
    <xf numFmtId="0" fontId="21" fillId="0" borderId="90" xfId="0" applyFont="1" applyBorder="1" applyAlignment="1">
      <alignment horizontal="center" vertical="top" shrinkToFit="1"/>
    </xf>
    <xf numFmtId="0" fontId="27" fillId="0" borderId="32" xfId="0" applyFont="1" applyBorder="1" applyAlignment="1">
      <alignment vertical="center" shrinkToFit="1"/>
    </xf>
    <xf numFmtId="0" fontId="27" fillId="0" borderId="33" xfId="0" applyFont="1" applyBorder="1" applyAlignment="1">
      <alignment vertical="center"/>
    </xf>
    <xf numFmtId="0" fontId="27" fillId="0" borderId="34" xfId="0" applyFont="1" applyBorder="1" applyAlignment="1">
      <alignment vertical="center"/>
    </xf>
    <xf numFmtId="0" fontId="21" fillId="0" borderId="36" xfId="0" applyFont="1" applyBorder="1" applyAlignment="1">
      <alignment vertical="center" shrinkToFit="1"/>
    </xf>
    <xf numFmtId="0" fontId="21" fillId="0" borderId="33" xfId="0" applyFont="1" applyBorder="1" applyAlignment="1">
      <alignment vertical="center" shrinkToFit="1"/>
    </xf>
    <xf numFmtId="0" fontId="21" fillId="0" borderId="65" xfId="0" applyFont="1" applyBorder="1" applyAlignment="1">
      <alignment vertical="center" shrinkToFit="1"/>
    </xf>
    <xf numFmtId="0" fontId="23" fillId="0" borderId="35" xfId="0" applyFont="1" applyBorder="1" applyAlignment="1">
      <alignment vertical="center"/>
    </xf>
    <xf numFmtId="0" fontId="23" fillId="0" borderId="29" xfId="0" applyFont="1" applyBorder="1" applyAlignment="1">
      <alignment vertical="top" wrapText="1"/>
    </xf>
    <xf numFmtId="0" fontId="27" fillId="0" borderId="27" xfId="0" applyFont="1" applyBorder="1" applyAlignment="1">
      <alignment vertical="top" wrapText="1"/>
    </xf>
    <xf numFmtId="0" fontId="21" fillId="0" borderId="27" xfId="0" applyFont="1" applyBorder="1" applyAlignment="1">
      <alignment vertical="top" wrapText="1"/>
    </xf>
    <xf numFmtId="0" fontId="21" fillId="0" borderId="0" xfId="0" applyFont="1" applyAlignment="1">
      <alignment vertical="top" wrapText="1"/>
    </xf>
    <xf numFmtId="0" fontId="21" fillId="0" borderId="28" xfId="0" applyFont="1" applyBorder="1" applyAlignment="1">
      <alignment vertical="top" wrapText="1"/>
    </xf>
    <xf numFmtId="0" fontId="21" fillId="0" borderId="32" xfId="0" applyFont="1" applyBorder="1" applyAlignment="1">
      <alignment vertical="top" wrapText="1"/>
    </xf>
    <xf numFmtId="0" fontId="21" fillId="0" borderId="33" xfId="0" applyFont="1" applyBorder="1" applyAlignment="1">
      <alignment vertical="top" wrapText="1"/>
    </xf>
    <xf numFmtId="0" fontId="21" fillId="0" borderId="34" xfId="0" applyFont="1" applyBorder="1" applyAlignment="1">
      <alignment vertical="top" wrapText="1"/>
    </xf>
    <xf numFmtId="0" fontId="21" fillId="0" borderId="27" xfId="0" applyFont="1" applyBorder="1" applyAlignment="1">
      <alignment vertical="center" shrinkToFit="1"/>
    </xf>
    <xf numFmtId="0" fontId="21" fillId="0" borderId="0" xfId="0" applyFont="1" applyAlignment="1">
      <alignment vertical="center"/>
    </xf>
    <xf numFmtId="0" fontId="21" fillId="0" borderId="28" xfId="0" applyFont="1" applyBorder="1" applyAlignment="1">
      <alignment vertical="center"/>
    </xf>
    <xf numFmtId="0" fontId="50" fillId="0" borderId="29" xfId="4" applyFont="1" applyBorder="1" applyAlignment="1">
      <alignment vertical="top" wrapText="1"/>
    </xf>
    <xf numFmtId="0" fontId="50" fillId="0" borderId="35" xfId="4" applyFont="1" applyBorder="1" applyAlignment="1">
      <alignment vertical="top" wrapText="1"/>
    </xf>
    <xf numFmtId="0" fontId="50" fillId="0" borderId="23" xfId="4" applyFont="1" applyBorder="1" applyAlignment="1">
      <alignment vertical="top" wrapText="1"/>
    </xf>
    <xf numFmtId="0" fontId="21" fillId="0" borderId="90" xfId="4" applyFont="1" applyBorder="1" applyAlignment="1">
      <alignment horizontal="center" vertical="top" shrinkToFit="1"/>
    </xf>
    <xf numFmtId="0" fontId="21" fillId="0" borderId="90" xfId="4" applyFont="1" applyBorder="1" applyAlignment="1">
      <alignment vertical="center" shrinkToFit="1"/>
    </xf>
    <xf numFmtId="0" fontId="21" fillId="0" borderId="64" xfId="4" applyFont="1" applyBorder="1" applyAlignment="1">
      <alignment vertical="top" shrinkToFit="1"/>
    </xf>
    <xf numFmtId="0" fontId="21" fillId="0" borderId="33" xfId="4" applyFont="1" applyBorder="1" applyAlignment="1">
      <alignment vertical="center" shrinkToFit="1"/>
    </xf>
    <xf numFmtId="0" fontId="21" fillId="0" borderId="65" xfId="4" applyFont="1" applyBorder="1" applyAlignment="1">
      <alignment vertical="center" shrinkToFit="1"/>
    </xf>
    <xf numFmtId="0" fontId="21" fillId="0" borderId="90" xfId="4" applyFont="1" applyBorder="1" applyAlignment="1">
      <alignment vertical="top" shrinkToFit="1"/>
    </xf>
    <xf numFmtId="0" fontId="21" fillId="0" borderId="0" xfId="4" applyFont="1" applyAlignment="1">
      <alignment vertical="top" shrinkToFit="1"/>
    </xf>
    <xf numFmtId="0" fontId="27" fillId="0" borderId="27" xfId="0" applyFont="1" applyBorder="1" applyAlignment="1">
      <alignment vertical="center" shrinkToFit="1"/>
    </xf>
    <xf numFmtId="0" fontId="27" fillId="0" borderId="0" xfId="0" applyFont="1" applyAlignment="1">
      <alignment vertical="center"/>
    </xf>
    <xf numFmtId="0" fontId="27" fillId="0" borderId="28" xfId="0" applyFont="1" applyBorder="1" applyAlignment="1">
      <alignment vertical="center"/>
    </xf>
    <xf numFmtId="0" fontId="21" fillId="0" borderId="30" xfId="0" applyFont="1" applyBorder="1" applyAlignment="1">
      <alignment vertical="center" shrinkToFit="1"/>
    </xf>
    <xf numFmtId="0" fontId="21" fillId="0" borderId="0" xfId="0" applyFont="1" applyAlignment="1">
      <alignment vertical="center" shrinkToFit="1"/>
    </xf>
    <xf numFmtId="0" fontId="21" fillId="0" borderId="90" xfId="0" applyFont="1" applyBorder="1" applyAlignment="1">
      <alignment vertical="center" shrinkToFit="1"/>
    </xf>
    <xf numFmtId="0" fontId="23" fillId="0" borderId="29" xfId="0" applyFont="1" applyBorder="1" applyAlignment="1">
      <alignment vertical="center"/>
    </xf>
    <xf numFmtId="0" fontId="21" fillId="0" borderId="33" xfId="4" applyFont="1" applyBorder="1" applyAlignment="1">
      <alignment horizontal="center" vertical="top" shrinkToFit="1"/>
    </xf>
    <xf numFmtId="0" fontId="21" fillId="0" borderId="63" xfId="4" applyFont="1" applyBorder="1" applyAlignment="1">
      <alignment horizontal="center" vertical="top" shrinkToFit="1"/>
    </xf>
    <xf numFmtId="0" fontId="21" fillId="0" borderId="12" xfId="4" applyFont="1" applyBorder="1" applyAlignment="1">
      <alignment vertical="top" wrapText="1"/>
    </xf>
    <xf numFmtId="0" fontId="21" fillId="0" borderId="39" xfId="4" applyFont="1" applyBorder="1" applyAlignment="1">
      <alignment vertical="top" wrapText="1"/>
    </xf>
    <xf numFmtId="0" fontId="21" fillId="0" borderId="40" xfId="4" applyFont="1" applyBorder="1" applyAlignment="1">
      <alignment vertical="top" wrapText="1"/>
    </xf>
    <xf numFmtId="0" fontId="21" fillId="0" borderId="39" xfId="4" applyFont="1" applyBorder="1" applyAlignment="1">
      <alignment vertical="center" shrinkToFit="1"/>
    </xf>
    <xf numFmtId="0" fontId="21" fillId="0" borderId="91" xfId="4" applyFont="1" applyBorder="1" applyAlignment="1">
      <alignment vertical="center" shrinkToFit="1"/>
    </xf>
    <xf numFmtId="0" fontId="51" fillId="0" borderId="0" xfId="0" applyFont="1"/>
    <xf numFmtId="0" fontId="51" fillId="5" borderId="0" xfId="0" applyFont="1" applyFill="1"/>
    <xf numFmtId="0" fontId="0" fillId="5" borderId="0" xfId="0" applyFill="1"/>
    <xf numFmtId="0" fontId="15" fillId="5" borderId="0" xfId="0" applyFont="1" applyFill="1"/>
    <xf numFmtId="38" fontId="3" fillId="2" borderId="5" xfId="1" applyFont="1" applyFill="1" applyBorder="1" applyAlignment="1">
      <alignment vertical="center"/>
    </xf>
    <xf numFmtId="38" fontId="3" fillId="3" borderId="5" xfId="1" applyFont="1" applyFill="1" applyBorder="1" applyAlignment="1">
      <alignment vertical="center"/>
    </xf>
    <xf numFmtId="0" fontId="32" fillId="5" borderId="0" xfId="10" applyFont="1" applyFill="1">
      <alignment vertical="center"/>
    </xf>
    <xf numFmtId="0" fontId="33" fillId="5" borderId="0" xfId="10" applyFont="1" applyFill="1" applyAlignment="1">
      <alignment horizontal="right" vertical="center"/>
    </xf>
    <xf numFmtId="0" fontId="33" fillId="5" borderId="0" xfId="10" applyFont="1" applyFill="1">
      <alignment vertical="center"/>
    </xf>
    <xf numFmtId="0" fontId="33" fillId="5" borderId="0" xfId="10" applyFont="1" applyFill="1" applyAlignment="1">
      <alignment horizontal="center" vertical="center"/>
    </xf>
    <xf numFmtId="0" fontId="21" fillId="0" borderId="27" xfId="4" applyFont="1" applyBorder="1" applyAlignment="1">
      <alignment vertical="top" wrapText="1"/>
    </xf>
    <xf numFmtId="0" fontId="21" fillId="0" borderId="28" xfId="4" applyFont="1" applyBorder="1" applyAlignment="1">
      <alignment vertical="top" wrapText="1"/>
    </xf>
    <xf numFmtId="0" fontId="21" fillId="0" borderId="0" xfId="4" applyFont="1" applyBorder="1">
      <alignment vertical="center"/>
    </xf>
    <xf numFmtId="0" fontId="27" fillId="0" borderId="0" xfId="4" applyFont="1" applyBorder="1">
      <alignment vertical="center"/>
    </xf>
    <xf numFmtId="0" fontId="21" fillId="0" borderId="0" xfId="4" applyFont="1" applyBorder="1" applyAlignment="1">
      <alignment vertical="top" wrapText="1"/>
    </xf>
    <xf numFmtId="0" fontId="21" fillId="0" borderId="0" xfId="0" applyFont="1" applyBorder="1" applyAlignment="1">
      <alignment horizontal="center" vertical="top" shrinkToFit="1"/>
    </xf>
    <xf numFmtId="0" fontId="21" fillId="0" borderId="0" xfId="4" applyFont="1" applyBorder="1" applyAlignment="1">
      <alignment vertical="top" shrinkToFit="1"/>
    </xf>
    <xf numFmtId="0" fontId="21" fillId="0" borderId="36" xfId="4" applyFont="1" applyBorder="1" applyAlignment="1">
      <alignment horizontal="center" vertical="top" shrinkToFit="1"/>
    </xf>
    <xf numFmtId="0" fontId="21" fillId="0" borderId="37" xfId="4" applyFont="1" applyBorder="1" applyAlignment="1">
      <alignment horizontal="center" vertical="top" shrinkToFit="1"/>
    </xf>
    <xf numFmtId="0" fontId="50" fillId="0" borderId="35" xfId="4" applyFont="1" applyBorder="1" applyAlignment="1">
      <alignment vertical="top" wrapText="1"/>
    </xf>
    <xf numFmtId="0" fontId="21" fillId="0" borderId="0" xfId="0" applyFont="1" applyBorder="1" applyAlignment="1">
      <alignment vertical="center"/>
    </xf>
    <xf numFmtId="0" fontId="0" fillId="5" borderId="0" xfId="0" applyFont="1" applyFill="1"/>
    <xf numFmtId="0" fontId="0" fillId="0" borderId="0" xfId="0" applyFont="1"/>
    <xf numFmtId="0" fontId="21" fillId="0" borderId="27" xfId="0" applyFont="1" applyBorder="1" applyAlignment="1">
      <alignment vertical="top" wrapText="1"/>
    </xf>
    <xf numFmtId="0" fontId="21" fillId="0" borderId="0" xfId="0" applyFont="1" applyAlignment="1">
      <alignment vertical="top" wrapText="1"/>
    </xf>
    <xf numFmtId="0" fontId="21" fillId="0" borderId="28" xfId="0" applyFont="1" applyBorder="1" applyAlignment="1">
      <alignment vertical="top" wrapText="1"/>
    </xf>
    <xf numFmtId="0" fontId="21" fillId="0" borderId="27" xfId="4" applyFont="1" applyBorder="1" applyAlignment="1">
      <alignment vertical="top" wrapText="1"/>
    </xf>
    <xf numFmtId="0" fontId="21" fillId="0" borderId="0" xfId="4" applyFont="1" applyAlignment="1">
      <alignment vertical="top" wrapText="1"/>
    </xf>
    <xf numFmtId="0" fontId="21" fillId="0" borderId="28" xfId="4" applyFont="1" applyBorder="1" applyAlignment="1">
      <alignment vertical="top" wrapText="1"/>
    </xf>
    <xf numFmtId="0" fontId="27" fillId="0" borderId="28" xfId="4" applyFont="1" applyBorder="1" applyAlignment="1">
      <alignment vertical="top" wrapText="1"/>
    </xf>
    <xf numFmtId="0" fontId="27" fillId="0" borderId="0" xfId="0" applyFont="1" applyAlignment="1">
      <alignment vertical="top" wrapText="1"/>
    </xf>
    <xf numFmtId="0" fontId="27" fillId="0" borderId="28" xfId="0" applyFont="1" applyBorder="1" applyAlignment="1">
      <alignment vertical="top" wrapText="1"/>
    </xf>
    <xf numFmtId="0" fontId="27" fillId="0" borderId="27" xfId="0" applyFont="1" applyBorder="1" applyAlignment="1">
      <alignment vertical="top" wrapText="1"/>
    </xf>
    <xf numFmtId="0" fontId="23" fillId="0" borderId="23" xfId="0" applyFont="1" applyBorder="1" applyAlignment="1">
      <alignment vertical="top" wrapText="1"/>
    </xf>
    <xf numFmtId="0" fontId="23" fillId="0" borderId="29" xfId="4" applyFont="1" applyBorder="1" applyAlignment="1">
      <alignment vertical="top" wrapText="1"/>
    </xf>
    <xf numFmtId="0" fontId="27" fillId="0" borderId="27" xfId="4" applyFont="1" applyBorder="1" applyAlignment="1">
      <alignment vertical="top" wrapText="1"/>
    </xf>
    <xf numFmtId="0" fontId="23" fillId="0" borderId="23" xfId="4" applyFont="1" applyBorder="1" applyAlignment="1">
      <alignment vertical="top" wrapText="1"/>
    </xf>
    <xf numFmtId="0" fontId="27" fillId="0" borderId="0" xfId="4" applyFont="1" applyBorder="1" applyAlignment="1">
      <alignment vertical="top" wrapText="1"/>
    </xf>
    <xf numFmtId="0" fontId="32" fillId="0" borderId="47" xfId="10" applyFont="1" applyBorder="1">
      <alignment vertical="center"/>
    </xf>
    <xf numFmtId="178" fontId="32" fillId="7" borderId="93" xfId="10" applyNumberFormat="1" applyFont="1" applyFill="1" applyBorder="1" applyAlignment="1" applyProtection="1">
      <alignment horizontal="center" vertical="center" shrinkToFit="1"/>
      <protection locked="0"/>
    </xf>
    <xf numFmtId="178" fontId="32" fillId="7" borderId="94" xfId="10" applyNumberFormat="1" applyFont="1" applyFill="1" applyBorder="1" applyAlignment="1" applyProtection="1">
      <alignment horizontal="center" vertical="center" shrinkToFit="1"/>
      <protection locked="0"/>
    </xf>
    <xf numFmtId="178" fontId="32" fillId="7" borderId="95" xfId="10" applyNumberFormat="1" applyFont="1" applyFill="1" applyBorder="1" applyAlignment="1" applyProtection="1">
      <alignment horizontal="center" vertical="center" shrinkToFit="1"/>
      <protection locked="0"/>
    </xf>
    <xf numFmtId="0" fontId="52" fillId="0" borderId="35" xfId="0" applyFont="1" applyBorder="1" applyAlignment="1">
      <alignment vertical="top" wrapText="1"/>
    </xf>
    <xf numFmtId="0" fontId="52" fillId="0" borderId="35" xfId="0" applyFont="1" applyBorder="1" applyAlignment="1">
      <alignment vertical="center"/>
    </xf>
    <xf numFmtId="0" fontId="52" fillId="0" borderId="23" xfId="0" applyFont="1" applyBorder="1" applyAlignment="1">
      <alignment vertical="top" wrapText="1"/>
    </xf>
    <xf numFmtId="0" fontId="52" fillId="0" borderId="29" xfId="0" applyFont="1" applyBorder="1" applyAlignment="1">
      <alignment vertical="top" wrapText="1"/>
    </xf>
    <xf numFmtId="0" fontId="52" fillId="0" borderId="29" xfId="0" applyFont="1" applyBorder="1" applyAlignment="1">
      <alignment vertical="center"/>
    </xf>
    <xf numFmtId="0" fontId="21" fillId="0" borderId="63" xfId="4" applyFont="1" applyBorder="1" applyAlignment="1">
      <alignment vertical="top" shrinkToFit="1"/>
    </xf>
    <xf numFmtId="0" fontId="21" fillId="0" borderId="27" xfId="4" applyFont="1" applyBorder="1" applyAlignment="1">
      <alignment horizontal="left" vertical="top" wrapText="1" shrinkToFit="1"/>
    </xf>
    <xf numFmtId="0" fontId="21" fillId="0" borderId="0" xfId="4" applyFont="1" applyBorder="1" applyAlignment="1">
      <alignment horizontal="left" vertical="top" wrapText="1" shrinkToFit="1"/>
    </xf>
    <xf numFmtId="0" fontId="21" fillId="0" borderId="28" xfId="4" applyFont="1" applyBorder="1" applyAlignment="1">
      <alignment horizontal="left" vertical="top" wrapText="1" shrinkToFit="1"/>
    </xf>
    <xf numFmtId="0" fontId="27" fillId="0" borderId="62" xfId="4" applyFont="1" applyBorder="1" applyAlignment="1">
      <alignment vertical="top" wrapText="1"/>
    </xf>
    <xf numFmtId="0" fontId="21" fillId="0" borderId="27" xfId="4" applyFont="1" applyBorder="1" applyAlignment="1">
      <alignment vertical="top" wrapText="1"/>
    </xf>
    <xf numFmtId="0" fontId="21" fillId="0" borderId="28" xfId="4" applyFont="1" applyBorder="1" applyAlignment="1">
      <alignment vertical="top" wrapText="1"/>
    </xf>
    <xf numFmtId="0" fontId="27" fillId="0" borderId="27" xfId="4" applyFont="1" applyBorder="1" applyAlignment="1">
      <alignment vertical="top" wrapText="1"/>
    </xf>
    <xf numFmtId="0" fontId="21" fillId="0" borderId="0" xfId="4" applyFont="1" applyBorder="1" applyAlignment="1">
      <alignment vertical="top" wrapText="1"/>
    </xf>
    <xf numFmtId="0" fontId="27" fillId="0" borderId="28" xfId="4" applyFont="1" applyBorder="1" applyAlignment="1">
      <alignment horizontal="left" vertical="top" wrapText="1"/>
    </xf>
    <xf numFmtId="0" fontId="23" fillId="0" borderId="35" xfId="0" applyFont="1" applyBorder="1" applyAlignment="1">
      <alignment vertical="top" wrapText="1"/>
    </xf>
    <xf numFmtId="0" fontId="27" fillId="0" borderId="27" xfId="4" applyFont="1" applyBorder="1" applyAlignment="1">
      <alignment horizontal="left" vertical="top" wrapText="1" shrinkToFit="1"/>
    </xf>
    <xf numFmtId="0" fontId="27" fillId="0" borderId="28" xfId="4" applyFont="1" applyBorder="1" applyAlignment="1">
      <alignment horizontal="left" vertical="top" wrapText="1" shrinkToFit="1"/>
    </xf>
    <xf numFmtId="0" fontId="27" fillId="0" borderId="0" xfId="4" applyFont="1" applyBorder="1" applyAlignment="1">
      <alignment horizontal="left" vertical="top" wrapText="1" shrinkToFit="1"/>
    </xf>
    <xf numFmtId="0" fontId="23" fillId="0" borderId="29" xfId="4" applyFont="1" applyBorder="1" applyAlignment="1">
      <alignment vertical="top" wrapText="1"/>
    </xf>
    <xf numFmtId="0" fontId="27" fillId="0" borderId="27" xfId="4" applyFont="1" applyBorder="1" applyAlignment="1">
      <alignment vertical="center" shrinkToFit="1"/>
    </xf>
    <xf numFmtId="0" fontId="23" fillId="0" borderId="23" xfId="4" applyFont="1" applyBorder="1" applyAlignment="1">
      <alignment vertical="top" wrapText="1"/>
    </xf>
    <xf numFmtId="0" fontId="50" fillId="0" borderId="29" xfId="4" applyFont="1" applyBorder="1" applyAlignment="1">
      <alignment vertical="top" wrapText="1"/>
    </xf>
    <xf numFmtId="0" fontId="50" fillId="0" borderId="35" xfId="4" applyFont="1" applyBorder="1" applyAlignment="1">
      <alignment vertical="top" wrapText="1"/>
    </xf>
    <xf numFmtId="0" fontId="21" fillId="0" borderId="24" xfId="4" applyFont="1" applyBorder="1" applyAlignment="1">
      <alignment horizontal="center" vertical="top" shrinkToFit="1"/>
    </xf>
    <xf numFmtId="0" fontId="21" fillId="0" borderId="36" xfId="4" applyFont="1" applyBorder="1" applyAlignment="1">
      <alignment horizontal="center" vertical="top" shrinkToFit="1"/>
    </xf>
    <xf numFmtId="0" fontId="21" fillId="0" borderId="38" xfId="4" applyFont="1" applyBorder="1" applyAlignment="1">
      <alignment horizontal="center" vertical="top" shrinkToFit="1"/>
    </xf>
    <xf numFmtId="0" fontId="21" fillId="0" borderId="65" xfId="4" applyFont="1" applyBorder="1" applyAlignment="1">
      <alignment horizontal="center" vertical="top" shrinkToFit="1"/>
    </xf>
    <xf numFmtId="0" fontId="21" fillId="0" borderId="0" xfId="4" applyFont="1" applyBorder="1" applyAlignment="1">
      <alignment horizontal="center" vertical="top" shrinkToFit="1"/>
    </xf>
    <xf numFmtId="0" fontId="21" fillId="0" borderId="48" xfId="4" applyFont="1" applyBorder="1" applyAlignment="1">
      <alignment vertical="top" wrapText="1"/>
    </xf>
    <xf numFmtId="0" fontId="21" fillId="0" borderId="49" xfId="4" applyFont="1" applyBorder="1" applyAlignment="1">
      <alignment vertical="top" wrapText="1"/>
    </xf>
    <xf numFmtId="0" fontId="21" fillId="0" borderId="44" xfId="4" applyFont="1" applyBorder="1" applyAlignment="1">
      <alignment vertical="top" wrapText="1"/>
    </xf>
    <xf numFmtId="0" fontId="29" fillId="0" borderId="23" xfId="4" applyFont="1" applyBorder="1" applyAlignment="1">
      <alignment vertical="top" wrapText="1"/>
    </xf>
    <xf numFmtId="0" fontId="27" fillId="0" borderId="27" xfId="4" applyFont="1" applyBorder="1" applyAlignment="1">
      <alignment horizontal="left" vertical="top" wrapText="1"/>
    </xf>
    <xf numFmtId="0" fontId="27" fillId="0" borderId="0" xfId="4" applyFont="1" applyBorder="1" applyAlignment="1">
      <alignment horizontal="left" vertical="top" wrapText="1"/>
    </xf>
    <xf numFmtId="0" fontId="27" fillId="0" borderId="32" xfId="4" applyFont="1" applyBorder="1" applyAlignment="1">
      <alignment horizontal="left" vertical="top" wrapText="1"/>
    </xf>
    <xf numFmtId="0" fontId="21" fillId="0" borderId="48" xfId="0" applyFont="1" applyBorder="1" applyAlignment="1">
      <alignment vertical="top" wrapText="1"/>
    </xf>
    <xf numFmtId="0" fontId="21" fillId="0" borderId="49" xfId="0" applyFont="1" applyBorder="1" applyAlignment="1">
      <alignment vertical="top" wrapText="1"/>
    </xf>
    <xf numFmtId="0" fontId="21" fillId="0" borderId="44" xfId="0" applyFont="1" applyBorder="1" applyAlignment="1">
      <alignment vertical="top" wrapText="1"/>
    </xf>
    <xf numFmtId="0" fontId="27" fillId="0" borderId="32" xfId="0" applyFont="1" applyBorder="1" applyAlignment="1">
      <alignment vertical="top" wrapText="1"/>
    </xf>
    <xf numFmtId="0" fontId="21" fillId="0" borderId="36" xfId="0" applyFont="1" applyBorder="1" applyAlignment="1">
      <alignment horizontal="center" vertical="top" shrinkToFit="1"/>
    </xf>
    <xf numFmtId="0" fontId="21" fillId="0" borderId="33" xfId="0" applyFont="1" applyBorder="1" applyAlignment="1">
      <alignment horizontal="center" vertical="top" shrinkToFit="1"/>
    </xf>
    <xf numFmtId="0" fontId="21" fillId="0" borderId="65" xfId="0" applyFont="1" applyBorder="1" applyAlignment="1">
      <alignment horizontal="center" vertical="top" shrinkToFit="1"/>
    </xf>
    <xf numFmtId="0" fontId="21" fillId="0" borderId="48" xfId="4" applyFont="1" applyBorder="1" applyAlignment="1">
      <alignment vertical="center" shrinkToFit="1"/>
    </xf>
    <xf numFmtId="0" fontId="21" fillId="0" borderId="49" xfId="4" applyFont="1" applyBorder="1">
      <alignment vertical="center"/>
    </xf>
    <xf numFmtId="0" fontId="21" fillId="0" borderId="44" xfId="4" applyFont="1" applyBorder="1">
      <alignment vertical="center"/>
    </xf>
    <xf numFmtId="0" fontId="21" fillId="0" borderId="36" xfId="4" applyFont="1" applyBorder="1" applyAlignment="1">
      <alignment vertical="top" shrinkToFit="1"/>
    </xf>
    <xf numFmtId="0" fontId="21" fillId="0" borderId="33" xfId="4" applyFont="1" applyBorder="1" applyAlignment="1">
      <alignment vertical="top" shrinkToFit="1"/>
    </xf>
    <xf numFmtId="0" fontId="21" fillId="0" borderId="65" xfId="4" applyFont="1" applyBorder="1" applyAlignment="1">
      <alignment vertical="top" shrinkToFit="1"/>
    </xf>
    <xf numFmtId="0" fontId="18" fillId="0" borderId="7" xfId="8" applyFont="1" applyBorder="1">
      <alignment vertical="center"/>
    </xf>
    <xf numFmtId="0" fontId="5" fillId="0" borderId="5" xfId="8" applyFont="1" applyBorder="1" applyAlignment="1">
      <alignment vertical="center" wrapText="1" shrinkToFit="1"/>
    </xf>
    <xf numFmtId="0" fontId="5" fillId="0" borderId="7" xfId="8" applyFont="1" applyBorder="1" applyAlignment="1">
      <alignment horizontal="center" vertical="center" wrapText="1"/>
    </xf>
    <xf numFmtId="0" fontId="5" fillId="0" borderId="96" xfId="8" applyFont="1" applyBorder="1" applyAlignment="1">
      <alignment vertical="center" shrinkToFit="1"/>
    </xf>
    <xf numFmtId="0" fontId="5" fillId="0" borderId="5" xfId="8" applyFont="1" applyBorder="1" applyAlignment="1">
      <alignment vertical="center" wrapText="1"/>
    </xf>
    <xf numFmtId="0" fontId="5" fillId="10" borderId="18" xfId="8" applyFont="1" applyFill="1" applyBorder="1" applyAlignment="1">
      <alignment horizontal="center" vertical="center"/>
    </xf>
    <xf numFmtId="0" fontId="5" fillId="0" borderId="5" xfId="8" applyFont="1" applyBorder="1" applyAlignment="1">
      <alignment horizontal="left" vertical="top" wrapText="1"/>
    </xf>
    <xf numFmtId="0" fontId="18" fillId="0" borderId="43" xfId="8" applyFont="1" applyBorder="1">
      <alignment vertical="center"/>
    </xf>
    <xf numFmtId="0" fontId="5" fillId="0" borderId="43" xfId="8" applyFont="1" applyBorder="1" applyAlignment="1">
      <alignment vertical="center" wrapText="1" shrinkToFit="1"/>
    </xf>
    <xf numFmtId="0" fontId="5" fillId="0" borderId="48" xfId="8" applyFont="1" applyBorder="1" applyAlignment="1">
      <alignment horizontal="center" vertical="center" wrapText="1"/>
    </xf>
    <xf numFmtId="0" fontId="5" fillId="0" borderId="97" xfId="8" applyFont="1" applyBorder="1" applyAlignment="1">
      <alignment vertical="center" shrinkToFit="1"/>
    </xf>
    <xf numFmtId="0" fontId="5" fillId="0" borderId="43" xfId="8" applyFont="1" applyBorder="1" applyAlignment="1">
      <alignment vertical="center" wrapText="1"/>
    </xf>
    <xf numFmtId="0" fontId="5" fillId="10" borderId="43" xfId="8" applyFont="1" applyFill="1" applyBorder="1" applyAlignment="1">
      <alignment horizontal="center" vertical="center"/>
    </xf>
    <xf numFmtId="0" fontId="18" fillId="0" borderId="29" xfId="8" applyFont="1" applyBorder="1">
      <alignment vertical="center"/>
    </xf>
    <xf numFmtId="0" fontId="5" fillId="0" borderId="98" xfId="8" applyFont="1" applyBorder="1" applyAlignment="1">
      <alignment vertical="center" wrapText="1" shrinkToFit="1"/>
    </xf>
    <xf numFmtId="0" fontId="5" fillId="0" borderId="99" xfId="8" applyFont="1" applyBorder="1" applyAlignment="1">
      <alignment horizontal="center" vertical="center" wrapText="1"/>
    </xf>
    <xf numFmtId="0" fontId="5" fillId="0" borderId="100" xfId="8" applyFont="1" applyBorder="1" applyAlignment="1">
      <alignment vertical="center" shrinkToFit="1"/>
    </xf>
    <xf numFmtId="0" fontId="5" fillId="0" borderId="98" xfId="8" applyFont="1" applyBorder="1" applyAlignment="1">
      <alignment vertical="center" wrapText="1"/>
    </xf>
    <xf numFmtId="0" fontId="5" fillId="10" borderId="98" xfId="8" applyFont="1" applyFill="1" applyBorder="1" applyAlignment="1">
      <alignment horizontal="center" vertical="center"/>
    </xf>
    <xf numFmtId="0" fontId="5" fillId="0" borderId="29" xfId="8" applyFont="1" applyBorder="1" applyAlignment="1">
      <alignment horizontal="left" vertical="center" wrapText="1"/>
    </xf>
    <xf numFmtId="0" fontId="5" fillId="0" borderId="29" xfId="8" applyFont="1" applyBorder="1" applyAlignment="1">
      <alignment vertical="center" wrapText="1"/>
    </xf>
    <xf numFmtId="0" fontId="5" fillId="0" borderId="11" xfId="5" applyFont="1" applyBorder="1" applyAlignment="1">
      <alignment horizontal="center" vertical="center"/>
    </xf>
    <xf numFmtId="0" fontId="5" fillId="0" borderId="11" xfId="5" applyFont="1" applyBorder="1" applyAlignment="1">
      <alignment vertical="center" wrapText="1"/>
    </xf>
    <xf numFmtId="0" fontId="5" fillId="0" borderId="11" xfId="5" applyFont="1" applyBorder="1" applyAlignment="1">
      <alignment vertical="center" wrapText="1" shrinkToFit="1"/>
    </xf>
    <xf numFmtId="0" fontId="5" fillId="10" borderId="11" xfId="5" applyFont="1" applyFill="1" applyBorder="1">
      <alignment vertical="center"/>
    </xf>
    <xf numFmtId="0" fontId="5" fillId="0" borderId="12" xfId="5" applyFont="1" applyBorder="1" applyAlignment="1">
      <alignment horizontal="center" vertical="center" wrapText="1"/>
    </xf>
    <xf numFmtId="0" fontId="5" fillId="0" borderId="101" xfId="5" applyFont="1" applyBorder="1" applyAlignment="1">
      <alignment horizontal="center" vertical="center" shrinkToFit="1"/>
    </xf>
    <xf numFmtId="0" fontId="53" fillId="0" borderId="17" xfId="12" applyFont="1" applyBorder="1" applyAlignment="1">
      <alignment horizontal="left"/>
    </xf>
    <xf numFmtId="0" fontId="5" fillId="0" borderId="17" xfId="0" applyFont="1" applyBorder="1" applyAlignment="1">
      <alignment horizontal="left" vertical="center" wrapText="1" shrinkToFit="1"/>
    </xf>
    <xf numFmtId="0" fontId="5" fillId="0" borderId="17" xfId="0" applyFont="1" applyBorder="1" applyAlignment="1">
      <alignment vertical="center" wrapText="1" shrinkToFit="1"/>
    </xf>
    <xf numFmtId="183" fontId="5" fillId="0" borderId="17" xfId="0" applyNumberFormat="1" applyFont="1" applyBorder="1" applyAlignment="1">
      <alignment horizontal="center" vertical="center" wrapText="1"/>
    </xf>
    <xf numFmtId="0" fontId="5" fillId="0" borderId="17" xfId="0" applyFont="1" applyBorder="1" applyAlignment="1">
      <alignment horizontal="left" vertical="center" shrinkToFit="1"/>
    </xf>
    <xf numFmtId="0" fontId="5" fillId="0" borderId="17" xfId="0" applyFont="1" applyBorder="1" applyAlignment="1">
      <alignment vertical="center" wrapText="1"/>
    </xf>
    <xf numFmtId="0" fontId="5" fillId="0" borderId="17" xfId="13" applyFont="1" applyBorder="1" applyAlignment="1">
      <alignment horizontal="center" vertical="center"/>
    </xf>
    <xf numFmtId="0" fontId="7" fillId="0" borderId="0" xfId="0" applyFont="1" applyAlignment="1">
      <alignment horizontal="center"/>
    </xf>
    <xf numFmtId="0" fontId="7" fillId="0" borderId="0" xfId="0" applyFont="1" applyAlignment="1">
      <alignment horizontal="distributed"/>
    </xf>
    <xf numFmtId="0" fontId="7" fillId="0" borderId="0" xfId="0" applyFont="1" applyAlignment="1">
      <alignment horizontal="left" indent="1"/>
    </xf>
    <xf numFmtId="0" fontId="20" fillId="0" borderId="0" xfId="0" applyFont="1" applyAlignment="1">
      <alignment horizontal="distributed"/>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wrapText="1"/>
    </xf>
    <xf numFmtId="0" fontId="7" fillId="0" borderId="39" xfId="0" applyFont="1" applyBorder="1" applyAlignment="1">
      <alignment horizontal="center"/>
    </xf>
    <xf numFmtId="0" fontId="7" fillId="0" borderId="39" xfId="0" applyFont="1" applyBorder="1" applyAlignment="1"/>
    <xf numFmtId="0" fontId="36" fillId="0" borderId="39" xfId="10" applyFont="1" applyBorder="1" applyAlignment="1">
      <alignment horizontal="center" vertical="center"/>
    </xf>
    <xf numFmtId="0" fontId="36" fillId="0" borderId="7" xfId="10" applyFont="1" applyBorder="1" applyAlignment="1">
      <alignment horizontal="center" vertical="center"/>
    </xf>
    <xf numFmtId="0" fontId="36" fillId="0" borderId="17" xfId="10" applyFont="1" applyBorder="1" applyAlignment="1">
      <alignment horizontal="center" vertical="center"/>
    </xf>
    <xf numFmtId="0" fontId="36" fillId="0" borderId="18" xfId="10" applyFont="1" applyBorder="1" applyAlignment="1">
      <alignment horizontal="center" vertical="center"/>
    </xf>
    <xf numFmtId="177" fontId="36" fillId="0" borderId="7" xfId="10" applyNumberFormat="1" applyFont="1" applyBorder="1" applyAlignment="1">
      <alignment horizontal="center" vertical="center"/>
    </xf>
    <xf numFmtId="177" fontId="36" fillId="0" borderId="17" xfId="10" applyNumberFormat="1" applyFont="1" applyBorder="1" applyAlignment="1">
      <alignment horizontal="center" vertical="center"/>
    </xf>
    <xf numFmtId="177" fontId="36" fillId="0" borderId="18" xfId="10" applyNumberFormat="1" applyFont="1" applyBorder="1" applyAlignment="1">
      <alignment horizontal="center" vertical="center"/>
    </xf>
    <xf numFmtId="182" fontId="36" fillId="8" borderId="7" xfId="10" applyNumberFormat="1" applyFont="1" applyFill="1" applyBorder="1" applyAlignment="1">
      <alignment horizontal="center" vertical="center"/>
    </xf>
    <xf numFmtId="182" fontId="36" fillId="8" borderId="17" xfId="10" applyNumberFormat="1" applyFont="1" applyFill="1" applyBorder="1" applyAlignment="1">
      <alignment horizontal="center" vertical="center"/>
    </xf>
    <xf numFmtId="182" fontId="36" fillId="8" borderId="18" xfId="10" applyNumberFormat="1" applyFont="1" applyFill="1" applyBorder="1" applyAlignment="1">
      <alignment horizontal="center" vertical="center"/>
    </xf>
    <xf numFmtId="0" fontId="36" fillId="7" borderId="7" xfId="10" applyFont="1" applyFill="1" applyBorder="1" applyAlignment="1" applyProtection="1">
      <alignment horizontal="center" vertical="center"/>
      <protection locked="0"/>
    </xf>
    <xf numFmtId="0" fontId="36" fillId="7" borderId="18" xfId="10" applyFont="1" applyFill="1" applyBorder="1" applyAlignment="1" applyProtection="1">
      <alignment horizontal="center" vertical="center"/>
      <protection locked="0"/>
    </xf>
    <xf numFmtId="180" fontId="36" fillId="0" borderId="7" xfId="10" applyNumberFormat="1" applyFont="1" applyBorder="1" applyAlignment="1">
      <alignment horizontal="center" vertical="center"/>
    </xf>
    <xf numFmtId="180" fontId="36" fillId="0" borderId="17" xfId="10" applyNumberFormat="1" applyFont="1" applyBorder="1" applyAlignment="1">
      <alignment horizontal="center" vertical="center"/>
    </xf>
    <xf numFmtId="180" fontId="36" fillId="0" borderId="18" xfId="10" applyNumberFormat="1" applyFont="1" applyBorder="1" applyAlignment="1">
      <alignment horizontal="center" vertical="center"/>
    </xf>
    <xf numFmtId="181" fontId="36" fillId="8" borderId="0" xfId="10" applyNumberFormat="1" applyFont="1" applyFill="1" applyAlignment="1">
      <alignment horizontal="center" vertical="center"/>
    </xf>
    <xf numFmtId="0" fontId="36" fillId="8" borderId="0" xfId="10" applyFont="1" applyFill="1" applyAlignment="1">
      <alignment horizontal="center" vertical="center"/>
    </xf>
    <xf numFmtId="0" fontId="36" fillId="8" borderId="0" xfId="10" applyFont="1" applyFill="1" applyAlignment="1">
      <alignment horizontal="right" vertical="center"/>
    </xf>
    <xf numFmtId="180" fontId="36" fillId="0" borderId="7" xfId="10" applyNumberFormat="1" applyFont="1" applyBorder="1" applyAlignment="1">
      <alignment horizontal="right" vertical="center"/>
    </xf>
    <xf numFmtId="180" fontId="36" fillId="0" borderId="18" xfId="10" applyNumberFormat="1" applyFont="1" applyBorder="1" applyAlignment="1">
      <alignment horizontal="right" vertical="center"/>
    </xf>
    <xf numFmtId="180" fontId="36" fillId="0" borderId="7" xfId="11" applyNumberFormat="1" applyFont="1" applyBorder="1" applyAlignment="1">
      <alignment horizontal="right" vertical="center"/>
    </xf>
    <xf numFmtId="180" fontId="36" fillId="0" borderId="18" xfId="11" applyNumberFormat="1" applyFont="1" applyBorder="1" applyAlignment="1">
      <alignment horizontal="right" vertical="center"/>
    </xf>
    <xf numFmtId="180" fontId="36" fillId="7" borderId="7" xfId="10" applyNumberFormat="1" applyFont="1" applyFill="1" applyBorder="1" applyAlignment="1" applyProtection="1">
      <alignment horizontal="right" vertical="center"/>
      <protection locked="0"/>
    </xf>
    <xf numFmtId="180" fontId="36" fillId="7" borderId="18" xfId="10" applyNumberFormat="1" applyFont="1" applyFill="1" applyBorder="1" applyAlignment="1" applyProtection="1">
      <alignment horizontal="right" vertical="center"/>
      <protection locked="0"/>
    </xf>
    <xf numFmtId="180" fontId="36" fillId="7" borderId="7" xfId="11" applyNumberFormat="1" applyFont="1" applyFill="1" applyBorder="1" applyAlignment="1" applyProtection="1">
      <alignment horizontal="right" vertical="center"/>
      <protection locked="0"/>
    </xf>
    <xf numFmtId="180" fontId="36" fillId="7" borderId="18" xfId="11" applyNumberFormat="1" applyFont="1" applyFill="1" applyBorder="1" applyAlignment="1" applyProtection="1">
      <alignment horizontal="right" vertical="center"/>
      <protection locked="0"/>
    </xf>
    <xf numFmtId="0" fontId="36" fillId="0" borderId="0" xfId="10" applyFont="1" applyAlignment="1">
      <alignment horizontal="center" vertical="center"/>
    </xf>
    <xf numFmtId="0" fontId="37" fillId="0" borderId="0" xfId="10" applyFont="1" applyAlignment="1">
      <alignment horizontal="center" vertical="center" wrapText="1"/>
    </xf>
    <xf numFmtId="0" fontId="32" fillId="7" borderId="85" xfId="10" applyFont="1" applyFill="1" applyBorder="1" applyAlignment="1" applyProtection="1">
      <alignment horizontal="left" vertical="center" wrapText="1"/>
      <protection locked="0"/>
    </xf>
    <xf numFmtId="0" fontId="32" fillId="7" borderId="52" xfId="10" applyFont="1" applyFill="1" applyBorder="1" applyAlignment="1" applyProtection="1">
      <alignment horizontal="left" vertical="center" wrapText="1"/>
      <protection locked="0"/>
    </xf>
    <xf numFmtId="0" fontId="32" fillId="7" borderId="67" xfId="10" applyFont="1" applyFill="1" applyBorder="1" applyAlignment="1" applyProtection="1">
      <alignment horizontal="left" vertical="center" wrapText="1"/>
      <protection locked="0"/>
    </xf>
    <xf numFmtId="0" fontId="37" fillId="6" borderId="92" xfId="10" applyFont="1" applyFill="1" applyBorder="1" applyAlignment="1" applyProtection="1">
      <alignment horizontal="center" vertical="center" wrapText="1"/>
      <protection locked="0"/>
    </xf>
    <xf numFmtId="0" fontId="37" fillId="6" borderId="76" xfId="10" applyFont="1" applyFill="1" applyBorder="1" applyAlignment="1" applyProtection="1">
      <alignment horizontal="center" vertical="center" wrapText="1"/>
      <protection locked="0"/>
    </xf>
    <xf numFmtId="0" fontId="32" fillId="6" borderId="77" xfId="10" applyFont="1" applyFill="1" applyBorder="1" applyAlignment="1" applyProtection="1">
      <alignment horizontal="center" vertical="center" wrapText="1"/>
      <protection locked="0"/>
    </xf>
    <xf numFmtId="0" fontId="32" fillId="6" borderId="76" xfId="10" applyFont="1" applyFill="1" applyBorder="1" applyAlignment="1" applyProtection="1">
      <alignment horizontal="center" vertical="center" wrapText="1"/>
      <protection locked="0"/>
    </xf>
    <xf numFmtId="0" fontId="32" fillId="6" borderId="75" xfId="10" applyFont="1" applyFill="1" applyBorder="1" applyAlignment="1" applyProtection="1">
      <alignment horizontal="center" vertical="center" wrapText="1"/>
      <protection locked="0"/>
    </xf>
    <xf numFmtId="0" fontId="32" fillId="7" borderId="77" xfId="10" applyFont="1" applyFill="1" applyBorder="1" applyAlignment="1" applyProtection="1">
      <alignment horizontal="center" vertical="center" wrapText="1"/>
      <protection locked="0"/>
    </xf>
    <xf numFmtId="0" fontId="32" fillId="7" borderId="75" xfId="10" applyFont="1" applyFill="1" applyBorder="1" applyAlignment="1" applyProtection="1">
      <alignment horizontal="center" vertical="center" wrapText="1"/>
      <protection locked="0"/>
    </xf>
    <xf numFmtId="0" fontId="32" fillId="7" borderId="78" xfId="10" applyFont="1" applyFill="1" applyBorder="1" applyAlignment="1" applyProtection="1">
      <alignment horizontal="center" vertical="center" wrapText="1"/>
      <protection locked="0"/>
    </xf>
    <xf numFmtId="178" fontId="33" fillId="8" borderId="92" xfId="10" applyNumberFormat="1" applyFont="1" applyFill="1" applyBorder="1" applyAlignment="1">
      <alignment horizontal="center" vertical="center" wrapText="1"/>
    </xf>
    <xf numFmtId="178" fontId="33" fillId="8" borderId="78" xfId="10" applyNumberFormat="1" applyFont="1" applyFill="1" applyBorder="1" applyAlignment="1">
      <alignment horizontal="center" vertical="center" wrapText="1"/>
    </xf>
    <xf numFmtId="178" fontId="33" fillId="8" borderId="92" xfId="11" applyNumberFormat="1" applyFont="1" applyFill="1" applyBorder="1" applyAlignment="1">
      <alignment horizontal="center" vertical="center" wrapText="1"/>
    </xf>
    <xf numFmtId="178" fontId="33" fillId="8" borderId="78" xfId="11" applyNumberFormat="1" applyFont="1" applyFill="1" applyBorder="1" applyAlignment="1">
      <alignment horizontal="center" vertical="center" wrapText="1"/>
    </xf>
    <xf numFmtId="0" fontId="32" fillId="7" borderId="92" xfId="10" applyFont="1" applyFill="1" applyBorder="1" applyAlignment="1" applyProtection="1">
      <alignment horizontal="left" vertical="center" wrapText="1"/>
      <protection locked="0"/>
    </xf>
    <xf numFmtId="0" fontId="32" fillId="7" borderId="75" xfId="10" applyFont="1" applyFill="1" applyBorder="1" applyAlignment="1" applyProtection="1">
      <alignment horizontal="left" vertical="center" wrapText="1"/>
      <protection locked="0"/>
    </xf>
    <xf numFmtId="0" fontId="32" fillId="7" borderId="78" xfId="10" applyFont="1" applyFill="1" applyBorder="1" applyAlignment="1" applyProtection="1">
      <alignment horizontal="left" vertical="center" wrapText="1"/>
      <protection locked="0"/>
    </xf>
    <xf numFmtId="0" fontId="37" fillId="6" borderId="85" xfId="10" applyFont="1" applyFill="1" applyBorder="1" applyAlignment="1" applyProtection="1">
      <alignment horizontal="center" vertical="center" wrapText="1"/>
      <protection locked="0"/>
    </xf>
    <xf numFmtId="0" fontId="37" fillId="6" borderId="53" xfId="10" applyFont="1" applyFill="1" applyBorder="1" applyAlignment="1" applyProtection="1">
      <alignment horizontal="center" vertical="center" wrapText="1"/>
      <protection locked="0"/>
    </xf>
    <xf numFmtId="0" fontId="32" fillId="6" borderId="15" xfId="10" applyFont="1" applyFill="1" applyBorder="1" applyAlignment="1" applyProtection="1">
      <alignment horizontal="center" vertical="center" wrapText="1"/>
      <protection locked="0"/>
    </xf>
    <xf numFmtId="0" fontId="32" fillId="6" borderId="53" xfId="10" applyFont="1" applyFill="1" applyBorder="1" applyAlignment="1" applyProtection="1">
      <alignment horizontal="center" vertical="center" wrapText="1"/>
      <protection locked="0"/>
    </xf>
    <xf numFmtId="0" fontId="32" fillId="6" borderId="52" xfId="10" applyFont="1" applyFill="1" applyBorder="1" applyAlignment="1" applyProtection="1">
      <alignment horizontal="center" vertical="center" wrapText="1"/>
      <protection locked="0"/>
    </xf>
    <xf numFmtId="0" fontId="32" fillId="7" borderId="15" xfId="10" applyFont="1" applyFill="1" applyBorder="1" applyAlignment="1" applyProtection="1">
      <alignment horizontal="center" vertical="center" wrapText="1"/>
      <protection locked="0"/>
    </xf>
    <xf numFmtId="0" fontId="32" fillId="7" borderId="52" xfId="10" applyFont="1" applyFill="1" applyBorder="1" applyAlignment="1" applyProtection="1">
      <alignment horizontal="center" vertical="center" wrapText="1"/>
      <protection locked="0"/>
    </xf>
    <xf numFmtId="0" fontId="32" fillId="7" borderId="67" xfId="10" applyFont="1" applyFill="1" applyBorder="1" applyAlignment="1" applyProtection="1">
      <alignment horizontal="center" vertical="center" wrapText="1"/>
      <protection locked="0"/>
    </xf>
    <xf numFmtId="178" fontId="33" fillId="8" borderId="85" xfId="10" applyNumberFormat="1" applyFont="1" applyFill="1" applyBorder="1" applyAlignment="1">
      <alignment horizontal="center" vertical="center" wrapText="1"/>
    </xf>
    <xf numFmtId="178" fontId="33" fillId="8" borderId="67" xfId="10" applyNumberFormat="1" applyFont="1" applyFill="1" applyBorder="1" applyAlignment="1">
      <alignment horizontal="center" vertical="center" wrapText="1"/>
    </xf>
    <xf numFmtId="178" fontId="33" fillId="8" borderId="85" xfId="11" applyNumberFormat="1" applyFont="1" applyFill="1" applyBorder="1" applyAlignment="1">
      <alignment horizontal="center" vertical="center" wrapText="1"/>
    </xf>
    <xf numFmtId="178" fontId="33" fillId="8" borderId="67" xfId="11" applyNumberFormat="1" applyFont="1" applyFill="1" applyBorder="1" applyAlignment="1">
      <alignment horizontal="center" vertical="center" wrapText="1"/>
    </xf>
    <xf numFmtId="0" fontId="32" fillId="7" borderId="72" xfId="10" applyFont="1" applyFill="1" applyBorder="1" applyAlignment="1" applyProtection="1">
      <alignment horizontal="left" vertical="center" wrapText="1"/>
      <protection locked="0"/>
    </xf>
    <xf numFmtId="0" fontId="32" fillId="7" borderId="17" xfId="10" applyFont="1" applyFill="1" applyBorder="1" applyAlignment="1" applyProtection="1">
      <alignment horizontal="left" vertical="center" wrapText="1"/>
      <protection locked="0"/>
    </xf>
    <xf numFmtId="0" fontId="32" fillId="7" borderId="66" xfId="10" applyFont="1" applyFill="1" applyBorder="1" applyAlignment="1" applyProtection="1">
      <alignment horizontal="left" vertical="center" wrapText="1"/>
      <protection locked="0"/>
    </xf>
    <xf numFmtId="0" fontId="37" fillId="6" borderId="72" xfId="10" applyFont="1" applyFill="1" applyBorder="1" applyAlignment="1" applyProtection="1">
      <alignment horizontal="center" vertical="center" wrapText="1"/>
      <protection locked="0"/>
    </xf>
    <xf numFmtId="0" fontId="37" fillId="6" borderId="18" xfId="10" applyFont="1" applyFill="1" applyBorder="1" applyAlignment="1" applyProtection="1">
      <alignment horizontal="center" vertical="center" wrapText="1"/>
      <protection locked="0"/>
    </xf>
    <xf numFmtId="0" fontId="32" fillId="6" borderId="7" xfId="10" applyFont="1" applyFill="1" applyBorder="1" applyAlignment="1" applyProtection="1">
      <alignment horizontal="center" vertical="center" wrapText="1"/>
      <protection locked="0"/>
    </xf>
    <xf numFmtId="0" fontId="32" fillId="6" borderId="18" xfId="10" applyFont="1" applyFill="1" applyBorder="1" applyAlignment="1" applyProtection="1">
      <alignment horizontal="center" vertical="center" wrapText="1"/>
      <protection locked="0"/>
    </xf>
    <xf numFmtId="0" fontId="32" fillId="6" borderId="17" xfId="10" applyFont="1" applyFill="1" applyBorder="1" applyAlignment="1" applyProtection="1">
      <alignment horizontal="center" vertical="center" wrapText="1"/>
      <protection locked="0"/>
    </xf>
    <xf numFmtId="0" fontId="32" fillId="7" borderId="7" xfId="10" applyFont="1" applyFill="1" applyBorder="1" applyAlignment="1" applyProtection="1">
      <alignment horizontal="center" vertical="center" wrapText="1"/>
      <protection locked="0"/>
    </xf>
    <xf numFmtId="0" fontId="32" fillId="7" borderId="17" xfId="10" applyFont="1" applyFill="1" applyBorder="1" applyAlignment="1" applyProtection="1">
      <alignment horizontal="center" vertical="center" wrapText="1"/>
      <protection locked="0"/>
    </xf>
    <xf numFmtId="0" fontId="32" fillId="7" borderId="66" xfId="10" applyFont="1" applyFill="1" applyBorder="1" applyAlignment="1" applyProtection="1">
      <alignment horizontal="center" vertical="center" wrapText="1"/>
      <protection locked="0"/>
    </xf>
    <xf numFmtId="178" fontId="33" fillId="8" borderId="72" xfId="10" applyNumberFormat="1" applyFont="1" applyFill="1" applyBorder="1" applyAlignment="1">
      <alignment horizontal="center" vertical="center" wrapText="1"/>
    </xf>
    <xf numFmtId="178" fontId="33" fillId="8" borderId="66" xfId="10" applyNumberFormat="1" applyFont="1" applyFill="1" applyBorder="1" applyAlignment="1">
      <alignment horizontal="center" vertical="center" wrapText="1"/>
    </xf>
    <xf numFmtId="178" fontId="33" fillId="8" borderId="72" xfId="11" applyNumberFormat="1" applyFont="1" applyFill="1" applyBorder="1" applyAlignment="1">
      <alignment horizontal="center" vertical="center" wrapText="1"/>
    </xf>
    <xf numFmtId="178" fontId="33" fillId="8" borderId="66" xfId="11" applyNumberFormat="1" applyFont="1" applyFill="1" applyBorder="1" applyAlignment="1">
      <alignment horizontal="center" vertical="center" wrapText="1"/>
    </xf>
    <xf numFmtId="0" fontId="32" fillId="7" borderId="1" xfId="10" applyFont="1" applyFill="1" applyBorder="1" applyAlignment="1" applyProtection="1">
      <alignment horizontal="left" vertical="center" wrapText="1"/>
      <protection locked="0"/>
    </xf>
    <xf numFmtId="0" fontId="32" fillId="7" borderId="2" xfId="10" applyFont="1" applyFill="1" applyBorder="1" applyAlignment="1" applyProtection="1">
      <alignment horizontal="left" vertical="center" wrapText="1"/>
      <protection locked="0"/>
    </xf>
    <xf numFmtId="0" fontId="32" fillId="7" borderId="3" xfId="10" applyFont="1" applyFill="1" applyBorder="1" applyAlignment="1" applyProtection="1">
      <alignment horizontal="left" vertical="center" wrapText="1"/>
      <protection locked="0"/>
    </xf>
    <xf numFmtId="0" fontId="37" fillId="6" borderId="1" xfId="10" applyFont="1" applyFill="1" applyBorder="1" applyAlignment="1" applyProtection="1">
      <alignment horizontal="center" vertical="center" wrapText="1"/>
      <protection locked="0"/>
    </xf>
    <xf numFmtId="0" fontId="37" fillId="6" borderId="55" xfId="10" applyFont="1" applyFill="1" applyBorder="1" applyAlignment="1" applyProtection="1">
      <alignment horizontal="center" vertical="center" wrapText="1"/>
      <protection locked="0"/>
    </xf>
    <xf numFmtId="0" fontId="32" fillId="6" borderId="54" xfId="10" applyFont="1" applyFill="1" applyBorder="1" applyAlignment="1" applyProtection="1">
      <alignment horizontal="center" vertical="center" wrapText="1"/>
      <protection locked="0"/>
    </xf>
    <xf numFmtId="0" fontId="32" fillId="6" borderId="55" xfId="10" applyFont="1" applyFill="1" applyBorder="1" applyAlignment="1" applyProtection="1">
      <alignment horizontal="center" vertical="center" wrapText="1"/>
      <protection locked="0"/>
    </xf>
    <xf numFmtId="0" fontId="32" fillId="6" borderId="2" xfId="10" applyFont="1" applyFill="1" applyBorder="1" applyAlignment="1" applyProtection="1">
      <alignment horizontal="center" vertical="center" wrapText="1"/>
      <protection locked="0"/>
    </xf>
    <xf numFmtId="0" fontId="32" fillId="7" borderId="54" xfId="10" applyFont="1" applyFill="1" applyBorder="1" applyAlignment="1" applyProtection="1">
      <alignment horizontal="center" vertical="center" wrapText="1"/>
      <protection locked="0"/>
    </xf>
    <xf numFmtId="0" fontId="32" fillId="7" borderId="2" xfId="10" applyFont="1" applyFill="1" applyBorder="1" applyAlignment="1" applyProtection="1">
      <alignment horizontal="center" vertical="center" wrapText="1"/>
      <protection locked="0"/>
    </xf>
    <xf numFmtId="0" fontId="32" fillId="7" borderId="3" xfId="10" applyFont="1" applyFill="1" applyBorder="1" applyAlignment="1" applyProtection="1">
      <alignment horizontal="center" vertical="center" wrapText="1"/>
      <protection locked="0"/>
    </xf>
    <xf numFmtId="178" fontId="33" fillId="8" borderId="1" xfId="10" applyNumberFormat="1" applyFont="1" applyFill="1" applyBorder="1" applyAlignment="1">
      <alignment horizontal="center" vertical="center" wrapText="1"/>
    </xf>
    <xf numFmtId="178" fontId="33" fillId="8" borderId="3" xfId="10" applyNumberFormat="1" applyFont="1" applyFill="1" applyBorder="1" applyAlignment="1">
      <alignment horizontal="center" vertical="center" wrapText="1"/>
    </xf>
    <xf numFmtId="178" fontId="33" fillId="8" borderId="1" xfId="11" applyNumberFormat="1" applyFont="1" applyFill="1" applyBorder="1" applyAlignment="1">
      <alignment horizontal="center" vertical="center" wrapText="1"/>
    </xf>
    <xf numFmtId="178" fontId="33" fillId="8" borderId="3" xfId="11" applyNumberFormat="1" applyFont="1" applyFill="1" applyBorder="1" applyAlignment="1">
      <alignment horizontal="center" vertical="center" wrapText="1"/>
    </xf>
    <xf numFmtId="0" fontId="32" fillId="0" borderId="45" xfId="10" applyFont="1" applyBorder="1" applyAlignment="1">
      <alignment horizontal="center" vertical="center"/>
    </xf>
    <xf numFmtId="0" fontId="32" fillId="0" borderId="46" xfId="10" applyFont="1" applyBorder="1" applyAlignment="1">
      <alignment horizontal="center" vertical="center"/>
    </xf>
    <xf numFmtId="0" fontId="32" fillId="0" borderId="47" xfId="10" applyFont="1" applyBorder="1" applyAlignment="1">
      <alignment horizontal="center" vertical="center"/>
    </xf>
    <xf numFmtId="0" fontId="32" fillId="0" borderId="58" xfId="10" applyFont="1" applyBorder="1" applyAlignment="1">
      <alignment horizontal="center" vertical="center" wrapText="1"/>
    </xf>
    <xf numFmtId="0" fontId="32" fillId="0" borderId="68" xfId="10" applyFont="1" applyBorder="1" applyAlignment="1">
      <alignment horizontal="center" vertical="center" wrapText="1"/>
    </xf>
    <xf numFmtId="0" fontId="32" fillId="0" borderId="0" xfId="10" applyFont="1" applyAlignment="1">
      <alignment horizontal="center" vertical="center" wrapText="1"/>
    </xf>
    <xf numFmtId="0" fontId="32" fillId="0" borderId="28" xfId="10" applyFont="1" applyBorder="1" applyAlignment="1">
      <alignment horizontal="center" vertical="center" wrapText="1"/>
    </xf>
    <xf numFmtId="0" fontId="32" fillId="0" borderId="75" xfId="10" applyFont="1" applyBorder="1" applyAlignment="1">
      <alignment horizontal="center" vertical="center" wrapText="1"/>
    </xf>
    <xf numFmtId="0" fontId="32" fillId="0" borderId="76" xfId="10" applyFont="1" applyBorder="1" applyAlignment="1">
      <alignment horizontal="center" vertical="center" wrapText="1"/>
    </xf>
    <xf numFmtId="0" fontId="32" fillId="0" borderId="69" xfId="10" applyFont="1" applyBorder="1" applyAlignment="1">
      <alignment horizontal="center" vertical="center" wrapText="1"/>
    </xf>
    <xf numFmtId="0" fontId="32" fillId="0" borderId="27" xfId="10" applyFont="1" applyBorder="1" applyAlignment="1">
      <alignment horizontal="center" vertical="center" wrapText="1"/>
    </xf>
    <xf numFmtId="0" fontId="32" fillId="0" borderId="77" xfId="10" applyFont="1" applyBorder="1" applyAlignment="1">
      <alignment horizontal="center" vertical="center" wrapText="1"/>
    </xf>
    <xf numFmtId="0" fontId="32" fillId="0" borderId="59" xfId="10" applyFont="1" applyBorder="1" applyAlignment="1">
      <alignment horizontal="center" vertical="center" wrapText="1"/>
    </xf>
    <xf numFmtId="0" fontId="32" fillId="0" borderId="71" xfId="10" applyFont="1" applyBorder="1" applyAlignment="1">
      <alignment horizontal="center" vertical="center" wrapText="1"/>
    </xf>
    <xf numFmtId="0" fontId="32" fillId="0" borderId="78" xfId="10" applyFont="1" applyBorder="1" applyAlignment="1">
      <alignment horizontal="center" vertical="center" wrapText="1"/>
    </xf>
    <xf numFmtId="0" fontId="32" fillId="0" borderId="57" xfId="10" quotePrefix="1" applyFont="1" applyBorder="1" applyAlignment="1">
      <alignment horizontal="center" vertical="center"/>
    </xf>
    <xf numFmtId="0" fontId="32" fillId="0" borderId="58" xfId="10" applyFont="1" applyBorder="1" applyAlignment="1">
      <alignment horizontal="center" vertical="center"/>
    </xf>
    <xf numFmtId="0" fontId="33" fillId="6" borderId="0" xfId="10" applyFont="1" applyFill="1" applyAlignment="1" applyProtection="1">
      <alignment horizontal="center" vertical="center"/>
      <protection locked="0"/>
    </xf>
    <xf numFmtId="0" fontId="33" fillId="7" borderId="0" xfId="10" applyFont="1" applyFill="1" applyAlignment="1" applyProtection="1">
      <alignment horizontal="center" vertical="center"/>
      <protection locked="0"/>
    </xf>
    <xf numFmtId="0" fontId="33" fillId="0" borderId="0" xfId="10" applyFont="1" applyAlignment="1">
      <alignment horizontal="center" vertical="center"/>
    </xf>
    <xf numFmtId="0" fontId="32" fillId="6" borderId="5" xfId="10" applyFont="1" applyFill="1" applyBorder="1" applyAlignment="1" applyProtection="1">
      <alignment horizontal="center" vertical="center"/>
      <protection locked="0"/>
    </xf>
    <xf numFmtId="0" fontId="37" fillId="0" borderId="50" xfId="10" applyFont="1" applyBorder="1" applyAlignment="1">
      <alignment horizontal="center" vertical="center" wrapText="1"/>
    </xf>
    <xf numFmtId="0" fontId="37" fillId="0" borderId="56" xfId="10" applyFont="1" applyBorder="1" applyAlignment="1">
      <alignment horizontal="center" vertical="center" wrapText="1"/>
    </xf>
    <xf numFmtId="0" fontId="37" fillId="0" borderId="4" xfId="10" applyFont="1" applyBorder="1" applyAlignment="1">
      <alignment horizontal="center" vertical="center" wrapText="1"/>
    </xf>
    <xf numFmtId="0" fontId="37" fillId="0" borderId="6" xfId="10" applyFont="1" applyBorder="1" applyAlignment="1">
      <alignment horizontal="center" vertical="center" wrapText="1"/>
    </xf>
    <xf numFmtId="0" fontId="37" fillId="0" borderId="73" xfId="10" applyFont="1" applyBorder="1" applyAlignment="1">
      <alignment horizontal="center" vertical="center" wrapText="1"/>
    </xf>
    <xf numFmtId="0" fontId="37" fillId="0" borderId="74" xfId="10" applyFont="1" applyBorder="1" applyAlignment="1">
      <alignment horizontal="center" vertical="center" wrapText="1"/>
    </xf>
    <xf numFmtId="0" fontId="37" fillId="0" borderId="8" xfId="10" applyFont="1" applyBorder="1" applyAlignment="1">
      <alignment horizontal="center" vertical="center" wrapText="1"/>
    </xf>
    <xf numFmtId="0" fontId="37" fillId="0" borderId="10" xfId="10" applyFont="1" applyBorder="1" applyAlignment="1">
      <alignment horizontal="center" vertical="center" wrapText="1"/>
    </xf>
    <xf numFmtId="0" fontId="32" fillId="0" borderId="70" xfId="10" applyFont="1" applyBorder="1" applyAlignment="1">
      <alignment horizontal="center" vertical="center" wrapText="1"/>
    </xf>
    <xf numFmtId="0" fontId="32" fillId="0" borderId="45" xfId="10" applyFont="1" applyBorder="1" applyAlignment="1">
      <alignment horizontal="center" vertical="center" wrapText="1"/>
    </xf>
    <xf numFmtId="0" fontId="32" fillId="0" borderId="72" xfId="10" applyFont="1" applyBorder="1" applyAlignment="1">
      <alignment horizontal="center" vertical="center"/>
    </xf>
    <xf numFmtId="0" fontId="32" fillId="0" borderId="17" xfId="10" applyFont="1" applyBorder="1" applyAlignment="1">
      <alignment horizontal="center" vertical="center"/>
    </xf>
    <xf numFmtId="0" fontId="32" fillId="0" borderId="66" xfId="10" applyFont="1" applyBorder="1" applyAlignment="1">
      <alignment horizontal="center" vertical="center"/>
    </xf>
    <xf numFmtId="0" fontId="32" fillId="7" borderId="7" xfId="10" applyFont="1" applyFill="1" applyBorder="1" applyAlignment="1" applyProtection="1">
      <alignment horizontal="center" vertical="center"/>
      <protection locked="0"/>
    </xf>
    <xf numFmtId="0" fontId="32" fillId="7" borderId="18" xfId="10" applyFont="1" applyFill="1" applyBorder="1" applyAlignment="1" applyProtection="1">
      <alignment horizontal="center" vertical="center"/>
      <protection locked="0"/>
    </xf>
    <xf numFmtId="0" fontId="32" fillId="8" borderId="7" xfId="10" applyFont="1" applyFill="1" applyBorder="1" applyAlignment="1">
      <alignment horizontal="center" vertical="center"/>
    </xf>
    <xf numFmtId="0" fontId="32" fillId="8" borderId="18" xfId="10" applyFont="1" applyFill="1" applyBorder="1" applyAlignment="1">
      <alignment horizontal="center" vertical="center"/>
    </xf>
    <xf numFmtId="0" fontId="32" fillId="7" borderId="12" xfId="10" applyFont="1" applyFill="1" applyBorder="1" applyAlignment="1" applyProtection="1">
      <alignment horizontal="center" vertical="center"/>
      <protection locked="0"/>
    </xf>
    <xf numFmtId="0" fontId="32" fillId="7" borderId="40" xfId="10" applyFont="1" applyFill="1" applyBorder="1" applyAlignment="1" applyProtection="1">
      <alignment horizontal="center" vertical="center"/>
      <protection locked="0"/>
    </xf>
    <xf numFmtId="0" fontId="37" fillId="8" borderId="0" xfId="10" applyFont="1" applyFill="1" applyAlignment="1">
      <alignment horizontal="left" vertical="center"/>
    </xf>
    <xf numFmtId="0" fontId="48" fillId="8" borderId="46" xfId="10" applyFont="1" applyFill="1" applyBorder="1" applyAlignment="1">
      <alignment horizontal="center" vertical="center"/>
    </xf>
    <xf numFmtId="0" fontId="48" fillId="8" borderId="47" xfId="10" applyFont="1" applyFill="1" applyBorder="1" applyAlignment="1">
      <alignment horizontal="center" vertical="center"/>
    </xf>
    <xf numFmtId="176" fontId="6" fillId="0" borderId="7" xfId="0" applyNumberFormat="1" applyFont="1" applyBorder="1" applyAlignment="1">
      <alignment horizontal="center"/>
    </xf>
    <xf numFmtId="176" fontId="6" fillId="0" borderId="17" xfId="0" applyNumberFormat="1" applyFont="1" applyBorder="1" applyAlignment="1">
      <alignment horizontal="center"/>
    </xf>
    <xf numFmtId="176" fontId="6" fillId="0" borderId="18" xfId="0" applyNumberFormat="1" applyFont="1" applyBorder="1" applyAlignment="1">
      <alignment horizontal="center"/>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8" xfId="0" applyFont="1" applyBorder="1" applyAlignment="1">
      <alignment vertical="top" wrapText="1"/>
    </xf>
    <xf numFmtId="0" fontId="16" fillId="0" borderId="9" xfId="0" applyFont="1" applyBorder="1" applyAlignment="1">
      <alignment vertical="top" wrapText="1"/>
    </xf>
    <xf numFmtId="0" fontId="16" fillId="0" borderId="10" xfId="0" applyFont="1" applyBorder="1" applyAlignment="1">
      <alignment vertical="top" wrapText="1"/>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59" xfId="0" applyFont="1" applyFill="1" applyBorder="1" applyAlignment="1">
      <alignment horizontal="center" vertical="center" wrapText="1"/>
    </xf>
    <xf numFmtId="0" fontId="16" fillId="4" borderId="60"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61" xfId="0" applyFont="1" applyFill="1" applyBorder="1" applyAlignment="1">
      <alignment horizontal="center" vertical="center" wrapText="1"/>
    </xf>
    <xf numFmtId="176" fontId="16" fillId="0" borderId="5" xfId="0" applyNumberFormat="1" applyFont="1" applyBorder="1" applyAlignment="1">
      <alignment horizontal="center"/>
    </xf>
    <xf numFmtId="176" fontId="16" fillId="0" borderId="43" xfId="0" applyNumberFormat="1" applyFont="1" applyBorder="1" applyAlignment="1">
      <alignment horizontal="center"/>
    </xf>
    <xf numFmtId="176" fontId="16" fillId="0" borderId="51" xfId="0" applyNumberFormat="1" applyFont="1" applyBorder="1" applyAlignment="1">
      <alignment horizontal="center"/>
    </xf>
    <xf numFmtId="176" fontId="16" fillId="0" borderId="56" xfId="0" applyNumberFormat="1" applyFont="1" applyBorder="1" applyAlignment="1">
      <alignment horizontal="center"/>
    </xf>
    <xf numFmtId="176" fontId="16" fillId="0" borderId="9" xfId="0" applyNumberFormat="1" applyFont="1" applyBorder="1" applyAlignment="1">
      <alignment horizontal="center"/>
    </xf>
    <xf numFmtId="176" fontId="16" fillId="0" borderId="10" xfId="0" applyNumberFormat="1" applyFont="1" applyBorder="1" applyAlignment="1">
      <alignment horizontal="center"/>
    </xf>
    <xf numFmtId="176" fontId="16" fillId="0" borderId="11" xfId="0" applyNumberFormat="1" applyFont="1" applyBorder="1" applyAlignment="1">
      <alignment horizontal="center"/>
    </xf>
    <xf numFmtId="176" fontId="6" fillId="0" borderId="15" xfId="0" applyNumberFormat="1" applyFont="1" applyBorder="1" applyAlignment="1">
      <alignment horizontal="center"/>
    </xf>
    <xf numFmtId="176" fontId="6" fillId="0" borderId="52" xfId="0" applyNumberFormat="1" applyFont="1" applyBorder="1" applyAlignment="1">
      <alignment horizontal="center"/>
    </xf>
    <xf numFmtId="176" fontId="6" fillId="0" borderId="53" xfId="0" applyNumberFormat="1" applyFont="1" applyBorder="1" applyAlignment="1">
      <alignment horizontal="center"/>
    </xf>
    <xf numFmtId="176" fontId="6" fillId="0" borderId="12" xfId="0" applyNumberFormat="1" applyFont="1" applyBorder="1" applyAlignment="1">
      <alignment horizontal="center"/>
    </xf>
    <xf numFmtId="176" fontId="6" fillId="0" borderId="39" xfId="0" applyNumberFormat="1" applyFont="1" applyBorder="1" applyAlignment="1">
      <alignment horizontal="center"/>
    </xf>
    <xf numFmtId="176" fontId="6" fillId="0" borderId="40" xfId="0" applyNumberFormat="1" applyFont="1" applyBorder="1" applyAlignment="1">
      <alignment horizontal="center"/>
    </xf>
    <xf numFmtId="176" fontId="6" fillId="0" borderId="48" xfId="0" applyNumberFormat="1" applyFont="1" applyBorder="1" applyAlignment="1">
      <alignment horizontal="center"/>
    </xf>
    <xf numFmtId="176" fontId="6" fillId="0" borderId="49" xfId="0" applyNumberFormat="1" applyFont="1" applyBorder="1" applyAlignment="1">
      <alignment horizontal="center"/>
    </xf>
    <xf numFmtId="176" fontId="6" fillId="0" borderId="44" xfId="0" applyNumberFormat="1" applyFont="1" applyBorder="1" applyAlignment="1">
      <alignment horizontal="center"/>
    </xf>
    <xf numFmtId="176" fontId="6" fillId="0" borderId="54" xfId="0" applyNumberFormat="1" applyFont="1" applyBorder="1" applyAlignment="1">
      <alignment horizontal="center"/>
    </xf>
    <xf numFmtId="176" fontId="6" fillId="0" borderId="2" xfId="0" applyNumberFormat="1" applyFont="1" applyBorder="1" applyAlignment="1">
      <alignment horizontal="center"/>
    </xf>
    <xf numFmtId="176" fontId="6" fillId="0" borderId="55" xfId="0" applyNumberFormat="1" applyFont="1" applyBorder="1" applyAlignment="1">
      <alignment horizontal="center"/>
    </xf>
    <xf numFmtId="176" fontId="6" fillId="0" borderId="5" xfId="0" applyNumberFormat="1" applyFont="1" applyBorder="1" applyAlignment="1">
      <alignment horizont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17"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27"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4" borderId="28"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39" xfId="0" applyFont="1" applyFill="1" applyBorder="1" applyAlignment="1">
      <alignment horizontal="center" vertical="center" shrinkToFit="1"/>
    </xf>
    <xf numFmtId="0" fontId="6" fillId="4" borderId="40" xfId="0" applyFont="1" applyFill="1" applyBorder="1" applyAlignment="1">
      <alignment horizontal="center" vertical="center" shrinkToFit="1"/>
    </xf>
    <xf numFmtId="0" fontId="6" fillId="4" borderId="7" xfId="0" applyFont="1" applyFill="1" applyBorder="1" applyAlignment="1">
      <alignment horizontal="center" shrinkToFit="1"/>
    </xf>
    <xf numFmtId="0" fontId="6" fillId="4" borderId="17" xfId="0" applyFont="1" applyFill="1" applyBorder="1" applyAlignment="1">
      <alignment horizontal="center" shrinkToFit="1"/>
    </xf>
    <xf numFmtId="0" fontId="6" fillId="4" borderId="18" xfId="0" applyFont="1" applyFill="1" applyBorder="1" applyAlignment="1">
      <alignment horizontal="center" shrinkToFit="1"/>
    </xf>
    <xf numFmtId="176" fontId="6" fillId="0" borderId="51" xfId="0" applyNumberFormat="1" applyFont="1" applyBorder="1" applyAlignment="1">
      <alignment horizontal="center"/>
    </xf>
    <xf numFmtId="176" fontId="6" fillId="0" borderId="9" xfId="0" applyNumberFormat="1" applyFont="1" applyBorder="1" applyAlignment="1">
      <alignment horizontal="center"/>
    </xf>
    <xf numFmtId="176" fontId="6" fillId="0" borderId="43" xfId="0" applyNumberFormat="1" applyFont="1" applyBorder="1" applyAlignment="1">
      <alignment horizontal="center"/>
    </xf>
    <xf numFmtId="0" fontId="6" fillId="4" borderId="7" xfId="0" applyFont="1" applyFill="1" applyBorder="1" applyAlignment="1">
      <alignment horizontal="center"/>
    </xf>
    <xf numFmtId="0" fontId="6" fillId="4" borderId="17" xfId="0" applyFont="1" applyFill="1" applyBorder="1" applyAlignment="1">
      <alignment horizontal="center"/>
    </xf>
    <xf numFmtId="0" fontId="6" fillId="4" borderId="18" xfId="0" applyFont="1" applyFill="1" applyBorder="1" applyAlignment="1">
      <alignment horizontal="center"/>
    </xf>
    <xf numFmtId="0" fontId="6" fillId="4" borderId="48" xfId="0" applyFont="1" applyFill="1" applyBorder="1" applyAlignment="1">
      <alignment horizontal="center" shrinkToFit="1"/>
    </xf>
    <xf numFmtId="0" fontId="6" fillId="4" borderId="49" xfId="0" applyFont="1" applyFill="1" applyBorder="1" applyAlignment="1">
      <alignment horizontal="center" shrinkToFit="1"/>
    </xf>
    <xf numFmtId="0" fontId="6" fillId="4" borderId="44" xfId="0" applyFont="1" applyFill="1" applyBorder="1" applyAlignment="1">
      <alignment horizontal="center" shrinkToFit="1"/>
    </xf>
    <xf numFmtId="0" fontId="6" fillId="4" borderId="7" xfId="0" applyFont="1" applyFill="1" applyBorder="1" applyAlignment="1">
      <alignment horizontal="center" vertical="center" shrinkToFit="1"/>
    </xf>
    <xf numFmtId="0" fontId="6" fillId="4" borderId="17" xfId="0" applyFont="1" applyFill="1" applyBorder="1" applyAlignment="1">
      <alignment horizontal="center" vertical="center" shrinkToFit="1"/>
    </xf>
    <xf numFmtId="0" fontId="6" fillId="4" borderId="18" xfId="0" applyFont="1" applyFill="1" applyBorder="1" applyAlignment="1">
      <alignment horizontal="center" vertical="center" shrinkToFit="1"/>
    </xf>
    <xf numFmtId="0" fontId="10" fillId="4" borderId="48"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40" xfId="0" applyFont="1" applyFill="1" applyBorder="1" applyAlignment="1">
      <alignment horizontal="center" vertical="center"/>
    </xf>
    <xf numFmtId="0" fontId="6" fillId="4" borderId="5" xfId="0" applyFont="1" applyFill="1" applyBorder="1" applyAlignment="1">
      <alignment vertical="center" shrinkToFit="1"/>
    </xf>
    <xf numFmtId="0" fontId="6" fillId="4" borderId="43" xfId="0" applyFont="1" applyFill="1" applyBorder="1" applyAlignment="1">
      <alignment vertical="center" shrinkToFit="1"/>
    </xf>
    <xf numFmtId="0" fontId="6" fillId="4" borderId="50" xfId="0" applyFont="1" applyFill="1" applyBorder="1" applyAlignment="1">
      <alignment vertical="center" shrinkToFit="1"/>
    </xf>
    <xf numFmtId="0" fontId="6" fillId="4" borderId="51" xfId="0" applyFont="1" applyFill="1" applyBorder="1" applyAlignment="1">
      <alignment vertical="center" shrinkToFit="1"/>
    </xf>
    <xf numFmtId="0" fontId="6" fillId="4" borderId="8" xfId="0" applyFont="1" applyFill="1" applyBorder="1" applyAlignment="1">
      <alignment vertical="center" shrinkToFit="1"/>
    </xf>
    <xf numFmtId="0" fontId="6" fillId="4" borderId="9" xfId="0" applyFont="1" applyFill="1" applyBorder="1" applyAlignment="1">
      <alignment vertical="center" shrinkToFit="1"/>
    </xf>
    <xf numFmtId="0" fontId="6" fillId="4" borderId="15" xfId="0" applyFont="1" applyFill="1" applyBorder="1" applyAlignment="1">
      <alignment horizontal="center" shrinkToFit="1"/>
    </xf>
    <xf numFmtId="0" fontId="6" fillId="4" borderId="52" xfId="0" applyFont="1" applyFill="1" applyBorder="1" applyAlignment="1">
      <alignment horizontal="center" shrinkToFit="1"/>
    </xf>
    <xf numFmtId="0" fontId="6" fillId="4" borderId="53" xfId="0" applyFont="1" applyFill="1" applyBorder="1" applyAlignment="1">
      <alignment horizontal="center" shrinkToFit="1"/>
    </xf>
    <xf numFmtId="0" fontId="16" fillId="0" borderId="5" xfId="0" applyFont="1" applyBorder="1" applyAlignment="1">
      <alignment horizontal="left" vertical="top" wrapText="1"/>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xf>
    <xf numFmtId="49" fontId="6" fillId="4" borderId="48" xfId="0" applyNumberFormat="1" applyFont="1" applyFill="1" applyBorder="1" applyAlignment="1">
      <alignment horizontal="center" vertical="center" wrapText="1"/>
    </xf>
    <xf numFmtId="49" fontId="6" fillId="4" borderId="49" xfId="0" applyNumberFormat="1" applyFont="1" applyFill="1" applyBorder="1" applyAlignment="1">
      <alignment horizontal="center" vertical="center"/>
    </xf>
    <xf numFmtId="49" fontId="6" fillId="4" borderId="44" xfId="0" applyNumberFormat="1" applyFont="1" applyFill="1" applyBorder="1" applyAlignment="1">
      <alignment horizontal="center" vertical="center"/>
    </xf>
    <xf numFmtId="0" fontId="0" fillId="0" borderId="7"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18" fillId="4" borderId="5" xfId="9" applyFont="1" applyFill="1" applyBorder="1" applyAlignment="1">
      <alignment horizontal="center" vertical="center"/>
    </xf>
    <xf numFmtId="0" fontId="12" fillId="0" borderId="0" xfId="5" applyFont="1" applyAlignment="1">
      <alignment horizontal="center" vertical="center"/>
    </xf>
    <xf numFmtId="0" fontId="5" fillId="0" borderId="43" xfId="8" applyFont="1" applyBorder="1" applyAlignment="1">
      <alignment horizontal="left" vertical="center" wrapText="1"/>
    </xf>
    <xf numFmtId="0" fontId="5" fillId="0" borderId="29" xfId="8" applyFont="1" applyBorder="1" applyAlignment="1">
      <alignment horizontal="left" vertical="center" wrapText="1"/>
    </xf>
    <xf numFmtId="0" fontId="12" fillId="0" borderId="0" xfId="7" applyFont="1" applyAlignment="1">
      <alignment horizontal="center" vertical="center"/>
    </xf>
    <xf numFmtId="0" fontId="23" fillId="0" borderId="23" xfId="4" applyFont="1" applyBorder="1" applyAlignment="1">
      <alignment vertical="top"/>
    </xf>
    <xf numFmtId="0" fontId="23" fillId="0" borderId="29" xfId="4" applyFont="1" applyBorder="1" applyAlignment="1">
      <alignment vertical="top"/>
    </xf>
    <xf numFmtId="0" fontId="21" fillId="0" borderId="27" xfId="4" applyFont="1" applyBorder="1" applyAlignment="1">
      <alignment horizontal="left" vertical="top" wrapText="1" shrinkToFit="1"/>
    </xf>
    <xf numFmtId="0" fontId="21" fillId="0" borderId="0" xfId="4" applyFont="1" applyBorder="1" applyAlignment="1">
      <alignment horizontal="left" vertical="top" wrapText="1" shrinkToFit="1"/>
    </xf>
    <xf numFmtId="0" fontId="21" fillId="0" borderId="28" xfId="4" applyFont="1" applyBorder="1" applyAlignment="1">
      <alignment horizontal="left" vertical="top" wrapText="1" shrinkToFit="1"/>
    </xf>
    <xf numFmtId="0" fontId="21" fillId="0" borderId="27" xfId="4" applyFont="1" applyBorder="1" applyAlignment="1">
      <alignment horizontal="left" vertical="top" wrapText="1"/>
    </xf>
    <xf numFmtId="0" fontId="21" fillId="0" borderId="0" xfId="4" applyFont="1" applyBorder="1" applyAlignment="1">
      <alignment horizontal="left" vertical="top" wrapText="1"/>
    </xf>
    <xf numFmtId="0" fontId="21" fillId="0" borderId="28" xfId="4" applyFont="1" applyBorder="1" applyAlignment="1">
      <alignment horizontal="left" vertical="top" wrapText="1"/>
    </xf>
    <xf numFmtId="0" fontId="21" fillId="0" borderId="27" xfId="4" applyFont="1" applyBorder="1" applyAlignment="1">
      <alignment vertical="top" wrapText="1"/>
    </xf>
    <xf numFmtId="0" fontId="21" fillId="0" borderId="0" xfId="4" applyFont="1" applyBorder="1" applyAlignment="1">
      <alignment vertical="top" wrapText="1"/>
    </xf>
    <xf numFmtId="0" fontId="21" fillId="0" borderId="28" xfId="4" applyFont="1" applyBorder="1" applyAlignment="1">
      <alignment vertical="top" wrapText="1"/>
    </xf>
    <xf numFmtId="0" fontId="27" fillId="0" borderId="27" xfId="4" applyFont="1" applyBorder="1" applyAlignment="1">
      <alignment vertical="top" wrapText="1"/>
    </xf>
    <xf numFmtId="0" fontId="27" fillId="0" borderId="0" xfId="4" applyFont="1" applyBorder="1" applyAlignment="1">
      <alignment vertical="top" wrapText="1"/>
    </xf>
    <xf numFmtId="0" fontId="27" fillId="0" borderId="28" xfId="4" applyFont="1" applyBorder="1" applyAlignment="1">
      <alignment vertical="top" wrapText="1"/>
    </xf>
    <xf numFmtId="0" fontId="21" fillId="0" borderId="0" xfId="4" applyFont="1" applyAlignment="1">
      <alignment vertical="top" wrapText="1"/>
    </xf>
    <xf numFmtId="0" fontId="27" fillId="0" borderId="62" xfId="4" applyFont="1" applyBorder="1" applyAlignment="1">
      <alignment vertical="top" wrapText="1"/>
    </xf>
    <xf numFmtId="0" fontId="27" fillId="0" borderId="63" xfId="4" applyFont="1" applyBorder="1" applyAlignment="1">
      <alignment vertical="top" wrapText="1"/>
    </xf>
    <xf numFmtId="0" fontId="27" fillId="0" borderId="26" xfId="4" applyFont="1" applyBorder="1" applyAlignment="1">
      <alignment vertical="top" wrapText="1"/>
    </xf>
    <xf numFmtId="0" fontId="21" fillId="0" borderId="27" xfId="0" applyFont="1" applyBorder="1" applyAlignment="1">
      <alignment vertical="top" wrapText="1"/>
    </xf>
    <xf numFmtId="0" fontId="21" fillId="0" borderId="0" xfId="0" applyFont="1" applyAlignment="1">
      <alignment vertical="top" wrapText="1"/>
    </xf>
    <xf numFmtId="0" fontId="21" fillId="0" borderId="28" xfId="0" applyFont="1" applyBorder="1" applyAlignment="1">
      <alignment vertical="top" wrapText="1"/>
    </xf>
    <xf numFmtId="0" fontId="27" fillId="0" borderId="62" xfId="0" applyFont="1" applyBorder="1" applyAlignment="1">
      <alignment vertical="top" wrapText="1"/>
    </xf>
    <xf numFmtId="0" fontId="27" fillId="0" borderId="63" xfId="0" applyFont="1" applyBorder="1" applyAlignment="1">
      <alignment vertical="top" wrapText="1"/>
    </xf>
    <xf numFmtId="0" fontId="27" fillId="0" borderId="26" xfId="0" applyFont="1" applyBorder="1" applyAlignment="1">
      <alignment vertical="top" wrapText="1"/>
    </xf>
    <xf numFmtId="0" fontId="27" fillId="0" borderId="27" xfId="0" applyFont="1" applyBorder="1" applyAlignment="1">
      <alignment vertical="top" wrapText="1"/>
    </xf>
    <xf numFmtId="0" fontId="27" fillId="0" borderId="0" xfId="0" applyFont="1" applyAlignment="1">
      <alignment vertical="top" wrapText="1"/>
    </xf>
    <xf numFmtId="0" fontId="27" fillId="0" borderId="28" xfId="0" applyFont="1" applyBorder="1" applyAlignment="1">
      <alignment vertical="top" wrapText="1"/>
    </xf>
    <xf numFmtId="0" fontId="21" fillId="0" borderId="62" xfId="4" applyFont="1" applyBorder="1" applyAlignment="1">
      <alignment vertical="top" wrapText="1"/>
    </xf>
    <xf numFmtId="0" fontId="21" fillId="0" borderId="63" xfId="4" applyFont="1" applyBorder="1" applyAlignment="1">
      <alignment vertical="top" wrapText="1"/>
    </xf>
    <xf numFmtId="0" fontId="21" fillId="0" borderId="26" xfId="4" applyFont="1" applyBorder="1" applyAlignment="1">
      <alignment vertical="top" wrapText="1"/>
    </xf>
    <xf numFmtId="0" fontId="27" fillId="0" borderId="62" xfId="4" applyFont="1" applyBorder="1" applyAlignment="1">
      <alignment horizontal="left" vertical="top" wrapText="1"/>
    </xf>
    <xf numFmtId="0" fontId="27" fillId="0" borderId="63" xfId="4" applyFont="1" applyBorder="1" applyAlignment="1">
      <alignment horizontal="left" vertical="top" wrapText="1"/>
    </xf>
    <xf numFmtId="0" fontId="27" fillId="0" borderId="26" xfId="4" applyFont="1" applyBorder="1" applyAlignment="1">
      <alignment horizontal="left" vertical="top" wrapText="1"/>
    </xf>
    <xf numFmtId="0" fontId="27" fillId="0" borderId="27" xfId="4" applyFont="1" applyBorder="1" applyAlignment="1">
      <alignment horizontal="left" vertical="top" wrapText="1"/>
    </xf>
    <xf numFmtId="0" fontId="27" fillId="0" borderId="0" xfId="4" applyFont="1" applyBorder="1" applyAlignment="1">
      <alignment horizontal="left" vertical="top" wrapText="1"/>
    </xf>
    <xf numFmtId="0" fontId="27" fillId="0" borderId="28" xfId="4" applyFont="1" applyBorder="1" applyAlignment="1">
      <alignment horizontal="left" vertical="top" wrapText="1"/>
    </xf>
    <xf numFmtId="0" fontId="27" fillId="0" borderId="0" xfId="4" applyFont="1" applyAlignment="1">
      <alignment horizontal="left" vertical="top" wrapText="1"/>
    </xf>
    <xf numFmtId="0" fontId="21" fillId="0" borderId="0" xfId="0" applyFont="1" applyBorder="1" applyAlignment="1">
      <alignment vertical="top" wrapText="1"/>
    </xf>
    <xf numFmtId="0" fontId="27" fillId="0" borderId="0" xfId="0" applyFont="1" applyBorder="1" applyAlignment="1">
      <alignment vertical="top" wrapText="1"/>
    </xf>
    <xf numFmtId="0" fontId="27" fillId="0" borderId="0" xfId="4" applyFont="1" applyAlignment="1">
      <alignment vertical="top" wrapText="1"/>
    </xf>
    <xf numFmtId="0" fontId="27" fillId="0" borderId="33" xfId="0" applyFont="1" applyBorder="1" applyAlignment="1">
      <alignment vertical="top" wrapText="1"/>
    </xf>
    <xf numFmtId="0" fontId="27" fillId="0" borderId="34" xfId="0" applyFont="1" applyBorder="1" applyAlignment="1">
      <alignment vertical="top" wrapText="1"/>
    </xf>
    <xf numFmtId="0" fontId="23" fillId="0" borderId="23" xfId="0" applyFont="1" applyBorder="1" applyAlignment="1">
      <alignment vertical="top" wrapText="1"/>
    </xf>
    <xf numFmtId="0" fontId="23" fillId="0" borderId="35" xfId="0" applyFont="1" applyBorder="1" applyAlignment="1">
      <alignment vertical="top" wrapText="1"/>
    </xf>
    <xf numFmtId="0" fontId="21" fillId="0" borderId="62" xfId="4" applyFont="1" applyBorder="1" applyAlignment="1">
      <alignment horizontal="left" vertical="top" wrapText="1"/>
    </xf>
    <xf numFmtId="0" fontId="21" fillId="0" borderId="63" xfId="4" applyFont="1" applyBorder="1" applyAlignment="1">
      <alignment horizontal="left" vertical="top" wrapText="1"/>
    </xf>
    <xf numFmtId="0" fontId="21" fillId="0" borderId="26" xfId="4" applyFont="1" applyBorder="1" applyAlignment="1">
      <alignment horizontal="left" vertical="top" wrapText="1"/>
    </xf>
    <xf numFmtId="0" fontId="21" fillId="0" borderId="0" xfId="4" applyFont="1" applyAlignment="1">
      <alignment horizontal="left" vertical="top" wrapText="1"/>
    </xf>
    <xf numFmtId="0" fontId="27" fillId="0" borderId="62" xfId="4" applyFont="1" applyBorder="1" applyAlignment="1">
      <alignment horizontal="left" vertical="top" wrapText="1" shrinkToFit="1"/>
    </xf>
    <xf numFmtId="0" fontId="27" fillId="0" borderId="63" xfId="4" applyFont="1" applyBorder="1" applyAlignment="1">
      <alignment horizontal="left" vertical="top" wrapText="1" shrinkToFit="1"/>
    </xf>
    <xf numFmtId="0" fontId="27" fillId="0" borderId="26" xfId="4" applyFont="1" applyBorder="1" applyAlignment="1">
      <alignment horizontal="left" vertical="top" wrapText="1" shrinkToFit="1"/>
    </xf>
    <xf numFmtId="0" fontId="27" fillId="0" borderId="0" xfId="0" applyFont="1" applyAlignment="1">
      <alignment horizontal="left" vertical="top" wrapText="1"/>
    </xf>
    <xf numFmtId="0" fontId="27" fillId="0" borderId="28" xfId="0" applyFont="1" applyBorder="1" applyAlignment="1">
      <alignment horizontal="left" vertical="top" wrapText="1"/>
    </xf>
    <xf numFmtId="0" fontId="23" fillId="0" borderId="23" xfId="4" applyFont="1" applyBorder="1" applyAlignment="1">
      <alignment horizontal="left" vertical="top" wrapText="1"/>
    </xf>
    <xf numFmtId="0" fontId="23" fillId="0" borderId="29" xfId="4" applyFont="1" applyBorder="1" applyAlignment="1">
      <alignment horizontal="left" vertical="top"/>
    </xf>
    <xf numFmtId="0" fontId="23" fillId="0" borderId="35" xfId="4" applyFont="1" applyBorder="1" applyAlignment="1">
      <alignment horizontal="left" vertical="top"/>
    </xf>
    <xf numFmtId="0" fontId="27" fillId="0" borderId="27" xfId="4" applyFont="1" applyBorder="1" applyAlignment="1">
      <alignment horizontal="left" vertical="top" wrapText="1" shrinkToFit="1"/>
    </xf>
    <xf numFmtId="0" fontId="27" fillId="0" borderId="0" xfId="4" applyFont="1" applyAlignment="1">
      <alignment horizontal="left" vertical="top" wrapText="1" shrinkToFit="1"/>
    </xf>
    <xf numFmtId="0" fontId="27" fillId="0" borderId="28" xfId="4" applyFont="1" applyBorder="1" applyAlignment="1">
      <alignment horizontal="left" vertical="top" wrapText="1" shrinkToFit="1"/>
    </xf>
    <xf numFmtId="0" fontId="23" fillId="0" borderId="29" xfId="4" applyFont="1" applyBorder="1" applyAlignment="1">
      <alignment horizontal="left" vertical="top" wrapText="1"/>
    </xf>
    <xf numFmtId="0" fontId="50" fillId="0" borderId="23" xfId="4" applyFont="1" applyBorder="1" applyAlignment="1">
      <alignment horizontal="left" vertical="top" wrapText="1"/>
    </xf>
    <xf numFmtId="0" fontId="50" fillId="0" borderId="29" xfId="4" applyFont="1" applyBorder="1" applyAlignment="1">
      <alignment horizontal="left" vertical="top" wrapText="1"/>
    </xf>
    <xf numFmtId="0" fontId="27" fillId="0" borderId="0" xfId="4" applyFont="1" applyAlignment="1">
      <alignment horizontal="left" vertical="top"/>
    </xf>
    <xf numFmtId="0" fontId="27" fillId="0" borderId="28" xfId="4" applyFont="1" applyBorder="1" applyAlignment="1">
      <alignment horizontal="left" vertical="top"/>
    </xf>
    <xf numFmtId="0" fontId="27" fillId="0" borderId="0" xfId="4" applyFont="1" applyAlignment="1">
      <alignment horizontal="left" vertical="center"/>
    </xf>
    <xf numFmtId="0" fontId="27" fillId="0" borderId="28" xfId="4" applyFont="1" applyBorder="1" applyAlignment="1">
      <alignment horizontal="left" vertical="center"/>
    </xf>
    <xf numFmtId="0" fontId="21" fillId="0" borderId="62" xfId="4" applyFont="1" applyBorder="1" applyAlignment="1">
      <alignment horizontal="left" vertical="top" wrapText="1" shrinkToFit="1"/>
    </xf>
    <xf numFmtId="0" fontId="21" fillId="0" borderId="63" xfId="4" applyFont="1" applyBorder="1" applyAlignment="1">
      <alignment horizontal="left" vertical="top" wrapText="1" shrinkToFit="1"/>
    </xf>
    <xf numFmtId="0" fontId="21" fillId="0" borderId="26" xfId="4" applyFont="1" applyBorder="1" applyAlignment="1">
      <alignment horizontal="left" vertical="top" wrapText="1" shrinkToFit="1"/>
    </xf>
    <xf numFmtId="0" fontId="21" fillId="0" borderId="0" xfId="4" applyFont="1" applyAlignment="1">
      <alignment horizontal="left" vertical="top" wrapText="1" shrinkToFit="1"/>
    </xf>
    <xf numFmtId="0" fontId="27" fillId="0" borderId="32" xfId="4" applyFont="1" applyBorder="1" applyAlignment="1">
      <alignment horizontal="left" vertical="top" wrapText="1" shrinkToFit="1"/>
    </xf>
    <xf numFmtId="0" fontId="27" fillId="0" borderId="33" xfId="4" applyFont="1" applyBorder="1" applyAlignment="1">
      <alignment horizontal="left" vertical="top" wrapText="1" shrinkToFit="1"/>
    </xf>
    <xf numFmtId="0" fontId="27" fillId="0" borderId="34" xfId="4" applyFont="1" applyBorder="1" applyAlignment="1">
      <alignment horizontal="left" vertical="top" wrapText="1" shrinkToFit="1"/>
    </xf>
    <xf numFmtId="0" fontId="27" fillId="0" borderId="0" xfId="4" applyFont="1" applyBorder="1" applyAlignment="1">
      <alignment horizontal="left" vertical="top" wrapText="1" shrinkToFit="1"/>
    </xf>
    <xf numFmtId="0" fontId="21" fillId="0" borderId="50" xfId="4" applyFont="1" applyBorder="1" applyAlignment="1">
      <alignment horizontal="center" vertical="center"/>
    </xf>
    <xf numFmtId="0" fontId="21" fillId="0" borderId="51" xfId="4" applyFont="1" applyBorder="1" applyAlignment="1">
      <alignment horizontal="center" vertical="center"/>
    </xf>
    <xf numFmtId="0" fontId="21" fillId="0" borderId="54" xfId="4" applyFont="1" applyBorder="1" applyAlignment="1">
      <alignment vertical="center"/>
    </xf>
    <xf numFmtId="0" fontId="21" fillId="0" borderId="2" xfId="4" applyFont="1" applyBorder="1" applyAlignment="1">
      <alignment vertical="center"/>
    </xf>
    <xf numFmtId="0" fontId="21" fillId="0" borderId="3" xfId="4" applyFont="1" applyBorder="1" applyAlignment="1">
      <alignment vertical="center"/>
    </xf>
    <xf numFmtId="0" fontId="21" fillId="0" borderId="4" xfId="4" applyFont="1" applyBorder="1" applyAlignment="1">
      <alignment horizontal="center" vertical="center"/>
    </xf>
    <xf numFmtId="0" fontId="21" fillId="0" borderId="5" xfId="4" applyFont="1" applyBorder="1" applyAlignment="1">
      <alignment horizontal="center" vertical="center"/>
    </xf>
    <xf numFmtId="0" fontId="21" fillId="0" borderId="7" xfId="4" applyFont="1" applyBorder="1" applyAlignment="1">
      <alignment vertical="center"/>
    </xf>
    <xf numFmtId="0" fontId="21" fillId="0" borderId="17" xfId="4" applyFont="1" applyBorder="1" applyAlignment="1">
      <alignment vertical="center"/>
    </xf>
    <xf numFmtId="0" fontId="21" fillId="0" borderId="66" xfId="4" applyFont="1" applyBorder="1" applyAlignment="1">
      <alignment vertical="center"/>
    </xf>
    <xf numFmtId="0" fontId="25" fillId="0" borderId="7" xfId="4" applyFont="1" applyBorder="1" applyAlignment="1">
      <alignment horizontal="center" vertical="center" shrinkToFit="1"/>
    </xf>
    <xf numFmtId="0" fontId="25" fillId="0" borderId="17" xfId="4" applyFont="1" applyBorder="1" applyAlignment="1">
      <alignment horizontal="center" vertical="center" shrinkToFit="1"/>
    </xf>
    <xf numFmtId="0" fontId="25" fillId="0" borderId="18" xfId="4" applyFont="1" applyBorder="1" applyAlignment="1">
      <alignment horizontal="center" vertical="center" shrinkToFit="1"/>
    </xf>
    <xf numFmtId="0" fontId="24" fillId="0" borderId="43" xfId="4" applyFont="1" applyBorder="1" applyAlignment="1">
      <alignment horizontal="center" vertical="center"/>
    </xf>
    <xf numFmtId="0" fontId="24" fillId="0" borderId="11" xfId="4" applyFont="1" applyBorder="1" applyAlignment="1">
      <alignment horizontal="center" vertical="center"/>
    </xf>
    <xf numFmtId="0" fontId="23" fillId="0" borderId="43" xfId="4" applyFont="1" applyBorder="1" applyAlignment="1">
      <alignment horizontal="left" vertical="top" wrapText="1"/>
    </xf>
    <xf numFmtId="0" fontId="23" fillId="0" borderId="29" xfId="4" applyFont="1" applyBorder="1" applyAlignment="1">
      <alignment vertical="top" wrapText="1"/>
    </xf>
    <xf numFmtId="0" fontId="21" fillId="0" borderId="8" xfId="4" applyFont="1" applyBorder="1" applyAlignment="1">
      <alignment horizontal="center" vertical="center"/>
    </xf>
    <xf numFmtId="0" fontId="21" fillId="0" borderId="9" xfId="4" applyFont="1" applyBorder="1" applyAlignment="1">
      <alignment horizontal="center" vertical="center"/>
    </xf>
    <xf numFmtId="0" fontId="21" fillId="0" borderId="15" xfId="4" applyFont="1" applyBorder="1" applyAlignment="1">
      <alignment vertical="center"/>
    </xf>
    <xf numFmtId="0" fontId="21" fillId="0" borderId="52" xfId="4" applyFont="1" applyBorder="1" applyAlignment="1">
      <alignment vertical="center"/>
    </xf>
    <xf numFmtId="0" fontId="21" fillId="0" borderId="67" xfId="4" applyFont="1" applyBorder="1" applyAlignment="1">
      <alignment vertical="center"/>
    </xf>
    <xf numFmtId="0" fontId="27" fillId="0" borderId="0" xfId="4" applyFont="1" applyAlignment="1">
      <alignment vertical="top" shrinkToFit="1"/>
    </xf>
    <xf numFmtId="0" fontId="27" fillId="0" borderId="28" xfId="4" applyFont="1" applyBorder="1" applyAlignment="1">
      <alignment vertical="top" shrinkToFit="1"/>
    </xf>
    <xf numFmtId="0" fontId="24" fillId="0" borderId="48" xfId="4" applyFont="1" applyBorder="1" applyAlignment="1">
      <alignment horizontal="center" vertical="center"/>
    </xf>
    <xf numFmtId="0" fontId="24" fillId="0" borderId="49" xfId="4" applyFont="1" applyBorder="1" applyAlignment="1">
      <alignment horizontal="center" vertical="center"/>
    </xf>
    <xf numFmtId="0" fontId="24" fillId="0" borderId="44" xfId="4" applyFont="1" applyBorder="1" applyAlignment="1">
      <alignment horizontal="center" vertical="center"/>
    </xf>
    <xf numFmtId="0" fontId="24" fillId="0" borderId="12" xfId="4" applyFont="1" applyBorder="1" applyAlignment="1">
      <alignment horizontal="center" vertical="center"/>
    </xf>
    <xf numFmtId="0" fontId="24" fillId="0" borderId="39" xfId="4" applyFont="1" applyBorder="1" applyAlignment="1">
      <alignment horizontal="center" vertical="center"/>
    </xf>
    <xf numFmtId="0" fontId="24" fillId="0" borderId="40" xfId="4" applyFont="1" applyBorder="1" applyAlignment="1">
      <alignment horizontal="center" vertical="center"/>
    </xf>
    <xf numFmtId="0" fontId="27" fillId="0" borderId="62" xfId="4" applyFont="1" applyBorder="1" applyAlignment="1">
      <alignment vertical="center" wrapText="1"/>
    </xf>
    <xf numFmtId="0" fontId="27" fillId="0" borderId="63" xfId="4" applyFont="1" applyBorder="1" applyAlignment="1">
      <alignment vertical="center" wrapText="1"/>
    </xf>
    <xf numFmtId="0" fontId="27" fillId="0" borderId="26" xfId="4" applyFont="1" applyBorder="1" applyAlignment="1">
      <alignment vertical="center" wrapText="1"/>
    </xf>
    <xf numFmtId="0" fontId="27" fillId="0" borderId="62" xfId="4" applyFont="1" applyBorder="1" applyAlignment="1">
      <alignment vertical="center" shrinkToFit="1"/>
    </xf>
    <xf numFmtId="0" fontId="27" fillId="0" borderId="63" xfId="4" applyFont="1" applyBorder="1" applyAlignment="1">
      <alignment vertical="center" shrinkToFit="1"/>
    </xf>
    <xf numFmtId="0" fontId="27" fillId="0" borderId="26" xfId="4" applyFont="1" applyBorder="1" applyAlignment="1">
      <alignment vertical="center" shrinkToFit="1"/>
    </xf>
    <xf numFmtId="0" fontId="23" fillId="0" borderId="23" xfId="4" applyFont="1" applyBorder="1" applyAlignment="1">
      <alignment vertical="center" wrapText="1"/>
    </xf>
    <xf numFmtId="0" fontId="23" fillId="0" borderId="29" xfId="4" applyFont="1" applyBorder="1" applyAlignment="1">
      <alignment vertical="center" wrapText="1"/>
    </xf>
    <xf numFmtId="0" fontId="27" fillId="0" borderId="27" xfId="4" applyFont="1" applyBorder="1" applyAlignment="1">
      <alignment vertical="center" shrinkToFit="1"/>
    </xf>
    <xf numFmtId="0" fontId="27" fillId="0" borderId="0" xfId="4" applyFont="1" applyAlignment="1">
      <alignment vertical="center" shrinkToFit="1"/>
    </xf>
    <xf numFmtId="0" fontId="27" fillId="0" borderId="28" xfId="4" applyFont="1" applyBorder="1" applyAlignment="1">
      <alignment vertical="center" shrinkToFit="1"/>
    </xf>
    <xf numFmtId="0" fontId="23" fillId="0" borderId="23" xfId="4" applyFont="1" applyBorder="1" applyAlignment="1">
      <alignment vertical="top" wrapText="1"/>
    </xf>
    <xf numFmtId="0" fontId="27" fillId="0" borderId="27" xfId="4" applyFont="1" applyBorder="1" applyAlignment="1">
      <alignment vertical="center" wrapText="1"/>
    </xf>
    <xf numFmtId="0" fontId="27" fillId="0" borderId="0" xfId="4" applyFont="1" applyAlignment="1">
      <alignment vertical="center" wrapText="1"/>
    </xf>
    <xf numFmtId="0" fontId="27" fillId="0" borderId="28" xfId="4" applyFont="1" applyBorder="1" applyAlignment="1">
      <alignment vertical="center" wrapText="1"/>
    </xf>
    <xf numFmtId="0" fontId="21" fillId="0" borderId="32" xfId="4" applyFont="1" applyBorder="1" applyAlignment="1">
      <alignment horizontal="left" vertical="top" wrapText="1" shrinkToFit="1"/>
    </xf>
    <xf numFmtId="0" fontId="21" fillId="0" borderId="33" xfId="4" applyFont="1" applyBorder="1" applyAlignment="1">
      <alignment horizontal="left" vertical="top" wrapText="1" shrinkToFit="1"/>
    </xf>
    <xf numFmtId="0" fontId="21" fillId="0" borderId="34" xfId="4" applyFont="1" applyBorder="1" applyAlignment="1">
      <alignment horizontal="left" vertical="top" wrapText="1" shrinkToFit="1"/>
    </xf>
    <xf numFmtId="0" fontId="27" fillId="0" borderId="62" xfId="4" applyFont="1" applyBorder="1" applyAlignment="1">
      <alignment horizontal="left" vertical="top" shrinkToFit="1"/>
    </xf>
    <xf numFmtId="0" fontId="27" fillId="0" borderId="63" xfId="4" applyFont="1" applyBorder="1" applyAlignment="1">
      <alignment horizontal="left" vertical="top" shrinkToFit="1"/>
    </xf>
    <xf numFmtId="0" fontId="27" fillId="0" borderId="26" xfId="4" applyFont="1" applyBorder="1" applyAlignment="1">
      <alignment horizontal="left" vertical="top" shrinkToFit="1"/>
    </xf>
    <xf numFmtId="0" fontId="27" fillId="0" borderId="32" xfId="4" applyFont="1" applyBorder="1" applyAlignment="1">
      <alignment horizontal="left" vertical="top" shrinkToFit="1"/>
    </xf>
    <xf numFmtId="0" fontId="27" fillId="0" borderId="33" xfId="4" applyFont="1" applyBorder="1" applyAlignment="1">
      <alignment horizontal="left" vertical="top" shrinkToFit="1"/>
    </xf>
    <xf numFmtId="0" fontId="27" fillId="0" borderId="34" xfId="4" applyFont="1" applyBorder="1" applyAlignment="1">
      <alignment horizontal="left" vertical="top" shrinkToFit="1"/>
    </xf>
    <xf numFmtId="0" fontId="23" fillId="0" borderId="35" xfId="4" applyFont="1" applyBorder="1" applyAlignment="1">
      <alignment horizontal="left" vertical="top" wrapText="1"/>
    </xf>
    <xf numFmtId="0" fontId="23" fillId="0" borderId="35" xfId="4" applyFont="1" applyBorder="1" applyAlignment="1">
      <alignment vertical="top" wrapText="1"/>
    </xf>
    <xf numFmtId="0" fontId="50" fillId="0" borderId="23" xfId="4" applyFont="1" applyBorder="1" applyAlignment="1">
      <alignment vertical="top" wrapText="1"/>
    </xf>
    <xf numFmtId="0" fontId="50" fillId="0" borderId="29" xfId="4" applyFont="1" applyBorder="1" applyAlignment="1">
      <alignment vertical="top" wrapText="1"/>
    </xf>
    <xf numFmtId="0" fontId="50" fillId="0" borderId="35" xfId="4" applyFont="1" applyBorder="1" applyAlignment="1">
      <alignment vertical="top" wrapText="1"/>
    </xf>
    <xf numFmtId="0" fontId="21" fillId="0" borderId="62" xfId="0" applyFont="1" applyBorder="1" applyAlignment="1">
      <alignment vertical="top" wrapText="1"/>
    </xf>
    <xf numFmtId="0" fontId="21" fillId="0" borderId="63" xfId="0" applyFont="1" applyBorder="1" applyAlignment="1">
      <alignment vertical="top" wrapText="1"/>
    </xf>
    <xf numFmtId="0" fontId="21" fillId="0" borderId="26" xfId="0" applyFont="1" applyBorder="1" applyAlignment="1">
      <alignment vertical="top" wrapText="1"/>
    </xf>
    <xf numFmtId="0" fontId="21" fillId="0" borderId="48" xfId="0" applyFont="1" applyBorder="1" applyAlignment="1">
      <alignment vertical="top" wrapText="1"/>
    </xf>
    <xf numFmtId="0" fontId="21" fillId="0" borderId="49" xfId="0" applyFont="1" applyBorder="1" applyAlignment="1">
      <alignment vertical="top" wrapText="1"/>
    </xf>
    <xf numFmtId="0" fontId="21" fillId="0" borderId="44" xfId="0" applyFont="1" applyBorder="1" applyAlignment="1">
      <alignment vertical="top" wrapText="1"/>
    </xf>
    <xf numFmtId="0" fontId="21" fillId="0" borderId="32" xfId="0" applyFont="1" applyBorder="1" applyAlignment="1">
      <alignment vertical="top" wrapText="1"/>
    </xf>
    <xf numFmtId="0" fontId="21" fillId="0" borderId="33" xfId="0" applyFont="1" applyBorder="1" applyAlignment="1">
      <alignment vertical="top" wrapText="1"/>
    </xf>
    <xf numFmtId="0" fontId="21" fillId="0" borderId="34" xfId="0" applyFont="1" applyBorder="1" applyAlignment="1">
      <alignment vertical="top" wrapText="1"/>
    </xf>
    <xf numFmtId="0" fontId="21" fillId="0" borderId="24" xfId="4" applyFont="1" applyBorder="1" applyAlignment="1">
      <alignment horizontal="center" vertical="top" shrinkToFit="1"/>
    </xf>
    <xf numFmtId="0" fontId="21" fillId="0" borderId="36" xfId="4" applyFont="1" applyBorder="1" applyAlignment="1">
      <alignment horizontal="center" vertical="top" shrinkToFit="1"/>
    </xf>
    <xf numFmtId="0" fontId="21" fillId="0" borderId="38" xfId="4" applyFont="1" applyBorder="1" applyAlignment="1">
      <alignment horizontal="center" vertical="top" shrinkToFit="1"/>
    </xf>
    <xf numFmtId="0" fontId="21" fillId="0" borderId="37" xfId="4" applyFont="1" applyBorder="1" applyAlignment="1">
      <alignment horizontal="center" vertical="top" shrinkToFit="1"/>
    </xf>
    <xf numFmtId="0" fontId="21" fillId="0" borderId="64" xfId="4" applyFont="1" applyBorder="1" applyAlignment="1">
      <alignment horizontal="center" vertical="top" shrinkToFit="1"/>
    </xf>
    <xf numFmtId="0" fontId="21" fillId="0" borderId="65" xfId="4" applyFont="1" applyBorder="1" applyAlignment="1">
      <alignment horizontal="center" vertical="top" shrinkToFit="1"/>
    </xf>
    <xf numFmtId="0" fontId="28" fillId="0" borderId="0" xfId="4" applyFont="1" applyAlignment="1">
      <alignment vertical="top" shrinkToFit="1"/>
    </xf>
    <xf numFmtId="0" fontId="28" fillId="0" borderId="0" xfId="4" applyFont="1" applyAlignment="1">
      <alignment vertical="top" wrapText="1"/>
    </xf>
    <xf numFmtId="0" fontId="27" fillId="0" borderId="0" xfId="4" applyFont="1" applyAlignment="1">
      <alignment horizontal="center" vertical="top" wrapText="1"/>
    </xf>
    <xf numFmtId="0" fontId="27" fillId="0" borderId="28" xfId="4" applyFont="1" applyBorder="1" applyAlignment="1">
      <alignment horizontal="center" vertical="top" wrapText="1"/>
    </xf>
  </cellXfs>
  <cellStyles count="14">
    <cellStyle name="桁区切り" xfId="1" builtinId="6"/>
    <cellStyle name="桁区切り 2" xfId="11" xr:uid="{6BA17B18-BEB8-4FC3-ABB2-7159E092F9BE}"/>
    <cellStyle name="標準" xfId="0" builtinId="0"/>
    <cellStyle name="標準 2" xfId="2" xr:uid="{00000000-0005-0000-0000-000002000000}"/>
    <cellStyle name="標準 3" xfId="3" xr:uid="{00000000-0005-0000-0000-000003000000}"/>
    <cellStyle name="標準 4" xfId="4" xr:uid="{00000000-0005-0000-0000-000004000000}"/>
    <cellStyle name="標準 5" xfId="10" xr:uid="{E5286DAC-6F65-4C37-9A88-4F3440D87263}"/>
    <cellStyle name="標準_■106 通所介護費_●通所介護" xfId="12" xr:uid="{81393302-0FDC-4E2A-94B8-E712DCFF9AF0}"/>
    <cellStyle name="標準_■111 福祉用具貸与費" xfId="5" xr:uid="{00000000-0005-0000-0000-000005000000}"/>
    <cellStyle name="標準_■401 介護予防訪問介護費_●訪問介護" xfId="6" xr:uid="{00000000-0005-0000-0000-000006000000}"/>
    <cellStyle name="標準_■402 介護予防訪問入浴介護費_●訪問入浴" xfId="13" xr:uid="{D3AB2023-402E-45CD-B646-99884FE23E40}"/>
    <cellStyle name="標準_■411 介護予防福祉用具貸与費" xfId="7" xr:uid="{00000000-0005-0000-0000-000007000000}"/>
    <cellStyle name="標準_101 訪問介護費_●訪問介護" xfId="8" xr:uid="{00000000-0005-0000-0000-000008000000}"/>
    <cellStyle name="標準_401 介護予防訪問介護費_●訪問介護" xfId="9" xr:uid="{00000000-0005-0000-0000-00000900000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88899</xdr:rowOff>
    </xdr:from>
    <xdr:to>
      <xdr:col>3</xdr:col>
      <xdr:colOff>369454</xdr:colOff>
      <xdr:row>3</xdr:row>
      <xdr:rowOff>127000</xdr:rowOff>
    </xdr:to>
    <xdr:sp macro="" textlink="">
      <xdr:nvSpPr>
        <xdr:cNvPr id="2" name="正方形/長方形 1">
          <a:extLst>
            <a:ext uri="{FF2B5EF4-FFF2-40B4-BE49-F238E27FC236}">
              <a16:creationId xmlns:a16="http://schemas.microsoft.com/office/drawing/2014/main" id="{D49F4A91-AF3C-4178-811D-5AA7BB3A1E7E}"/>
            </a:ext>
          </a:extLst>
        </xdr:cNvPr>
        <xdr:cNvSpPr/>
      </xdr:nvSpPr>
      <xdr:spPr>
        <a:xfrm>
          <a:off x="0" y="342899"/>
          <a:ext cx="1246909" cy="5461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38401B37-FE41-473A-8A63-C06306AB239F}"/>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62</xdr:row>
      <xdr:rowOff>38099</xdr:rowOff>
    </xdr:from>
    <xdr:to>
      <xdr:col>14</xdr:col>
      <xdr:colOff>476250</xdr:colOff>
      <xdr:row>70</xdr:row>
      <xdr:rowOff>219074</xdr:rowOff>
    </xdr:to>
    <xdr:sp macro="" textlink="">
      <xdr:nvSpPr>
        <xdr:cNvPr id="3" name="正方形/長方形 2">
          <a:extLst>
            <a:ext uri="{FF2B5EF4-FFF2-40B4-BE49-F238E27FC236}">
              <a16:creationId xmlns:a16="http://schemas.microsoft.com/office/drawing/2014/main" id="{EF539EA5-AE36-40F5-9598-FA94B8F000FF}"/>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1080" name="Line 1">
          <a:extLst>
            <a:ext uri="{FF2B5EF4-FFF2-40B4-BE49-F238E27FC236}">
              <a16:creationId xmlns:a16="http://schemas.microsoft.com/office/drawing/2014/main" id="{1A446E6D-2830-4BC5-A0E9-8A03F97C0BF5}"/>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FD562082-30D8-4237-A2B9-4CF332014916}"/>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4E2857F7-F2F5-4B1D-9B80-7182B6B19244}"/>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2" name="四角形吹き出し 2">
          <a:extLst>
            <a:ext uri="{FF2B5EF4-FFF2-40B4-BE49-F238E27FC236}">
              <a16:creationId xmlns:a16="http://schemas.microsoft.com/office/drawing/2014/main" id="{F5FD94F9-3C48-44DD-942C-C28DAEA06FAA}"/>
            </a:ext>
          </a:extLst>
        </xdr:cNvPr>
        <xdr:cNvSpPr/>
      </xdr:nvSpPr>
      <xdr:spPr>
        <a:xfrm>
          <a:off x="6600826" y="1362075"/>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100" zoomScaleSheetLayoutView="100" workbookViewId="0"/>
  </sheetViews>
  <sheetFormatPr defaultColWidth="9" defaultRowHeight="24.75" customHeight="1" x14ac:dyDescent="0.2"/>
  <cols>
    <col min="1" max="16384" width="9" style="6"/>
  </cols>
  <sheetData>
    <row r="2" spans="1:14" s="1" customFormat="1" ht="24.75" customHeight="1" x14ac:dyDescent="0.35">
      <c r="A2" s="431" t="s">
        <v>498</v>
      </c>
      <c r="B2" s="431"/>
      <c r="C2" s="431"/>
      <c r="D2" s="431"/>
      <c r="E2" s="431"/>
      <c r="F2" s="431"/>
      <c r="G2" s="431"/>
      <c r="H2" s="431"/>
      <c r="I2" s="431"/>
      <c r="J2" s="431"/>
      <c r="K2" s="431"/>
      <c r="L2" s="431"/>
      <c r="M2" s="431"/>
      <c r="N2" s="431"/>
    </row>
    <row r="3" spans="1:14" ht="24.75" customHeight="1" x14ac:dyDescent="0.2">
      <c r="A3"/>
      <c r="B3"/>
      <c r="C3"/>
      <c r="D3"/>
      <c r="E3"/>
      <c r="F3"/>
      <c r="G3"/>
      <c r="H3"/>
      <c r="I3"/>
      <c r="J3"/>
      <c r="K3"/>
      <c r="L3"/>
      <c r="M3"/>
      <c r="N3"/>
    </row>
    <row r="4" spans="1:14" s="2" customFormat="1" ht="24.75" customHeight="1" x14ac:dyDescent="0.3">
      <c r="A4" s="432" t="s">
        <v>0</v>
      </c>
      <c r="B4" s="432"/>
      <c r="C4" s="432"/>
      <c r="D4" s="432"/>
      <c r="E4" s="432"/>
      <c r="F4" s="432"/>
      <c r="G4" s="432"/>
      <c r="H4" s="432"/>
      <c r="I4" s="432"/>
      <c r="J4" s="432"/>
      <c r="K4" s="432"/>
      <c r="L4" s="432"/>
      <c r="M4" s="432"/>
      <c r="N4" s="432"/>
    </row>
    <row r="5" spans="1:14" s="2" customFormat="1" ht="24.75" customHeight="1" x14ac:dyDescent="0.35">
      <c r="A5" s="433" t="s">
        <v>1</v>
      </c>
      <c r="B5" s="433"/>
      <c r="C5" s="433"/>
      <c r="D5" s="433"/>
      <c r="E5" s="433"/>
      <c r="F5" s="433"/>
      <c r="G5" s="433"/>
      <c r="H5" s="433"/>
      <c r="I5" s="433"/>
      <c r="J5" s="433"/>
      <c r="K5" s="433"/>
      <c r="L5" s="433"/>
      <c r="M5" s="433"/>
      <c r="N5" s="433"/>
    </row>
    <row r="6" spans="1:14" s="2" customFormat="1" ht="24.75" customHeight="1" x14ac:dyDescent="0.3">
      <c r="A6" s="3"/>
      <c r="B6" s="3"/>
      <c r="C6" s="3"/>
      <c r="D6" s="3"/>
      <c r="E6" s="3"/>
      <c r="F6" s="3"/>
      <c r="G6" s="3"/>
      <c r="H6" s="3"/>
      <c r="I6" s="3"/>
      <c r="J6" s="3"/>
      <c r="K6" s="3"/>
      <c r="L6" s="3"/>
      <c r="M6" s="3"/>
      <c r="N6" s="3"/>
    </row>
    <row r="7" spans="1:14" ht="24.75" customHeight="1" x14ac:dyDescent="0.2">
      <c r="A7"/>
      <c r="B7"/>
      <c r="C7"/>
      <c r="D7"/>
      <c r="E7"/>
      <c r="F7"/>
      <c r="G7"/>
      <c r="H7"/>
      <c r="I7"/>
      <c r="J7"/>
      <c r="K7"/>
      <c r="L7"/>
      <c r="M7"/>
      <c r="N7"/>
    </row>
    <row r="8" spans="1:14" customFormat="1" ht="24.75" customHeight="1" x14ac:dyDescent="0.25">
      <c r="D8" s="434" t="s">
        <v>2</v>
      </c>
      <c r="E8" s="434"/>
      <c r="F8" s="435"/>
      <c r="G8" s="435"/>
      <c r="H8" s="435"/>
      <c r="I8" s="435"/>
      <c r="J8" s="435"/>
      <c r="K8" s="435"/>
    </row>
    <row r="9" spans="1:14" customFormat="1" ht="24.75" customHeight="1" x14ac:dyDescent="0.2">
      <c r="J9" s="38"/>
      <c r="K9" s="38"/>
    </row>
    <row r="10" spans="1:14" customFormat="1" ht="24.75" customHeight="1" x14ac:dyDescent="0.2">
      <c r="J10" s="38"/>
      <c r="K10" s="38"/>
    </row>
    <row r="11" spans="1:14" customFormat="1" ht="24.75" customHeight="1" x14ac:dyDescent="0.25">
      <c r="E11" s="5"/>
      <c r="F11" s="39" t="s">
        <v>3</v>
      </c>
      <c r="G11" s="427" t="s">
        <v>4</v>
      </c>
      <c r="H11" s="427"/>
      <c r="I11" s="427"/>
      <c r="J11" s="38"/>
      <c r="K11" s="38"/>
    </row>
    <row r="12" spans="1:14" customFormat="1" ht="24.75" customHeight="1" x14ac:dyDescent="0.2">
      <c r="J12" s="38"/>
      <c r="K12" s="38"/>
    </row>
    <row r="13" spans="1:14" customFormat="1" ht="24.75" customHeight="1" x14ac:dyDescent="0.25">
      <c r="G13" s="428" t="s">
        <v>5</v>
      </c>
      <c r="H13" s="428"/>
      <c r="I13" s="429"/>
      <c r="J13" s="429"/>
      <c r="K13" s="429"/>
      <c r="L13" s="429"/>
      <c r="M13" s="429"/>
    </row>
    <row r="14" spans="1:14" customFormat="1" ht="24.75" customHeight="1" x14ac:dyDescent="0.25">
      <c r="G14" s="428" t="s">
        <v>6</v>
      </c>
      <c r="H14" s="428"/>
      <c r="I14" s="429"/>
      <c r="J14" s="429"/>
      <c r="K14" s="429"/>
      <c r="L14" s="429"/>
      <c r="M14" s="429"/>
    </row>
    <row r="15" spans="1:14" customFormat="1" ht="24.75" customHeight="1" x14ac:dyDescent="0.25">
      <c r="G15" s="428" t="s">
        <v>7</v>
      </c>
      <c r="H15" s="428"/>
      <c r="I15" s="429"/>
      <c r="J15" s="429"/>
      <c r="K15" s="429"/>
      <c r="L15" s="429"/>
      <c r="M15" s="429"/>
    </row>
    <row r="16" spans="1:14" customFormat="1" ht="24.75" customHeight="1" x14ac:dyDescent="0.25">
      <c r="G16" s="428" t="s">
        <v>8</v>
      </c>
      <c r="H16" s="428"/>
      <c r="I16" s="429"/>
      <c r="J16" s="429"/>
      <c r="K16" s="429"/>
      <c r="L16" s="429"/>
      <c r="M16" s="429"/>
    </row>
    <row r="17" spans="2:13" customFormat="1" ht="24.75" customHeight="1" x14ac:dyDescent="0.25">
      <c r="G17" s="430" t="s">
        <v>9</v>
      </c>
      <c r="H17" s="430"/>
      <c r="I17" s="429"/>
      <c r="J17" s="429"/>
      <c r="K17" s="429"/>
      <c r="L17" s="429"/>
      <c r="M17" s="429"/>
    </row>
    <row r="18" spans="2:13" customFormat="1" ht="24.75" customHeight="1" x14ac:dyDescent="0.2"/>
    <row r="19" spans="2:13" customFormat="1" ht="24.75" customHeight="1" x14ac:dyDescent="0.2"/>
    <row r="20" spans="2:13" customFormat="1" ht="24.75" customHeight="1" x14ac:dyDescent="0.2">
      <c r="B20" s="4" t="s">
        <v>10</v>
      </c>
    </row>
  </sheetData>
  <mergeCells count="16">
    <mergeCell ref="A2:N2"/>
    <mergeCell ref="A4:N4"/>
    <mergeCell ref="A5:N5"/>
    <mergeCell ref="D8:E8"/>
    <mergeCell ref="F8:K8"/>
    <mergeCell ref="G11:I11"/>
    <mergeCell ref="G16:H16"/>
    <mergeCell ref="I16:M16"/>
    <mergeCell ref="G17:H17"/>
    <mergeCell ref="I17:M17"/>
    <mergeCell ref="G13:H13"/>
    <mergeCell ref="I13:M13"/>
    <mergeCell ref="G14:H14"/>
    <mergeCell ref="I14:M14"/>
    <mergeCell ref="G15:H15"/>
    <mergeCell ref="I15:M15"/>
  </mergeCells>
  <phoneticPr fontId="4"/>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37" customWidth="1"/>
    <col min="2" max="2" width="23.6328125" style="33" customWidth="1"/>
    <col min="3" max="3" width="55.6328125" style="34" customWidth="1"/>
    <col min="4" max="4" width="4.08984375" style="35" customWidth="1"/>
    <col min="5" max="5" width="13.6328125" style="36" customWidth="1"/>
    <col min="6" max="6" width="22.6328125" style="33" customWidth="1"/>
    <col min="7" max="16384" width="9" style="32"/>
  </cols>
  <sheetData>
    <row r="1" spans="1:7" ht="30" customHeight="1" x14ac:dyDescent="0.2">
      <c r="A1" s="660" t="s">
        <v>236</v>
      </c>
      <c r="B1" s="660"/>
      <c r="C1" s="660"/>
      <c r="D1" s="660"/>
      <c r="E1" s="660"/>
      <c r="F1" s="660"/>
      <c r="G1" s="660"/>
    </row>
    <row r="2" spans="1:7" ht="18" customHeight="1" x14ac:dyDescent="0.2">
      <c r="A2" s="31" t="s">
        <v>220</v>
      </c>
    </row>
    <row r="3" spans="1:7" ht="18" customHeight="1" x14ac:dyDescent="0.2">
      <c r="A3" s="31" t="s">
        <v>221</v>
      </c>
    </row>
    <row r="4" spans="1:7" s="30" customFormat="1" ht="24" customHeight="1" x14ac:dyDescent="0.2">
      <c r="A4" s="25" t="s">
        <v>222</v>
      </c>
      <c r="B4" s="26" t="s">
        <v>223</v>
      </c>
      <c r="C4" s="27" t="s">
        <v>224</v>
      </c>
      <c r="D4" s="656" t="s">
        <v>225</v>
      </c>
      <c r="E4" s="656"/>
      <c r="F4" s="28" t="s">
        <v>226</v>
      </c>
      <c r="G4" s="29" t="s">
        <v>227</v>
      </c>
    </row>
    <row r="5" spans="1:7" s="31" customFormat="1" ht="105" customHeight="1" x14ac:dyDescent="0.2">
      <c r="A5" s="40"/>
      <c r="B5" s="41" t="s">
        <v>237</v>
      </c>
      <c r="C5" s="42" t="s">
        <v>229</v>
      </c>
      <c r="D5" s="43" t="s">
        <v>230</v>
      </c>
      <c r="E5" s="44" t="s">
        <v>231</v>
      </c>
      <c r="F5" s="41"/>
      <c r="G5" s="45" t="s">
        <v>232</v>
      </c>
    </row>
    <row r="6" spans="1:7" s="31" customFormat="1" ht="120" customHeight="1" x14ac:dyDescent="0.2">
      <c r="A6" s="40"/>
      <c r="B6" s="41" t="s">
        <v>233</v>
      </c>
      <c r="C6" s="42" t="s">
        <v>234</v>
      </c>
      <c r="D6" s="43" t="s">
        <v>230</v>
      </c>
      <c r="E6" s="44" t="s">
        <v>231</v>
      </c>
      <c r="F6" s="41"/>
      <c r="G6" s="45" t="s">
        <v>232</v>
      </c>
    </row>
    <row r="7" spans="1:7" s="31" customFormat="1" ht="135" customHeight="1" x14ac:dyDescent="0.2">
      <c r="A7" s="40"/>
      <c r="B7" s="41" t="s">
        <v>235</v>
      </c>
      <c r="C7" s="42" t="s">
        <v>229</v>
      </c>
      <c r="D7" s="43" t="s">
        <v>230</v>
      </c>
      <c r="E7" s="44" t="s">
        <v>231</v>
      </c>
      <c r="F7" s="41"/>
      <c r="G7" s="45" t="s">
        <v>232</v>
      </c>
    </row>
    <row r="8" spans="1:7" s="31" customFormat="1" ht="25" customHeight="1" x14ac:dyDescent="0.2">
      <c r="A8" s="420" t="s">
        <v>563</v>
      </c>
      <c r="B8" s="421"/>
      <c r="C8" s="422"/>
      <c r="D8" s="423"/>
      <c r="E8" s="424"/>
      <c r="F8" s="425"/>
      <c r="G8" s="426"/>
    </row>
    <row r="9" spans="1:7" s="31" customFormat="1" ht="70" customHeight="1" x14ac:dyDescent="0.2">
      <c r="A9" s="393"/>
      <c r="B9" s="399" t="s">
        <v>549</v>
      </c>
      <c r="C9" s="394" t="s">
        <v>550</v>
      </c>
      <c r="D9" s="395" t="s">
        <v>230</v>
      </c>
      <c r="E9" s="396" t="s">
        <v>551</v>
      </c>
      <c r="F9" s="397" t="s">
        <v>552</v>
      </c>
      <c r="G9" s="398" t="s">
        <v>230</v>
      </c>
    </row>
    <row r="10" spans="1:7" s="31" customFormat="1" ht="30" customHeight="1" x14ac:dyDescent="0.2">
      <c r="A10" s="400"/>
      <c r="B10" s="658" t="s">
        <v>553</v>
      </c>
      <c r="C10" s="401" t="s">
        <v>554</v>
      </c>
      <c r="D10" s="402" t="s">
        <v>230</v>
      </c>
      <c r="E10" s="403" t="s">
        <v>551</v>
      </c>
      <c r="F10" s="404" t="s">
        <v>555</v>
      </c>
      <c r="G10" s="405" t="s">
        <v>230</v>
      </c>
    </row>
    <row r="11" spans="1:7" s="31" customFormat="1" ht="18.5" customHeight="1" x14ac:dyDescent="0.2">
      <c r="A11" s="406"/>
      <c r="B11" s="659"/>
      <c r="C11" s="407" t="s">
        <v>556</v>
      </c>
      <c r="D11" s="408" t="s">
        <v>230</v>
      </c>
      <c r="E11" s="409" t="s">
        <v>551</v>
      </c>
      <c r="F11" s="410" t="s">
        <v>483</v>
      </c>
      <c r="G11" s="411" t="s">
        <v>230</v>
      </c>
    </row>
    <row r="12" spans="1:7" s="31" customFormat="1" ht="18.5" customHeight="1" x14ac:dyDescent="0.2">
      <c r="A12" s="406"/>
      <c r="B12" s="412"/>
      <c r="C12" s="407" t="s">
        <v>557</v>
      </c>
      <c r="D12" s="408" t="s">
        <v>230</v>
      </c>
      <c r="E12" s="409" t="s">
        <v>231</v>
      </c>
      <c r="F12" s="410" t="s">
        <v>558</v>
      </c>
      <c r="G12" s="411" t="s">
        <v>230</v>
      </c>
    </row>
    <row r="13" spans="1:7" s="31" customFormat="1" ht="18.5" customHeight="1" x14ac:dyDescent="0.2">
      <c r="A13" s="406"/>
      <c r="B13" s="413"/>
      <c r="C13" s="407" t="s">
        <v>559</v>
      </c>
      <c r="D13" s="408" t="s">
        <v>230</v>
      </c>
      <c r="E13" s="409" t="s">
        <v>551</v>
      </c>
      <c r="F13" s="410" t="s">
        <v>560</v>
      </c>
      <c r="G13" s="411" t="s">
        <v>230</v>
      </c>
    </row>
    <row r="14" spans="1:7" s="19" customFormat="1" ht="20.149999999999999" customHeight="1" x14ac:dyDescent="0.2">
      <c r="A14" s="414"/>
      <c r="B14" s="415"/>
      <c r="C14" s="416" t="s">
        <v>561</v>
      </c>
      <c r="D14" s="418"/>
      <c r="E14" s="419"/>
      <c r="F14" s="415"/>
      <c r="G14" s="417"/>
    </row>
  </sheetData>
  <mergeCells count="3">
    <mergeCell ref="D4:E4"/>
    <mergeCell ref="A1:G1"/>
    <mergeCell ref="B10:B11"/>
  </mergeCells>
  <phoneticPr fontId="5"/>
  <printOptions horizontalCentered="1"/>
  <pageMargins left="0.59055118110236227" right="0.59055118110236227" top="0.59055118110236227" bottom="0.78740157480314965" header="0.39370078740157483" footer="0.59055118110236227"/>
  <pageSetup paperSize="9" orientation="landscape" verticalDpi="1200" r:id="rId1"/>
  <headerFooter alignWithMargins="0">
    <oddFooter>&amp;R&amp;10&amp;A（&amp;P/&amp;N）</oddFooter>
  </headerFooter>
  <rowBreaks count="1" manualBreakCount="1">
    <brk id="7"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24"/>
  <sheetViews>
    <sheetView view="pageBreakPreview" zoomScaleNormal="100" zoomScaleSheetLayoutView="100" workbookViewId="0">
      <selection activeCell="D2" sqref="D2"/>
    </sheetView>
  </sheetViews>
  <sheetFormatPr defaultColWidth="9" defaultRowHeight="13" x14ac:dyDescent="0.2"/>
  <cols>
    <col min="1" max="1" width="2.6328125" style="47" customWidth="1"/>
    <col min="2" max="3" width="2.6328125" style="48" customWidth="1"/>
    <col min="4" max="4" width="7.6328125" style="48" customWidth="1"/>
    <col min="5" max="5" width="2.6328125" style="47" customWidth="1"/>
    <col min="6" max="7" width="2.6328125" style="48" customWidth="1"/>
    <col min="8" max="8" width="41.6328125" style="48" customWidth="1"/>
    <col min="9" max="9" width="12.6328125" style="50" customWidth="1"/>
    <col min="10" max="12" width="2.6328125" style="47" customWidth="1"/>
    <col min="13" max="13" width="11.6328125" style="50" customWidth="1"/>
    <col min="14" max="16384" width="9" style="48"/>
  </cols>
  <sheetData>
    <row r="1" spans="1:13" ht="13.5" customHeight="1" x14ac:dyDescent="0.2">
      <c r="E1" s="49" t="s">
        <v>238</v>
      </c>
    </row>
    <row r="2" spans="1:13" ht="14.5" thickBot="1" x14ac:dyDescent="0.25">
      <c r="H2" s="49" t="s">
        <v>239</v>
      </c>
    </row>
    <row r="3" spans="1:13" ht="18" customHeight="1" x14ac:dyDescent="0.2">
      <c r="D3" s="735" t="s">
        <v>240</v>
      </c>
      <c r="E3" s="736"/>
      <c r="F3" s="736"/>
      <c r="G3" s="736"/>
      <c r="H3" s="737"/>
      <c r="I3" s="738"/>
      <c r="J3" s="738"/>
      <c r="K3" s="738"/>
      <c r="L3" s="739"/>
    </row>
    <row r="4" spans="1:13" ht="18" customHeight="1" x14ac:dyDescent="0.2">
      <c r="D4" s="740" t="s">
        <v>241</v>
      </c>
      <c r="E4" s="741"/>
      <c r="F4" s="741"/>
      <c r="G4" s="741"/>
      <c r="H4" s="742"/>
      <c r="I4" s="743"/>
      <c r="J4" s="743"/>
      <c r="K4" s="743"/>
      <c r="L4" s="744"/>
    </row>
    <row r="5" spans="1:13" ht="18" customHeight="1" x14ac:dyDescent="0.2">
      <c r="D5" s="740" t="s">
        <v>242</v>
      </c>
      <c r="E5" s="741"/>
      <c r="F5" s="741"/>
      <c r="G5" s="741"/>
      <c r="H5" s="742"/>
      <c r="I5" s="743"/>
      <c r="J5" s="743"/>
      <c r="K5" s="743"/>
      <c r="L5" s="744"/>
    </row>
    <row r="6" spans="1:13" ht="18" customHeight="1" x14ac:dyDescent="0.2">
      <c r="D6" s="740" t="s">
        <v>243</v>
      </c>
      <c r="E6" s="741"/>
      <c r="F6" s="741"/>
      <c r="G6" s="741"/>
      <c r="H6" s="742"/>
      <c r="I6" s="743"/>
      <c r="J6" s="743"/>
      <c r="K6" s="743"/>
      <c r="L6" s="744"/>
    </row>
    <row r="7" spans="1:13" ht="18" customHeight="1" x14ac:dyDescent="0.2">
      <c r="D7" s="740" t="s">
        <v>244</v>
      </c>
      <c r="E7" s="741"/>
      <c r="F7" s="741"/>
      <c r="G7" s="741"/>
      <c r="H7" s="742"/>
      <c r="I7" s="743"/>
      <c r="J7" s="743"/>
      <c r="K7" s="743"/>
      <c r="L7" s="744"/>
    </row>
    <row r="8" spans="1:13" ht="18" customHeight="1" thickBot="1" x14ac:dyDescent="0.25">
      <c r="D8" s="752" t="s">
        <v>245</v>
      </c>
      <c r="E8" s="753"/>
      <c r="F8" s="753"/>
      <c r="G8" s="753"/>
      <c r="H8" s="754"/>
      <c r="I8" s="755"/>
      <c r="J8" s="755"/>
      <c r="K8" s="755"/>
      <c r="L8" s="756"/>
    </row>
    <row r="10" spans="1:13" ht="9" customHeight="1" x14ac:dyDescent="0.2">
      <c r="A10" s="759" t="s">
        <v>223</v>
      </c>
      <c r="B10" s="760"/>
      <c r="C10" s="760"/>
      <c r="D10" s="761"/>
      <c r="E10" s="759" t="s">
        <v>246</v>
      </c>
      <c r="F10" s="760"/>
      <c r="G10" s="760"/>
      <c r="H10" s="761"/>
      <c r="I10" s="748" t="s">
        <v>247</v>
      </c>
      <c r="J10" s="745" t="s">
        <v>225</v>
      </c>
      <c r="K10" s="746"/>
      <c r="L10" s="747"/>
      <c r="M10" s="748" t="s">
        <v>226</v>
      </c>
    </row>
    <row r="11" spans="1:13" ht="18" customHeight="1" x14ac:dyDescent="0.2">
      <c r="A11" s="762"/>
      <c r="B11" s="763"/>
      <c r="C11" s="763"/>
      <c r="D11" s="764"/>
      <c r="E11" s="762"/>
      <c r="F11" s="763"/>
      <c r="G11" s="763"/>
      <c r="H11" s="764"/>
      <c r="I11" s="749"/>
      <c r="J11" s="51" t="s">
        <v>248</v>
      </c>
      <c r="K11" s="52" t="s">
        <v>249</v>
      </c>
      <c r="L11" s="53" t="s">
        <v>250</v>
      </c>
      <c r="M11" s="749"/>
    </row>
    <row r="12" spans="1:13" x14ac:dyDescent="0.2">
      <c r="A12" s="54" t="s">
        <v>251</v>
      </c>
      <c r="B12" s="250"/>
      <c r="C12" s="250"/>
      <c r="D12" s="250"/>
      <c r="E12" s="55"/>
      <c r="F12" s="56"/>
      <c r="G12" s="56"/>
      <c r="H12" s="56"/>
      <c r="I12" s="57"/>
      <c r="J12" s="58"/>
      <c r="K12" s="58"/>
      <c r="L12" s="58"/>
      <c r="M12" s="59"/>
    </row>
    <row r="13" spans="1:13" ht="27" customHeight="1" x14ac:dyDescent="0.2">
      <c r="A13" s="688" t="s">
        <v>252</v>
      </c>
      <c r="B13" s="689"/>
      <c r="C13" s="689"/>
      <c r="D13" s="690"/>
      <c r="E13" s="676" t="s">
        <v>253</v>
      </c>
      <c r="F13" s="677"/>
      <c r="G13" s="677"/>
      <c r="H13" s="678"/>
      <c r="I13" s="338" t="s">
        <v>500</v>
      </c>
      <c r="J13" s="242" t="s">
        <v>230</v>
      </c>
      <c r="K13" s="60" t="s">
        <v>230</v>
      </c>
      <c r="L13" s="61"/>
      <c r="M13" s="750" t="s">
        <v>254</v>
      </c>
    </row>
    <row r="14" spans="1:13" ht="13.5" customHeight="1" x14ac:dyDescent="0.2">
      <c r="A14" s="669"/>
      <c r="B14" s="675"/>
      <c r="C14" s="675"/>
      <c r="D14" s="671"/>
      <c r="E14" s="247"/>
      <c r="F14" s="237"/>
      <c r="G14" s="237"/>
      <c r="H14" s="240"/>
      <c r="I14" s="751" t="s">
        <v>501</v>
      </c>
      <c r="J14" s="62"/>
      <c r="K14" s="63"/>
      <c r="L14" s="64"/>
      <c r="M14" s="720"/>
    </row>
    <row r="15" spans="1:13" ht="13.5" customHeight="1" x14ac:dyDescent="0.2">
      <c r="A15" s="669"/>
      <c r="B15" s="675"/>
      <c r="C15" s="675"/>
      <c r="D15" s="671"/>
      <c r="E15" s="247"/>
      <c r="F15" s="237" t="s">
        <v>255</v>
      </c>
      <c r="G15" s="700" t="s">
        <v>256</v>
      </c>
      <c r="H15" s="674"/>
      <c r="I15" s="751"/>
      <c r="J15" s="62"/>
      <c r="K15" s="63"/>
      <c r="L15" s="64"/>
      <c r="M15" s="720"/>
    </row>
    <row r="16" spans="1:13" ht="13.5" customHeight="1" x14ac:dyDescent="0.2">
      <c r="A16" s="669"/>
      <c r="B16" s="675"/>
      <c r="C16" s="675"/>
      <c r="D16" s="671"/>
      <c r="E16" s="247"/>
      <c r="F16" s="237"/>
      <c r="G16" s="237"/>
      <c r="H16" s="240"/>
      <c r="I16" s="336"/>
      <c r="J16" s="62"/>
      <c r="K16" s="63"/>
      <c r="L16" s="64"/>
      <c r="M16" s="720"/>
    </row>
    <row r="17" spans="1:13" ht="13.5" customHeight="1" x14ac:dyDescent="0.2">
      <c r="A17" s="669"/>
      <c r="B17" s="675"/>
      <c r="C17" s="675"/>
      <c r="D17" s="671"/>
      <c r="E17" s="247"/>
      <c r="F17" s="237" t="s">
        <v>257</v>
      </c>
      <c r="G17" s="757" t="s">
        <v>258</v>
      </c>
      <c r="H17" s="758"/>
      <c r="I17" s="336"/>
      <c r="J17" s="62"/>
      <c r="K17" s="63"/>
      <c r="L17" s="64"/>
      <c r="M17" s="720"/>
    </row>
    <row r="18" spans="1:13" ht="13.5" customHeight="1" x14ac:dyDescent="0.2">
      <c r="A18" s="669"/>
      <c r="B18" s="675"/>
      <c r="C18" s="675"/>
      <c r="D18" s="671"/>
      <c r="E18" s="247"/>
      <c r="F18" s="237"/>
      <c r="G18" s="237"/>
      <c r="H18" s="65" t="s">
        <v>259</v>
      </c>
      <c r="I18" s="336"/>
      <c r="J18" s="62"/>
      <c r="K18" s="63"/>
      <c r="L18" s="64"/>
      <c r="M18" s="241"/>
    </row>
    <row r="19" spans="1:13" ht="13.5" customHeight="1" x14ac:dyDescent="0.2">
      <c r="A19" s="669"/>
      <c r="B19" s="675"/>
      <c r="C19" s="675"/>
      <c r="D19" s="671"/>
      <c r="E19" s="247"/>
      <c r="F19" s="237" t="s">
        <v>260</v>
      </c>
      <c r="G19" s="700" t="s">
        <v>261</v>
      </c>
      <c r="H19" s="674"/>
      <c r="I19" s="336"/>
      <c r="J19" s="62"/>
      <c r="K19" s="63"/>
      <c r="L19" s="64"/>
      <c r="M19" s="241"/>
    </row>
    <row r="20" spans="1:13" ht="13.5" customHeight="1" x14ac:dyDescent="0.2">
      <c r="A20" s="669"/>
      <c r="B20" s="675"/>
      <c r="C20" s="675"/>
      <c r="D20" s="671"/>
      <c r="E20" s="247"/>
      <c r="F20" s="237"/>
      <c r="G20" s="237"/>
      <c r="H20" s="65" t="s">
        <v>259</v>
      </c>
      <c r="I20" s="336"/>
      <c r="J20" s="62"/>
      <c r="K20" s="63"/>
      <c r="L20" s="64"/>
      <c r="M20" s="241"/>
    </row>
    <row r="21" spans="1:13" ht="13.5" customHeight="1" x14ac:dyDescent="0.2">
      <c r="A21" s="669"/>
      <c r="B21" s="675"/>
      <c r="C21" s="675"/>
      <c r="D21" s="671"/>
      <c r="E21" s="247"/>
      <c r="F21" s="237" t="s">
        <v>262</v>
      </c>
      <c r="G21" s="700" t="s">
        <v>263</v>
      </c>
      <c r="H21" s="674"/>
      <c r="I21" s="336"/>
      <c r="J21" s="62"/>
      <c r="K21" s="63"/>
      <c r="L21" s="64"/>
      <c r="M21" s="241"/>
    </row>
    <row r="22" spans="1:13" ht="13.5" customHeight="1" x14ac:dyDescent="0.2">
      <c r="A22" s="669"/>
      <c r="B22" s="675"/>
      <c r="C22" s="675"/>
      <c r="D22" s="671"/>
      <c r="E22" s="247"/>
      <c r="F22" s="237"/>
      <c r="H22" s="66" t="s">
        <v>264</v>
      </c>
      <c r="I22" s="336"/>
      <c r="J22" s="62"/>
      <c r="K22" s="63"/>
      <c r="L22" s="64"/>
      <c r="M22" s="241"/>
    </row>
    <row r="23" spans="1:13" ht="12" customHeight="1" x14ac:dyDescent="0.2">
      <c r="A23" s="238"/>
      <c r="B23" s="236"/>
      <c r="C23" s="236"/>
      <c r="D23" s="239"/>
      <c r="E23" s="247"/>
      <c r="F23" s="237"/>
      <c r="H23" s="66"/>
      <c r="I23" s="336"/>
      <c r="J23" s="62"/>
      <c r="K23" s="63"/>
      <c r="L23" s="64"/>
      <c r="M23" s="241"/>
    </row>
    <row r="24" spans="1:13" ht="67.5" customHeight="1" x14ac:dyDescent="0.2">
      <c r="A24" s="669"/>
      <c r="B24" s="675"/>
      <c r="C24" s="675"/>
      <c r="D24" s="671"/>
      <c r="E24" s="247"/>
      <c r="F24" s="237" t="s">
        <v>265</v>
      </c>
      <c r="G24" s="700" t="s">
        <v>266</v>
      </c>
      <c r="H24" s="674"/>
      <c r="I24" s="336"/>
      <c r="J24" s="62"/>
      <c r="K24" s="63"/>
      <c r="L24" s="64"/>
      <c r="M24" s="241"/>
    </row>
    <row r="25" spans="1:13" ht="12" customHeight="1" x14ac:dyDescent="0.2">
      <c r="A25" s="238"/>
      <c r="B25" s="236"/>
      <c r="C25" s="236"/>
      <c r="D25" s="239"/>
      <c r="E25" s="67"/>
      <c r="F25" s="68"/>
      <c r="G25" s="68"/>
      <c r="H25" s="69"/>
      <c r="I25" s="70"/>
      <c r="J25" s="71"/>
      <c r="K25" s="72"/>
      <c r="L25" s="73"/>
      <c r="M25" s="70"/>
    </row>
    <row r="26" spans="1:13" ht="27" customHeight="1" x14ac:dyDescent="0.2">
      <c r="A26" s="669"/>
      <c r="B26" s="675"/>
      <c r="C26" s="675"/>
      <c r="D26" s="671"/>
      <c r="E26" s="676" t="s">
        <v>267</v>
      </c>
      <c r="F26" s="677"/>
      <c r="G26" s="677"/>
      <c r="H26" s="678"/>
      <c r="I26" s="338" t="s">
        <v>268</v>
      </c>
      <c r="J26" s="242" t="s">
        <v>230</v>
      </c>
      <c r="K26" s="244" t="s">
        <v>230</v>
      </c>
      <c r="L26" s="61"/>
      <c r="M26" s="248"/>
    </row>
    <row r="27" spans="1:13" ht="13.5" customHeight="1" x14ac:dyDescent="0.2">
      <c r="A27" s="669"/>
      <c r="B27" s="675"/>
      <c r="C27" s="675"/>
      <c r="D27" s="671"/>
      <c r="E27" s="247" t="s">
        <v>230</v>
      </c>
      <c r="F27" s="700" t="s">
        <v>269</v>
      </c>
      <c r="G27" s="700"/>
      <c r="H27" s="674"/>
      <c r="I27" s="336" t="s">
        <v>270</v>
      </c>
      <c r="J27" s="62"/>
      <c r="K27" s="63"/>
      <c r="L27" s="64"/>
      <c r="M27" s="241"/>
    </row>
    <row r="28" spans="1:13" ht="13.5" customHeight="1" x14ac:dyDescent="0.2">
      <c r="A28" s="669"/>
      <c r="B28" s="675"/>
      <c r="C28" s="675"/>
      <c r="D28" s="671"/>
      <c r="E28" s="247" t="s">
        <v>230</v>
      </c>
      <c r="F28" s="700" t="s">
        <v>271</v>
      </c>
      <c r="G28" s="700"/>
      <c r="H28" s="674"/>
      <c r="I28" s="336"/>
      <c r="J28" s="62"/>
      <c r="K28" s="63"/>
      <c r="L28" s="64"/>
      <c r="M28" s="241"/>
    </row>
    <row r="29" spans="1:13" ht="13.5" customHeight="1" x14ac:dyDescent="0.2">
      <c r="A29" s="669"/>
      <c r="B29" s="675"/>
      <c r="C29" s="675"/>
      <c r="D29" s="671"/>
      <c r="E29" s="247" t="s">
        <v>230</v>
      </c>
      <c r="F29" s="700" t="s">
        <v>272</v>
      </c>
      <c r="G29" s="700"/>
      <c r="H29" s="674"/>
      <c r="I29" s="336"/>
      <c r="J29" s="62"/>
      <c r="K29" s="63"/>
      <c r="L29" s="64"/>
      <c r="M29" s="241"/>
    </row>
    <row r="30" spans="1:13" ht="13.5" customHeight="1" x14ac:dyDescent="0.2">
      <c r="A30" s="669"/>
      <c r="B30" s="675"/>
      <c r="C30" s="675"/>
      <c r="D30" s="671"/>
      <c r="E30" s="247" t="s">
        <v>230</v>
      </c>
      <c r="F30" s="700" t="s">
        <v>273</v>
      </c>
      <c r="G30" s="700"/>
      <c r="H30" s="674"/>
      <c r="I30" s="336"/>
      <c r="J30" s="62"/>
      <c r="K30" s="63"/>
      <c r="L30" s="64"/>
      <c r="M30" s="241"/>
    </row>
    <row r="31" spans="1:13" ht="13.5" customHeight="1" x14ac:dyDescent="0.2">
      <c r="A31" s="669"/>
      <c r="B31" s="675"/>
      <c r="C31" s="675"/>
      <c r="D31" s="671"/>
      <c r="E31" s="247" t="s">
        <v>230</v>
      </c>
      <c r="F31" s="700" t="s">
        <v>274</v>
      </c>
      <c r="G31" s="700"/>
      <c r="H31" s="674"/>
      <c r="I31" s="336"/>
      <c r="J31" s="62"/>
      <c r="K31" s="63"/>
      <c r="L31" s="64"/>
      <c r="M31" s="241"/>
    </row>
    <row r="32" spans="1:13" ht="13.5" customHeight="1" x14ac:dyDescent="0.2">
      <c r="A32" s="669"/>
      <c r="B32" s="675"/>
      <c r="C32" s="675"/>
      <c r="D32" s="671"/>
      <c r="E32" s="247" t="s">
        <v>230</v>
      </c>
      <c r="F32" s="700" t="s">
        <v>275</v>
      </c>
      <c r="G32" s="700"/>
      <c r="H32" s="674"/>
      <c r="I32" s="336"/>
      <c r="J32" s="62"/>
      <c r="K32" s="63"/>
      <c r="L32" s="64"/>
      <c r="M32" s="241"/>
    </row>
    <row r="33" spans="1:13" ht="13.5" customHeight="1" x14ac:dyDescent="0.2">
      <c r="A33" s="669"/>
      <c r="B33" s="675"/>
      <c r="C33" s="675"/>
      <c r="D33" s="671"/>
      <c r="E33" s="247" t="s">
        <v>230</v>
      </c>
      <c r="F33" s="700" t="s">
        <v>276</v>
      </c>
      <c r="G33" s="700"/>
      <c r="H33" s="674"/>
      <c r="I33" s="336"/>
      <c r="J33" s="62"/>
      <c r="K33" s="63"/>
      <c r="L33" s="64"/>
      <c r="M33" s="241"/>
    </row>
    <row r="34" spans="1:13" ht="13.5" customHeight="1" x14ac:dyDescent="0.2">
      <c r="A34" s="669"/>
      <c r="B34" s="675"/>
      <c r="C34" s="675"/>
      <c r="D34" s="671"/>
      <c r="E34" s="247" t="s">
        <v>230</v>
      </c>
      <c r="F34" s="700" t="s">
        <v>277</v>
      </c>
      <c r="G34" s="700"/>
      <c r="H34" s="674"/>
      <c r="I34" s="336"/>
      <c r="J34" s="62"/>
      <c r="K34" s="63"/>
      <c r="L34" s="64"/>
      <c r="M34" s="241"/>
    </row>
    <row r="35" spans="1:13" ht="13.5" customHeight="1" x14ac:dyDescent="0.2">
      <c r="A35" s="669"/>
      <c r="B35" s="675"/>
      <c r="C35" s="675"/>
      <c r="D35" s="671"/>
      <c r="E35" s="247" t="s">
        <v>230</v>
      </c>
      <c r="F35" s="700" t="s">
        <v>278</v>
      </c>
      <c r="G35" s="700"/>
      <c r="H35" s="674"/>
      <c r="I35" s="336"/>
      <c r="J35" s="62"/>
      <c r="K35" s="63"/>
      <c r="L35" s="64"/>
      <c r="M35" s="241"/>
    </row>
    <row r="36" spans="1:13" ht="40.5" customHeight="1" x14ac:dyDescent="0.2">
      <c r="A36" s="669"/>
      <c r="B36" s="675"/>
      <c r="C36" s="675"/>
      <c r="D36" s="671"/>
      <c r="E36" s="247"/>
      <c r="F36" s="237" t="s">
        <v>265</v>
      </c>
      <c r="G36" s="700" t="s">
        <v>279</v>
      </c>
      <c r="H36" s="674"/>
      <c r="I36" s="336"/>
      <c r="J36" s="62"/>
      <c r="K36" s="63"/>
      <c r="L36" s="64"/>
      <c r="M36" s="241"/>
    </row>
    <row r="37" spans="1:13" ht="11.25" customHeight="1" x14ac:dyDescent="0.2">
      <c r="A37" s="74"/>
      <c r="B37" s="75"/>
      <c r="C37" s="75"/>
      <c r="D37" s="76"/>
      <c r="E37" s="67"/>
      <c r="F37" s="68"/>
      <c r="G37" s="68"/>
      <c r="H37" s="69"/>
      <c r="I37" s="70"/>
      <c r="J37" s="71"/>
      <c r="K37" s="72"/>
      <c r="L37" s="73"/>
      <c r="M37" s="70"/>
    </row>
    <row r="38" spans="1:13" ht="27" customHeight="1" x14ac:dyDescent="0.2">
      <c r="A38" s="669" t="s">
        <v>280</v>
      </c>
      <c r="B38" s="675"/>
      <c r="C38" s="675"/>
      <c r="D38" s="671"/>
      <c r="E38" s="672" t="s">
        <v>281</v>
      </c>
      <c r="F38" s="700"/>
      <c r="G38" s="700"/>
      <c r="H38" s="674"/>
      <c r="I38" s="336" t="s">
        <v>503</v>
      </c>
      <c r="J38" s="62" t="s">
        <v>230</v>
      </c>
      <c r="K38" s="63" t="s">
        <v>230</v>
      </c>
      <c r="L38" s="64"/>
      <c r="M38" s="241"/>
    </row>
    <row r="39" spans="1:13" ht="27.5" customHeight="1" x14ac:dyDescent="0.2">
      <c r="A39" s="669"/>
      <c r="B39" s="675"/>
      <c r="C39" s="675"/>
      <c r="D39" s="671"/>
      <c r="E39" s="77"/>
      <c r="F39" s="78"/>
      <c r="G39" s="78"/>
      <c r="H39" s="79"/>
      <c r="I39" s="80" t="s">
        <v>504</v>
      </c>
      <c r="J39" s="243"/>
      <c r="K39" s="245"/>
      <c r="L39" s="81"/>
      <c r="M39" s="80"/>
    </row>
    <row r="40" spans="1:13" ht="27" customHeight="1" x14ac:dyDescent="0.2">
      <c r="A40" s="82"/>
      <c r="D40" s="83"/>
      <c r="E40" s="765" t="s">
        <v>282</v>
      </c>
      <c r="F40" s="766"/>
      <c r="G40" s="766"/>
      <c r="H40" s="767"/>
      <c r="I40" s="84"/>
      <c r="J40" s="242" t="s">
        <v>230</v>
      </c>
      <c r="K40" s="244" t="s">
        <v>230</v>
      </c>
      <c r="L40" s="61"/>
      <c r="M40" s="714" t="s">
        <v>283</v>
      </c>
    </row>
    <row r="41" spans="1:13" ht="13.5" customHeight="1" x14ac:dyDescent="0.2">
      <c r="A41" s="669"/>
      <c r="B41" s="675"/>
      <c r="C41" s="675"/>
      <c r="D41" s="671"/>
      <c r="E41" s="85"/>
      <c r="F41" s="237" t="s">
        <v>284</v>
      </c>
      <c r="G41" s="700" t="s">
        <v>285</v>
      </c>
      <c r="H41" s="674"/>
      <c r="I41" s="336"/>
      <c r="J41" s="62"/>
      <c r="K41" s="63"/>
      <c r="L41" s="64"/>
      <c r="M41" s="720"/>
    </row>
    <row r="42" spans="1:13" ht="27" customHeight="1" x14ac:dyDescent="0.2">
      <c r="A42" s="669"/>
      <c r="B42" s="675"/>
      <c r="C42" s="675"/>
      <c r="D42" s="671"/>
      <c r="E42" s="247"/>
      <c r="F42" s="237" t="s">
        <v>284</v>
      </c>
      <c r="G42" s="700" t="s">
        <v>286</v>
      </c>
      <c r="H42" s="674"/>
      <c r="I42" s="336"/>
      <c r="J42" s="62"/>
      <c r="K42" s="63"/>
      <c r="L42" s="64"/>
      <c r="M42" s="720"/>
    </row>
    <row r="43" spans="1:13" ht="13.5" customHeight="1" x14ac:dyDescent="0.2">
      <c r="A43" s="669"/>
      <c r="B43" s="675"/>
      <c r="C43" s="675"/>
      <c r="D43" s="671"/>
      <c r="E43" s="247"/>
      <c r="F43" s="237"/>
      <c r="G43" s="700" t="s">
        <v>287</v>
      </c>
      <c r="H43" s="674"/>
      <c r="I43" s="336"/>
      <c r="J43" s="62"/>
      <c r="K43" s="63"/>
      <c r="L43" s="64"/>
      <c r="M43" s="241"/>
    </row>
    <row r="44" spans="1:13" ht="40.5" customHeight="1" x14ac:dyDescent="0.2">
      <c r="A44" s="669"/>
      <c r="B44" s="675"/>
      <c r="C44" s="675"/>
      <c r="D44" s="671"/>
      <c r="E44" s="247"/>
      <c r="F44" s="237" t="s">
        <v>284</v>
      </c>
      <c r="G44" s="700" t="s">
        <v>502</v>
      </c>
      <c r="H44" s="674"/>
      <c r="I44" s="336"/>
      <c r="J44" s="62"/>
      <c r="K44" s="63"/>
      <c r="L44" s="64"/>
      <c r="M44" s="241"/>
    </row>
    <row r="45" spans="1:13" ht="13.5" customHeight="1" x14ac:dyDescent="0.2">
      <c r="A45" s="669"/>
      <c r="B45" s="675"/>
      <c r="C45" s="675"/>
      <c r="D45" s="671"/>
      <c r="E45" s="247"/>
      <c r="F45" s="237"/>
      <c r="G45" s="237"/>
      <c r="H45" s="240" t="s">
        <v>288</v>
      </c>
      <c r="I45" s="336"/>
      <c r="J45" s="62"/>
      <c r="K45" s="63"/>
      <c r="L45" s="64"/>
      <c r="M45" s="241"/>
    </row>
    <row r="46" spans="1:13" ht="13.5" customHeight="1" x14ac:dyDescent="0.2">
      <c r="A46" s="669"/>
      <c r="B46" s="675"/>
      <c r="C46" s="675"/>
      <c r="D46" s="671"/>
      <c r="E46" s="247"/>
      <c r="F46" s="237"/>
      <c r="G46" s="237"/>
      <c r="H46" s="240" t="s">
        <v>289</v>
      </c>
      <c r="I46" s="336"/>
      <c r="J46" s="62"/>
      <c r="K46" s="63"/>
      <c r="L46" s="64"/>
      <c r="M46" s="241"/>
    </row>
    <row r="47" spans="1:13" ht="13.5" customHeight="1" x14ac:dyDescent="0.2">
      <c r="A47" s="669"/>
      <c r="B47" s="675"/>
      <c r="C47" s="675"/>
      <c r="D47" s="671"/>
      <c r="E47" s="247"/>
      <c r="F47" s="237"/>
      <c r="G47" s="237"/>
      <c r="H47" s="240" t="s">
        <v>290</v>
      </c>
      <c r="I47" s="336"/>
      <c r="J47" s="62"/>
      <c r="K47" s="63"/>
      <c r="L47" s="64"/>
      <c r="M47" s="241"/>
    </row>
    <row r="48" spans="1:13" ht="13" customHeight="1" x14ac:dyDescent="0.2">
      <c r="A48" s="86"/>
      <c r="B48" s="87"/>
      <c r="C48" s="87"/>
      <c r="D48" s="88"/>
      <c r="E48" s="89"/>
      <c r="F48" s="90"/>
      <c r="G48" s="90"/>
      <c r="H48" s="91"/>
      <c r="I48" s="92"/>
      <c r="J48" s="93"/>
      <c r="K48" s="94"/>
      <c r="L48" s="95"/>
      <c r="M48" s="92"/>
    </row>
    <row r="49" spans="1:13" x14ac:dyDescent="0.2">
      <c r="A49" s="54" t="s">
        <v>291</v>
      </c>
      <c r="B49" s="250"/>
      <c r="C49" s="250"/>
      <c r="D49" s="250"/>
      <c r="E49" s="55"/>
      <c r="F49" s="56"/>
      <c r="G49" s="56"/>
      <c r="H49" s="56"/>
      <c r="I49" s="57"/>
      <c r="J49" s="58"/>
      <c r="K49" s="58"/>
      <c r="L49" s="58"/>
      <c r="M49" s="59"/>
    </row>
    <row r="50" spans="1:13" ht="54" customHeight="1" x14ac:dyDescent="0.2">
      <c r="A50" s="669" t="s">
        <v>292</v>
      </c>
      <c r="B50" s="675"/>
      <c r="C50" s="675"/>
      <c r="D50" s="671"/>
      <c r="E50" s="672" t="s">
        <v>293</v>
      </c>
      <c r="F50" s="700"/>
      <c r="G50" s="700"/>
      <c r="H50" s="674"/>
      <c r="I50" s="336" t="s">
        <v>505</v>
      </c>
      <c r="J50" s="62" t="s">
        <v>230</v>
      </c>
      <c r="K50" s="60" t="s">
        <v>230</v>
      </c>
      <c r="L50" s="64"/>
      <c r="M50" s="241" t="s">
        <v>294</v>
      </c>
    </row>
    <row r="51" spans="1:13" ht="54" customHeight="1" x14ac:dyDescent="0.2">
      <c r="A51" s="669"/>
      <c r="B51" s="675"/>
      <c r="C51" s="675"/>
      <c r="D51" s="671"/>
      <c r="E51" s="247"/>
      <c r="F51" s="237" t="s">
        <v>265</v>
      </c>
      <c r="G51" s="700" t="s">
        <v>295</v>
      </c>
      <c r="H51" s="674"/>
      <c r="I51" s="336"/>
      <c r="J51" s="62"/>
      <c r="K51" s="63"/>
      <c r="L51" s="64"/>
      <c r="M51" s="241"/>
    </row>
    <row r="52" spans="1:13" ht="13.5" customHeight="1" x14ac:dyDescent="0.2">
      <c r="A52" s="82"/>
      <c r="D52" s="83"/>
      <c r="E52" s="249"/>
      <c r="F52" s="237" t="s">
        <v>284</v>
      </c>
      <c r="G52" s="700" t="s">
        <v>296</v>
      </c>
      <c r="H52" s="674"/>
      <c r="I52" s="84"/>
      <c r="J52" s="96"/>
      <c r="K52" s="97"/>
      <c r="L52" s="98"/>
      <c r="M52" s="84" t="s">
        <v>297</v>
      </c>
    </row>
    <row r="53" spans="1:13" ht="13.5" customHeight="1" x14ac:dyDescent="0.2">
      <c r="A53" s="82"/>
      <c r="D53" s="83"/>
      <c r="E53" s="249"/>
      <c r="F53" s="237" t="s">
        <v>284</v>
      </c>
      <c r="G53" s="700" t="s">
        <v>298</v>
      </c>
      <c r="H53" s="674"/>
      <c r="I53" s="84"/>
      <c r="J53" s="96"/>
      <c r="K53" s="97"/>
      <c r="L53" s="98"/>
      <c r="M53" s="84"/>
    </row>
    <row r="54" spans="1:13" ht="13.5" customHeight="1" x14ac:dyDescent="0.2">
      <c r="A54" s="82"/>
      <c r="D54" s="83"/>
      <c r="E54" s="249"/>
      <c r="F54" s="237"/>
      <c r="G54" s="237"/>
      <c r="H54" s="240"/>
      <c r="I54" s="84"/>
      <c r="J54" s="96"/>
      <c r="K54" s="97"/>
      <c r="L54" s="98"/>
      <c r="M54" s="84"/>
    </row>
    <row r="55" spans="1:13" ht="13.5" customHeight="1" x14ac:dyDescent="0.2">
      <c r="A55" s="82"/>
      <c r="D55" s="83"/>
      <c r="E55" s="768" t="s">
        <v>299</v>
      </c>
      <c r="F55" s="769"/>
      <c r="G55" s="769"/>
      <c r="H55" s="770"/>
      <c r="I55" s="99"/>
      <c r="J55" s="100"/>
      <c r="K55" s="101"/>
      <c r="L55" s="102"/>
      <c r="M55" s="771" t="s">
        <v>301</v>
      </c>
    </row>
    <row r="56" spans="1:13" ht="13.5" customHeight="1" x14ac:dyDescent="0.2">
      <c r="A56" s="82"/>
      <c r="D56" s="83"/>
      <c r="E56" s="773" t="s">
        <v>302</v>
      </c>
      <c r="F56" s="774"/>
      <c r="G56" s="774"/>
      <c r="H56" s="775"/>
      <c r="I56" s="84"/>
      <c r="J56" s="96" t="s">
        <v>230</v>
      </c>
      <c r="K56" s="97" t="s">
        <v>230</v>
      </c>
      <c r="L56" s="98"/>
      <c r="M56" s="772"/>
    </row>
    <row r="57" spans="1:13" ht="13.5" customHeight="1" x14ac:dyDescent="0.2">
      <c r="A57" s="82"/>
      <c r="D57" s="83"/>
      <c r="E57" s="249"/>
      <c r="F57" s="237"/>
      <c r="G57" s="237"/>
      <c r="H57" s="240"/>
      <c r="I57" s="84"/>
      <c r="J57" s="96"/>
      <c r="K57" s="97"/>
      <c r="L57" s="98"/>
      <c r="M57" s="84"/>
    </row>
    <row r="58" spans="1:13" ht="27" customHeight="1" x14ac:dyDescent="0.2">
      <c r="A58" s="82"/>
      <c r="D58" s="83"/>
      <c r="E58" s="765" t="s">
        <v>303</v>
      </c>
      <c r="F58" s="766"/>
      <c r="G58" s="766"/>
      <c r="H58" s="767"/>
      <c r="I58" s="99"/>
      <c r="J58" s="103" t="s">
        <v>230</v>
      </c>
      <c r="K58" s="104" t="s">
        <v>230</v>
      </c>
      <c r="L58" s="105"/>
      <c r="M58" s="99"/>
    </row>
    <row r="59" spans="1:13" ht="13.5" customHeight="1" x14ac:dyDescent="0.2">
      <c r="A59" s="82"/>
      <c r="D59" s="83"/>
      <c r="E59" s="249"/>
      <c r="F59" s="237"/>
      <c r="G59" s="237"/>
      <c r="H59" s="240"/>
      <c r="I59" s="84"/>
      <c r="J59" s="96"/>
      <c r="K59" s="97"/>
      <c r="L59" s="98"/>
      <c r="M59" s="84"/>
    </row>
    <row r="60" spans="1:13" ht="54" customHeight="1" x14ac:dyDescent="0.2">
      <c r="A60" s="82"/>
      <c r="D60" s="83"/>
      <c r="E60" s="249"/>
      <c r="F60" s="237" t="s">
        <v>265</v>
      </c>
      <c r="G60" s="700" t="s">
        <v>304</v>
      </c>
      <c r="H60" s="674"/>
      <c r="I60" s="84"/>
      <c r="J60" s="96"/>
      <c r="K60" s="97"/>
      <c r="L60" s="98"/>
      <c r="M60" s="84"/>
    </row>
    <row r="61" spans="1:13" ht="13.5" customHeight="1" x14ac:dyDescent="0.2">
      <c r="A61" s="82"/>
      <c r="D61" s="83"/>
      <c r="E61" s="249"/>
      <c r="F61" s="237"/>
      <c r="G61" s="237"/>
      <c r="H61" s="240"/>
      <c r="I61" s="84"/>
      <c r="J61" s="96"/>
      <c r="K61" s="97"/>
      <c r="L61" s="98"/>
      <c r="M61" s="84"/>
    </row>
    <row r="62" spans="1:13" ht="13.5" customHeight="1" x14ac:dyDescent="0.2">
      <c r="A62" s="82"/>
      <c r="D62" s="83"/>
      <c r="E62" s="768" t="s">
        <v>305</v>
      </c>
      <c r="F62" s="769"/>
      <c r="G62" s="769"/>
      <c r="H62" s="770"/>
      <c r="I62" s="99"/>
      <c r="J62" s="100"/>
      <c r="K62" s="101"/>
      <c r="L62" s="102"/>
      <c r="M62" s="776" t="s">
        <v>306</v>
      </c>
    </row>
    <row r="63" spans="1:13" ht="40.5" customHeight="1" x14ac:dyDescent="0.2">
      <c r="A63" s="82"/>
      <c r="D63" s="83"/>
      <c r="E63" s="777" t="s">
        <v>307</v>
      </c>
      <c r="F63" s="778"/>
      <c r="G63" s="778"/>
      <c r="H63" s="779"/>
      <c r="I63" s="84"/>
      <c r="J63" s="106" t="s">
        <v>230</v>
      </c>
      <c r="K63" s="107" t="s">
        <v>230</v>
      </c>
      <c r="L63" s="108"/>
      <c r="M63" s="751"/>
    </row>
    <row r="64" spans="1:13" ht="13.5" customHeight="1" x14ac:dyDescent="0.2">
      <c r="A64" s="82"/>
      <c r="D64" s="83"/>
      <c r="E64" s="249"/>
      <c r="F64" s="237"/>
      <c r="G64" s="237"/>
      <c r="H64" s="240"/>
      <c r="I64" s="84"/>
      <c r="J64" s="96"/>
      <c r="K64" s="97"/>
      <c r="L64" s="98"/>
      <c r="M64" s="84"/>
    </row>
    <row r="65" spans="1:13" ht="54" customHeight="1" x14ac:dyDescent="0.2">
      <c r="A65" s="82"/>
      <c r="D65" s="83"/>
      <c r="E65" s="249"/>
      <c r="F65" s="237" t="s">
        <v>265</v>
      </c>
      <c r="G65" s="700" t="s">
        <v>304</v>
      </c>
      <c r="H65" s="674"/>
      <c r="I65" s="84"/>
      <c r="J65" s="96"/>
      <c r="K65" s="97"/>
      <c r="L65" s="98"/>
      <c r="M65" s="84"/>
    </row>
    <row r="66" spans="1:13" ht="13.5" customHeight="1" x14ac:dyDescent="0.2">
      <c r="A66" s="74"/>
      <c r="B66" s="75"/>
      <c r="C66" s="75"/>
      <c r="D66" s="76"/>
      <c r="E66" s="67"/>
      <c r="F66" s="68"/>
      <c r="G66" s="68"/>
      <c r="H66" s="69"/>
      <c r="I66" s="70"/>
      <c r="J66" s="71"/>
      <c r="K66" s="94"/>
      <c r="L66" s="73"/>
      <c r="M66" s="70"/>
    </row>
    <row r="67" spans="1:13" x14ac:dyDescent="0.2">
      <c r="A67" s="54" t="s">
        <v>308</v>
      </c>
      <c r="B67" s="250"/>
      <c r="C67" s="250"/>
      <c r="D67" s="250"/>
      <c r="E67" s="55"/>
      <c r="F67" s="56"/>
      <c r="G67" s="56"/>
      <c r="H67" s="56"/>
      <c r="I67" s="57"/>
      <c r="J67" s="58"/>
      <c r="K67" s="58"/>
      <c r="L67" s="58"/>
      <c r="M67" s="59"/>
    </row>
    <row r="68" spans="1:13" ht="40.5" customHeight="1" x14ac:dyDescent="0.2">
      <c r="A68" s="669" t="s">
        <v>309</v>
      </c>
      <c r="B68" s="675"/>
      <c r="C68" s="675"/>
      <c r="D68" s="671"/>
      <c r="E68" s="672" t="s">
        <v>310</v>
      </c>
      <c r="F68" s="700"/>
      <c r="G68" s="700"/>
      <c r="H68" s="674"/>
      <c r="I68" s="336" t="s">
        <v>506</v>
      </c>
      <c r="J68" s="62" t="s">
        <v>230</v>
      </c>
      <c r="K68" s="60" t="s">
        <v>230</v>
      </c>
      <c r="L68" s="64"/>
      <c r="M68" s="750" t="s">
        <v>311</v>
      </c>
    </row>
    <row r="69" spans="1:13" ht="40.5" customHeight="1" x14ac:dyDescent="0.2">
      <c r="A69" s="669"/>
      <c r="B69" s="675"/>
      <c r="C69" s="675"/>
      <c r="D69" s="671"/>
      <c r="E69" s="247"/>
      <c r="F69" s="237" t="s">
        <v>265</v>
      </c>
      <c r="G69" s="700" t="s">
        <v>312</v>
      </c>
      <c r="H69" s="674"/>
      <c r="I69" s="336"/>
      <c r="J69" s="62"/>
      <c r="K69" s="63"/>
      <c r="L69" s="64"/>
      <c r="M69" s="720"/>
    </row>
    <row r="70" spans="1:13" ht="13.5" customHeight="1" x14ac:dyDescent="0.2">
      <c r="A70" s="74"/>
      <c r="B70" s="75"/>
      <c r="C70" s="75"/>
      <c r="D70" s="76"/>
      <c r="E70" s="67"/>
      <c r="F70" s="68"/>
      <c r="G70" s="68"/>
      <c r="H70" s="69"/>
      <c r="I70" s="70"/>
      <c r="J70" s="71"/>
      <c r="K70" s="72"/>
      <c r="L70" s="73"/>
      <c r="M70" s="70"/>
    </row>
    <row r="71" spans="1:13" ht="13.5" customHeight="1" x14ac:dyDescent="0.2">
      <c r="A71" s="727" t="s">
        <v>317</v>
      </c>
      <c r="B71" s="728"/>
      <c r="C71" s="728"/>
      <c r="D71" s="729"/>
      <c r="E71" s="783" t="s">
        <v>318</v>
      </c>
      <c r="F71" s="784"/>
      <c r="G71" s="784"/>
      <c r="H71" s="785"/>
      <c r="I71" s="99" t="s">
        <v>508</v>
      </c>
      <c r="J71" s="242" t="s">
        <v>230</v>
      </c>
      <c r="K71" s="244" t="s">
        <v>230</v>
      </c>
      <c r="L71" s="102"/>
      <c r="M71" s="714" t="s">
        <v>319</v>
      </c>
    </row>
    <row r="72" spans="1:13" ht="13.5" customHeight="1" x14ac:dyDescent="0.2">
      <c r="A72" s="780"/>
      <c r="B72" s="781"/>
      <c r="C72" s="781"/>
      <c r="D72" s="782"/>
      <c r="E72" s="786"/>
      <c r="F72" s="787"/>
      <c r="G72" s="787"/>
      <c r="H72" s="788"/>
      <c r="I72" s="70"/>
      <c r="J72" s="71"/>
      <c r="K72" s="72"/>
      <c r="L72" s="73"/>
      <c r="M72" s="789"/>
    </row>
    <row r="73" spans="1:13" ht="13.5" customHeight="1" x14ac:dyDescent="0.2">
      <c r="A73" s="727" t="s">
        <v>320</v>
      </c>
      <c r="B73" s="728"/>
      <c r="C73" s="728"/>
      <c r="D73" s="729"/>
      <c r="E73" s="709" t="s">
        <v>321</v>
      </c>
      <c r="F73" s="710"/>
      <c r="G73" s="710"/>
      <c r="H73" s="711"/>
      <c r="I73" s="84" t="s">
        <v>509</v>
      </c>
      <c r="J73" s="242" t="s">
        <v>230</v>
      </c>
      <c r="K73" s="244" t="s">
        <v>230</v>
      </c>
      <c r="L73" s="98"/>
      <c r="M73" s="714" t="s">
        <v>322</v>
      </c>
    </row>
    <row r="74" spans="1:13" ht="13.5" customHeight="1" x14ac:dyDescent="0.2">
      <c r="A74" s="663"/>
      <c r="B74" s="730"/>
      <c r="C74" s="730"/>
      <c r="D74" s="665"/>
      <c r="E74" s="717"/>
      <c r="F74" s="718"/>
      <c r="G74" s="718"/>
      <c r="H74" s="719"/>
      <c r="I74" s="84"/>
      <c r="J74" s="96"/>
      <c r="K74" s="97"/>
      <c r="L74" s="98"/>
      <c r="M74" s="720"/>
    </row>
    <row r="75" spans="1:13" ht="13.5" customHeight="1" x14ac:dyDescent="0.2">
      <c r="A75" s="74"/>
      <c r="B75" s="75"/>
      <c r="C75" s="75"/>
      <c r="D75" s="76"/>
      <c r="E75" s="67"/>
      <c r="F75" s="68"/>
      <c r="G75" s="68"/>
      <c r="H75" s="69"/>
      <c r="I75" s="70"/>
      <c r="J75" s="71"/>
      <c r="K75" s="72"/>
      <c r="L75" s="73"/>
      <c r="M75" s="70"/>
    </row>
    <row r="76" spans="1:13" ht="13.5" customHeight="1" x14ac:dyDescent="0.2">
      <c r="A76" s="727" t="s">
        <v>323</v>
      </c>
      <c r="B76" s="728"/>
      <c r="C76" s="728"/>
      <c r="D76" s="729"/>
      <c r="E76" s="709" t="s">
        <v>324</v>
      </c>
      <c r="F76" s="710"/>
      <c r="G76" s="710"/>
      <c r="H76" s="711"/>
      <c r="I76" s="84" t="s">
        <v>510</v>
      </c>
      <c r="J76" s="242" t="s">
        <v>230</v>
      </c>
      <c r="K76" s="244" t="s">
        <v>230</v>
      </c>
      <c r="L76" s="98"/>
      <c r="M76" s="714" t="s">
        <v>325</v>
      </c>
    </row>
    <row r="77" spans="1:13" ht="13.5" customHeight="1" x14ac:dyDescent="0.2">
      <c r="A77" s="663"/>
      <c r="B77" s="730"/>
      <c r="C77" s="730"/>
      <c r="D77" s="665"/>
      <c r="E77" s="717"/>
      <c r="F77" s="718"/>
      <c r="G77" s="718"/>
      <c r="H77" s="719"/>
      <c r="I77" s="84"/>
      <c r="J77" s="96"/>
      <c r="K77" s="97"/>
      <c r="L77" s="98"/>
      <c r="M77" s="720"/>
    </row>
    <row r="78" spans="1:13" ht="30" customHeight="1" x14ac:dyDescent="0.2">
      <c r="A78" s="82"/>
      <c r="D78" s="83"/>
      <c r="E78" s="717"/>
      <c r="F78" s="718"/>
      <c r="G78" s="718"/>
      <c r="H78" s="719"/>
      <c r="I78" s="84"/>
      <c r="J78" s="96"/>
      <c r="K78" s="97"/>
      <c r="L78" s="98"/>
      <c r="M78" s="720"/>
    </row>
    <row r="79" spans="1:13" ht="13.5" customHeight="1" x14ac:dyDescent="0.2">
      <c r="A79" s="74"/>
      <c r="B79" s="75"/>
      <c r="C79" s="75"/>
      <c r="D79" s="76"/>
      <c r="E79" s="67"/>
      <c r="F79" s="68"/>
      <c r="G79" s="68"/>
      <c r="H79" s="69"/>
      <c r="I79" s="70"/>
      <c r="J79" s="71"/>
      <c r="K79" s="72"/>
      <c r="L79" s="73"/>
      <c r="M79" s="70"/>
    </row>
    <row r="80" spans="1:13" ht="13.5" customHeight="1" x14ac:dyDescent="0.2">
      <c r="A80" s="727" t="s">
        <v>326</v>
      </c>
      <c r="B80" s="728"/>
      <c r="C80" s="728"/>
      <c r="D80" s="729"/>
      <c r="E80" s="709" t="s">
        <v>327</v>
      </c>
      <c r="F80" s="710"/>
      <c r="G80" s="710"/>
      <c r="H80" s="711"/>
      <c r="I80" s="99" t="s">
        <v>511</v>
      </c>
      <c r="J80" s="368" t="s">
        <v>230</v>
      </c>
      <c r="K80" s="370" t="s">
        <v>230</v>
      </c>
      <c r="L80" s="102"/>
      <c r="M80" s="776" t="s">
        <v>547</v>
      </c>
    </row>
    <row r="81" spans="1:13" ht="13.5" customHeight="1" x14ac:dyDescent="0.2">
      <c r="A81" s="663"/>
      <c r="B81" s="664"/>
      <c r="C81" s="664"/>
      <c r="D81" s="665"/>
      <c r="E81" s="717"/>
      <c r="F81" s="734"/>
      <c r="G81" s="734"/>
      <c r="H81" s="719"/>
      <c r="I81" s="84"/>
      <c r="J81" s="96"/>
      <c r="K81" s="97"/>
      <c r="L81" s="98"/>
      <c r="M81" s="751"/>
    </row>
    <row r="82" spans="1:13" ht="13.5" customHeight="1" x14ac:dyDescent="0.2">
      <c r="A82" s="663"/>
      <c r="B82" s="664"/>
      <c r="C82" s="664"/>
      <c r="D82" s="665"/>
      <c r="E82" s="717"/>
      <c r="F82" s="734"/>
      <c r="G82" s="734"/>
      <c r="H82" s="719"/>
      <c r="I82" s="84"/>
      <c r="J82" s="96"/>
      <c r="K82" s="97"/>
      <c r="L82" s="98"/>
      <c r="M82" s="751"/>
    </row>
    <row r="83" spans="1:13" ht="13.5" customHeight="1" x14ac:dyDescent="0.2">
      <c r="A83" s="74"/>
      <c r="B83" s="75"/>
      <c r="C83" s="75"/>
      <c r="D83" s="76"/>
      <c r="E83" s="67"/>
      <c r="F83" s="68"/>
      <c r="G83" s="68"/>
      <c r="H83" s="69"/>
      <c r="I83" s="70"/>
      <c r="J83" s="71"/>
      <c r="K83" s="72"/>
      <c r="L83" s="73"/>
      <c r="M83" s="790"/>
    </row>
    <row r="84" spans="1:13" ht="40.5" customHeight="1" x14ac:dyDescent="0.2">
      <c r="A84" s="669" t="s">
        <v>313</v>
      </c>
      <c r="B84" s="670"/>
      <c r="C84" s="670"/>
      <c r="D84" s="671"/>
      <c r="E84" s="672" t="s">
        <v>314</v>
      </c>
      <c r="F84" s="673"/>
      <c r="G84" s="673"/>
      <c r="H84" s="674"/>
      <c r="I84" s="363" t="s">
        <v>507</v>
      </c>
      <c r="J84" s="62" t="s">
        <v>230</v>
      </c>
      <c r="K84" s="63" t="s">
        <v>230</v>
      </c>
      <c r="L84" s="64"/>
      <c r="M84" s="363" t="s">
        <v>315</v>
      </c>
    </row>
    <row r="85" spans="1:13" ht="13.5" customHeight="1" x14ac:dyDescent="0.2">
      <c r="A85" s="82"/>
      <c r="D85" s="83"/>
      <c r="E85" s="67"/>
      <c r="F85" s="68"/>
      <c r="G85" s="68"/>
      <c r="H85" s="69"/>
      <c r="I85" s="84"/>
      <c r="J85" s="96"/>
      <c r="K85" s="97"/>
      <c r="L85" s="98"/>
      <c r="M85" s="84"/>
    </row>
    <row r="86" spans="1:13" ht="40.5" customHeight="1" x14ac:dyDescent="0.2">
      <c r="A86" s="669"/>
      <c r="B86" s="675"/>
      <c r="C86" s="675"/>
      <c r="D86" s="671"/>
      <c r="E86" s="676" t="s">
        <v>316</v>
      </c>
      <c r="F86" s="677"/>
      <c r="G86" s="677"/>
      <c r="H86" s="678"/>
      <c r="I86" s="365"/>
      <c r="J86" s="368" t="s">
        <v>230</v>
      </c>
      <c r="K86" s="370" t="s">
        <v>230</v>
      </c>
      <c r="L86" s="61"/>
      <c r="M86" s="365"/>
    </row>
    <row r="87" spans="1:13" ht="13.5" customHeight="1" x14ac:dyDescent="0.2">
      <c r="A87" s="74"/>
      <c r="B87" s="75"/>
      <c r="C87" s="75"/>
      <c r="D87" s="76"/>
      <c r="E87" s="67"/>
      <c r="F87" s="68"/>
      <c r="G87" s="68"/>
      <c r="H87" s="69"/>
      <c r="I87" s="70"/>
      <c r="J87" s="71"/>
      <c r="K87" s="72"/>
      <c r="L87" s="73"/>
      <c r="M87" s="70"/>
    </row>
    <row r="88" spans="1:13" ht="27" customHeight="1" x14ac:dyDescent="0.2">
      <c r="A88" s="688" t="s">
        <v>328</v>
      </c>
      <c r="B88" s="689"/>
      <c r="C88" s="689"/>
      <c r="D88" s="690"/>
      <c r="E88" s="676" t="s">
        <v>329</v>
      </c>
      <c r="F88" s="677"/>
      <c r="G88" s="677"/>
      <c r="H88" s="678"/>
      <c r="I88" s="338" t="s">
        <v>512</v>
      </c>
      <c r="J88" s="242" t="s">
        <v>230</v>
      </c>
      <c r="K88" s="244" t="s">
        <v>230</v>
      </c>
      <c r="L88" s="61"/>
      <c r="M88" s="248" t="s">
        <v>330</v>
      </c>
    </row>
    <row r="89" spans="1:13" ht="13.5" customHeight="1" x14ac:dyDescent="0.2">
      <c r="A89" s="82"/>
      <c r="D89" s="83"/>
      <c r="E89" s="67"/>
      <c r="F89" s="68"/>
      <c r="G89" s="68"/>
      <c r="H89" s="69"/>
      <c r="I89" s="70"/>
      <c r="J89" s="71"/>
      <c r="K89" s="72"/>
      <c r="L89" s="73"/>
      <c r="M89" s="70"/>
    </row>
    <row r="90" spans="1:13" ht="40.5" customHeight="1" x14ac:dyDescent="0.2">
      <c r="A90" s="669"/>
      <c r="B90" s="675"/>
      <c r="C90" s="675"/>
      <c r="D90" s="671"/>
      <c r="E90" s="676" t="s">
        <v>331</v>
      </c>
      <c r="F90" s="677"/>
      <c r="G90" s="677"/>
      <c r="H90" s="678"/>
      <c r="I90" s="338" t="s">
        <v>332</v>
      </c>
      <c r="J90" s="242" t="s">
        <v>230</v>
      </c>
      <c r="K90" s="244" t="s">
        <v>230</v>
      </c>
      <c r="L90" s="61" t="s">
        <v>230</v>
      </c>
      <c r="M90" s="248"/>
    </row>
    <row r="91" spans="1:13" ht="13.5" customHeight="1" x14ac:dyDescent="0.2">
      <c r="A91" s="82"/>
      <c r="D91" s="83"/>
      <c r="E91" s="67"/>
      <c r="F91" s="68"/>
      <c r="G91" s="68"/>
      <c r="H91" s="69"/>
      <c r="I91" s="70"/>
      <c r="J91" s="71"/>
      <c r="K91" s="72"/>
      <c r="L91" s="73"/>
      <c r="M91" s="70"/>
    </row>
    <row r="92" spans="1:13" ht="27" customHeight="1" x14ac:dyDescent="0.2">
      <c r="A92" s="669"/>
      <c r="B92" s="675"/>
      <c r="C92" s="675"/>
      <c r="D92" s="671"/>
      <c r="E92" s="676" t="s">
        <v>333</v>
      </c>
      <c r="F92" s="677"/>
      <c r="G92" s="677"/>
      <c r="H92" s="678"/>
      <c r="I92" s="338"/>
      <c r="J92" s="242" t="s">
        <v>230</v>
      </c>
      <c r="K92" s="244" t="s">
        <v>230</v>
      </c>
      <c r="L92" s="61" t="s">
        <v>230</v>
      </c>
      <c r="M92" s="248"/>
    </row>
    <row r="93" spans="1:13" ht="13.5" customHeight="1" x14ac:dyDescent="0.2">
      <c r="A93" s="82"/>
      <c r="D93" s="83"/>
      <c r="E93" s="249"/>
      <c r="F93" s="110"/>
      <c r="G93" s="110"/>
      <c r="H93" s="111"/>
      <c r="I93" s="84"/>
      <c r="J93" s="96"/>
      <c r="K93" s="97"/>
      <c r="L93" s="98"/>
      <c r="M93" s="84"/>
    </row>
    <row r="94" spans="1:13" ht="40.5" customHeight="1" x14ac:dyDescent="0.2">
      <c r="A94" s="669"/>
      <c r="B94" s="675"/>
      <c r="C94" s="675"/>
      <c r="D94" s="671"/>
      <c r="E94" s="676" t="s">
        <v>334</v>
      </c>
      <c r="F94" s="677"/>
      <c r="G94" s="677"/>
      <c r="H94" s="678"/>
      <c r="I94" s="338"/>
      <c r="J94" s="242" t="s">
        <v>230</v>
      </c>
      <c r="K94" s="244" t="s">
        <v>230</v>
      </c>
      <c r="L94" s="61" t="s">
        <v>230</v>
      </c>
      <c r="M94" s="248" t="s">
        <v>335</v>
      </c>
    </row>
    <row r="95" spans="1:13" ht="40.5" customHeight="1" x14ac:dyDescent="0.2">
      <c r="A95" s="669"/>
      <c r="B95" s="675"/>
      <c r="C95" s="675"/>
      <c r="D95" s="671"/>
      <c r="E95" s="247"/>
      <c r="F95" s="237" t="s">
        <v>265</v>
      </c>
      <c r="G95" s="700" t="s">
        <v>543</v>
      </c>
      <c r="H95" s="674"/>
      <c r="I95" s="336"/>
      <c r="J95" s="62"/>
      <c r="K95" s="63"/>
      <c r="L95" s="64"/>
      <c r="M95" s="241"/>
    </row>
    <row r="96" spans="1:13" ht="13.5" customHeight="1" x14ac:dyDescent="0.2">
      <c r="A96" s="669"/>
      <c r="B96" s="675"/>
      <c r="C96" s="675"/>
      <c r="D96" s="671"/>
      <c r="E96" s="247"/>
      <c r="F96" s="237" t="s">
        <v>265</v>
      </c>
      <c r="G96" s="700" t="s">
        <v>336</v>
      </c>
      <c r="H96" s="674"/>
      <c r="I96" s="336"/>
      <c r="J96" s="62"/>
      <c r="K96" s="63"/>
      <c r="L96" s="64"/>
      <c r="M96" s="241"/>
    </row>
    <row r="97" spans="1:13" ht="13.5" customHeight="1" x14ac:dyDescent="0.2">
      <c r="A97" s="82"/>
      <c r="D97" s="83"/>
      <c r="E97" s="67"/>
      <c r="F97" s="68"/>
      <c r="G97" s="68"/>
      <c r="H97" s="69"/>
      <c r="I97" s="70"/>
      <c r="J97" s="71"/>
      <c r="K97" s="72"/>
      <c r="L97" s="73"/>
      <c r="M97" s="70"/>
    </row>
    <row r="98" spans="1:13" ht="54" customHeight="1" x14ac:dyDescent="0.2">
      <c r="A98" s="669"/>
      <c r="B98" s="675"/>
      <c r="C98" s="675"/>
      <c r="D98" s="671"/>
      <c r="E98" s="676" t="s">
        <v>337</v>
      </c>
      <c r="F98" s="677"/>
      <c r="G98" s="677"/>
      <c r="H98" s="678"/>
      <c r="I98" s="338"/>
      <c r="J98" s="242" t="s">
        <v>230</v>
      </c>
      <c r="K98" s="244" t="s">
        <v>230</v>
      </c>
      <c r="L98" s="61" t="s">
        <v>230</v>
      </c>
      <c r="M98" s="248"/>
    </row>
    <row r="99" spans="1:13" ht="13.5" customHeight="1" x14ac:dyDescent="0.2">
      <c r="A99" s="82"/>
      <c r="D99" s="83"/>
      <c r="E99" s="67"/>
      <c r="F99" s="68"/>
      <c r="G99" s="68"/>
      <c r="H99" s="69"/>
      <c r="I99" s="70"/>
      <c r="J99" s="71"/>
      <c r="K99" s="72"/>
      <c r="L99" s="73"/>
      <c r="M99" s="70"/>
    </row>
    <row r="100" spans="1:13" ht="27" customHeight="1" x14ac:dyDescent="0.2">
      <c r="A100" s="669"/>
      <c r="B100" s="675"/>
      <c r="C100" s="675"/>
      <c r="D100" s="671"/>
      <c r="E100" s="672" t="s">
        <v>338</v>
      </c>
      <c r="F100" s="700"/>
      <c r="G100" s="700"/>
      <c r="H100" s="674"/>
      <c r="I100" s="336"/>
      <c r="J100" s="62" t="s">
        <v>230</v>
      </c>
      <c r="K100" s="63" t="s">
        <v>230</v>
      </c>
      <c r="L100" s="64"/>
      <c r="M100" s="791" t="s">
        <v>339</v>
      </c>
    </row>
    <row r="101" spans="1:13" ht="13.5" customHeight="1" x14ac:dyDescent="0.2">
      <c r="A101" s="82"/>
      <c r="D101" s="83"/>
      <c r="E101" s="249"/>
      <c r="F101" s="110" t="s">
        <v>265</v>
      </c>
      <c r="G101" s="110" t="s">
        <v>340</v>
      </c>
      <c r="H101" s="111"/>
      <c r="I101" s="84"/>
      <c r="J101" s="96"/>
      <c r="K101" s="97"/>
      <c r="L101" s="98"/>
      <c r="M101" s="792"/>
    </row>
    <row r="102" spans="1:13" ht="13.5" customHeight="1" x14ac:dyDescent="0.2">
      <c r="A102" s="82"/>
      <c r="D102" s="83"/>
      <c r="E102" s="67"/>
      <c r="F102" s="68"/>
      <c r="G102" s="68"/>
      <c r="H102" s="69"/>
      <c r="I102" s="70"/>
      <c r="J102" s="71"/>
      <c r="K102" s="72"/>
      <c r="L102" s="73"/>
      <c r="M102" s="793"/>
    </row>
    <row r="103" spans="1:13" ht="40.5" customHeight="1" x14ac:dyDescent="0.2">
      <c r="A103" s="688" t="s">
        <v>341</v>
      </c>
      <c r="B103" s="689"/>
      <c r="C103" s="689"/>
      <c r="D103" s="690"/>
      <c r="E103" s="676" t="s">
        <v>342</v>
      </c>
      <c r="F103" s="677"/>
      <c r="G103" s="677"/>
      <c r="H103" s="678"/>
      <c r="I103" s="338" t="s">
        <v>513</v>
      </c>
      <c r="J103" s="242" t="s">
        <v>230</v>
      </c>
      <c r="K103" s="244" t="s">
        <v>230</v>
      </c>
      <c r="L103" s="61"/>
      <c r="M103" s="241" t="s">
        <v>330</v>
      </c>
    </row>
    <row r="104" spans="1:13" ht="13.5" customHeight="1" x14ac:dyDescent="0.2">
      <c r="A104" s="82"/>
      <c r="D104" s="83"/>
      <c r="E104" s="67"/>
      <c r="F104" s="68"/>
      <c r="G104" s="68"/>
      <c r="H104" s="69"/>
      <c r="I104" s="70"/>
      <c r="J104" s="71"/>
      <c r="K104" s="72"/>
      <c r="L104" s="73"/>
      <c r="M104" s="70"/>
    </row>
    <row r="105" spans="1:13" ht="54" customHeight="1" x14ac:dyDescent="0.2">
      <c r="A105" s="669"/>
      <c r="B105" s="675"/>
      <c r="C105" s="675"/>
      <c r="D105" s="671"/>
      <c r="E105" s="676" t="s">
        <v>343</v>
      </c>
      <c r="F105" s="677"/>
      <c r="G105" s="677"/>
      <c r="H105" s="678"/>
      <c r="I105" s="338"/>
      <c r="J105" s="242" t="s">
        <v>230</v>
      </c>
      <c r="K105" s="244" t="s">
        <v>230</v>
      </c>
      <c r="L105" s="61" t="s">
        <v>230</v>
      </c>
      <c r="M105" s="248" t="s">
        <v>335</v>
      </c>
    </row>
    <row r="106" spans="1:13" ht="13.5" customHeight="1" x14ac:dyDescent="0.2">
      <c r="A106" s="82"/>
      <c r="D106" s="83"/>
      <c r="E106" s="67"/>
      <c r="F106" s="68"/>
      <c r="G106" s="68"/>
      <c r="H106" s="69"/>
      <c r="I106" s="70"/>
      <c r="J106" s="71"/>
      <c r="K106" s="72"/>
      <c r="L106" s="73"/>
      <c r="M106" s="70"/>
    </row>
    <row r="107" spans="1:13" ht="54" customHeight="1" x14ac:dyDescent="0.2">
      <c r="A107" s="669"/>
      <c r="B107" s="675"/>
      <c r="C107" s="675"/>
      <c r="D107" s="671"/>
      <c r="E107" s="676" t="s">
        <v>344</v>
      </c>
      <c r="F107" s="677"/>
      <c r="G107" s="677"/>
      <c r="H107" s="678"/>
      <c r="I107" s="338"/>
      <c r="J107" s="242" t="s">
        <v>230</v>
      </c>
      <c r="K107" s="244" t="s">
        <v>230</v>
      </c>
      <c r="L107" s="61" t="s">
        <v>230</v>
      </c>
      <c r="M107" s="248"/>
    </row>
    <row r="108" spans="1:13" ht="13.5" customHeight="1" x14ac:dyDescent="0.2">
      <c r="A108" s="82"/>
      <c r="D108" s="83"/>
      <c r="E108" s="67"/>
      <c r="F108" s="68"/>
      <c r="G108" s="68"/>
      <c r="H108" s="69"/>
      <c r="I108" s="70"/>
      <c r="J108" s="71"/>
      <c r="K108" s="72"/>
      <c r="L108" s="73"/>
      <c r="M108" s="70"/>
    </row>
    <row r="109" spans="1:13" ht="27" customHeight="1" x14ac:dyDescent="0.2">
      <c r="A109" s="82"/>
      <c r="D109" s="83"/>
      <c r="E109" s="765" t="s">
        <v>345</v>
      </c>
      <c r="F109" s="766"/>
      <c r="G109" s="766"/>
      <c r="H109" s="767"/>
      <c r="I109" s="109" t="s">
        <v>346</v>
      </c>
      <c r="J109" s="106" t="s">
        <v>230</v>
      </c>
      <c r="K109" s="107" t="s">
        <v>230</v>
      </c>
      <c r="L109" s="98"/>
      <c r="M109" s="84"/>
    </row>
    <row r="110" spans="1:13" ht="13.5" customHeight="1" x14ac:dyDescent="0.2">
      <c r="A110" s="82"/>
      <c r="D110" s="83"/>
      <c r="E110" s="67"/>
      <c r="F110" s="68"/>
      <c r="G110" s="68"/>
      <c r="H110" s="69"/>
      <c r="I110" s="70"/>
      <c r="J110" s="71"/>
      <c r="K110" s="72"/>
      <c r="L110" s="73"/>
      <c r="M110" s="70"/>
    </row>
    <row r="111" spans="1:13" ht="27" customHeight="1" x14ac:dyDescent="0.2">
      <c r="A111" s="669"/>
      <c r="B111" s="670"/>
      <c r="C111" s="670"/>
      <c r="D111" s="671"/>
      <c r="E111" s="672" t="s">
        <v>338</v>
      </c>
      <c r="F111" s="673"/>
      <c r="G111" s="673"/>
      <c r="H111" s="674"/>
      <c r="I111" s="363"/>
      <c r="J111" s="62" t="s">
        <v>230</v>
      </c>
      <c r="K111" s="63" t="s">
        <v>230</v>
      </c>
      <c r="L111" s="64"/>
      <c r="M111" s="791" t="s">
        <v>339</v>
      </c>
    </row>
    <row r="112" spans="1:13" ht="13.5" customHeight="1" x14ac:dyDescent="0.2">
      <c r="A112" s="82"/>
      <c r="B112" s="314"/>
      <c r="C112" s="314"/>
      <c r="D112" s="83"/>
      <c r="E112" s="364"/>
      <c r="F112" s="315" t="s">
        <v>265</v>
      </c>
      <c r="G112" s="315" t="s">
        <v>340</v>
      </c>
      <c r="H112" s="111"/>
      <c r="I112" s="84"/>
      <c r="J112" s="96"/>
      <c r="K112" s="97"/>
      <c r="L112" s="98"/>
      <c r="M112" s="792"/>
    </row>
    <row r="113" spans="1:13" ht="13.5" customHeight="1" x14ac:dyDescent="0.2">
      <c r="A113" s="74"/>
      <c r="B113" s="75"/>
      <c r="C113" s="75"/>
      <c r="D113" s="76"/>
      <c r="E113" s="67"/>
      <c r="F113" s="68"/>
      <c r="G113" s="68"/>
      <c r="H113" s="69"/>
      <c r="I113" s="70"/>
      <c r="J113" s="71"/>
      <c r="K113" s="72"/>
      <c r="L113" s="73"/>
      <c r="M113" s="793"/>
    </row>
    <row r="114" spans="1:13" ht="13.5" customHeight="1" x14ac:dyDescent="0.2">
      <c r="A114" s="663" t="s">
        <v>347</v>
      </c>
      <c r="B114" s="664"/>
      <c r="C114" s="664"/>
      <c r="D114" s="665"/>
      <c r="E114" s="717" t="s">
        <v>542</v>
      </c>
      <c r="F114" s="734"/>
      <c r="G114" s="734"/>
      <c r="H114" s="719"/>
      <c r="I114" s="84" t="s">
        <v>514</v>
      </c>
      <c r="J114" s="62" t="s">
        <v>230</v>
      </c>
      <c r="K114" s="63" t="s">
        <v>230</v>
      </c>
      <c r="L114" s="63" t="s">
        <v>230</v>
      </c>
      <c r="M114" s="722" t="s">
        <v>348</v>
      </c>
    </row>
    <row r="115" spans="1:13" ht="13.5" customHeight="1" x14ac:dyDescent="0.2">
      <c r="A115" s="663"/>
      <c r="B115" s="664"/>
      <c r="C115" s="664"/>
      <c r="D115" s="665"/>
      <c r="E115" s="717"/>
      <c r="F115" s="734"/>
      <c r="G115" s="734"/>
      <c r="H115" s="719"/>
      <c r="I115" s="84"/>
      <c r="J115" s="96"/>
      <c r="K115" s="97"/>
      <c r="L115" s="98"/>
      <c r="M115" s="722"/>
    </row>
    <row r="116" spans="1:13" ht="14.25" customHeight="1" x14ac:dyDescent="0.2">
      <c r="A116" s="663"/>
      <c r="B116" s="664"/>
      <c r="C116" s="664"/>
      <c r="D116" s="665"/>
      <c r="E116" s="717"/>
      <c r="F116" s="734"/>
      <c r="G116" s="734"/>
      <c r="H116" s="719"/>
      <c r="I116" s="84"/>
      <c r="J116" s="96"/>
      <c r="K116" s="97"/>
      <c r="L116" s="98"/>
      <c r="M116" s="366"/>
    </row>
    <row r="117" spans="1:13" ht="13.5" customHeight="1" x14ac:dyDescent="0.2">
      <c r="A117" s="74"/>
      <c r="B117" s="75"/>
      <c r="C117" s="75"/>
      <c r="D117" s="76"/>
      <c r="E117" s="67"/>
      <c r="F117" s="68"/>
      <c r="G117" s="68"/>
      <c r="H117" s="69"/>
      <c r="I117" s="70"/>
      <c r="J117" s="71"/>
      <c r="K117" s="72"/>
      <c r="L117" s="73"/>
      <c r="M117" s="279"/>
    </row>
    <row r="118" spans="1:13" ht="13.5" customHeight="1" x14ac:dyDescent="0.2">
      <c r="A118" s="727" t="s">
        <v>349</v>
      </c>
      <c r="B118" s="728"/>
      <c r="C118" s="728"/>
      <c r="D118" s="729"/>
      <c r="E118" s="709" t="s">
        <v>350</v>
      </c>
      <c r="F118" s="710"/>
      <c r="G118" s="710"/>
      <c r="H118" s="711"/>
      <c r="I118" s="661" t="s">
        <v>515</v>
      </c>
      <c r="J118" s="62" t="s">
        <v>230</v>
      </c>
      <c r="K118" s="63" t="s">
        <v>230</v>
      </c>
      <c r="L118" s="63" t="s">
        <v>230</v>
      </c>
      <c r="M118" s="278" t="s">
        <v>351</v>
      </c>
    </row>
    <row r="119" spans="1:13" ht="13.5" customHeight="1" x14ac:dyDescent="0.2">
      <c r="A119" s="663"/>
      <c r="B119" s="730"/>
      <c r="C119" s="730"/>
      <c r="D119" s="665"/>
      <c r="E119" s="717"/>
      <c r="F119" s="718"/>
      <c r="G119" s="718"/>
      <c r="H119" s="719"/>
      <c r="I119" s="662"/>
      <c r="J119" s="96"/>
      <c r="K119" s="97"/>
      <c r="L119" s="98"/>
      <c r="M119" s="278"/>
    </row>
    <row r="120" spans="1:13" ht="13.5" customHeight="1" x14ac:dyDescent="0.2">
      <c r="A120" s="663"/>
      <c r="B120" s="730"/>
      <c r="C120" s="730"/>
      <c r="D120" s="665"/>
      <c r="E120" s="717"/>
      <c r="F120" s="718"/>
      <c r="G120" s="718"/>
      <c r="H120" s="719"/>
      <c r="I120" s="84"/>
      <c r="J120" s="96"/>
      <c r="K120" s="97"/>
      <c r="L120" s="98"/>
      <c r="M120" s="278"/>
    </row>
    <row r="121" spans="1:13" ht="13.5" customHeight="1" x14ac:dyDescent="0.2">
      <c r="A121" s="82"/>
      <c r="D121" s="83"/>
      <c r="E121" s="249"/>
      <c r="F121" s="110" t="s">
        <v>230</v>
      </c>
      <c r="G121" s="723" t="s">
        <v>352</v>
      </c>
      <c r="H121" s="724"/>
      <c r="I121" s="84"/>
      <c r="J121" s="96"/>
      <c r="K121" s="97"/>
      <c r="L121" s="98"/>
      <c r="M121" s="278"/>
    </row>
    <row r="122" spans="1:13" ht="13.5" customHeight="1" x14ac:dyDescent="0.2">
      <c r="A122" s="82"/>
      <c r="D122" s="83"/>
      <c r="E122" s="249"/>
      <c r="F122" s="110" t="s">
        <v>230</v>
      </c>
      <c r="G122" s="697" t="s">
        <v>353</v>
      </c>
      <c r="H122" s="696"/>
      <c r="I122" s="84"/>
      <c r="J122" s="96"/>
      <c r="K122" s="97"/>
      <c r="L122" s="98"/>
      <c r="M122" s="278"/>
    </row>
    <row r="123" spans="1:13" ht="13.5" customHeight="1" x14ac:dyDescent="0.2">
      <c r="A123" s="82"/>
      <c r="D123" s="83"/>
      <c r="E123" s="249"/>
      <c r="F123" s="110"/>
      <c r="G123" s="697"/>
      <c r="H123" s="696"/>
      <c r="I123" s="84"/>
      <c r="J123" s="96"/>
      <c r="K123" s="97"/>
      <c r="L123" s="98"/>
      <c r="M123" s="278"/>
    </row>
    <row r="124" spans="1:13" ht="13.5" customHeight="1" x14ac:dyDescent="0.2">
      <c r="A124" s="82"/>
      <c r="D124" s="83"/>
      <c r="E124" s="249"/>
      <c r="F124" s="110"/>
      <c r="G124" s="697"/>
      <c r="H124" s="696"/>
      <c r="I124" s="84"/>
      <c r="J124" s="96"/>
      <c r="K124" s="97"/>
      <c r="L124" s="98"/>
      <c r="M124" s="278"/>
    </row>
    <row r="125" spans="1:13" ht="13.5" customHeight="1" x14ac:dyDescent="0.2">
      <c r="A125" s="82"/>
      <c r="D125" s="83"/>
      <c r="E125" s="249"/>
      <c r="F125" s="110" t="s">
        <v>230</v>
      </c>
      <c r="G125" s="725" t="s">
        <v>354</v>
      </c>
      <c r="H125" s="726"/>
      <c r="I125" s="84"/>
      <c r="J125" s="96"/>
      <c r="K125" s="97"/>
      <c r="L125" s="98"/>
      <c r="M125" s="278"/>
    </row>
    <row r="126" spans="1:13" ht="13.5" customHeight="1" x14ac:dyDescent="0.2">
      <c r="A126" s="82"/>
      <c r="D126" s="83"/>
      <c r="E126" s="249"/>
      <c r="F126" s="110" t="s">
        <v>230</v>
      </c>
      <c r="G126" s="697" t="s">
        <v>355</v>
      </c>
      <c r="H126" s="696"/>
      <c r="I126" s="84"/>
      <c r="J126" s="96"/>
      <c r="K126" s="97"/>
      <c r="L126" s="98"/>
      <c r="M126" s="278"/>
    </row>
    <row r="127" spans="1:13" ht="13.5" customHeight="1" x14ac:dyDescent="0.2">
      <c r="A127" s="82"/>
      <c r="D127" s="83"/>
      <c r="E127" s="249"/>
      <c r="F127" s="110"/>
      <c r="G127" s="697"/>
      <c r="H127" s="696"/>
      <c r="I127" s="84"/>
      <c r="J127" s="96"/>
      <c r="K127" s="97"/>
      <c r="L127" s="98"/>
      <c r="M127" s="278"/>
    </row>
    <row r="128" spans="1:13" ht="13.5" customHeight="1" x14ac:dyDescent="0.2">
      <c r="A128" s="74"/>
      <c r="B128" s="75"/>
      <c r="C128" s="75"/>
      <c r="D128" s="76"/>
      <c r="E128" s="67"/>
      <c r="F128" s="68"/>
      <c r="G128" s="68"/>
      <c r="H128" s="69"/>
      <c r="I128" s="70"/>
      <c r="J128" s="71"/>
      <c r="K128" s="72"/>
      <c r="L128" s="73"/>
      <c r="M128" s="279"/>
    </row>
    <row r="129" spans="1:13" ht="13.5" customHeight="1" x14ac:dyDescent="0.2">
      <c r="A129" s="727" t="s">
        <v>356</v>
      </c>
      <c r="B129" s="728"/>
      <c r="C129" s="728"/>
      <c r="D129" s="729"/>
      <c r="E129" s="709" t="s">
        <v>357</v>
      </c>
      <c r="F129" s="710"/>
      <c r="G129" s="710"/>
      <c r="H129" s="711"/>
      <c r="I129" s="714" t="s">
        <v>516</v>
      </c>
      <c r="J129" s="62" t="s">
        <v>230</v>
      </c>
      <c r="K129" s="63" t="s">
        <v>230</v>
      </c>
      <c r="L129" s="102"/>
      <c r="M129" s="280"/>
    </row>
    <row r="130" spans="1:13" ht="13.5" customHeight="1" x14ac:dyDescent="0.2">
      <c r="A130" s="663"/>
      <c r="B130" s="730"/>
      <c r="C130" s="730"/>
      <c r="D130" s="665"/>
      <c r="E130" s="717"/>
      <c r="F130" s="718"/>
      <c r="G130" s="718"/>
      <c r="H130" s="719"/>
      <c r="I130" s="715"/>
      <c r="J130" s="96"/>
      <c r="K130" s="97"/>
      <c r="L130" s="98"/>
      <c r="M130" s="278"/>
    </row>
    <row r="131" spans="1:13" ht="13.5" customHeight="1" x14ac:dyDescent="0.2">
      <c r="A131" s="663"/>
      <c r="B131" s="730"/>
      <c r="C131" s="730"/>
      <c r="D131" s="665"/>
      <c r="E131" s="717"/>
      <c r="F131" s="718"/>
      <c r="G131" s="718"/>
      <c r="H131" s="719"/>
      <c r="I131" s="715"/>
      <c r="J131" s="96"/>
      <c r="K131" s="97"/>
      <c r="L131" s="98"/>
      <c r="M131" s="278"/>
    </row>
    <row r="132" spans="1:13" ht="13.5" customHeight="1" x14ac:dyDescent="0.2">
      <c r="A132" s="663"/>
      <c r="B132" s="730"/>
      <c r="C132" s="730"/>
      <c r="D132" s="665"/>
      <c r="E132" s="731"/>
      <c r="F132" s="732"/>
      <c r="G132" s="732"/>
      <c r="H132" s="733"/>
      <c r="I132" s="716"/>
      <c r="J132" s="71"/>
      <c r="K132" s="72"/>
      <c r="L132" s="73"/>
      <c r="M132" s="279"/>
    </row>
    <row r="133" spans="1:13" ht="13.5" customHeight="1" x14ac:dyDescent="0.2">
      <c r="A133" s="82"/>
      <c r="D133" s="83"/>
      <c r="E133" s="709" t="s">
        <v>517</v>
      </c>
      <c r="F133" s="710"/>
      <c r="G133" s="710"/>
      <c r="H133" s="711"/>
      <c r="I133" s="714" t="s">
        <v>358</v>
      </c>
      <c r="J133" s="251" t="s">
        <v>230</v>
      </c>
      <c r="K133" s="252" t="s">
        <v>230</v>
      </c>
      <c r="L133" s="98"/>
      <c r="M133" s="721" t="s">
        <v>359</v>
      </c>
    </row>
    <row r="134" spans="1:13" ht="13.5" customHeight="1" x14ac:dyDescent="0.2">
      <c r="A134" s="82"/>
      <c r="D134" s="83"/>
      <c r="E134" s="717"/>
      <c r="F134" s="718"/>
      <c r="G134" s="718"/>
      <c r="H134" s="719"/>
      <c r="I134" s="720"/>
      <c r="J134" s="96"/>
      <c r="K134" s="97"/>
      <c r="L134" s="98"/>
      <c r="M134" s="722"/>
    </row>
    <row r="135" spans="1:13" ht="13.5" customHeight="1" x14ac:dyDescent="0.2">
      <c r="A135" s="82"/>
      <c r="D135" s="83"/>
      <c r="E135" s="717"/>
      <c r="F135" s="718"/>
      <c r="G135" s="718"/>
      <c r="H135" s="719"/>
      <c r="I135" s="720"/>
      <c r="J135" s="96"/>
      <c r="K135" s="97"/>
      <c r="L135" s="98"/>
      <c r="M135" s="278"/>
    </row>
    <row r="136" spans="1:13" ht="13.5" customHeight="1" x14ac:dyDescent="0.2">
      <c r="A136" s="82"/>
      <c r="D136" s="83"/>
      <c r="E136" s="717"/>
      <c r="F136" s="718"/>
      <c r="G136" s="718"/>
      <c r="H136" s="719"/>
      <c r="I136" s="720"/>
      <c r="J136" s="96"/>
      <c r="K136" s="97"/>
      <c r="L136" s="98"/>
      <c r="M136" s="278"/>
    </row>
    <row r="137" spans="1:13" ht="13.5" customHeight="1" x14ac:dyDescent="0.2">
      <c r="A137" s="82"/>
      <c r="D137" s="83"/>
      <c r="E137" s="249"/>
      <c r="F137" s="110"/>
      <c r="G137" s="110"/>
      <c r="H137" s="111"/>
      <c r="I137" s="84"/>
      <c r="J137" s="96"/>
      <c r="K137" s="97"/>
      <c r="L137" s="98"/>
      <c r="M137" s="278"/>
    </row>
    <row r="138" spans="1:13" ht="27.5" customHeight="1" x14ac:dyDescent="0.2">
      <c r="A138" s="82"/>
      <c r="D138" s="83"/>
      <c r="E138" s="682" t="s">
        <v>360</v>
      </c>
      <c r="F138" s="683"/>
      <c r="G138" s="683"/>
      <c r="H138" s="684"/>
      <c r="I138" s="335" t="s">
        <v>361</v>
      </c>
      <c r="J138" s="251" t="s">
        <v>230</v>
      </c>
      <c r="K138" s="252" t="s">
        <v>230</v>
      </c>
      <c r="L138" s="253"/>
      <c r="M138" s="254" t="s">
        <v>362</v>
      </c>
    </row>
    <row r="139" spans="1:13" ht="13.5" customHeight="1" x14ac:dyDescent="0.2">
      <c r="A139" s="82"/>
      <c r="D139" s="83"/>
      <c r="E139" s="67"/>
      <c r="F139" s="68"/>
      <c r="G139" s="68"/>
      <c r="H139" s="69"/>
      <c r="I139" s="70"/>
      <c r="J139" s="71"/>
      <c r="K139" s="72"/>
      <c r="L139" s="73"/>
      <c r="M139" s="279"/>
    </row>
    <row r="140" spans="1:13" ht="28" customHeight="1" x14ac:dyDescent="0.2">
      <c r="A140" s="82"/>
      <c r="D140" s="83"/>
      <c r="E140" s="682" t="s">
        <v>363</v>
      </c>
      <c r="F140" s="683"/>
      <c r="G140" s="683"/>
      <c r="H140" s="684"/>
      <c r="I140" s="335" t="s">
        <v>361</v>
      </c>
      <c r="J140" s="251" t="s">
        <v>230</v>
      </c>
      <c r="K140" s="252" t="s">
        <v>230</v>
      </c>
      <c r="L140" s="253"/>
      <c r="M140" s="254"/>
    </row>
    <row r="141" spans="1:13" ht="13.5" customHeight="1" x14ac:dyDescent="0.2">
      <c r="A141" s="82"/>
      <c r="D141" s="83"/>
      <c r="E141" s="67"/>
      <c r="F141" s="68"/>
      <c r="G141" s="68"/>
      <c r="H141" s="69"/>
      <c r="I141" s="70"/>
      <c r="J141" s="71"/>
      <c r="K141" s="72"/>
      <c r="L141" s="73"/>
      <c r="M141" s="279"/>
    </row>
    <row r="142" spans="1:13" ht="28.5" customHeight="1" x14ac:dyDescent="0.2">
      <c r="A142" s="82"/>
      <c r="D142" s="83"/>
      <c r="E142" s="682" t="s">
        <v>364</v>
      </c>
      <c r="F142" s="683"/>
      <c r="G142" s="683"/>
      <c r="H142" s="684"/>
      <c r="I142" s="335"/>
      <c r="J142" s="251" t="s">
        <v>230</v>
      </c>
      <c r="K142" s="252" t="s">
        <v>230</v>
      </c>
      <c r="L142" s="253"/>
      <c r="M142" s="254" t="s">
        <v>365</v>
      </c>
    </row>
    <row r="143" spans="1:13" ht="13.5" customHeight="1" x14ac:dyDescent="0.2">
      <c r="A143" s="82"/>
      <c r="D143" s="83"/>
      <c r="E143" s="67"/>
      <c r="F143" s="68"/>
      <c r="G143" s="68"/>
      <c r="H143" s="69"/>
      <c r="I143" s="70"/>
      <c r="J143" s="71"/>
      <c r="K143" s="72"/>
      <c r="L143" s="73"/>
      <c r="M143" s="279"/>
    </row>
    <row r="144" spans="1:13" ht="28.5" customHeight="1" x14ac:dyDescent="0.2">
      <c r="A144" s="82"/>
      <c r="D144" s="83"/>
      <c r="E144" s="682" t="s">
        <v>366</v>
      </c>
      <c r="F144" s="683"/>
      <c r="G144" s="683"/>
      <c r="H144" s="684"/>
      <c r="I144" s="335"/>
      <c r="J144" s="251" t="s">
        <v>230</v>
      </c>
      <c r="K144" s="252" t="s">
        <v>230</v>
      </c>
      <c r="L144" s="253"/>
      <c r="M144" s="254"/>
    </row>
    <row r="145" spans="1:13" ht="13.5" customHeight="1" x14ac:dyDescent="0.2">
      <c r="A145" s="82"/>
      <c r="D145" s="83"/>
      <c r="E145" s="249"/>
      <c r="F145" s="110"/>
      <c r="G145" s="110"/>
      <c r="H145" s="111"/>
      <c r="I145" s="84"/>
      <c r="J145" s="96"/>
      <c r="K145" s="97"/>
      <c r="L145" s="98"/>
      <c r="M145" s="278"/>
    </row>
    <row r="146" spans="1:13" ht="41.5" customHeight="1" x14ac:dyDescent="0.2">
      <c r="A146" s="82"/>
      <c r="D146" s="83"/>
      <c r="E146" s="682" t="s">
        <v>367</v>
      </c>
      <c r="F146" s="683"/>
      <c r="G146" s="683"/>
      <c r="H146" s="684"/>
      <c r="I146" s="335" t="s">
        <v>361</v>
      </c>
      <c r="J146" s="251" t="s">
        <v>230</v>
      </c>
      <c r="K146" s="252" t="s">
        <v>230</v>
      </c>
      <c r="L146" s="253"/>
      <c r="M146" s="254"/>
    </row>
    <row r="147" spans="1:13" ht="54.5" customHeight="1" x14ac:dyDescent="0.2">
      <c r="A147" s="82"/>
      <c r="D147" s="83"/>
      <c r="E147" s="249"/>
      <c r="F147" s="255" t="s">
        <v>265</v>
      </c>
      <c r="G147" s="686" t="s">
        <v>368</v>
      </c>
      <c r="H147" s="687"/>
      <c r="I147" s="84"/>
      <c r="J147" s="96"/>
      <c r="K147" s="97"/>
      <c r="L147" s="98"/>
      <c r="M147" s="278"/>
    </row>
    <row r="148" spans="1:13" ht="13.5" customHeight="1" x14ac:dyDescent="0.2">
      <c r="A148" s="82"/>
      <c r="D148" s="83"/>
      <c r="E148" s="67"/>
      <c r="F148" s="68"/>
      <c r="G148" s="68"/>
      <c r="H148" s="69"/>
      <c r="I148" s="70"/>
      <c r="J148" s="71"/>
      <c r="K148" s="72"/>
      <c r="L148" s="73"/>
      <c r="M148" s="279"/>
    </row>
    <row r="149" spans="1:13" ht="42.5" customHeight="1" x14ac:dyDescent="0.2">
      <c r="A149" s="82"/>
      <c r="D149" s="83"/>
      <c r="E149" s="685" t="s">
        <v>369</v>
      </c>
      <c r="F149" s="686"/>
      <c r="G149" s="686"/>
      <c r="H149" s="687"/>
      <c r="I149" s="267" t="s">
        <v>361</v>
      </c>
      <c r="J149" s="257" t="s">
        <v>230</v>
      </c>
      <c r="K149" s="258" t="s">
        <v>230</v>
      </c>
      <c r="L149" s="259" t="s">
        <v>230</v>
      </c>
      <c r="M149" s="278"/>
    </row>
    <row r="150" spans="1:13" ht="13.5" customHeight="1" x14ac:dyDescent="0.2">
      <c r="A150" s="82"/>
      <c r="D150" s="83"/>
      <c r="E150" s="67"/>
      <c r="F150" s="68"/>
      <c r="G150" s="68"/>
      <c r="H150" s="69"/>
      <c r="I150" s="344"/>
      <c r="J150" s="71"/>
      <c r="K150" s="72"/>
      <c r="L150" s="73"/>
      <c r="M150" s="279"/>
    </row>
    <row r="151" spans="1:13" ht="55.5" customHeight="1" x14ac:dyDescent="0.2">
      <c r="A151" s="82"/>
      <c r="D151" s="83"/>
      <c r="E151" s="682" t="s">
        <v>370</v>
      </c>
      <c r="F151" s="683"/>
      <c r="G151" s="683"/>
      <c r="H151" s="684"/>
      <c r="I151" s="335" t="s">
        <v>300</v>
      </c>
      <c r="J151" s="251" t="s">
        <v>230</v>
      </c>
      <c r="K151" s="252" t="s">
        <v>230</v>
      </c>
      <c r="L151" s="253" t="s">
        <v>230</v>
      </c>
      <c r="M151" s="254"/>
    </row>
    <row r="152" spans="1:13" ht="13.5" customHeight="1" x14ac:dyDescent="0.2">
      <c r="A152" s="82"/>
      <c r="B152" s="314"/>
      <c r="C152" s="314"/>
      <c r="D152" s="83"/>
      <c r="E152" s="67"/>
      <c r="F152" s="68"/>
      <c r="G152" s="68"/>
      <c r="H152" s="69"/>
      <c r="I152" s="70"/>
      <c r="J152" s="71"/>
      <c r="K152" s="72"/>
      <c r="L152" s="73"/>
      <c r="M152" s="321"/>
    </row>
    <row r="153" spans="1:13" ht="56.25" customHeight="1" x14ac:dyDescent="0.2">
      <c r="A153" s="82"/>
      <c r="B153" s="314"/>
      <c r="C153" s="314"/>
      <c r="D153" s="83"/>
      <c r="E153" s="685" t="s">
        <v>371</v>
      </c>
      <c r="F153" s="699"/>
      <c r="G153" s="699"/>
      <c r="H153" s="687"/>
      <c r="I153" s="267" t="s">
        <v>361</v>
      </c>
      <c r="J153" s="257" t="s">
        <v>230</v>
      </c>
      <c r="K153" s="317" t="s">
        <v>230</v>
      </c>
      <c r="L153" s="259"/>
      <c r="M153" s="267" t="s">
        <v>372</v>
      </c>
    </row>
    <row r="154" spans="1:13" ht="13.5" customHeight="1" x14ac:dyDescent="0.2">
      <c r="A154" s="82"/>
      <c r="D154" s="83"/>
      <c r="E154" s="67"/>
      <c r="F154" s="68"/>
      <c r="G154" s="68"/>
      <c r="H154" s="69"/>
      <c r="I154" s="70"/>
      <c r="J154" s="71"/>
      <c r="K154" s="72"/>
      <c r="L154" s="73"/>
      <c r="M154" s="367"/>
    </row>
    <row r="155" spans="1:13" ht="68" customHeight="1" x14ac:dyDescent="0.2">
      <c r="A155" s="387"/>
      <c r="B155" s="388"/>
      <c r="C155" s="388"/>
      <c r="D155" s="389"/>
      <c r="E155" s="685" t="s">
        <v>373</v>
      </c>
      <c r="F155" s="699"/>
      <c r="G155" s="699"/>
      <c r="H155" s="687"/>
      <c r="I155" s="267" t="s">
        <v>300</v>
      </c>
      <c r="J155" s="257" t="s">
        <v>230</v>
      </c>
      <c r="K155" s="317" t="s">
        <v>230</v>
      </c>
      <c r="L155" s="259"/>
      <c r="M155" s="267"/>
    </row>
    <row r="156" spans="1:13" ht="13.5" customHeight="1" x14ac:dyDescent="0.2">
      <c r="A156" s="82"/>
      <c r="D156" s="83"/>
      <c r="E156" s="67"/>
      <c r="F156" s="68"/>
      <c r="G156" s="68"/>
      <c r="H156" s="69"/>
      <c r="I156" s="70"/>
      <c r="J156" s="71"/>
      <c r="K156" s="72"/>
      <c r="L156" s="73"/>
      <c r="M156" s="279"/>
    </row>
    <row r="157" spans="1:13" ht="42.5" customHeight="1" x14ac:dyDescent="0.2">
      <c r="A157" s="82"/>
      <c r="D157" s="83"/>
      <c r="E157" s="682" t="s">
        <v>374</v>
      </c>
      <c r="F157" s="683"/>
      <c r="G157" s="683"/>
      <c r="H157" s="684"/>
      <c r="I157" s="335" t="s">
        <v>361</v>
      </c>
      <c r="J157" s="251" t="s">
        <v>230</v>
      </c>
      <c r="K157" s="252" t="s">
        <v>230</v>
      </c>
      <c r="L157" s="253"/>
      <c r="M157" s="254" t="s">
        <v>322</v>
      </c>
    </row>
    <row r="158" spans="1:13" ht="13.5" customHeight="1" x14ac:dyDescent="0.2">
      <c r="A158" s="82"/>
      <c r="D158" s="83"/>
      <c r="E158" s="260"/>
      <c r="F158" s="261"/>
      <c r="G158" s="261"/>
      <c r="H158" s="262"/>
      <c r="I158" s="344"/>
      <c r="J158" s="263"/>
      <c r="K158" s="264"/>
      <c r="L158" s="265"/>
      <c r="M158" s="266"/>
    </row>
    <row r="159" spans="1:13" ht="56.25" customHeight="1" x14ac:dyDescent="0.2">
      <c r="A159" s="82"/>
      <c r="D159" s="83"/>
      <c r="E159" s="682" t="s">
        <v>375</v>
      </c>
      <c r="F159" s="683"/>
      <c r="G159" s="683"/>
      <c r="H159" s="684"/>
      <c r="I159" s="335"/>
      <c r="J159" s="251" t="s">
        <v>230</v>
      </c>
      <c r="K159" s="252" t="s">
        <v>230</v>
      </c>
      <c r="L159" s="253"/>
      <c r="M159" s="254"/>
    </row>
    <row r="160" spans="1:13" ht="13.5" customHeight="1" x14ac:dyDescent="0.2">
      <c r="A160" s="82"/>
      <c r="D160" s="83"/>
      <c r="E160" s="249"/>
      <c r="F160" s="110"/>
      <c r="G160" s="110"/>
      <c r="H160" s="111"/>
      <c r="I160" s="84"/>
      <c r="J160" s="96"/>
      <c r="K160" s="97"/>
      <c r="L160" s="98"/>
      <c r="M160" s="278"/>
    </row>
    <row r="161" spans="1:13" s="112" customFormat="1" ht="42.5" customHeight="1" x14ac:dyDescent="0.2">
      <c r="A161" s="679"/>
      <c r="B161" s="680"/>
      <c r="C161" s="680"/>
      <c r="D161" s="681"/>
      <c r="E161" s="682" t="s">
        <v>532</v>
      </c>
      <c r="F161" s="683"/>
      <c r="G161" s="683"/>
      <c r="H161" s="684"/>
      <c r="I161" s="335"/>
      <c r="J161" s="251" t="s">
        <v>230</v>
      </c>
      <c r="K161" s="252" t="s">
        <v>230</v>
      </c>
      <c r="L161" s="253"/>
      <c r="M161" s="335" t="s">
        <v>478</v>
      </c>
    </row>
    <row r="162" spans="1:13" s="112" customFormat="1" ht="13.5" customHeight="1" x14ac:dyDescent="0.2">
      <c r="A162" s="275"/>
      <c r="B162" s="276"/>
      <c r="C162" s="276"/>
      <c r="D162" s="277"/>
      <c r="E162" s="260"/>
      <c r="F162" s="261"/>
      <c r="G162" s="261"/>
      <c r="H162" s="262"/>
      <c r="I162" s="345"/>
      <c r="J162" s="263"/>
      <c r="K162" s="264"/>
      <c r="L162" s="265"/>
      <c r="M162" s="266"/>
    </row>
    <row r="163" spans="1:13" s="112" customFormat="1" ht="41.25" customHeight="1" x14ac:dyDescent="0.2">
      <c r="A163" s="679"/>
      <c r="B163" s="680"/>
      <c r="C163" s="680"/>
      <c r="D163" s="681"/>
      <c r="E163" s="685" t="s">
        <v>533</v>
      </c>
      <c r="F163" s="686"/>
      <c r="G163" s="686"/>
      <c r="H163" s="687"/>
      <c r="I163" s="347"/>
      <c r="J163" s="257" t="s">
        <v>230</v>
      </c>
      <c r="K163" s="258" t="s">
        <v>230</v>
      </c>
      <c r="L163" s="259" t="s">
        <v>230</v>
      </c>
      <c r="M163" s="267" t="s">
        <v>534</v>
      </c>
    </row>
    <row r="164" spans="1:13" s="112" customFormat="1" ht="13.5" customHeight="1" x14ac:dyDescent="0.2">
      <c r="A164" s="325"/>
      <c r="B164" s="326"/>
      <c r="C164" s="326"/>
      <c r="D164" s="327"/>
      <c r="E164" s="334"/>
      <c r="F164" s="332"/>
      <c r="G164" s="332"/>
      <c r="H164" s="333"/>
      <c r="I164" s="347"/>
      <c r="J164" s="257"/>
      <c r="K164" s="258"/>
      <c r="L164" s="259"/>
      <c r="M164" s="267"/>
    </row>
    <row r="165" spans="1:13" ht="81" customHeight="1" x14ac:dyDescent="0.2">
      <c r="A165" s="688" t="s">
        <v>376</v>
      </c>
      <c r="B165" s="689"/>
      <c r="C165" s="689"/>
      <c r="D165" s="690"/>
      <c r="E165" s="676" t="s">
        <v>529</v>
      </c>
      <c r="F165" s="677"/>
      <c r="G165" s="677"/>
      <c r="H165" s="678"/>
      <c r="I165" s="338" t="s">
        <v>518</v>
      </c>
      <c r="J165" s="242" t="s">
        <v>230</v>
      </c>
      <c r="K165" s="244" t="s">
        <v>230</v>
      </c>
      <c r="L165" s="61"/>
      <c r="M165" s="248" t="s">
        <v>377</v>
      </c>
    </row>
    <row r="166" spans="1:13" ht="54" customHeight="1" x14ac:dyDescent="0.2">
      <c r="A166" s="669"/>
      <c r="B166" s="675"/>
      <c r="C166" s="675"/>
      <c r="D166" s="671"/>
      <c r="E166" s="247"/>
      <c r="F166" s="237" t="s">
        <v>265</v>
      </c>
      <c r="G166" s="700" t="s">
        <v>378</v>
      </c>
      <c r="H166" s="674"/>
      <c r="I166" s="336"/>
      <c r="J166" s="62"/>
      <c r="K166" s="63"/>
      <c r="L166" s="64"/>
      <c r="M166" s="241"/>
    </row>
    <row r="167" spans="1:13" ht="13.5" customHeight="1" x14ac:dyDescent="0.2">
      <c r="A167" s="82"/>
      <c r="D167" s="83"/>
      <c r="E167" s="67"/>
      <c r="F167" s="68"/>
      <c r="G167" s="68"/>
      <c r="H167" s="69"/>
      <c r="I167" s="70"/>
      <c r="J167" s="71"/>
      <c r="K167" s="72"/>
      <c r="L167" s="73"/>
      <c r="M167" s="70"/>
    </row>
    <row r="168" spans="1:13" ht="40.5" customHeight="1" x14ac:dyDescent="0.2">
      <c r="A168" s="669"/>
      <c r="B168" s="675"/>
      <c r="C168" s="675"/>
      <c r="D168" s="671"/>
      <c r="E168" s="676" t="s">
        <v>379</v>
      </c>
      <c r="F168" s="677"/>
      <c r="G168" s="677"/>
      <c r="H168" s="678"/>
      <c r="I168" s="338"/>
      <c r="J168" s="242" t="s">
        <v>230</v>
      </c>
      <c r="K168" s="244" t="s">
        <v>230</v>
      </c>
      <c r="L168" s="61" t="s">
        <v>230</v>
      </c>
      <c r="M168" s="248"/>
    </row>
    <row r="169" spans="1:13" ht="13.5" customHeight="1" x14ac:dyDescent="0.2">
      <c r="A169" s="82"/>
      <c r="D169" s="83"/>
      <c r="E169" s="67"/>
      <c r="F169" s="68"/>
      <c r="G169" s="68"/>
      <c r="H169" s="69"/>
      <c r="I169" s="70"/>
      <c r="J169" s="71"/>
      <c r="K169" s="72"/>
      <c r="L169" s="73"/>
      <c r="M169" s="70"/>
    </row>
    <row r="170" spans="1:13" ht="40.5" customHeight="1" x14ac:dyDescent="0.2">
      <c r="A170" s="669"/>
      <c r="B170" s="675"/>
      <c r="C170" s="675"/>
      <c r="D170" s="671"/>
      <c r="E170" s="676" t="s">
        <v>380</v>
      </c>
      <c r="F170" s="677"/>
      <c r="G170" s="677"/>
      <c r="H170" s="678"/>
      <c r="I170" s="338"/>
      <c r="J170" s="242" t="s">
        <v>230</v>
      </c>
      <c r="K170" s="244" t="s">
        <v>230</v>
      </c>
      <c r="L170" s="61"/>
      <c r="M170" s="248" t="s">
        <v>372</v>
      </c>
    </row>
    <row r="171" spans="1:13" ht="13.5" customHeight="1" x14ac:dyDescent="0.2">
      <c r="A171" s="82"/>
      <c r="D171" s="83"/>
      <c r="E171" s="249"/>
      <c r="F171" s="110"/>
      <c r="G171" s="110"/>
      <c r="H171" s="111"/>
      <c r="I171" s="84"/>
      <c r="J171" s="96"/>
      <c r="K171" s="97"/>
      <c r="L171" s="98"/>
      <c r="M171" s="84"/>
    </row>
    <row r="172" spans="1:13" ht="40.5" customHeight="1" x14ac:dyDescent="0.2">
      <c r="A172" s="669"/>
      <c r="B172" s="675"/>
      <c r="C172" s="675"/>
      <c r="D172" s="671"/>
      <c r="E172" s="676" t="s">
        <v>381</v>
      </c>
      <c r="F172" s="677"/>
      <c r="G172" s="677"/>
      <c r="H172" s="678"/>
      <c r="I172" s="338"/>
      <c r="J172" s="242" t="s">
        <v>230</v>
      </c>
      <c r="K172" s="244" t="s">
        <v>230</v>
      </c>
      <c r="L172" s="61"/>
      <c r="M172" s="248"/>
    </row>
    <row r="173" spans="1:13" ht="13.5" customHeight="1" x14ac:dyDescent="0.2">
      <c r="A173" s="82"/>
      <c r="D173" s="83"/>
      <c r="E173" s="67"/>
      <c r="F173" s="68"/>
      <c r="G173" s="68"/>
      <c r="H173" s="69"/>
      <c r="I173" s="70"/>
      <c r="J173" s="71"/>
      <c r="K173" s="72"/>
      <c r="L173" s="73"/>
      <c r="M173" s="70"/>
    </row>
    <row r="174" spans="1:13" ht="27" customHeight="1" x14ac:dyDescent="0.2">
      <c r="A174" s="669"/>
      <c r="B174" s="675"/>
      <c r="C174" s="675"/>
      <c r="D174" s="671"/>
      <c r="E174" s="676" t="s">
        <v>382</v>
      </c>
      <c r="F174" s="677"/>
      <c r="G174" s="677"/>
      <c r="H174" s="678"/>
      <c r="I174" s="338"/>
      <c r="J174" s="242" t="s">
        <v>230</v>
      </c>
      <c r="K174" s="244" t="s">
        <v>230</v>
      </c>
      <c r="L174" s="61"/>
      <c r="M174" s="248"/>
    </row>
    <row r="175" spans="1:13" ht="13.5" customHeight="1" x14ac:dyDescent="0.2">
      <c r="A175" s="82"/>
      <c r="D175" s="83"/>
      <c r="E175" s="249"/>
      <c r="F175" s="110"/>
      <c r="G175" s="110"/>
      <c r="H175" s="111"/>
      <c r="I175" s="84"/>
      <c r="J175" s="96"/>
      <c r="K175" s="97"/>
      <c r="L175" s="98"/>
      <c r="M175" s="84"/>
    </row>
    <row r="176" spans="1:13" ht="40.5" customHeight="1" x14ac:dyDescent="0.2">
      <c r="A176" s="669"/>
      <c r="B176" s="675"/>
      <c r="C176" s="675"/>
      <c r="D176" s="671"/>
      <c r="E176" s="676" t="s">
        <v>562</v>
      </c>
      <c r="F176" s="677"/>
      <c r="G176" s="677"/>
      <c r="H176" s="678"/>
      <c r="I176" s="338"/>
      <c r="J176" s="242" t="s">
        <v>230</v>
      </c>
      <c r="K176" s="244" t="s">
        <v>230</v>
      </c>
      <c r="L176" s="61"/>
      <c r="M176" s="248" t="s">
        <v>383</v>
      </c>
    </row>
    <row r="177" spans="1:13" ht="14" customHeight="1" x14ac:dyDescent="0.2">
      <c r="A177" s="328"/>
      <c r="B177" s="329"/>
      <c r="C177" s="329"/>
      <c r="D177" s="330"/>
      <c r="E177" s="337"/>
      <c r="F177" s="339"/>
      <c r="G177" s="339"/>
      <c r="H177" s="331"/>
      <c r="I177" s="336"/>
      <c r="J177" s="62"/>
      <c r="K177" s="63"/>
      <c r="L177" s="64"/>
      <c r="M177" s="336"/>
    </row>
    <row r="178" spans="1:13" ht="27" customHeight="1" x14ac:dyDescent="0.2">
      <c r="A178" s="669"/>
      <c r="B178" s="670"/>
      <c r="C178" s="670"/>
      <c r="D178" s="671"/>
      <c r="E178" s="676" t="s">
        <v>530</v>
      </c>
      <c r="F178" s="677"/>
      <c r="G178" s="677"/>
      <c r="H178" s="678"/>
      <c r="I178" s="365"/>
      <c r="J178" s="368" t="s">
        <v>230</v>
      </c>
      <c r="K178" s="370" t="s">
        <v>230</v>
      </c>
      <c r="L178" s="61"/>
      <c r="M178" s="365"/>
    </row>
    <row r="179" spans="1:13" ht="13.5" customHeight="1" x14ac:dyDescent="0.2">
      <c r="A179" s="328"/>
      <c r="B179" s="329"/>
      <c r="C179" s="329"/>
      <c r="D179" s="330"/>
      <c r="E179" s="337"/>
      <c r="F179" s="339"/>
      <c r="G179" s="339"/>
      <c r="H179" s="331"/>
      <c r="I179" s="336"/>
      <c r="J179" s="62"/>
      <c r="K179" s="63"/>
      <c r="L179" s="64"/>
      <c r="M179" s="336"/>
    </row>
    <row r="180" spans="1:13" ht="27" customHeight="1" x14ac:dyDescent="0.2">
      <c r="A180" s="669"/>
      <c r="B180" s="670"/>
      <c r="C180" s="670"/>
      <c r="D180" s="671"/>
      <c r="E180" s="676" t="s">
        <v>531</v>
      </c>
      <c r="F180" s="677"/>
      <c r="G180" s="677"/>
      <c r="H180" s="678"/>
      <c r="I180" s="365"/>
      <c r="J180" s="368" t="s">
        <v>230</v>
      </c>
      <c r="K180" s="370" t="s">
        <v>230</v>
      </c>
      <c r="L180" s="61"/>
      <c r="M180" s="365"/>
    </row>
    <row r="181" spans="1:13" ht="13.5" customHeight="1" x14ac:dyDescent="0.2">
      <c r="A181" s="82"/>
      <c r="B181" s="314"/>
      <c r="C181" s="314"/>
      <c r="D181" s="83"/>
      <c r="E181" s="67"/>
      <c r="F181" s="68"/>
      <c r="G181" s="68"/>
      <c r="H181" s="69"/>
      <c r="I181" s="70"/>
      <c r="J181" s="71"/>
      <c r="K181" s="72"/>
      <c r="L181" s="73"/>
      <c r="M181" s="70"/>
    </row>
    <row r="182" spans="1:13" ht="29.25" customHeight="1" x14ac:dyDescent="0.2">
      <c r="A182" s="797" t="s">
        <v>384</v>
      </c>
      <c r="B182" s="798"/>
      <c r="C182" s="798"/>
      <c r="D182" s="799"/>
      <c r="E182" s="685" t="s">
        <v>385</v>
      </c>
      <c r="F182" s="699"/>
      <c r="G182" s="699"/>
      <c r="H182" s="687"/>
      <c r="I182" s="267" t="s">
        <v>519</v>
      </c>
      <c r="J182" s="257" t="s">
        <v>230</v>
      </c>
      <c r="K182" s="317" t="s">
        <v>230</v>
      </c>
      <c r="L182" s="259"/>
      <c r="M182" s="267" t="s">
        <v>386</v>
      </c>
    </row>
    <row r="183" spans="1:13" ht="13.5" customHeight="1" x14ac:dyDescent="0.2">
      <c r="A183" s="800"/>
      <c r="B183" s="801"/>
      <c r="C183" s="801"/>
      <c r="D183" s="802"/>
      <c r="E183" s="260"/>
      <c r="F183" s="261"/>
      <c r="G183" s="261"/>
      <c r="H183" s="262"/>
      <c r="I183" s="345"/>
      <c r="J183" s="263"/>
      <c r="K183" s="264"/>
      <c r="L183" s="265"/>
      <c r="M183" s="266"/>
    </row>
    <row r="184" spans="1:13" ht="13.5" customHeight="1" x14ac:dyDescent="0.2">
      <c r="A184" s="794" t="s">
        <v>387</v>
      </c>
      <c r="B184" s="795"/>
      <c r="C184" s="795"/>
      <c r="D184" s="796"/>
      <c r="E184" s="682" t="s">
        <v>388</v>
      </c>
      <c r="F184" s="683"/>
      <c r="G184" s="683"/>
      <c r="H184" s="684"/>
      <c r="I184" s="335" t="s">
        <v>520</v>
      </c>
      <c r="J184" s="251" t="s">
        <v>230</v>
      </c>
      <c r="K184" s="252" t="s">
        <v>230</v>
      </c>
      <c r="L184" s="253"/>
      <c r="M184" s="267" t="s">
        <v>387</v>
      </c>
    </row>
    <row r="185" spans="1:13" ht="13.5" customHeight="1" x14ac:dyDescent="0.2">
      <c r="A185" s="679"/>
      <c r="B185" s="680"/>
      <c r="C185" s="680"/>
      <c r="D185" s="681"/>
      <c r="E185" s="268" t="s">
        <v>230</v>
      </c>
      <c r="F185" s="686" t="s">
        <v>389</v>
      </c>
      <c r="G185" s="686"/>
      <c r="H185" s="687"/>
      <c r="I185" s="267"/>
      <c r="J185" s="257"/>
      <c r="K185" s="258"/>
      <c r="L185" s="259"/>
      <c r="M185" s="267"/>
    </row>
    <row r="186" spans="1:13" ht="13.5" customHeight="1" x14ac:dyDescent="0.2">
      <c r="A186" s="679"/>
      <c r="B186" s="680"/>
      <c r="C186" s="680"/>
      <c r="D186" s="681"/>
      <c r="E186" s="268" t="s">
        <v>230</v>
      </c>
      <c r="F186" s="686" t="s">
        <v>390</v>
      </c>
      <c r="G186" s="686"/>
      <c r="H186" s="687"/>
      <c r="I186" s="267"/>
      <c r="J186" s="257"/>
      <c r="K186" s="258"/>
      <c r="L186" s="259"/>
      <c r="M186" s="267"/>
    </row>
    <row r="187" spans="1:13" ht="13.5" customHeight="1" x14ac:dyDescent="0.2">
      <c r="A187" s="679"/>
      <c r="B187" s="680"/>
      <c r="C187" s="680"/>
      <c r="D187" s="681"/>
      <c r="E187" s="268" t="s">
        <v>230</v>
      </c>
      <c r="F187" s="686" t="s">
        <v>391</v>
      </c>
      <c r="G187" s="686"/>
      <c r="H187" s="687"/>
      <c r="I187" s="267"/>
      <c r="J187" s="257"/>
      <c r="K187" s="258"/>
      <c r="L187" s="259"/>
      <c r="M187" s="267"/>
    </row>
    <row r="188" spans="1:13" ht="13.5" customHeight="1" x14ac:dyDescent="0.2">
      <c r="A188" s="679"/>
      <c r="B188" s="680"/>
      <c r="C188" s="680"/>
      <c r="D188" s="681"/>
      <c r="E188" s="268" t="s">
        <v>230</v>
      </c>
      <c r="F188" s="686" t="s">
        <v>392</v>
      </c>
      <c r="G188" s="686"/>
      <c r="H188" s="687"/>
      <c r="I188" s="267"/>
      <c r="J188" s="257"/>
      <c r="K188" s="258"/>
      <c r="L188" s="259"/>
      <c r="M188" s="267"/>
    </row>
    <row r="189" spans="1:13" ht="42" customHeight="1" x14ac:dyDescent="0.2">
      <c r="A189" s="269"/>
      <c r="B189" s="270"/>
      <c r="C189" s="270"/>
      <c r="D189" s="271"/>
      <c r="E189" s="268"/>
      <c r="F189" s="255" t="s">
        <v>265</v>
      </c>
      <c r="G189" s="686" t="s">
        <v>393</v>
      </c>
      <c r="H189" s="687"/>
      <c r="I189" s="267"/>
      <c r="J189" s="257"/>
      <c r="K189" s="258"/>
      <c r="L189" s="259"/>
      <c r="M189" s="267"/>
    </row>
    <row r="190" spans="1:13" ht="13.5" customHeight="1" x14ac:dyDescent="0.2">
      <c r="A190" s="679"/>
      <c r="B190" s="680"/>
      <c r="C190" s="680"/>
      <c r="D190" s="681"/>
      <c r="E190" s="268" t="s">
        <v>230</v>
      </c>
      <c r="F190" s="686" t="s">
        <v>394</v>
      </c>
      <c r="G190" s="686"/>
      <c r="H190" s="687"/>
      <c r="I190" s="267"/>
      <c r="J190" s="257"/>
      <c r="K190" s="258"/>
      <c r="L190" s="259"/>
      <c r="M190" s="267"/>
    </row>
    <row r="191" spans="1:13" ht="13.5" customHeight="1" x14ac:dyDescent="0.2">
      <c r="A191" s="269"/>
      <c r="B191" s="270"/>
      <c r="C191" s="270"/>
      <c r="D191" s="271"/>
      <c r="E191" s="268" t="s">
        <v>230</v>
      </c>
      <c r="F191" s="712" t="s">
        <v>395</v>
      </c>
      <c r="G191" s="712"/>
      <c r="H191" s="713"/>
      <c r="I191" s="267"/>
      <c r="J191" s="257"/>
      <c r="K191" s="258"/>
      <c r="L191" s="259"/>
      <c r="M191" s="267"/>
    </row>
    <row r="192" spans="1:13" ht="13.5" customHeight="1" x14ac:dyDescent="0.2">
      <c r="A192" s="679"/>
      <c r="B192" s="680"/>
      <c r="C192" s="680"/>
      <c r="D192" s="681"/>
      <c r="E192" s="268" t="s">
        <v>230</v>
      </c>
      <c r="F192" s="686" t="s">
        <v>396</v>
      </c>
      <c r="G192" s="686"/>
      <c r="H192" s="687"/>
      <c r="I192" s="267"/>
      <c r="J192" s="257"/>
      <c r="K192" s="258"/>
      <c r="L192" s="259"/>
      <c r="M192" s="267"/>
    </row>
    <row r="193" spans="1:13" ht="28.5" customHeight="1" x14ac:dyDescent="0.2">
      <c r="A193" s="269"/>
      <c r="B193" s="270"/>
      <c r="C193" s="270"/>
      <c r="D193" s="271"/>
      <c r="E193" s="268"/>
      <c r="F193" s="255" t="s">
        <v>265</v>
      </c>
      <c r="G193" s="686" t="s">
        <v>397</v>
      </c>
      <c r="H193" s="687"/>
      <c r="I193" s="267"/>
      <c r="J193" s="257"/>
      <c r="K193" s="258"/>
      <c r="L193" s="259"/>
      <c r="M193" s="267"/>
    </row>
    <row r="194" spans="1:13" ht="13.5" customHeight="1" x14ac:dyDescent="0.2">
      <c r="A194" s="272"/>
      <c r="B194" s="273"/>
      <c r="C194" s="273"/>
      <c r="D194" s="274"/>
      <c r="E194" s="260"/>
      <c r="F194" s="261"/>
      <c r="G194" s="261"/>
      <c r="H194" s="262"/>
      <c r="I194" s="266"/>
      <c r="J194" s="263"/>
      <c r="K194" s="264"/>
      <c r="L194" s="265"/>
      <c r="M194" s="266"/>
    </row>
    <row r="195" spans="1:13" ht="55.5" customHeight="1" x14ac:dyDescent="0.2">
      <c r="A195" s="794" t="s">
        <v>398</v>
      </c>
      <c r="B195" s="795"/>
      <c r="C195" s="795"/>
      <c r="D195" s="796"/>
      <c r="E195" s="682" t="s">
        <v>399</v>
      </c>
      <c r="F195" s="683"/>
      <c r="G195" s="683"/>
      <c r="H195" s="684"/>
      <c r="I195" s="267" t="s">
        <v>521</v>
      </c>
      <c r="J195" s="257" t="s">
        <v>230</v>
      </c>
      <c r="K195" s="258" t="s">
        <v>230</v>
      </c>
      <c r="L195" s="259"/>
      <c r="M195" s="254" t="s">
        <v>400</v>
      </c>
    </row>
    <row r="196" spans="1:13" ht="14.25" customHeight="1" x14ac:dyDescent="0.2">
      <c r="A196" s="275"/>
      <c r="B196" s="276"/>
      <c r="C196" s="276"/>
      <c r="D196" s="277"/>
      <c r="E196" s="260"/>
      <c r="F196" s="261"/>
      <c r="G196" s="261"/>
      <c r="H196" s="262"/>
      <c r="I196" s="345"/>
      <c r="J196" s="263"/>
      <c r="K196" s="264"/>
      <c r="L196" s="265"/>
      <c r="M196" s="266"/>
    </row>
    <row r="197" spans="1:13" ht="28.5" customHeight="1" x14ac:dyDescent="0.2">
      <c r="A197" s="679"/>
      <c r="B197" s="680"/>
      <c r="C197" s="680"/>
      <c r="D197" s="681"/>
      <c r="E197" s="682" t="s">
        <v>401</v>
      </c>
      <c r="F197" s="683"/>
      <c r="G197" s="683"/>
      <c r="H197" s="684"/>
      <c r="I197" s="346"/>
      <c r="J197" s="251" t="s">
        <v>230</v>
      </c>
      <c r="K197" s="252" t="s">
        <v>230</v>
      </c>
      <c r="L197" s="253"/>
      <c r="M197" s="254" t="s">
        <v>402</v>
      </c>
    </row>
    <row r="198" spans="1:13" ht="13.5" customHeight="1" x14ac:dyDescent="0.2">
      <c r="A198" s="82"/>
      <c r="D198" s="83"/>
      <c r="E198" s="67"/>
      <c r="F198" s="68"/>
      <c r="G198" s="68"/>
      <c r="H198" s="69"/>
      <c r="I198" s="70"/>
      <c r="J198" s="71"/>
      <c r="K198" s="72"/>
      <c r="L198" s="73"/>
      <c r="M198" s="70"/>
    </row>
    <row r="199" spans="1:13" ht="80.5" customHeight="1" x14ac:dyDescent="0.2">
      <c r="A199" s="82"/>
      <c r="D199" s="83"/>
      <c r="E199" s="691" t="s">
        <v>403</v>
      </c>
      <c r="F199" s="692"/>
      <c r="G199" s="692"/>
      <c r="H199" s="693"/>
      <c r="I199" s="336" t="s">
        <v>404</v>
      </c>
      <c r="J199" s="62" t="s">
        <v>232</v>
      </c>
      <c r="K199" s="114" t="s">
        <v>232</v>
      </c>
      <c r="L199" s="281"/>
      <c r="M199" s="241"/>
    </row>
    <row r="200" spans="1:13" ht="13.5" customHeight="1" x14ac:dyDescent="0.2">
      <c r="A200" s="82"/>
      <c r="D200" s="83"/>
      <c r="E200" s="247" t="s">
        <v>265</v>
      </c>
      <c r="F200" s="697" t="s">
        <v>405</v>
      </c>
      <c r="G200" s="697"/>
      <c r="H200" s="696"/>
      <c r="I200" s="336"/>
      <c r="J200" s="62"/>
      <c r="K200" s="114"/>
      <c r="L200" s="281"/>
      <c r="M200" s="241"/>
    </row>
    <row r="201" spans="1:13" ht="41.5" customHeight="1" x14ac:dyDescent="0.2">
      <c r="A201" s="82"/>
      <c r="D201" s="83"/>
      <c r="E201" s="247"/>
      <c r="F201" s="237" t="s">
        <v>284</v>
      </c>
      <c r="G201" s="697" t="s">
        <v>406</v>
      </c>
      <c r="H201" s="696"/>
      <c r="I201" s="336"/>
      <c r="J201" s="62"/>
      <c r="K201" s="114"/>
      <c r="L201" s="281"/>
      <c r="M201" s="241"/>
    </row>
    <row r="202" spans="1:13" ht="28" customHeight="1" x14ac:dyDescent="0.2">
      <c r="A202" s="82"/>
      <c r="D202" s="83"/>
      <c r="E202" s="247"/>
      <c r="F202" s="237" t="s">
        <v>284</v>
      </c>
      <c r="G202" s="697" t="s">
        <v>407</v>
      </c>
      <c r="H202" s="696"/>
      <c r="I202" s="336"/>
      <c r="J202" s="62"/>
      <c r="K202" s="114"/>
      <c r="L202" s="281"/>
      <c r="M202" s="241"/>
    </row>
    <row r="203" spans="1:13" ht="13.5" customHeight="1" x14ac:dyDescent="0.2">
      <c r="A203" s="74"/>
      <c r="B203" s="75"/>
      <c r="C203" s="75"/>
      <c r="D203" s="76"/>
      <c r="E203" s="67"/>
      <c r="F203" s="68"/>
      <c r="G203" s="68"/>
      <c r="H203" s="69"/>
      <c r="I203" s="70"/>
      <c r="J203" s="71"/>
      <c r="K203" s="72"/>
      <c r="L203" s="73"/>
      <c r="M203" s="70"/>
    </row>
    <row r="204" spans="1:13" ht="55" customHeight="1" x14ac:dyDescent="0.2">
      <c r="A204" s="663" t="s">
        <v>408</v>
      </c>
      <c r="B204" s="664"/>
      <c r="C204" s="664"/>
      <c r="D204" s="665"/>
      <c r="E204" s="709" t="s">
        <v>409</v>
      </c>
      <c r="F204" s="710"/>
      <c r="G204" s="710"/>
      <c r="H204" s="711"/>
      <c r="I204" s="338" t="s">
        <v>522</v>
      </c>
      <c r="J204" s="103" t="s">
        <v>230</v>
      </c>
      <c r="K204" s="104" t="s">
        <v>230</v>
      </c>
      <c r="L204" s="283"/>
      <c r="M204" s="248" t="s">
        <v>410</v>
      </c>
    </row>
    <row r="205" spans="1:13" ht="13" customHeight="1" x14ac:dyDescent="0.2">
      <c r="A205" s="350"/>
      <c r="B205" s="351"/>
      <c r="C205" s="351"/>
      <c r="D205" s="352"/>
      <c r="E205" s="360"/>
      <c r="F205" s="362"/>
      <c r="G205" s="362"/>
      <c r="H205" s="361"/>
      <c r="I205" s="363"/>
      <c r="J205" s="106"/>
      <c r="K205" s="318"/>
      <c r="L205" s="286"/>
      <c r="M205" s="363"/>
    </row>
    <row r="206" spans="1:13" ht="13.5" customHeight="1" x14ac:dyDescent="0.2">
      <c r="A206" s="82"/>
      <c r="D206" s="83"/>
      <c r="E206" s="353" t="s">
        <v>284</v>
      </c>
      <c r="F206" s="692" t="s">
        <v>411</v>
      </c>
      <c r="G206" s="692"/>
      <c r="H206" s="693"/>
      <c r="I206" s="84"/>
      <c r="J206" s="96"/>
      <c r="L206" s="282"/>
      <c r="M206" s="84"/>
    </row>
    <row r="207" spans="1:13" ht="13.5" customHeight="1" x14ac:dyDescent="0.2">
      <c r="A207" s="82"/>
      <c r="D207" s="83"/>
      <c r="E207" s="247" t="s">
        <v>230</v>
      </c>
      <c r="F207" s="697" t="s">
        <v>412</v>
      </c>
      <c r="G207" s="697"/>
      <c r="H207" s="696"/>
      <c r="I207" s="84"/>
      <c r="J207" s="96"/>
      <c r="L207" s="282"/>
      <c r="M207" s="84"/>
    </row>
    <row r="208" spans="1:13" ht="13.5" customHeight="1" x14ac:dyDescent="0.2">
      <c r="A208" s="82"/>
      <c r="D208" s="83"/>
      <c r="E208" s="247"/>
      <c r="F208" s="697"/>
      <c r="G208" s="697"/>
      <c r="H208" s="696"/>
      <c r="I208" s="84"/>
      <c r="J208" s="96"/>
      <c r="L208" s="282"/>
      <c r="M208" s="84"/>
    </row>
    <row r="209" spans="1:13" ht="13.5" customHeight="1" x14ac:dyDescent="0.2">
      <c r="A209" s="82"/>
      <c r="D209" s="83"/>
      <c r="E209" s="247" t="s">
        <v>230</v>
      </c>
      <c r="F209" s="697" t="s">
        <v>413</v>
      </c>
      <c r="G209" s="697"/>
      <c r="H209" s="696"/>
      <c r="I209" s="84"/>
      <c r="J209" s="96"/>
      <c r="L209" s="282"/>
      <c r="M209" s="84"/>
    </row>
    <row r="210" spans="1:13" ht="13.5" customHeight="1" x14ac:dyDescent="0.2">
      <c r="A210" s="82"/>
      <c r="D210" s="83"/>
      <c r="E210" s="247" t="s">
        <v>230</v>
      </c>
      <c r="F210" s="697" t="s">
        <v>414</v>
      </c>
      <c r="G210" s="697"/>
      <c r="H210" s="696"/>
      <c r="I210" s="84"/>
      <c r="J210" s="96"/>
      <c r="L210" s="282"/>
      <c r="M210" s="84"/>
    </row>
    <row r="211" spans="1:13" ht="13.5" customHeight="1" x14ac:dyDescent="0.2">
      <c r="A211" s="82"/>
      <c r="D211" s="83"/>
      <c r="E211" s="247"/>
      <c r="F211" s="697"/>
      <c r="G211" s="697"/>
      <c r="H211" s="696"/>
      <c r="I211" s="84"/>
      <c r="J211" s="96"/>
      <c r="L211" s="282"/>
      <c r="M211" s="84"/>
    </row>
    <row r="212" spans="1:13" ht="13.5" customHeight="1" x14ac:dyDescent="0.2">
      <c r="A212" s="82"/>
      <c r="D212" s="83"/>
      <c r="E212" s="364"/>
      <c r="F212" s="315"/>
      <c r="G212" s="315"/>
      <c r="H212" s="111"/>
      <c r="I212" s="84"/>
      <c r="J212" s="96"/>
      <c r="L212" s="282"/>
      <c r="M212" s="84"/>
    </row>
    <row r="213" spans="1:13" ht="13.5" customHeight="1" x14ac:dyDescent="0.2">
      <c r="A213" s="82"/>
      <c r="D213" s="83"/>
      <c r="E213" s="353" t="s">
        <v>284</v>
      </c>
      <c r="F213" s="692" t="s">
        <v>415</v>
      </c>
      <c r="G213" s="692"/>
      <c r="H213" s="693"/>
      <c r="I213" s="84"/>
      <c r="J213" s="96"/>
      <c r="L213" s="282"/>
      <c r="M213" s="84"/>
    </row>
    <row r="214" spans="1:13" ht="13.5" customHeight="1" x14ac:dyDescent="0.2">
      <c r="A214" s="82"/>
      <c r="D214" s="83"/>
      <c r="E214" s="247" t="s">
        <v>230</v>
      </c>
      <c r="F214" s="697" t="s">
        <v>416</v>
      </c>
      <c r="G214" s="697"/>
      <c r="H214" s="696"/>
      <c r="I214" s="84"/>
      <c r="J214" s="96"/>
      <c r="L214" s="282"/>
      <c r="M214" s="84"/>
    </row>
    <row r="215" spans="1:13" ht="13.5" customHeight="1" x14ac:dyDescent="0.2">
      <c r="A215" s="82"/>
      <c r="D215" s="83"/>
      <c r="E215" s="247"/>
      <c r="F215" s="697"/>
      <c r="G215" s="697"/>
      <c r="H215" s="696"/>
      <c r="I215" s="84"/>
      <c r="J215" s="96"/>
      <c r="L215" s="282"/>
      <c r="M215" s="84"/>
    </row>
    <row r="216" spans="1:13" ht="13.5" customHeight="1" x14ac:dyDescent="0.2">
      <c r="A216" s="82"/>
      <c r="D216" s="83"/>
      <c r="E216" s="247"/>
      <c r="F216" s="697"/>
      <c r="G216" s="697"/>
      <c r="H216" s="696"/>
      <c r="I216" s="84"/>
      <c r="J216" s="96"/>
      <c r="L216" s="282"/>
      <c r="M216" s="84"/>
    </row>
    <row r="217" spans="1:13" ht="13.5" customHeight="1" x14ac:dyDescent="0.2">
      <c r="A217" s="82"/>
      <c r="D217" s="83"/>
      <c r="E217" s="247" t="s">
        <v>230</v>
      </c>
      <c r="F217" s="697" t="s">
        <v>417</v>
      </c>
      <c r="G217" s="697"/>
      <c r="H217" s="696"/>
      <c r="I217" s="84"/>
      <c r="J217" s="96"/>
      <c r="L217" s="282"/>
      <c r="M217" s="84"/>
    </row>
    <row r="218" spans="1:13" ht="13.5" customHeight="1" x14ac:dyDescent="0.2">
      <c r="A218" s="82"/>
      <c r="D218" s="83"/>
      <c r="E218" s="247" t="s">
        <v>230</v>
      </c>
      <c r="F218" s="697" t="s">
        <v>418</v>
      </c>
      <c r="G218" s="697"/>
      <c r="H218" s="696"/>
      <c r="I218" s="84"/>
      <c r="J218" s="96"/>
      <c r="L218" s="282"/>
      <c r="M218" s="84"/>
    </row>
    <row r="219" spans="1:13" ht="13.5" customHeight="1" x14ac:dyDescent="0.2">
      <c r="A219" s="82"/>
      <c r="D219" s="83"/>
      <c r="E219" s="67"/>
      <c r="F219" s="68"/>
      <c r="G219" s="68"/>
      <c r="H219" s="69"/>
      <c r="I219" s="70"/>
      <c r="J219" s="71"/>
      <c r="K219" s="284"/>
      <c r="L219" s="285"/>
      <c r="M219" s="70"/>
    </row>
    <row r="220" spans="1:13" ht="55.5" customHeight="1" x14ac:dyDescent="0.2">
      <c r="A220" s="387"/>
      <c r="B220" s="388"/>
      <c r="C220" s="388"/>
      <c r="D220" s="389"/>
      <c r="E220" s="694" t="s">
        <v>546</v>
      </c>
      <c r="F220" s="695"/>
      <c r="G220" s="695"/>
      <c r="H220" s="696"/>
      <c r="I220" s="363" t="s">
        <v>419</v>
      </c>
      <c r="J220" s="106" t="s">
        <v>230</v>
      </c>
      <c r="K220" s="107" t="s">
        <v>230</v>
      </c>
      <c r="L220" s="286"/>
      <c r="M220" s="363" t="s">
        <v>420</v>
      </c>
    </row>
    <row r="221" spans="1:13" ht="43" customHeight="1" x14ac:dyDescent="0.2">
      <c r="A221" s="82"/>
      <c r="D221" s="83"/>
      <c r="E221" s="247" t="s">
        <v>265</v>
      </c>
      <c r="F221" s="697" t="s">
        <v>421</v>
      </c>
      <c r="G221" s="697"/>
      <c r="H221" s="696"/>
      <c r="I221" s="84"/>
      <c r="J221" s="96"/>
      <c r="L221" s="282"/>
      <c r="M221" s="84"/>
    </row>
    <row r="222" spans="1:13" ht="41.25" customHeight="1" x14ac:dyDescent="0.2">
      <c r="A222" s="82"/>
      <c r="D222" s="83"/>
      <c r="E222" s="247" t="s">
        <v>265</v>
      </c>
      <c r="F222" s="697" t="s">
        <v>422</v>
      </c>
      <c r="G222" s="697"/>
      <c r="H222" s="696"/>
      <c r="I222" s="84"/>
      <c r="J222" s="96"/>
      <c r="L222" s="282"/>
      <c r="M222" s="84"/>
    </row>
    <row r="223" spans="1:13" ht="13.5" customHeight="1" x14ac:dyDescent="0.2">
      <c r="A223" s="82"/>
      <c r="D223" s="83"/>
      <c r="E223" s="67"/>
      <c r="F223" s="68"/>
      <c r="G223" s="68"/>
      <c r="H223" s="69"/>
      <c r="I223" s="70"/>
      <c r="J223" s="71"/>
      <c r="K223" s="284"/>
      <c r="L223" s="285"/>
      <c r="M223" s="70"/>
    </row>
    <row r="224" spans="1:13" ht="29" customHeight="1" x14ac:dyDescent="0.2">
      <c r="A224" s="82"/>
      <c r="D224" s="83"/>
      <c r="E224" s="691" t="s">
        <v>423</v>
      </c>
      <c r="F224" s="692"/>
      <c r="G224" s="692"/>
      <c r="H224" s="693"/>
      <c r="I224" s="84"/>
      <c r="J224" s="106" t="s">
        <v>232</v>
      </c>
      <c r="K224" s="287" t="s">
        <v>232</v>
      </c>
      <c r="L224" s="282"/>
      <c r="M224" s="84"/>
    </row>
    <row r="225" spans="1:13" ht="13.5" customHeight="1" x14ac:dyDescent="0.2">
      <c r="A225" s="82"/>
      <c r="D225" s="83"/>
      <c r="E225" s="249"/>
      <c r="F225" s="110"/>
      <c r="G225" s="110"/>
      <c r="H225" s="111"/>
      <c r="I225" s="84"/>
      <c r="J225" s="96"/>
      <c r="K225" s="97"/>
      <c r="L225" s="98"/>
      <c r="M225" s="84"/>
    </row>
    <row r="226" spans="1:13" ht="27" customHeight="1" x14ac:dyDescent="0.2">
      <c r="A226" s="705" t="s">
        <v>424</v>
      </c>
      <c r="B226" s="706"/>
      <c r="C226" s="706"/>
      <c r="D226" s="707"/>
      <c r="E226" s="676" t="s">
        <v>425</v>
      </c>
      <c r="F226" s="677"/>
      <c r="G226" s="677"/>
      <c r="H226" s="678"/>
      <c r="I226" s="338" t="s">
        <v>523</v>
      </c>
      <c r="J226" s="242" t="s">
        <v>230</v>
      </c>
      <c r="K226" s="244" t="s">
        <v>230</v>
      </c>
      <c r="L226" s="61"/>
      <c r="M226" s="248" t="s">
        <v>426</v>
      </c>
    </row>
    <row r="227" spans="1:13" ht="108" customHeight="1" x14ac:dyDescent="0.2">
      <c r="A227" s="666"/>
      <c r="B227" s="708"/>
      <c r="C227" s="708"/>
      <c r="D227" s="668"/>
      <c r="E227" s="247"/>
      <c r="F227" s="237" t="s">
        <v>265</v>
      </c>
      <c r="G227" s="700" t="s">
        <v>427</v>
      </c>
      <c r="H227" s="674"/>
      <c r="I227" s="336"/>
      <c r="J227" s="62"/>
      <c r="K227" s="63"/>
      <c r="L227" s="64"/>
      <c r="M227" s="241"/>
    </row>
    <row r="228" spans="1:13" ht="13.5" customHeight="1" x14ac:dyDescent="0.2">
      <c r="A228" s="233"/>
      <c r="B228" s="234"/>
      <c r="C228" s="234"/>
      <c r="D228" s="235"/>
      <c r="E228" s="67"/>
      <c r="F228" s="68"/>
      <c r="G228" s="68"/>
      <c r="H228" s="69"/>
      <c r="I228" s="70"/>
      <c r="J228" s="71"/>
      <c r="K228" s="72"/>
      <c r="L228" s="73"/>
      <c r="M228" s="70"/>
    </row>
    <row r="229" spans="1:13" ht="35.5" customHeight="1" x14ac:dyDescent="0.2">
      <c r="A229" s="679" t="s">
        <v>428</v>
      </c>
      <c r="B229" s="680"/>
      <c r="C229" s="680"/>
      <c r="D229" s="681"/>
      <c r="E229" s="685" t="s">
        <v>429</v>
      </c>
      <c r="F229" s="686"/>
      <c r="G229" s="686"/>
      <c r="H229" s="687"/>
      <c r="I229" s="267" t="s">
        <v>524</v>
      </c>
      <c r="J229" s="257" t="s">
        <v>230</v>
      </c>
      <c r="K229" s="258" t="s">
        <v>230</v>
      </c>
      <c r="L229" s="259"/>
      <c r="M229" s="267" t="s">
        <v>430</v>
      </c>
    </row>
    <row r="230" spans="1:13" ht="13.5" customHeight="1" x14ac:dyDescent="0.2">
      <c r="A230" s="275"/>
      <c r="B230" s="276"/>
      <c r="C230" s="276"/>
      <c r="D230" s="277"/>
      <c r="E230" s="288"/>
      <c r="F230" s="289"/>
      <c r="G230" s="289"/>
      <c r="H230" s="290"/>
      <c r="I230" s="347"/>
      <c r="J230" s="291"/>
      <c r="K230" s="292"/>
      <c r="L230" s="293"/>
      <c r="M230" s="294"/>
    </row>
    <row r="231" spans="1:13" ht="28" customHeight="1" x14ac:dyDescent="0.2">
      <c r="A231" s="679"/>
      <c r="B231" s="680"/>
      <c r="C231" s="680"/>
      <c r="D231" s="681"/>
      <c r="E231" s="682" t="s">
        <v>431</v>
      </c>
      <c r="F231" s="683"/>
      <c r="G231" s="683"/>
      <c r="H231" s="684"/>
      <c r="I231" s="346"/>
      <c r="J231" s="251" t="s">
        <v>230</v>
      </c>
      <c r="K231" s="252" t="s">
        <v>230</v>
      </c>
      <c r="L231" s="253"/>
      <c r="M231" s="254" t="s">
        <v>432</v>
      </c>
    </row>
    <row r="232" spans="1:13" ht="13.5" customHeight="1" x14ac:dyDescent="0.2">
      <c r="A232" s="275"/>
      <c r="B232" s="276"/>
      <c r="C232" s="276"/>
      <c r="D232" s="277"/>
      <c r="E232" s="260"/>
      <c r="F232" s="261"/>
      <c r="G232" s="261"/>
      <c r="H232" s="262"/>
      <c r="I232" s="345"/>
      <c r="J232" s="263"/>
      <c r="K232" s="264"/>
      <c r="L232" s="265"/>
      <c r="M232" s="266"/>
    </row>
    <row r="233" spans="1:13" ht="54.75" customHeight="1" x14ac:dyDescent="0.2">
      <c r="A233" s="679"/>
      <c r="B233" s="680"/>
      <c r="C233" s="680"/>
      <c r="D233" s="681"/>
      <c r="E233" s="682" t="s">
        <v>433</v>
      </c>
      <c r="F233" s="683"/>
      <c r="G233" s="683"/>
      <c r="H233" s="684"/>
      <c r="I233" s="335" t="s">
        <v>300</v>
      </c>
      <c r="J233" s="251" t="s">
        <v>230</v>
      </c>
      <c r="K233" s="252" t="s">
        <v>230</v>
      </c>
      <c r="L233" s="253" t="s">
        <v>230</v>
      </c>
      <c r="M233" s="703" t="s">
        <v>434</v>
      </c>
    </row>
    <row r="234" spans="1:13" ht="13.5" customHeight="1" x14ac:dyDescent="0.2">
      <c r="A234" s="275"/>
      <c r="B234" s="322"/>
      <c r="C234" s="322"/>
      <c r="D234" s="277"/>
      <c r="E234" s="260"/>
      <c r="F234" s="261"/>
      <c r="G234" s="261"/>
      <c r="H234" s="262"/>
      <c r="I234" s="345"/>
      <c r="J234" s="263"/>
      <c r="K234" s="264"/>
      <c r="L234" s="265"/>
      <c r="M234" s="704"/>
    </row>
    <row r="235" spans="1:13" ht="13.5" customHeight="1" x14ac:dyDescent="0.2">
      <c r="A235" s="679"/>
      <c r="B235" s="698"/>
      <c r="C235" s="698"/>
      <c r="D235" s="681"/>
      <c r="E235" s="685" t="s">
        <v>435</v>
      </c>
      <c r="F235" s="699"/>
      <c r="G235" s="699"/>
      <c r="H235" s="687"/>
      <c r="I235" s="347"/>
      <c r="J235" s="257"/>
      <c r="K235" s="317"/>
      <c r="L235" s="259"/>
      <c r="M235" s="267"/>
    </row>
    <row r="236" spans="1:13" ht="42.5" customHeight="1" x14ac:dyDescent="0.2">
      <c r="A236" s="269"/>
      <c r="B236" s="270"/>
      <c r="C236" s="270"/>
      <c r="D236" s="271"/>
      <c r="E236" s="685" t="s">
        <v>436</v>
      </c>
      <c r="F236" s="686"/>
      <c r="G236" s="686"/>
      <c r="H236" s="687"/>
      <c r="I236" s="267" t="s">
        <v>300</v>
      </c>
      <c r="J236" s="257" t="s">
        <v>230</v>
      </c>
      <c r="K236" s="258" t="s">
        <v>230</v>
      </c>
      <c r="L236" s="259" t="s">
        <v>230</v>
      </c>
      <c r="M236" s="267"/>
    </row>
    <row r="237" spans="1:13" ht="13.5" customHeight="1" x14ac:dyDescent="0.2">
      <c r="A237" s="275"/>
      <c r="B237" s="276"/>
      <c r="C237" s="276"/>
      <c r="D237" s="277"/>
      <c r="E237" s="288"/>
      <c r="F237" s="255" t="s">
        <v>284</v>
      </c>
      <c r="G237" s="686" t="s">
        <v>296</v>
      </c>
      <c r="H237" s="687"/>
      <c r="I237" s="348"/>
      <c r="J237" s="291"/>
      <c r="K237" s="292"/>
      <c r="L237" s="293"/>
      <c r="M237" s="294"/>
    </row>
    <row r="238" spans="1:13" ht="13.5" customHeight="1" x14ac:dyDescent="0.2">
      <c r="A238" s="269"/>
      <c r="B238" s="270"/>
      <c r="C238" s="270"/>
      <c r="D238" s="271"/>
      <c r="E238" s="268"/>
      <c r="F238" s="255"/>
      <c r="G238" s="255"/>
      <c r="H238" s="256"/>
      <c r="I238" s="347"/>
      <c r="J238" s="257"/>
      <c r="K238" s="258"/>
      <c r="L238" s="259"/>
      <c r="M238" s="267"/>
    </row>
    <row r="239" spans="1:13" ht="13.5" customHeight="1" x14ac:dyDescent="0.2">
      <c r="A239" s="269"/>
      <c r="B239" s="270"/>
      <c r="C239" s="270"/>
      <c r="D239" s="271"/>
      <c r="E239" s="268" t="s">
        <v>255</v>
      </c>
      <c r="F239" s="686" t="s">
        <v>437</v>
      </c>
      <c r="G239" s="686"/>
      <c r="H239" s="687"/>
      <c r="I239" s="347"/>
      <c r="J239" s="257"/>
      <c r="K239" s="258"/>
      <c r="L239" s="259"/>
      <c r="M239" s="267" t="s">
        <v>297</v>
      </c>
    </row>
    <row r="240" spans="1:13" ht="13.5" customHeight="1" x14ac:dyDescent="0.2">
      <c r="A240" s="269"/>
      <c r="B240" s="270"/>
      <c r="C240" s="270"/>
      <c r="D240" s="271"/>
      <c r="E240" s="268" t="s">
        <v>230</v>
      </c>
      <c r="F240" s="686" t="s">
        <v>438</v>
      </c>
      <c r="G240" s="686"/>
      <c r="H240" s="687"/>
      <c r="I240" s="347"/>
      <c r="J240" s="257"/>
      <c r="K240" s="258"/>
      <c r="L240" s="259"/>
      <c r="M240" s="267"/>
    </row>
    <row r="241" spans="1:13" ht="41.5" customHeight="1" x14ac:dyDescent="0.2">
      <c r="A241" s="269"/>
      <c r="B241" s="270"/>
      <c r="C241" s="270"/>
      <c r="D241" s="271"/>
      <c r="E241" s="268" t="s">
        <v>230</v>
      </c>
      <c r="F241" s="686" t="s">
        <v>439</v>
      </c>
      <c r="G241" s="686"/>
      <c r="H241" s="687"/>
      <c r="I241" s="347"/>
      <c r="J241" s="257"/>
      <c r="K241" s="258"/>
      <c r="L241" s="259"/>
      <c r="M241" s="267"/>
    </row>
    <row r="242" spans="1:13" ht="27.75" customHeight="1" x14ac:dyDescent="0.2">
      <c r="A242" s="269"/>
      <c r="B242" s="270"/>
      <c r="C242" s="270"/>
      <c r="D242" s="271"/>
      <c r="E242" s="268" t="s">
        <v>230</v>
      </c>
      <c r="F242" s="686" t="s">
        <v>440</v>
      </c>
      <c r="G242" s="686"/>
      <c r="H242" s="687"/>
      <c r="I242" s="347"/>
      <c r="J242" s="257"/>
      <c r="K242" s="258"/>
      <c r="L242" s="259"/>
      <c r="M242" s="267"/>
    </row>
    <row r="243" spans="1:13" ht="55" customHeight="1" x14ac:dyDescent="0.2">
      <c r="A243" s="269"/>
      <c r="B243" s="270"/>
      <c r="C243" s="270"/>
      <c r="D243" s="271"/>
      <c r="E243" s="268" t="s">
        <v>230</v>
      </c>
      <c r="F243" s="686" t="s">
        <v>441</v>
      </c>
      <c r="G243" s="686"/>
      <c r="H243" s="687"/>
      <c r="I243" s="347"/>
      <c r="J243" s="257"/>
      <c r="K243" s="258"/>
      <c r="L243" s="259"/>
      <c r="M243" s="267"/>
    </row>
    <row r="244" spans="1:13" ht="28.5" customHeight="1" x14ac:dyDescent="0.2">
      <c r="A244" s="269"/>
      <c r="B244" s="270"/>
      <c r="C244" s="270"/>
      <c r="D244" s="271"/>
      <c r="E244" s="268" t="s">
        <v>230</v>
      </c>
      <c r="F244" s="686" t="s">
        <v>442</v>
      </c>
      <c r="G244" s="686"/>
      <c r="H244" s="687"/>
      <c r="I244" s="347"/>
      <c r="J244" s="257"/>
      <c r="K244" s="258"/>
      <c r="L244" s="259"/>
      <c r="M244" s="267"/>
    </row>
    <row r="245" spans="1:13" ht="28" customHeight="1" x14ac:dyDescent="0.2">
      <c r="A245" s="269"/>
      <c r="B245" s="270"/>
      <c r="C245" s="270"/>
      <c r="D245" s="271"/>
      <c r="E245" s="268" t="s">
        <v>230</v>
      </c>
      <c r="F245" s="686" t="s">
        <v>443</v>
      </c>
      <c r="G245" s="686"/>
      <c r="H245" s="687"/>
      <c r="I245" s="347"/>
      <c r="J245" s="257"/>
      <c r="K245" s="258"/>
      <c r="L245" s="259"/>
      <c r="M245" s="267"/>
    </row>
    <row r="246" spans="1:13" ht="13.5" customHeight="1" x14ac:dyDescent="0.2">
      <c r="A246" s="269"/>
      <c r="B246" s="270"/>
      <c r="C246" s="270"/>
      <c r="D246" s="271"/>
      <c r="E246" s="383"/>
      <c r="F246" s="701"/>
      <c r="G246" s="701"/>
      <c r="H246" s="702"/>
      <c r="I246" s="344"/>
      <c r="J246" s="384"/>
      <c r="K246" s="385"/>
      <c r="L246" s="386"/>
      <c r="M246" s="359"/>
    </row>
    <row r="247" spans="1:13" ht="42" customHeight="1" x14ac:dyDescent="0.2">
      <c r="A247" s="380"/>
      <c r="B247" s="381"/>
      <c r="C247" s="381"/>
      <c r="D247" s="382"/>
      <c r="E247" s="685" t="s">
        <v>444</v>
      </c>
      <c r="F247" s="699"/>
      <c r="G247" s="699"/>
      <c r="H247" s="687"/>
      <c r="I247" s="267" t="s">
        <v>300</v>
      </c>
      <c r="J247" s="257" t="s">
        <v>230</v>
      </c>
      <c r="K247" s="317" t="s">
        <v>230</v>
      </c>
      <c r="L247" s="259" t="s">
        <v>230</v>
      </c>
      <c r="M247" s="267" t="s">
        <v>445</v>
      </c>
    </row>
    <row r="248" spans="1:13" ht="13.5" customHeight="1" x14ac:dyDescent="0.2">
      <c r="A248" s="238"/>
      <c r="B248" s="236"/>
      <c r="C248" s="236"/>
      <c r="D248" s="239"/>
      <c r="E248" s="249"/>
      <c r="F248" s="110"/>
      <c r="G248" s="110"/>
      <c r="H248" s="111"/>
      <c r="I248" s="84"/>
      <c r="J248" s="96"/>
      <c r="K248" s="97"/>
      <c r="L248" s="98"/>
      <c r="M248" s="84"/>
    </row>
    <row r="249" spans="1:13" ht="13.5" customHeight="1" x14ac:dyDescent="0.2">
      <c r="A249" s="238"/>
      <c r="B249" s="236"/>
      <c r="C249" s="236"/>
      <c r="D249" s="239"/>
      <c r="E249" s="682" t="s">
        <v>446</v>
      </c>
      <c r="F249" s="683"/>
      <c r="G249" s="683"/>
      <c r="H249" s="684"/>
      <c r="I249" s="346"/>
      <c r="J249" s="251"/>
      <c r="K249" s="252"/>
      <c r="L249" s="253"/>
      <c r="M249" s="254"/>
    </row>
    <row r="250" spans="1:13" ht="42.75" customHeight="1" x14ac:dyDescent="0.2">
      <c r="A250" s="238"/>
      <c r="B250" s="236"/>
      <c r="C250" s="236"/>
      <c r="D250" s="239"/>
      <c r="E250" s="685" t="s">
        <v>447</v>
      </c>
      <c r="F250" s="686"/>
      <c r="G250" s="686"/>
      <c r="H250" s="687"/>
      <c r="I250" s="267" t="s">
        <v>300</v>
      </c>
      <c r="J250" s="257" t="s">
        <v>230</v>
      </c>
      <c r="K250" s="258" t="s">
        <v>230</v>
      </c>
      <c r="L250" s="259" t="s">
        <v>230</v>
      </c>
      <c r="M250" s="267"/>
    </row>
    <row r="251" spans="1:13" ht="13.5" customHeight="1" x14ac:dyDescent="0.2">
      <c r="A251" s="238"/>
      <c r="B251" s="236"/>
      <c r="C251" s="236"/>
      <c r="D251" s="239"/>
      <c r="E251" s="288"/>
      <c r="F251" s="255" t="s">
        <v>284</v>
      </c>
      <c r="G251" s="686" t="s">
        <v>298</v>
      </c>
      <c r="H251" s="687"/>
      <c r="I251" s="348"/>
      <c r="J251" s="291"/>
      <c r="K251" s="292"/>
      <c r="L251" s="293"/>
      <c r="M251" s="294"/>
    </row>
    <row r="252" spans="1:13" ht="13.5" customHeight="1" x14ac:dyDescent="0.2">
      <c r="A252" s="238"/>
      <c r="B252" s="236"/>
      <c r="C252" s="236"/>
      <c r="D252" s="239"/>
      <c r="E252" s="268"/>
      <c r="F252" s="255"/>
      <c r="G252" s="255"/>
      <c r="H252" s="256"/>
      <c r="I252" s="347"/>
      <c r="J252" s="257"/>
      <c r="K252" s="258"/>
      <c r="L252" s="259"/>
      <c r="M252" s="267"/>
    </row>
    <row r="253" spans="1:13" ht="28" customHeight="1" x14ac:dyDescent="0.2">
      <c r="A253" s="238"/>
      <c r="B253" s="236"/>
      <c r="C253" s="236"/>
      <c r="D253" s="239"/>
      <c r="E253" s="268" t="s">
        <v>255</v>
      </c>
      <c r="F253" s="686" t="s">
        <v>437</v>
      </c>
      <c r="G253" s="686"/>
      <c r="H253" s="687"/>
      <c r="I253" s="347"/>
      <c r="J253" s="257"/>
      <c r="K253" s="258"/>
      <c r="L253" s="259"/>
      <c r="M253" s="267" t="s">
        <v>297</v>
      </c>
    </row>
    <row r="254" spans="1:13" ht="13.5" customHeight="1" x14ac:dyDescent="0.2">
      <c r="A254" s="238"/>
      <c r="B254" s="236"/>
      <c r="C254" s="236"/>
      <c r="D254" s="239"/>
      <c r="E254" s="268" t="s">
        <v>230</v>
      </c>
      <c r="F254" s="686" t="s">
        <v>438</v>
      </c>
      <c r="G254" s="686"/>
      <c r="H254" s="687"/>
      <c r="I254" s="347"/>
      <c r="J254" s="257"/>
      <c r="K254" s="258"/>
      <c r="L254" s="259"/>
      <c r="M254" s="267"/>
    </row>
    <row r="255" spans="1:13" ht="41.5" customHeight="1" x14ac:dyDescent="0.2">
      <c r="A255" s="238"/>
      <c r="B255" s="236"/>
      <c r="C255" s="236"/>
      <c r="D255" s="239"/>
      <c r="E255" s="268" t="s">
        <v>230</v>
      </c>
      <c r="F255" s="686" t="s">
        <v>439</v>
      </c>
      <c r="G255" s="686"/>
      <c r="H255" s="687"/>
      <c r="I255" s="347"/>
      <c r="J255" s="257"/>
      <c r="K255" s="258"/>
      <c r="L255" s="259"/>
      <c r="M255" s="267"/>
    </row>
    <row r="256" spans="1:13" ht="28.5" customHeight="1" x14ac:dyDescent="0.2">
      <c r="A256" s="238"/>
      <c r="B256" s="236"/>
      <c r="C256" s="236"/>
      <c r="D256" s="239"/>
      <c r="E256" s="268" t="s">
        <v>230</v>
      </c>
      <c r="F256" s="686" t="s">
        <v>440</v>
      </c>
      <c r="G256" s="686"/>
      <c r="H256" s="687"/>
      <c r="I256" s="347"/>
      <c r="J256" s="257"/>
      <c r="K256" s="258"/>
      <c r="L256" s="259"/>
      <c r="M256" s="267"/>
    </row>
    <row r="257" spans="1:13" ht="56.25" customHeight="1" x14ac:dyDescent="0.2">
      <c r="A257" s="238"/>
      <c r="B257" s="236"/>
      <c r="C257" s="236"/>
      <c r="D257" s="239"/>
      <c r="E257" s="268" t="s">
        <v>230</v>
      </c>
      <c r="F257" s="686" t="s">
        <v>441</v>
      </c>
      <c r="G257" s="686"/>
      <c r="H257" s="687"/>
      <c r="I257" s="347"/>
      <c r="J257" s="257"/>
      <c r="K257" s="258"/>
      <c r="L257" s="259"/>
      <c r="M257" s="267"/>
    </row>
    <row r="258" spans="1:13" ht="29.25" customHeight="1" x14ac:dyDescent="0.2">
      <c r="A258" s="238"/>
      <c r="B258" s="236"/>
      <c r="C258" s="236"/>
      <c r="D258" s="239"/>
      <c r="E258" s="268" t="s">
        <v>230</v>
      </c>
      <c r="F258" s="686" t="s">
        <v>442</v>
      </c>
      <c r="G258" s="686"/>
      <c r="H258" s="687"/>
      <c r="I258" s="347"/>
      <c r="J258" s="257"/>
      <c r="K258" s="258"/>
      <c r="L258" s="259"/>
      <c r="M258" s="267"/>
    </row>
    <row r="259" spans="1:13" ht="28" customHeight="1" x14ac:dyDescent="0.2">
      <c r="A259" s="238"/>
      <c r="B259" s="236"/>
      <c r="C259" s="236"/>
      <c r="D259" s="239"/>
      <c r="E259" s="268" t="s">
        <v>230</v>
      </c>
      <c r="F259" s="686" t="s">
        <v>443</v>
      </c>
      <c r="G259" s="686"/>
      <c r="H259" s="687"/>
      <c r="I259" s="347"/>
      <c r="J259" s="257"/>
      <c r="K259" s="258"/>
      <c r="L259" s="259"/>
      <c r="M259" s="267"/>
    </row>
    <row r="260" spans="1:13" ht="13.5" customHeight="1" x14ac:dyDescent="0.2">
      <c r="A260" s="238"/>
      <c r="B260" s="236"/>
      <c r="C260" s="236"/>
      <c r="D260" s="239"/>
      <c r="E260" s="249"/>
      <c r="F260" s="110"/>
      <c r="G260" s="110"/>
      <c r="H260" s="111"/>
      <c r="I260" s="84"/>
      <c r="J260" s="96"/>
      <c r="K260" s="97"/>
      <c r="L260" s="98"/>
      <c r="M260" s="84"/>
    </row>
    <row r="261" spans="1:13" ht="42" customHeight="1" x14ac:dyDescent="0.2">
      <c r="A261" s="238"/>
      <c r="B261" s="236"/>
      <c r="C261" s="236"/>
      <c r="D261" s="239"/>
      <c r="E261" s="682" t="s">
        <v>448</v>
      </c>
      <c r="F261" s="683"/>
      <c r="G261" s="683"/>
      <c r="H261" s="684"/>
      <c r="I261" s="335" t="s">
        <v>300</v>
      </c>
      <c r="J261" s="251" t="s">
        <v>230</v>
      </c>
      <c r="K261" s="252" t="s">
        <v>230</v>
      </c>
      <c r="L261" s="253" t="s">
        <v>230</v>
      </c>
      <c r="M261" s="254" t="s">
        <v>445</v>
      </c>
    </row>
    <row r="262" spans="1:13" ht="13.5" customHeight="1" x14ac:dyDescent="0.2">
      <c r="A262" s="312"/>
      <c r="B262" s="316"/>
      <c r="C262" s="316"/>
      <c r="D262" s="313"/>
      <c r="E262" s="67"/>
      <c r="F262" s="68"/>
      <c r="G262" s="68"/>
      <c r="H262" s="69"/>
      <c r="I262" s="70"/>
      <c r="J262" s="71"/>
      <c r="K262" s="72"/>
      <c r="L262" s="73"/>
      <c r="M262" s="70"/>
    </row>
    <row r="263" spans="1:13" ht="29.25" customHeight="1" x14ac:dyDescent="0.2">
      <c r="A263" s="312"/>
      <c r="B263" s="316"/>
      <c r="C263" s="316"/>
      <c r="D263" s="313"/>
      <c r="E263" s="694" t="s">
        <v>449</v>
      </c>
      <c r="F263" s="695"/>
      <c r="G263" s="695"/>
      <c r="H263" s="696"/>
      <c r="I263" s="336" t="s">
        <v>450</v>
      </c>
      <c r="J263" s="106" t="s">
        <v>232</v>
      </c>
      <c r="K263" s="318" t="s">
        <v>232</v>
      </c>
      <c r="L263" s="282"/>
      <c r="M263" s="84"/>
    </row>
    <row r="264" spans="1:13" ht="13" customHeight="1" x14ac:dyDescent="0.2">
      <c r="A264" s="354"/>
      <c r="B264" s="357"/>
      <c r="C264" s="357"/>
      <c r="D264" s="355"/>
      <c r="E264" s="379"/>
      <c r="F264" s="378"/>
      <c r="G264" s="378"/>
      <c r="H264" s="358"/>
      <c r="I264" s="363"/>
      <c r="J264" s="106"/>
      <c r="K264" s="318"/>
      <c r="L264" s="282"/>
      <c r="M264" s="84"/>
    </row>
    <row r="265" spans="1:13" ht="56.25" customHeight="1" x14ac:dyDescent="0.2">
      <c r="A265" s="238"/>
      <c r="B265" s="236"/>
      <c r="C265" s="236"/>
      <c r="D265" s="239"/>
      <c r="E265" s="356" t="s">
        <v>230</v>
      </c>
      <c r="F265" s="692" t="s">
        <v>540</v>
      </c>
      <c r="G265" s="692"/>
      <c r="H265" s="693"/>
      <c r="I265" s="84"/>
      <c r="J265" s="106"/>
      <c r="K265" s="287"/>
      <c r="L265" s="282"/>
      <c r="M265" s="109" t="s">
        <v>478</v>
      </c>
    </row>
    <row r="266" spans="1:13" ht="42.5" customHeight="1" x14ac:dyDescent="0.2">
      <c r="A266" s="238"/>
      <c r="B266" s="236"/>
      <c r="C266" s="236"/>
      <c r="D266" s="239"/>
      <c r="E266" s="247"/>
      <c r="F266" s="237" t="s">
        <v>265</v>
      </c>
      <c r="G266" s="697" t="s">
        <v>451</v>
      </c>
      <c r="H266" s="696"/>
      <c r="I266" s="84"/>
      <c r="J266" s="106"/>
      <c r="K266" s="287"/>
      <c r="L266" s="282"/>
      <c r="M266" s="84"/>
    </row>
    <row r="267" spans="1:13" ht="13.5" customHeight="1" x14ac:dyDescent="0.2">
      <c r="A267" s="238"/>
      <c r="B267" s="236"/>
      <c r="C267" s="236"/>
      <c r="D267" s="239"/>
      <c r="E267" s="247"/>
      <c r="F267" s="237"/>
      <c r="G267" s="237"/>
      <c r="H267" s="240" t="s">
        <v>452</v>
      </c>
      <c r="I267" s="84"/>
      <c r="J267" s="106"/>
      <c r="K267" s="287"/>
      <c r="L267" s="282"/>
      <c r="M267" s="84"/>
    </row>
    <row r="268" spans="1:13" ht="13.5" customHeight="1" x14ac:dyDescent="0.2">
      <c r="A268" s="238"/>
      <c r="B268" s="236"/>
      <c r="C268" s="236"/>
      <c r="D268" s="239"/>
      <c r="E268" s="377"/>
      <c r="F268" s="378"/>
      <c r="G268" s="378"/>
      <c r="H268" s="358"/>
      <c r="I268" s="84"/>
      <c r="J268" s="106"/>
      <c r="K268" s="287"/>
      <c r="L268" s="282"/>
      <c r="M268" s="84"/>
    </row>
    <row r="269" spans="1:13" ht="35" customHeight="1" x14ac:dyDescent="0.2">
      <c r="A269" s="238"/>
      <c r="B269" s="236"/>
      <c r="C269" s="236"/>
      <c r="D269" s="239"/>
      <c r="E269" s="353" t="s">
        <v>230</v>
      </c>
      <c r="F269" s="692" t="s">
        <v>453</v>
      </c>
      <c r="G269" s="692"/>
      <c r="H269" s="693"/>
      <c r="I269" s="84"/>
      <c r="J269" s="106"/>
      <c r="K269" s="287"/>
      <c r="L269" s="282"/>
      <c r="M269" s="363" t="s">
        <v>548</v>
      </c>
    </row>
    <row r="270" spans="1:13" ht="13.5" customHeight="1" x14ac:dyDescent="0.2">
      <c r="A270" s="238"/>
      <c r="B270" s="236"/>
      <c r="C270" s="236"/>
      <c r="D270" s="239"/>
      <c r="E270" s="379"/>
      <c r="F270" s="378"/>
      <c r="G270" s="378"/>
      <c r="H270" s="358"/>
      <c r="I270" s="84"/>
      <c r="J270" s="106"/>
      <c r="K270" s="287"/>
      <c r="L270" s="282"/>
      <c r="M270" s="84"/>
    </row>
    <row r="271" spans="1:13" ht="42.5" customHeight="1" x14ac:dyDescent="0.2">
      <c r="A271" s="238"/>
      <c r="B271" s="236"/>
      <c r="C271" s="236"/>
      <c r="D271" s="239"/>
      <c r="E271" s="247" t="s">
        <v>230</v>
      </c>
      <c r="F271" s="692" t="s">
        <v>545</v>
      </c>
      <c r="G271" s="692"/>
      <c r="H271" s="693"/>
      <c r="I271" s="84"/>
      <c r="J271" s="106"/>
      <c r="K271" s="287"/>
      <c r="L271" s="282"/>
      <c r="M271" s="336" t="s">
        <v>420</v>
      </c>
    </row>
    <row r="272" spans="1:13" ht="13.5" customHeight="1" x14ac:dyDescent="0.2">
      <c r="A272" s="233"/>
      <c r="B272" s="234"/>
      <c r="C272" s="234"/>
      <c r="D272" s="235"/>
      <c r="E272" s="67"/>
      <c r="F272" s="68"/>
      <c r="G272" s="68"/>
      <c r="H272" s="69"/>
      <c r="I272" s="70"/>
      <c r="J272" s="71"/>
      <c r="K272" s="284"/>
      <c r="L272" s="285"/>
      <c r="M272" s="70"/>
    </row>
    <row r="273" spans="1:13" s="112" customFormat="1" ht="42.5" customHeight="1" x14ac:dyDescent="0.2">
      <c r="A273" s="688" t="s">
        <v>538</v>
      </c>
      <c r="B273" s="689"/>
      <c r="C273" s="689"/>
      <c r="D273" s="690"/>
      <c r="E273" s="691" t="s">
        <v>541</v>
      </c>
      <c r="F273" s="692"/>
      <c r="G273" s="692"/>
      <c r="H273" s="693"/>
      <c r="I273" s="338" t="s">
        <v>535</v>
      </c>
      <c r="J273" s="103"/>
      <c r="K273" s="349"/>
      <c r="L273" s="283"/>
      <c r="M273" s="338"/>
    </row>
    <row r="274" spans="1:13" s="112" customFormat="1" ht="13.5" customHeight="1" x14ac:dyDescent="0.2">
      <c r="A274" s="354"/>
      <c r="B274" s="357"/>
      <c r="C274" s="357"/>
      <c r="D274" s="355"/>
      <c r="E274" s="377"/>
      <c r="F274" s="378"/>
      <c r="G274" s="378"/>
      <c r="H274" s="358"/>
      <c r="I274" s="363"/>
      <c r="J274" s="106"/>
      <c r="K274" s="318"/>
      <c r="L274" s="286"/>
      <c r="M274" s="363"/>
    </row>
    <row r="275" spans="1:13" s="112" customFormat="1" ht="37.5" customHeight="1" x14ac:dyDescent="0.2">
      <c r="A275" s="669"/>
      <c r="B275" s="675"/>
      <c r="C275" s="675"/>
      <c r="D275" s="671"/>
      <c r="E275" s="676" t="s">
        <v>536</v>
      </c>
      <c r="F275" s="677"/>
      <c r="G275" s="677"/>
      <c r="H275" s="678"/>
      <c r="I275" s="338" t="s">
        <v>539</v>
      </c>
      <c r="J275" s="103" t="s">
        <v>230</v>
      </c>
      <c r="K275" s="349" t="s">
        <v>230</v>
      </c>
      <c r="L275" s="283"/>
      <c r="M275" s="338" t="s">
        <v>537</v>
      </c>
    </row>
    <row r="276" spans="1:13" s="112" customFormat="1" ht="11.25" customHeight="1" x14ac:dyDescent="0.2">
      <c r="A276" s="233"/>
      <c r="B276" s="234"/>
      <c r="C276" s="234"/>
      <c r="D276" s="235"/>
      <c r="E276" s="77"/>
      <c r="F276" s="78"/>
      <c r="G276" s="78"/>
      <c r="H276" s="79"/>
      <c r="I276" s="80"/>
      <c r="J276" s="390"/>
      <c r="K276" s="391"/>
      <c r="L276" s="392"/>
      <c r="M276" s="80"/>
    </row>
    <row r="277" spans="1:13" ht="42.5" customHeight="1" x14ac:dyDescent="0.2">
      <c r="A277" s="679" t="s">
        <v>454</v>
      </c>
      <c r="B277" s="698"/>
      <c r="C277" s="698"/>
      <c r="D277" s="681"/>
      <c r="E277" s="685" t="s">
        <v>455</v>
      </c>
      <c r="F277" s="699"/>
      <c r="G277" s="699"/>
      <c r="H277" s="687"/>
      <c r="I277" s="267" t="s">
        <v>525</v>
      </c>
      <c r="J277" s="257" t="s">
        <v>230</v>
      </c>
      <c r="K277" s="317" t="s">
        <v>230</v>
      </c>
      <c r="L277" s="259"/>
      <c r="M277" s="267" t="s">
        <v>456</v>
      </c>
    </row>
    <row r="278" spans="1:13" ht="13.5" customHeight="1" x14ac:dyDescent="0.2">
      <c r="A278" s="275"/>
      <c r="B278" s="276"/>
      <c r="C278" s="276"/>
      <c r="D278" s="277"/>
      <c r="E278" s="260"/>
      <c r="F278" s="261"/>
      <c r="G278" s="261"/>
      <c r="H278" s="262"/>
      <c r="I278" s="345"/>
      <c r="J278" s="263"/>
      <c r="K278" s="264"/>
      <c r="L278" s="265"/>
      <c r="M278" s="266"/>
    </row>
    <row r="279" spans="1:13" ht="56.25" customHeight="1" x14ac:dyDescent="0.2">
      <c r="A279" s="679"/>
      <c r="B279" s="680"/>
      <c r="C279" s="680"/>
      <c r="D279" s="681"/>
      <c r="E279" s="682" t="s">
        <v>457</v>
      </c>
      <c r="F279" s="683"/>
      <c r="G279" s="683"/>
      <c r="H279" s="684"/>
      <c r="I279" s="346"/>
      <c r="J279" s="251" t="s">
        <v>230</v>
      </c>
      <c r="K279" s="252" t="s">
        <v>230</v>
      </c>
      <c r="L279" s="253"/>
      <c r="M279" s="254" t="s">
        <v>458</v>
      </c>
    </row>
    <row r="280" spans="1:13" ht="13.5" customHeight="1" x14ac:dyDescent="0.2">
      <c r="A280" s="238"/>
      <c r="B280" s="236"/>
      <c r="C280" s="236"/>
      <c r="D280" s="239"/>
      <c r="E280" s="249"/>
      <c r="F280" s="110"/>
      <c r="G280" s="110"/>
      <c r="H280" s="111"/>
      <c r="I280" s="84"/>
      <c r="J280" s="96"/>
      <c r="K280" s="97"/>
      <c r="L280" s="98"/>
      <c r="M280" s="84"/>
    </row>
    <row r="281" spans="1:13" ht="28" customHeight="1" x14ac:dyDescent="0.2">
      <c r="A281" s="688" t="s">
        <v>459</v>
      </c>
      <c r="B281" s="689"/>
      <c r="C281" s="689"/>
      <c r="D281" s="690"/>
      <c r="E281" s="676" t="s">
        <v>460</v>
      </c>
      <c r="F281" s="677"/>
      <c r="G281" s="677"/>
      <c r="H281" s="678"/>
      <c r="I281" s="714" t="s">
        <v>526</v>
      </c>
      <c r="J281" s="242" t="s">
        <v>230</v>
      </c>
      <c r="K281" s="244" t="s">
        <v>230</v>
      </c>
      <c r="L281" s="61"/>
      <c r="M281" s="714" t="s">
        <v>461</v>
      </c>
    </row>
    <row r="282" spans="1:13" ht="13.5" customHeight="1" x14ac:dyDescent="0.2">
      <c r="A282" s="669"/>
      <c r="B282" s="675"/>
      <c r="C282" s="675"/>
      <c r="D282" s="671"/>
      <c r="E282" s="247"/>
      <c r="F282" s="700" t="s">
        <v>462</v>
      </c>
      <c r="G282" s="700"/>
      <c r="H282" s="674"/>
      <c r="I282" s="720"/>
      <c r="J282" s="62"/>
      <c r="K282" s="63"/>
      <c r="L282" s="64"/>
      <c r="M282" s="720"/>
    </row>
    <row r="283" spans="1:13" ht="13.5" customHeight="1" x14ac:dyDescent="0.2">
      <c r="A283" s="669"/>
      <c r="B283" s="675"/>
      <c r="C283" s="675"/>
      <c r="D283" s="671"/>
      <c r="E283" s="247"/>
      <c r="F283" s="700" t="s">
        <v>463</v>
      </c>
      <c r="G283" s="700"/>
      <c r="H283" s="674"/>
      <c r="I283" s="720"/>
      <c r="J283" s="62"/>
      <c r="K283" s="63"/>
      <c r="L283" s="64"/>
      <c r="M283" s="720"/>
    </row>
    <row r="284" spans="1:13" ht="13.5" customHeight="1" x14ac:dyDescent="0.2">
      <c r="A284" s="669"/>
      <c r="B284" s="675"/>
      <c r="C284" s="675"/>
      <c r="D284" s="671"/>
      <c r="E284" s="247"/>
      <c r="F284" s="700" t="s">
        <v>464</v>
      </c>
      <c r="G284" s="700"/>
      <c r="H284" s="674"/>
      <c r="I284" s="720"/>
      <c r="J284" s="62"/>
      <c r="K284" s="63"/>
      <c r="L284" s="64"/>
      <c r="M284" s="241"/>
    </row>
    <row r="285" spans="1:13" ht="13.5" customHeight="1" x14ac:dyDescent="0.2">
      <c r="A285" s="238"/>
      <c r="B285" s="236"/>
      <c r="C285" s="236"/>
      <c r="D285" s="239"/>
      <c r="E285" s="67"/>
      <c r="F285" s="68"/>
      <c r="G285" s="68"/>
      <c r="H285" s="69"/>
      <c r="I285" s="720"/>
      <c r="J285" s="71"/>
      <c r="K285" s="72"/>
      <c r="L285" s="73"/>
      <c r="M285" s="84"/>
    </row>
    <row r="286" spans="1:13" s="112" customFormat="1" ht="28" customHeight="1" x14ac:dyDescent="0.2">
      <c r="A286" s="669"/>
      <c r="B286" s="675"/>
      <c r="C286" s="675"/>
      <c r="D286" s="671"/>
      <c r="E286" s="676" t="s">
        <v>465</v>
      </c>
      <c r="F286" s="677"/>
      <c r="G286" s="677"/>
      <c r="H286" s="678"/>
      <c r="I286" s="720"/>
      <c r="J286" s="803" t="s">
        <v>230</v>
      </c>
      <c r="K286" s="805" t="s">
        <v>230</v>
      </c>
      <c r="L286" s="807" t="s">
        <v>230</v>
      </c>
      <c r="M286" s="365"/>
    </row>
    <row r="287" spans="1:13" s="112" customFormat="1" ht="13.5" customHeight="1" x14ac:dyDescent="0.2">
      <c r="A287" s="238"/>
      <c r="B287" s="236"/>
      <c r="C287" s="236"/>
      <c r="D287" s="239"/>
      <c r="E287" s="67"/>
      <c r="F287" s="68"/>
      <c r="G287" s="68"/>
      <c r="H287" s="69"/>
      <c r="I287" s="70"/>
      <c r="J287" s="804"/>
      <c r="K287" s="806"/>
      <c r="L287" s="808"/>
      <c r="M287" s="84"/>
    </row>
    <row r="288" spans="1:13" ht="13.5" customHeight="1" x14ac:dyDescent="0.2">
      <c r="A288" s="669"/>
      <c r="B288" s="675"/>
      <c r="C288" s="675"/>
      <c r="D288" s="671"/>
      <c r="E288" s="676" t="s">
        <v>466</v>
      </c>
      <c r="F288" s="677"/>
      <c r="G288" s="677"/>
      <c r="H288" s="678"/>
      <c r="I288" s="338"/>
      <c r="J288" s="242" t="s">
        <v>230</v>
      </c>
      <c r="K288" s="244" t="s">
        <v>230</v>
      </c>
      <c r="L288" s="61" t="s">
        <v>230</v>
      </c>
      <c r="M288" s="248"/>
    </row>
    <row r="289" spans="1:13" ht="13.5" customHeight="1" x14ac:dyDescent="0.2">
      <c r="A289" s="233"/>
      <c r="B289" s="234"/>
      <c r="C289" s="234"/>
      <c r="D289" s="235"/>
      <c r="E289" s="67"/>
      <c r="F289" s="68"/>
      <c r="G289" s="68"/>
      <c r="H289" s="69"/>
      <c r="I289" s="70"/>
      <c r="J289" s="71"/>
      <c r="K289" s="72"/>
      <c r="L289" s="73"/>
      <c r="M289" s="70"/>
    </row>
    <row r="290" spans="1:13" ht="54.5" customHeight="1" x14ac:dyDescent="0.2">
      <c r="A290" s="688" t="s">
        <v>467</v>
      </c>
      <c r="B290" s="689"/>
      <c r="C290" s="689"/>
      <c r="D290" s="690"/>
      <c r="E290" s="676" t="s">
        <v>468</v>
      </c>
      <c r="F290" s="677"/>
      <c r="G290" s="677"/>
      <c r="H290" s="678"/>
      <c r="I290" s="338" t="s">
        <v>527</v>
      </c>
      <c r="J290" s="242" t="s">
        <v>230</v>
      </c>
      <c r="K290" s="244" t="s">
        <v>230</v>
      </c>
      <c r="L290" s="61" t="s">
        <v>230</v>
      </c>
      <c r="M290" s="751" t="s">
        <v>469</v>
      </c>
    </row>
    <row r="291" spans="1:13" ht="40.5" customHeight="1" x14ac:dyDescent="0.2">
      <c r="A291" s="669"/>
      <c r="B291" s="675"/>
      <c r="C291" s="675"/>
      <c r="D291" s="671"/>
      <c r="E291" s="247" t="s">
        <v>265</v>
      </c>
      <c r="F291" s="700" t="s">
        <v>470</v>
      </c>
      <c r="G291" s="700"/>
      <c r="H291" s="674"/>
      <c r="I291" s="336"/>
      <c r="J291" s="62"/>
      <c r="K291" s="63"/>
      <c r="L291" s="64"/>
      <c r="M291" s="751"/>
    </row>
    <row r="292" spans="1:13" ht="13.5" customHeight="1" x14ac:dyDescent="0.2">
      <c r="A292" s="669"/>
      <c r="B292" s="675"/>
      <c r="C292" s="675"/>
      <c r="D292" s="671"/>
      <c r="E292" s="247"/>
      <c r="F292" s="237" t="s">
        <v>255</v>
      </c>
      <c r="G292" s="700" t="s">
        <v>471</v>
      </c>
      <c r="H292" s="674"/>
      <c r="I292" s="336"/>
      <c r="J292" s="62"/>
      <c r="K292" s="63"/>
      <c r="L292" s="64"/>
      <c r="M292" s="241"/>
    </row>
    <row r="293" spans="1:13" ht="13.5" customHeight="1" x14ac:dyDescent="0.2">
      <c r="A293" s="238"/>
      <c r="B293" s="236"/>
      <c r="C293" s="236"/>
      <c r="D293" s="239"/>
      <c r="E293" s="67"/>
      <c r="F293" s="68"/>
      <c r="G293" s="68"/>
      <c r="H293" s="69"/>
      <c r="I293" s="70"/>
      <c r="J293" s="71"/>
      <c r="K293" s="72"/>
      <c r="L293" s="73"/>
      <c r="M293" s="84"/>
    </row>
    <row r="294" spans="1:13" ht="27" customHeight="1" x14ac:dyDescent="0.2">
      <c r="A294" s="669"/>
      <c r="B294" s="675"/>
      <c r="C294" s="675"/>
      <c r="D294" s="671"/>
      <c r="E294" s="676" t="s">
        <v>472</v>
      </c>
      <c r="F294" s="677"/>
      <c r="G294" s="677"/>
      <c r="H294" s="678"/>
      <c r="I294" s="338"/>
      <c r="J294" s="242" t="s">
        <v>230</v>
      </c>
      <c r="K294" s="244" t="s">
        <v>230</v>
      </c>
      <c r="L294" s="61" t="s">
        <v>230</v>
      </c>
      <c r="M294" s="376"/>
    </row>
    <row r="295" spans="1:13" ht="13.5" customHeight="1" x14ac:dyDescent="0.2">
      <c r="A295" s="669"/>
      <c r="B295" s="675"/>
      <c r="C295" s="675"/>
      <c r="D295" s="671"/>
      <c r="E295" s="247"/>
      <c r="F295" s="237" t="s">
        <v>255</v>
      </c>
      <c r="G295" s="700" t="s">
        <v>473</v>
      </c>
      <c r="H295" s="674"/>
      <c r="I295" s="336"/>
      <c r="J295" s="62"/>
      <c r="K295" s="63"/>
      <c r="L295" s="64"/>
      <c r="M295" s="241"/>
    </row>
    <row r="296" spans="1:13" ht="13.5" customHeight="1" x14ac:dyDescent="0.2">
      <c r="A296" s="82"/>
      <c r="D296" s="83"/>
      <c r="E296" s="67"/>
      <c r="F296" s="68"/>
      <c r="G296" s="68"/>
      <c r="H296" s="69"/>
      <c r="I296" s="70"/>
      <c r="J296" s="71"/>
      <c r="K296" s="72"/>
      <c r="L296" s="73"/>
      <c r="M296" s="84"/>
    </row>
    <row r="297" spans="1:13" ht="27" customHeight="1" x14ac:dyDescent="0.2">
      <c r="A297" s="669"/>
      <c r="B297" s="675"/>
      <c r="C297" s="675"/>
      <c r="D297" s="671"/>
      <c r="E297" s="676" t="s">
        <v>474</v>
      </c>
      <c r="F297" s="677"/>
      <c r="G297" s="677"/>
      <c r="H297" s="678"/>
      <c r="I297" s="338"/>
      <c r="J297" s="242" t="s">
        <v>230</v>
      </c>
      <c r="K297" s="244" t="s">
        <v>230</v>
      </c>
      <c r="L297" s="61" t="s">
        <v>230</v>
      </c>
      <c r="M297" s="365" t="s">
        <v>475</v>
      </c>
    </row>
    <row r="298" spans="1:13" ht="13.5" customHeight="1" x14ac:dyDescent="0.2">
      <c r="A298" s="233"/>
      <c r="B298" s="234"/>
      <c r="C298" s="234"/>
      <c r="D298" s="235"/>
      <c r="E298" s="77"/>
      <c r="F298" s="78"/>
      <c r="G298" s="78"/>
      <c r="H298" s="79"/>
      <c r="I298" s="80"/>
      <c r="J298" s="319"/>
      <c r="K298" s="320"/>
      <c r="L298" s="81"/>
      <c r="M298" s="80"/>
    </row>
    <row r="299" spans="1:13" ht="42" customHeight="1" x14ac:dyDescent="0.2">
      <c r="A299" s="666" t="s">
        <v>476</v>
      </c>
      <c r="B299" s="667"/>
      <c r="C299" s="667"/>
      <c r="D299" s="668"/>
      <c r="E299" s="691" t="s">
        <v>477</v>
      </c>
      <c r="F299" s="692"/>
      <c r="G299" s="692"/>
      <c r="H299" s="693"/>
      <c r="I299" s="338" t="s">
        <v>528</v>
      </c>
      <c r="J299" s="242" t="s">
        <v>230</v>
      </c>
      <c r="K299" s="296" t="s">
        <v>230</v>
      </c>
      <c r="L299" s="283"/>
      <c r="M299" s="248" t="s">
        <v>478</v>
      </c>
    </row>
    <row r="300" spans="1:13" ht="41.25" customHeight="1" x14ac:dyDescent="0.2">
      <c r="A300" s="238"/>
      <c r="B300" s="236"/>
      <c r="C300" s="236"/>
      <c r="D300" s="239"/>
      <c r="E300" s="247" t="s">
        <v>265</v>
      </c>
      <c r="F300" s="697" t="s">
        <v>479</v>
      </c>
      <c r="G300" s="697"/>
      <c r="H300" s="696"/>
      <c r="I300" s="336"/>
      <c r="J300" s="106"/>
      <c r="K300" s="107"/>
      <c r="L300" s="286"/>
      <c r="M300" s="241"/>
    </row>
    <row r="301" spans="1:13" ht="13.5" customHeight="1" x14ac:dyDescent="0.2">
      <c r="A301" s="238"/>
      <c r="B301" s="236"/>
      <c r="C301" s="236"/>
      <c r="D301" s="239"/>
      <c r="E301" s="247"/>
      <c r="F301" s="237"/>
      <c r="G301" s="811" t="s">
        <v>480</v>
      </c>
      <c r="H301" s="812"/>
      <c r="I301" s="336"/>
      <c r="J301" s="106"/>
      <c r="K301" s="107"/>
      <c r="L301" s="286"/>
      <c r="M301" s="241"/>
    </row>
    <row r="302" spans="1:13" ht="42" customHeight="1" x14ac:dyDescent="0.2">
      <c r="A302" s="238"/>
      <c r="B302" s="236"/>
      <c r="C302" s="236"/>
      <c r="D302" s="239"/>
      <c r="E302" s="247" t="s">
        <v>265</v>
      </c>
      <c r="F302" s="697" t="s">
        <v>481</v>
      </c>
      <c r="G302" s="697"/>
      <c r="H302" s="696"/>
      <c r="I302" s="336"/>
      <c r="J302" s="62"/>
      <c r="K302" s="114"/>
      <c r="L302" s="281"/>
      <c r="M302" s="241"/>
    </row>
    <row r="303" spans="1:13" ht="13.5" customHeight="1" x14ac:dyDescent="0.2">
      <c r="A303" s="238"/>
      <c r="B303" s="236"/>
      <c r="C303" s="236"/>
      <c r="D303" s="239"/>
      <c r="E303" s="77"/>
      <c r="F303" s="78"/>
      <c r="G303" s="78"/>
      <c r="H303" s="79"/>
      <c r="I303" s="80"/>
      <c r="J303" s="369"/>
      <c r="K303" s="295"/>
      <c r="L303" s="371"/>
      <c r="M303" s="80"/>
    </row>
    <row r="304" spans="1:13" ht="28.5" customHeight="1" x14ac:dyDescent="0.2">
      <c r="A304" s="373"/>
      <c r="B304" s="374"/>
      <c r="C304" s="374"/>
      <c r="D304" s="375"/>
      <c r="E304" s="694" t="s">
        <v>482</v>
      </c>
      <c r="F304" s="695"/>
      <c r="G304" s="695"/>
      <c r="H304" s="696"/>
      <c r="I304" s="363"/>
      <c r="J304" s="62" t="s">
        <v>230</v>
      </c>
      <c r="K304" s="372" t="s">
        <v>230</v>
      </c>
      <c r="L304" s="286"/>
      <c r="M304" s="363" t="s">
        <v>483</v>
      </c>
    </row>
    <row r="305" spans="1:13" ht="13.5" customHeight="1" x14ac:dyDescent="0.2">
      <c r="A305" s="238"/>
      <c r="B305" s="236"/>
      <c r="C305" s="236"/>
      <c r="D305" s="239"/>
      <c r="E305" s="247" t="s">
        <v>230</v>
      </c>
      <c r="F305" s="697" t="s">
        <v>484</v>
      </c>
      <c r="G305" s="697"/>
      <c r="H305" s="696"/>
      <c r="I305" s="336"/>
      <c r="J305" s="106"/>
      <c r="K305" s="107"/>
      <c r="L305" s="286"/>
      <c r="M305" s="241"/>
    </row>
    <row r="306" spans="1:13" ht="27.75" customHeight="1" x14ac:dyDescent="0.2">
      <c r="A306" s="238"/>
      <c r="B306" s="236"/>
      <c r="C306" s="236"/>
      <c r="D306" s="239"/>
      <c r="E306" s="247" t="s">
        <v>230</v>
      </c>
      <c r="F306" s="697" t="s">
        <v>485</v>
      </c>
      <c r="G306" s="697"/>
      <c r="H306" s="696"/>
      <c r="I306" s="336"/>
      <c r="J306" s="106"/>
      <c r="K306" s="107"/>
      <c r="L306" s="286"/>
      <c r="M306" s="241"/>
    </row>
    <row r="307" spans="1:13" ht="15" customHeight="1" x14ac:dyDescent="0.2">
      <c r="A307" s="238"/>
      <c r="B307" s="236"/>
      <c r="C307" s="236"/>
      <c r="D307" s="239"/>
      <c r="E307" s="247" t="s">
        <v>230</v>
      </c>
      <c r="F307" s="697" t="s">
        <v>486</v>
      </c>
      <c r="G307" s="697"/>
      <c r="H307" s="696"/>
      <c r="I307" s="336"/>
      <c r="J307" s="106"/>
      <c r="K307" s="107"/>
      <c r="L307" s="286"/>
      <c r="M307" s="241"/>
    </row>
    <row r="308" spans="1:13" ht="15" customHeight="1" x14ac:dyDescent="0.2">
      <c r="A308" s="238"/>
      <c r="B308" s="236"/>
      <c r="C308" s="236"/>
      <c r="D308" s="239"/>
      <c r="E308" s="247" t="s">
        <v>230</v>
      </c>
      <c r="F308" s="697" t="s">
        <v>487</v>
      </c>
      <c r="G308" s="697"/>
      <c r="H308" s="696"/>
      <c r="I308" s="336"/>
      <c r="J308" s="106"/>
      <c r="K308" s="107"/>
      <c r="L308" s="286"/>
      <c r="M308" s="241"/>
    </row>
    <row r="309" spans="1:13" ht="27.5" customHeight="1" x14ac:dyDescent="0.2">
      <c r="A309" s="238"/>
      <c r="B309" s="236"/>
      <c r="C309" s="236"/>
      <c r="D309" s="239"/>
      <c r="E309" s="247" t="s">
        <v>230</v>
      </c>
      <c r="F309" s="697" t="s">
        <v>488</v>
      </c>
      <c r="G309" s="697"/>
      <c r="H309" s="696"/>
      <c r="I309" s="336"/>
      <c r="J309" s="106"/>
      <c r="K309" s="107"/>
      <c r="L309" s="286"/>
      <c r="M309" s="241"/>
    </row>
    <row r="310" spans="1:13" ht="13.5" customHeight="1" x14ac:dyDescent="0.2">
      <c r="A310" s="238"/>
      <c r="B310" s="236"/>
      <c r="C310" s="236"/>
      <c r="D310" s="239"/>
      <c r="E310" s="247" t="s">
        <v>230</v>
      </c>
      <c r="F310" s="697" t="s">
        <v>489</v>
      </c>
      <c r="G310" s="697"/>
      <c r="H310" s="696"/>
      <c r="I310" s="336"/>
      <c r="J310" s="106"/>
      <c r="K310" s="107"/>
      <c r="L310" s="286"/>
      <c r="M310" s="241"/>
    </row>
    <row r="311" spans="1:13" ht="13.5" customHeight="1" x14ac:dyDescent="0.2">
      <c r="A311" s="238"/>
      <c r="B311" s="236"/>
      <c r="C311" s="236"/>
      <c r="D311" s="239"/>
      <c r="E311" s="247" t="s">
        <v>230</v>
      </c>
      <c r="F311" s="697" t="s">
        <v>490</v>
      </c>
      <c r="G311" s="697"/>
      <c r="H311" s="696"/>
      <c r="I311" s="336"/>
      <c r="J311" s="106"/>
      <c r="K311" s="107"/>
      <c r="L311" s="286"/>
      <c r="M311" s="241"/>
    </row>
    <row r="312" spans="1:13" ht="13.5" customHeight="1" x14ac:dyDescent="0.2">
      <c r="A312" s="238"/>
      <c r="B312" s="236"/>
      <c r="C312" s="236"/>
      <c r="D312" s="239"/>
      <c r="E312" s="247" t="s">
        <v>230</v>
      </c>
      <c r="F312" s="697" t="s">
        <v>491</v>
      </c>
      <c r="G312" s="697"/>
      <c r="H312" s="696"/>
      <c r="I312" s="336"/>
      <c r="J312" s="106"/>
      <c r="K312" s="107"/>
      <c r="L312" s="286"/>
      <c r="M312" s="241"/>
    </row>
    <row r="313" spans="1:13" ht="13.5" customHeight="1" x14ac:dyDescent="0.2">
      <c r="A313" s="238"/>
      <c r="B313" s="236"/>
      <c r="C313" s="236"/>
      <c r="D313" s="239"/>
      <c r="E313" s="247" t="s">
        <v>230</v>
      </c>
      <c r="F313" s="697" t="s">
        <v>492</v>
      </c>
      <c r="G313" s="697"/>
      <c r="H313" s="696"/>
      <c r="I313" s="336"/>
      <c r="J313" s="106"/>
      <c r="K313" s="107"/>
      <c r="L313" s="286"/>
      <c r="M313" s="241"/>
    </row>
    <row r="314" spans="1:13" ht="13.5" customHeight="1" x14ac:dyDescent="0.2">
      <c r="A314" s="238"/>
      <c r="B314" s="236"/>
      <c r="C314" s="236"/>
      <c r="D314" s="239"/>
      <c r="E314" s="77"/>
      <c r="F314" s="78"/>
      <c r="G314" s="78"/>
      <c r="H314" s="79"/>
      <c r="I314" s="80"/>
      <c r="J314" s="243"/>
      <c r="K314" s="295"/>
      <c r="L314" s="246"/>
      <c r="M314" s="80"/>
    </row>
    <row r="315" spans="1:13" ht="40.5" customHeight="1" x14ac:dyDescent="0.2">
      <c r="A315" s="238"/>
      <c r="B315" s="236"/>
      <c r="C315" s="236"/>
      <c r="D315" s="239"/>
      <c r="E315" s="691" t="s">
        <v>544</v>
      </c>
      <c r="F315" s="692"/>
      <c r="G315" s="692"/>
      <c r="H315" s="693"/>
      <c r="I315" s="336"/>
      <c r="J315" s="242" t="s">
        <v>230</v>
      </c>
      <c r="K315" s="296" t="s">
        <v>230</v>
      </c>
      <c r="L315" s="286"/>
      <c r="M315" s="241" t="s">
        <v>426</v>
      </c>
    </row>
    <row r="316" spans="1:13" ht="13.5" customHeight="1" x14ac:dyDescent="0.2">
      <c r="A316" s="297"/>
      <c r="B316" s="298"/>
      <c r="C316" s="298"/>
      <c r="D316" s="299"/>
      <c r="E316" s="89"/>
      <c r="F316" s="90"/>
      <c r="G316" s="90"/>
      <c r="H316" s="91"/>
      <c r="I316" s="92"/>
      <c r="J316" s="93"/>
      <c r="K316" s="300"/>
      <c r="L316" s="301"/>
      <c r="M316" s="92"/>
    </row>
    <row r="317" spans="1:13" ht="13.5" customHeight="1" x14ac:dyDescent="0.2">
      <c r="A317" s="675"/>
      <c r="B317" s="675"/>
      <c r="C317" s="675"/>
      <c r="D317" s="675"/>
      <c r="E317" s="700"/>
      <c r="F317" s="700"/>
      <c r="G317" s="700"/>
      <c r="H317" s="700"/>
      <c r="I317" s="113"/>
      <c r="J317" s="114"/>
      <c r="K317" s="114"/>
      <c r="L317" s="114"/>
      <c r="M317" s="113"/>
    </row>
    <row r="318" spans="1:13" s="112" customFormat="1" ht="13.5" customHeight="1" x14ac:dyDescent="0.2">
      <c r="A318" s="810" t="s">
        <v>493</v>
      </c>
      <c r="B318" s="810"/>
      <c r="C318" s="810"/>
      <c r="D318" s="810"/>
      <c r="E318" s="810"/>
      <c r="F318" s="810"/>
      <c r="G318" s="810"/>
      <c r="H318" s="810"/>
      <c r="I318" s="810"/>
      <c r="J318" s="810"/>
      <c r="K318" s="810"/>
      <c r="L318" s="810"/>
      <c r="M318" s="810"/>
    </row>
    <row r="319" spans="1:13" s="112" customFormat="1" ht="13.5" customHeight="1" x14ac:dyDescent="0.2">
      <c r="A319" s="810" t="s">
        <v>494</v>
      </c>
      <c r="B319" s="810"/>
      <c r="C319" s="810"/>
      <c r="D319" s="810"/>
      <c r="E319" s="810"/>
      <c r="F319" s="810"/>
      <c r="G319" s="810"/>
      <c r="H319" s="810"/>
      <c r="I319" s="810"/>
      <c r="J319" s="810"/>
      <c r="K319" s="810"/>
      <c r="L319" s="810"/>
      <c r="M319" s="810"/>
    </row>
    <row r="320" spans="1:13" ht="13.5" customHeight="1" x14ac:dyDescent="0.2">
      <c r="A320" s="810"/>
      <c r="B320" s="810"/>
      <c r="C320" s="810"/>
      <c r="D320" s="810"/>
      <c r="E320" s="810"/>
      <c r="F320" s="810"/>
      <c r="G320" s="810"/>
      <c r="H320" s="810"/>
      <c r="I320" s="810"/>
      <c r="J320" s="810"/>
      <c r="K320" s="810"/>
      <c r="L320" s="810"/>
      <c r="M320" s="810"/>
    </row>
    <row r="321" spans="1:13" ht="13.5" customHeight="1" x14ac:dyDescent="0.2">
      <c r="A321" s="809"/>
      <c r="B321" s="809"/>
      <c r="C321" s="809"/>
      <c r="D321" s="809"/>
      <c r="E321" s="809"/>
      <c r="F321" s="809"/>
      <c r="G321" s="809"/>
      <c r="H321" s="809"/>
      <c r="I321" s="809"/>
      <c r="J321" s="809"/>
      <c r="K321" s="809"/>
      <c r="L321" s="809"/>
      <c r="M321" s="809"/>
    </row>
    <row r="322" spans="1:13" ht="13.5" customHeight="1" x14ac:dyDescent="0.2">
      <c r="A322" s="809"/>
      <c r="B322" s="809"/>
      <c r="C322" s="809"/>
      <c r="D322" s="809"/>
      <c r="E322" s="809"/>
      <c r="F322" s="809"/>
      <c r="G322" s="809"/>
      <c r="H322" s="809"/>
      <c r="I322" s="809"/>
      <c r="J322" s="809"/>
      <c r="K322" s="809"/>
      <c r="L322" s="809"/>
      <c r="M322" s="809"/>
    </row>
    <row r="323" spans="1:13" ht="13.5" customHeight="1" x14ac:dyDescent="0.2">
      <c r="A323" s="809"/>
      <c r="B323" s="809"/>
      <c r="C323" s="809"/>
      <c r="D323" s="809"/>
      <c r="E323" s="809"/>
      <c r="F323" s="809"/>
      <c r="G323" s="809"/>
      <c r="H323" s="809"/>
      <c r="I323" s="809"/>
      <c r="J323" s="809"/>
      <c r="K323" s="809"/>
      <c r="L323" s="809"/>
      <c r="M323" s="809"/>
    </row>
    <row r="324" spans="1:13" ht="13.5" customHeight="1" x14ac:dyDescent="0.2">
      <c r="A324" s="810"/>
      <c r="B324" s="810"/>
      <c r="C324" s="810"/>
      <c r="D324" s="810"/>
      <c r="E324" s="810"/>
      <c r="F324" s="810"/>
      <c r="G324" s="810"/>
      <c r="H324" s="810"/>
      <c r="I324" s="810"/>
      <c r="J324" s="810"/>
      <c r="K324" s="810"/>
      <c r="L324" s="810"/>
      <c r="M324" s="810"/>
    </row>
  </sheetData>
  <mergeCells count="330">
    <mergeCell ref="A323:M323"/>
    <mergeCell ref="A324:M324"/>
    <mergeCell ref="A317:D317"/>
    <mergeCell ref="E317:H317"/>
    <mergeCell ref="A318:M318"/>
    <mergeCell ref="A319:M319"/>
    <mergeCell ref="M290:M291"/>
    <mergeCell ref="A291:D291"/>
    <mergeCell ref="F291:H291"/>
    <mergeCell ref="A292:D292"/>
    <mergeCell ref="G292:H292"/>
    <mergeCell ref="A320:M320"/>
    <mergeCell ref="A321:M321"/>
    <mergeCell ref="A322:M322"/>
    <mergeCell ref="F311:H311"/>
    <mergeCell ref="F312:H312"/>
    <mergeCell ref="F313:H313"/>
    <mergeCell ref="E315:H315"/>
    <mergeCell ref="G301:H301"/>
    <mergeCell ref="F302:H302"/>
    <mergeCell ref="E304:H304"/>
    <mergeCell ref="F305:H305"/>
    <mergeCell ref="F306:H306"/>
    <mergeCell ref="F307:H307"/>
    <mergeCell ref="J286:J287"/>
    <mergeCell ref="K286:K287"/>
    <mergeCell ref="L286:L287"/>
    <mergeCell ref="A288:D288"/>
    <mergeCell ref="E288:H288"/>
    <mergeCell ref="A281:D281"/>
    <mergeCell ref="E281:H281"/>
    <mergeCell ref="I281:I286"/>
    <mergeCell ref="A294:D294"/>
    <mergeCell ref="E294:H294"/>
    <mergeCell ref="A290:D290"/>
    <mergeCell ref="E290:H290"/>
    <mergeCell ref="M281:M283"/>
    <mergeCell ref="A282:D282"/>
    <mergeCell ref="F282:H282"/>
    <mergeCell ref="A283:D283"/>
    <mergeCell ref="F283:H283"/>
    <mergeCell ref="A284:D284"/>
    <mergeCell ref="F284:H284"/>
    <mergeCell ref="A176:D176"/>
    <mergeCell ref="E176:H176"/>
    <mergeCell ref="A195:D195"/>
    <mergeCell ref="E195:H195"/>
    <mergeCell ref="E226:H226"/>
    <mergeCell ref="G227:H227"/>
    <mergeCell ref="A182:D183"/>
    <mergeCell ref="E182:H182"/>
    <mergeCell ref="A184:D184"/>
    <mergeCell ref="E184:H184"/>
    <mergeCell ref="A185:D185"/>
    <mergeCell ref="F185:H185"/>
    <mergeCell ref="A186:D186"/>
    <mergeCell ref="F186:H186"/>
    <mergeCell ref="A187:D187"/>
    <mergeCell ref="F187:H187"/>
    <mergeCell ref="A197:D197"/>
    <mergeCell ref="A170:D170"/>
    <mergeCell ref="E170:H170"/>
    <mergeCell ref="A172:D172"/>
    <mergeCell ref="E172:H172"/>
    <mergeCell ref="A174:D174"/>
    <mergeCell ref="E174:H174"/>
    <mergeCell ref="A165:D165"/>
    <mergeCell ref="E165:H165"/>
    <mergeCell ref="A166:D166"/>
    <mergeCell ref="G166:H166"/>
    <mergeCell ref="A168:D168"/>
    <mergeCell ref="E168:H168"/>
    <mergeCell ref="E109:H109"/>
    <mergeCell ref="A111:D111"/>
    <mergeCell ref="E111:H111"/>
    <mergeCell ref="M111:M113"/>
    <mergeCell ref="A100:D100"/>
    <mergeCell ref="E100:H100"/>
    <mergeCell ref="M100:M102"/>
    <mergeCell ref="A103:D103"/>
    <mergeCell ref="E103:H103"/>
    <mergeCell ref="A105:D105"/>
    <mergeCell ref="E105:H105"/>
    <mergeCell ref="A88:D88"/>
    <mergeCell ref="E88:H88"/>
    <mergeCell ref="E62:H62"/>
    <mergeCell ref="M62:M63"/>
    <mergeCell ref="E63:H63"/>
    <mergeCell ref="G65:H65"/>
    <mergeCell ref="A68:D68"/>
    <mergeCell ref="E68:H68"/>
    <mergeCell ref="M68:M69"/>
    <mergeCell ref="A69:D69"/>
    <mergeCell ref="G69:H69"/>
    <mergeCell ref="A71:D72"/>
    <mergeCell ref="E71:H72"/>
    <mergeCell ref="M71:M72"/>
    <mergeCell ref="A73:D74"/>
    <mergeCell ref="E73:H74"/>
    <mergeCell ref="M73:M74"/>
    <mergeCell ref="A76:D77"/>
    <mergeCell ref="E76:H78"/>
    <mergeCell ref="M80:M83"/>
    <mergeCell ref="G53:H53"/>
    <mergeCell ref="E55:H55"/>
    <mergeCell ref="M55:M56"/>
    <mergeCell ref="E56:H56"/>
    <mergeCell ref="E58:H58"/>
    <mergeCell ref="G60:H60"/>
    <mergeCell ref="A47:D47"/>
    <mergeCell ref="A50:D50"/>
    <mergeCell ref="E50:H50"/>
    <mergeCell ref="A51:D51"/>
    <mergeCell ref="G51:H51"/>
    <mergeCell ref="G52:H52"/>
    <mergeCell ref="A43:D43"/>
    <mergeCell ref="G43:H43"/>
    <mergeCell ref="A44:D44"/>
    <mergeCell ref="G44:H44"/>
    <mergeCell ref="A45:D45"/>
    <mergeCell ref="A46:D46"/>
    <mergeCell ref="A38:D38"/>
    <mergeCell ref="E38:H38"/>
    <mergeCell ref="A39:D39"/>
    <mergeCell ref="E40:H40"/>
    <mergeCell ref="M40:M42"/>
    <mergeCell ref="A41:D41"/>
    <mergeCell ref="G41:H41"/>
    <mergeCell ref="A42:D42"/>
    <mergeCell ref="G42:H42"/>
    <mergeCell ref="A34:D34"/>
    <mergeCell ref="F34:H34"/>
    <mergeCell ref="A35:D35"/>
    <mergeCell ref="F35:H35"/>
    <mergeCell ref="A36:D36"/>
    <mergeCell ref="G36:H36"/>
    <mergeCell ref="A31:D31"/>
    <mergeCell ref="F31:H31"/>
    <mergeCell ref="A32:D32"/>
    <mergeCell ref="F32:H32"/>
    <mergeCell ref="A33:D33"/>
    <mergeCell ref="F33:H33"/>
    <mergeCell ref="A28:D28"/>
    <mergeCell ref="F28:H28"/>
    <mergeCell ref="A29:D29"/>
    <mergeCell ref="F29:H29"/>
    <mergeCell ref="A30:D30"/>
    <mergeCell ref="F30:H30"/>
    <mergeCell ref="A18:D18"/>
    <mergeCell ref="A10:D11"/>
    <mergeCell ref="E10:H11"/>
    <mergeCell ref="I10:I11"/>
    <mergeCell ref="A24:D24"/>
    <mergeCell ref="G24:H24"/>
    <mergeCell ref="A26:D26"/>
    <mergeCell ref="E26:H26"/>
    <mergeCell ref="A27:D27"/>
    <mergeCell ref="F27:H27"/>
    <mergeCell ref="A19:D19"/>
    <mergeCell ref="G19:H19"/>
    <mergeCell ref="A20:D20"/>
    <mergeCell ref="A21:D21"/>
    <mergeCell ref="G21:H21"/>
    <mergeCell ref="A22:D22"/>
    <mergeCell ref="D3:G3"/>
    <mergeCell ref="H3:L3"/>
    <mergeCell ref="D4:G4"/>
    <mergeCell ref="H4:L4"/>
    <mergeCell ref="D5:G5"/>
    <mergeCell ref="H5:L5"/>
    <mergeCell ref="J10:L10"/>
    <mergeCell ref="M10:M11"/>
    <mergeCell ref="A13:D13"/>
    <mergeCell ref="E13:H13"/>
    <mergeCell ref="M13:M17"/>
    <mergeCell ref="A14:D14"/>
    <mergeCell ref="I14:I15"/>
    <mergeCell ref="D6:G6"/>
    <mergeCell ref="H6:L6"/>
    <mergeCell ref="D7:G7"/>
    <mergeCell ref="H7:L7"/>
    <mergeCell ref="D8:G8"/>
    <mergeCell ref="H8:L8"/>
    <mergeCell ref="A15:D15"/>
    <mergeCell ref="G15:H15"/>
    <mergeCell ref="A16:D16"/>
    <mergeCell ref="A17:D17"/>
    <mergeCell ref="G17:H17"/>
    <mergeCell ref="A129:D132"/>
    <mergeCell ref="E129:H132"/>
    <mergeCell ref="M76:M78"/>
    <mergeCell ref="A80:D82"/>
    <mergeCell ref="E80:H82"/>
    <mergeCell ref="A114:D116"/>
    <mergeCell ref="E114:H116"/>
    <mergeCell ref="A118:D120"/>
    <mergeCell ref="E118:H120"/>
    <mergeCell ref="M114:M115"/>
    <mergeCell ref="A95:D95"/>
    <mergeCell ref="G95:H95"/>
    <mergeCell ref="A96:D96"/>
    <mergeCell ref="G96:H96"/>
    <mergeCell ref="A98:D98"/>
    <mergeCell ref="E98:H98"/>
    <mergeCell ref="A90:D90"/>
    <mergeCell ref="E90:H90"/>
    <mergeCell ref="A92:D92"/>
    <mergeCell ref="E92:H92"/>
    <mergeCell ref="A94:D94"/>
    <mergeCell ref="E94:H94"/>
    <mergeCell ref="A107:D107"/>
    <mergeCell ref="E107:H107"/>
    <mergeCell ref="M133:M134"/>
    <mergeCell ref="E138:H138"/>
    <mergeCell ref="E140:H140"/>
    <mergeCell ref="E142:H142"/>
    <mergeCell ref="E144:H144"/>
    <mergeCell ref="E146:H146"/>
    <mergeCell ref="G121:H121"/>
    <mergeCell ref="G122:H124"/>
    <mergeCell ref="G125:H125"/>
    <mergeCell ref="G126:H127"/>
    <mergeCell ref="G147:H147"/>
    <mergeCell ref="E149:H149"/>
    <mergeCell ref="E151:H151"/>
    <mergeCell ref="E153:H153"/>
    <mergeCell ref="E155:H155"/>
    <mergeCell ref="E157:H157"/>
    <mergeCell ref="E159:H159"/>
    <mergeCell ref="I129:I132"/>
    <mergeCell ref="E133:H136"/>
    <mergeCell ref="I133:I136"/>
    <mergeCell ref="E197:H197"/>
    <mergeCell ref="A188:D188"/>
    <mergeCell ref="F188:H188"/>
    <mergeCell ref="G189:H189"/>
    <mergeCell ref="A190:D190"/>
    <mergeCell ref="F190:H190"/>
    <mergeCell ref="A192:D192"/>
    <mergeCell ref="F192:H192"/>
    <mergeCell ref="G193:H193"/>
    <mergeCell ref="F191:H191"/>
    <mergeCell ref="E199:H199"/>
    <mergeCell ref="A226:D227"/>
    <mergeCell ref="F200:H200"/>
    <mergeCell ref="G201:H201"/>
    <mergeCell ref="G202:H202"/>
    <mergeCell ref="E204:H204"/>
    <mergeCell ref="F206:H206"/>
    <mergeCell ref="F207:H208"/>
    <mergeCell ref="F209:H209"/>
    <mergeCell ref="F210:H211"/>
    <mergeCell ref="F213:H213"/>
    <mergeCell ref="F214:H216"/>
    <mergeCell ref="F217:H217"/>
    <mergeCell ref="F218:H218"/>
    <mergeCell ref="E220:H220"/>
    <mergeCell ref="F221:H221"/>
    <mergeCell ref="F222:H222"/>
    <mergeCell ref="E224:H224"/>
    <mergeCell ref="A229:D229"/>
    <mergeCell ref="E229:H229"/>
    <mergeCell ref="A231:D231"/>
    <mergeCell ref="E231:H231"/>
    <mergeCell ref="A233:D233"/>
    <mergeCell ref="E233:H233"/>
    <mergeCell ref="M233:M234"/>
    <mergeCell ref="A235:D235"/>
    <mergeCell ref="E235:H235"/>
    <mergeCell ref="E236:H236"/>
    <mergeCell ref="G237:H237"/>
    <mergeCell ref="F239:H239"/>
    <mergeCell ref="F240:H240"/>
    <mergeCell ref="F241:H241"/>
    <mergeCell ref="F242:H242"/>
    <mergeCell ref="F243:H243"/>
    <mergeCell ref="F244:H244"/>
    <mergeCell ref="F245:H245"/>
    <mergeCell ref="F265:H265"/>
    <mergeCell ref="G266:H266"/>
    <mergeCell ref="F269:H269"/>
    <mergeCell ref="F246:H246"/>
    <mergeCell ref="E247:H247"/>
    <mergeCell ref="E249:H249"/>
    <mergeCell ref="E250:H250"/>
    <mergeCell ref="G251:H251"/>
    <mergeCell ref="F253:H253"/>
    <mergeCell ref="F254:H254"/>
    <mergeCell ref="F255:H255"/>
    <mergeCell ref="F256:H256"/>
    <mergeCell ref="F308:H308"/>
    <mergeCell ref="F309:H309"/>
    <mergeCell ref="F310:H310"/>
    <mergeCell ref="F271:H271"/>
    <mergeCell ref="A277:D277"/>
    <mergeCell ref="E277:H277"/>
    <mergeCell ref="A279:D279"/>
    <mergeCell ref="E279:H279"/>
    <mergeCell ref="E299:H299"/>
    <mergeCell ref="F300:H300"/>
    <mergeCell ref="A286:D286"/>
    <mergeCell ref="E286:H286"/>
    <mergeCell ref="A295:D295"/>
    <mergeCell ref="G295:H295"/>
    <mergeCell ref="A297:D297"/>
    <mergeCell ref="E297:H297"/>
    <mergeCell ref="I118:I119"/>
    <mergeCell ref="A204:D204"/>
    <mergeCell ref="A299:D299"/>
    <mergeCell ref="A84:D84"/>
    <mergeCell ref="E84:H84"/>
    <mergeCell ref="A86:D86"/>
    <mergeCell ref="E86:H86"/>
    <mergeCell ref="E178:H178"/>
    <mergeCell ref="E180:H180"/>
    <mergeCell ref="A180:D180"/>
    <mergeCell ref="A178:D178"/>
    <mergeCell ref="A161:D161"/>
    <mergeCell ref="E161:H161"/>
    <mergeCell ref="A163:D163"/>
    <mergeCell ref="E163:H163"/>
    <mergeCell ref="A273:D273"/>
    <mergeCell ref="E273:H273"/>
    <mergeCell ref="A275:D275"/>
    <mergeCell ref="E275:H275"/>
    <mergeCell ref="F257:H257"/>
    <mergeCell ref="F258:H258"/>
    <mergeCell ref="F259:H259"/>
    <mergeCell ref="E261:H261"/>
    <mergeCell ref="E263:H263"/>
  </mergeCells>
  <phoneticPr fontId="4"/>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9" manualBreakCount="9">
    <brk id="48" max="12" man="1"/>
    <brk id="83" max="12" man="1"/>
    <brk id="113" max="12" man="1"/>
    <brk id="154" max="12" man="1"/>
    <brk id="181" max="12" man="1"/>
    <brk id="219" max="12" man="1"/>
    <brk id="246" max="12" man="1"/>
    <brk id="276" max="12" man="1"/>
    <brk id="30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view="pageBreakPreview" zoomScaleNormal="100" workbookViewId="0">
      <selection activeCell="F1" sqref="F1"/>
    </sheetView>
  </sheetViews>
  <sheetFormatPr defaultColWidth="9" defaultRowHeight="16.5" customHeight="1" x14ac:dyDescent="0.2"/>
  <cols>
    <col min="1" max="1" width="4" style="7" customWidth="1"/>
    <col min="2" max="2" width="3.36328125" style="7" customWidth="1"/>
    <col min="3" max="16384" width="9" style="7"/>
  </cols>
  <sheetData>
    <row r="1" spans="1:13" customFormat="1" ht="16.5" customHeight="1" x14ac:dyDescent="0.2">
      <c r="A1" s="302" t="s">
        <v>11</v>
      </c>
      <c r="E1" s="302"/>
    </row>
    <row r="2" spans="1:13" customFormat="1" ht="16.5" customHeight="1" x14ac:dyDescent="0.2">
      <c r="A2" s="302"/>
      <c r="B2" s="323" t="s">
        <v>12</v>
      </c>
      <c r="C2" s="304"/>
      <c r="D2" s="304"/>
      <c r="E2" s="303"/>
      <c r="F2" s="304"/>
      <c r="G2" s="304"/>
      <c r="H2" s="304"/>
      <c r="I2" s="304"/>
      <c r="J2" s="304"/>
      <c r="K2" s="304"/>
      <c r="L2" s="304"/>
    </row>
    <row r="3" spans="1:13" customFormat="1" ht="16.5" customHeight="1" x14ac:dyDescent="0.2">
      <c r="A3" s="302"/>
      <c r="B3" s="323" t="s">
        <v>13</v>
      </c>
      <c r="C3" s="304"/>
      <c r="D3" s="304"/>
      <c r="E3" s="303"/>
      <c r="F3" s="304"/>
      <c r="G3" s="304"/>
      <c r="H3" s="304"/>
      <c r="I3" s="304"/>
      <c r="J3" s="304"/>
      <c r="K3" s="304"/>
      <c r="L3" s="304"/>
    </row>
    <row r="4" spans="1:13" customFormat="1" ht="16.5" customHeight="1" x14ac:dyDescent="0.2">
      <c r="A4" s="302"/>
      <c r="B4" s="323" t="s">
        <v>14</v>
      </c>
      <c r="C4" s="304"/>
      <c r="D4" s="304"/>
      <c r="E4" s="303"/>
      <c r="F4" s="304"/>
      <c r="G4" s="304"/>
      <c r="H4" s="304"/>
      <c r="I4" s="304"/>
      <c r="J4" s="304"/>
      <c r="K4" s="304"/>
      <c r="L4" s="304"/>
    </row>
    <row r="5" spans="1:13" customFormat="1" ht="16.5" customHeight="1" x14ac:dyDescent="0.2">
      <c r="A5" s="302"/>
      <c r="B5" s="323" t="s">
        <v>15</v>
      </c>
      <c r="C5" s="304"/>
      <c r="D5" s="304"/>
      <c r="E5" s="303"/>
      <c r="F5" s="304"/>
      <c r="G5" s="304"/>
      <c r="H5" s="304"/>
      <c r="I5" s="304"/>
      <c r="J5" s="304"/>
      <c r="K5" s="304"/>
      <c r="L5" s="304"/>
    </row>
    <row r="6" spans="1:13" ht="19.5" customHeight="1" x14ac:dyDescent="0.2">
      <c r="A6" s="18" t="s">
        <v>16</v>
      </c>
      <c r="B6" t="s">
        <v>17</v>
      </c>
      <c r="C6"/>
      <c r="D6"/>
      <c r="E6"/>
    </row>
    <row r="7" spans="1:13" ht="19.5" customHeight="1" x14ac:dyDescent="0.2">
      <c r="A7" s="18"/>
      <c r="B7"/>
      <c r="C7" s="304" t="s">
        <v>18</v>
      </c>
      <c r="D7" s="304"/>
      <c r="E7" s="304"/>
      <c r="F7" s="305"/>
      <c r="G7" s="305"/>
      <c r="H7" s="305"/>
      <c r="I7" s="305"/>
      <c r="J7" s="305"/>
      <c r="K7" s="305"/>
      <c r="L7" s="305"/>
      <c r="M7" s="305"/>
    </row>
    <row r="8" spans="1:13" ht="16.5" customHeight="1" x14ac:dyDescent="0.2">
      <c r="A8" s="18" t="s">
        <v>19</v>
      </c>
      <c r="B8" t="s">
        <v>20</v>
      </c>
      <c r="C8"/>
      <c r="D8"/>
      <c r="E8"/>
    </row>
    <row r="10" spans="1:13" ht="16.5" customHeight="1" x14ac:dyDescent="0.2">
      <c r="A10" s="302" t="s">
        <v>495</v>
      </c>
    </row>
    <row r="11" spans="1:13" ht="16.5" customHeight="1" x14ac:dyDescent="0.2">
      <c r="B11" s="8">
        <v>1</v>
      </c>
      <c r="C11" s="7" t="s">
        <v>21</v>
      </c>
    </row>
    <row r="12" spans="1:13" ht="16.5" customHeight="1" x14ac:dyDescent="0.2">
      <c r="B12" s="8">
        <v>2</v>
      </c>
      <c r="C12" s="7" t="s">
        <v>22</v>
      </c>
    </row>
    <row r="13" spans="1:13" ht="16.5" customHeight="1" x14ac:dyDescent="0.2">
      <c r="B13" s="8">
        <v>3</v>
      </c>
      <c r="C13" s="7" t="s">
        <v>23</v>
      </c>
    </row>
    <row r="14" spans="1:13" ht="16.5" customHeight="1" x14ac:dyDescent="0.2">
      <c r="B14" s="8">
        <v>4</v>
      </c>
      <c r="C14" s="7" t="s">
        <v>24</v>
      </c>
    </row>
    <row r="15" spans="1:13" ht="16.5" customHeight="1" x14ac:dyDescent="0.2">
      <c r="B15" s="8">
        <v>5</v>
      </c>
      <c r="C15" s="7" t="s">
        <v>25</v>
      </c>
    </row>
    <row r="16" spans="1:13" ht="16.5" customHeight="1" x14ac:dyDescent="0.2">
      <c r="B16" s="8">
        <v>6</v>
      </c>
      <c r="C16" s="7" t="s">
        <v>26</v>
      </c>
    </row>
    <row r="17" spans="2:3" ht="16.5" customHeight="1" x14ac:dyDescent="0.2">
      <c r="B17" s="8">
        <v>7</v>
      </c>
      <c r="C17" s="7" t="s">
        <v>27</v>
      </c>
    </row>
    <row r="18" spans="2:3" ht="16.5" customHeight="1" x14ac:dyDescent="0.2">
      <c r="B18" s="8">
        <v>8</v>
      </c>
      <c r="C18" s="7" t="s">
        <v>28</v>
      </c>
    </row>
    <row r="19" spans="2:3" ht="16.5" customHeight="1" x14ac:dyDescent="0.2">
      <c r="B19" s="8">
        <v>9</v>
      </c>
      <c r="C19" s="7" t="s">
        <v>29</v>
      </c>
    </row>
    <row r="20" spans="2:3" ht="16.5" customHeight="1" x14ac:dyDescent="0.2">
      <c r="B20" s="8">
        <v>10</v>
      </c>
      <c r="C20" s="7" t="s">
        <v>30</v>
      </c>
    </row>
    <row r="21" spans="2:3" ht="16.5" customHeight="1" x14ac:dyDescent="0.2">
      <c r="B21" s="8">
        <v>11</v>
      </c>
      <c r="C21" s="7" t="s">
        <v>31</v>
      </c>
    </row>
    <row r="22" spans="2:3" ht="16.5" customHeight="1" x14ac:dyDescent="0.2">
      <c r="B22" s="8">
        <v>12</v>
      </c>
      <c r="C22" s="7" t="s">
        <v>32</v>
      </c>
    </row>
    <row r="23" spans="2:3" ht="16.5" customHeight="1" x14ac:dyDescent="0.2">
      <c r="B23" s="8"/>
      <c r="C23" s="7" t="s">
        <v>499</v>
      </c>
    </row>
    <row r="24" spans="2:3" ht="16.5" customHeight="1" x14ac:dyDescent="0.2">
      <c r="B24" s="8"/>
      <c r="C24" s="324" t="s">
        <v>496</v>
      </c>
    </row>
    <row r="25" spans="2:3" ht="16.5" customHeight="1" x14ac:dyDescent="0.2">
      <c r="B25" s="8"/>
    </row>
  </sheetData>
  <phoneticPr fontId="5"/>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D1838-FE94-4429-B444-2B55C3A09207}">
  <dimension ref="B1:BF56"/>
  <sheetViews>
    <sheetView showGridLines="0" view="pageBreakPreview" zoomScale="70" zoomScaleNormal="55" zoomScaleSheetLayoutView="70" workbookViewId="0">
      <selection activeCell="O2" sqref="O2"/>
    </sheetView>
  </sheetViews>
  <sheetFormatPr defaultColWidth="4.453125" defaultRowHeight="20.25" customHeight="1" x14ac:dyDescent="0.2"/>
  <cols>
    <col min="1" max="1" width="1.36328125" style="146" customWidth="1"/>
    <col min="2" max="56" width="5.6328125" style="146" customWidth="1"/>
    <col min="57" max="16384" width="4.453125" style="146"/>
  </cols>
  <sheetData>
    <row r="1" spans="2:57" s="115" customFormat="1" ht="20.25" customHeight="1" x14ac:dyDescent="0.2">
      <c r="C1" s="117" t="s">
        <v>33</v>
      </c>
      <c r="D1" s="116"/>
      <c r="J1" s="116"/>
      <c r="K1" s="116"/>
      <c r="L1" s="116"/>
      <c r="M1" s="116"/>
      <c r="AK1" s="118" t="s">
        <v>34</v>
      </c>
      <c r="AL1" s="118" t="s">
        <v>35</v>
      </c>
      <c r="AM1" s="541" t="s">
        <v>36</v>
      </c>
      <c r="AN1" s="541"/>
      <c r="AO1" s="541"/>
      <c r="AP1" s="541"/>
      <c r="AQ1" s="541"/>
      <c r="AR1" s="541"/>
      <c r="AS1" s="541"/>
      <c r="AT1" s="541"/>
      <c r="AU1" s="541"/>
      <c r="AV1" s="541"/>
      <c r="AW1" s="541"/>
      <c r="AX1" s="541"/>
      <c r="AY1" s="541"/>
      <c r="AZ1" s="541"/>
      <c r="BA1" s="541"/>
      <c r="BB1" s="119" t="s">
        <v>37</v>
      </c>
    </row>
    <row r="2" spans="2:57" s="121" customFormat="1" ht="20.25" customHeight="1" x14ac:dyDescent="0.2">
      <c r="D2" s="117"/>
      <c r="H2" s="117"/>
      <c r="I2" s="118"/>
      <c r="J2" s="118"/>
      <c r="K2" s="118"/>
      <c r="L2" s="118"/>
      <c r="M2" s="118"/>
      <c r="T2" s="118" t="s">
        <v>38</v>
      </c>
      <c r="U2" s="542">
        <v>6</v>
      </c>
      <c r="V2" s="542"/>
      <c r="W2" s="118" t="s">
        <v>35</v>
      </c>
      <c r="X2" s="543">
        <f>IF(U2=0,"",YEAR(DATE(2018+U2,1,1)))</f>
        <v>2024</v>
      </c>
      <c r="Y2" s="543"/>
      <c r="Z2" s="121" t="s">
        <v>39</v>
      </c>
      <c r="AA2" s="121" t="s">
        <v>40</v>
      </c>
      <c r="AB2" s="542">
        <v>4</v>
      </c>
      <c r="AC2" s="542"/>
      <c r="AD2" s="121" t="s">
        <v>41</v>
      </c>
      <c r="AJ2" s="119"/>
      <c r="AK2" s="118" t="s">
        <v>42</v>
      </c>
      <c r="AL2" s="118" t="s">
        <v>35</v>
      </c>
      <c r="AM2" s="542"/>
      <c r="AN2" s="542"/>
      <c r="AO2" s="542"/>
      <c r="AP2" s="542"/>
      <c r="AQ2" s="542"/>
      <c r="AR2" s="542"/>
      <c r="AS2" s="542"/>
      <c r="AT2" s="542"/>
      <c r="AU2" s="542"/>
      <c r="AV2" s="542"/>
      <c r="AW2" s="542"/>
      <c r="AX2" s="542"/>
      <c r="AY2" s="542"/>
      <c r="AZ2" s="542"/>
      <c r="BA2" s="542"/>
      <c r="BB2" s="119" t="s">
        <v>37</v>
      </c>
      <c r="BC2" s="118"/>
      <c r="BD2" s="118"/>
      <c r="BE2" s="118"/>
    </row>
    <row r="3" spans="2:57" s="121" customFormat="1" ht="20.25" customHeight="1" x14ac:dyDescent="0.2">
      <c r="D3" s="117"/>
      <c r="H3" s="117"/>
      <c r="I3" s="118"/>
      <c r="J3" s="118"/>
      <c r="K3" s="118"/>
      <c r="L3" s="118"/>
      <c r="M3" s="118"/>
      <c r="T3" s="124"/>
      <c r="U3" s="125"/>
      <c r="V3" s="125"/>
      <c r="W3" s="126"/>
      <c r="X3" s="125"/>
      <c r="Y3" s="125"/>
      <c r="Z3" s="127"/>
      <c r="AA3" s="127"/>
      <c r="AB3" s="125"/>
      <c r="AC3" s="125"/>
      <c r="AD3" s="128"/>
      <c r="AJ3" s="119"/>
      <c r="AK3" s="118"/>
      <c r="AL3" s="118"/>
      <c r="AM3" s="129"/>
      <c r="AN3" s="129"/>
      <c r="AO3" s="129"/>
      <c r="AP3" s="129"/>
      <c r="AQ3" s="129"/>
      <c r="AR3" s="129"/>
      <c r="AS3" s="129"/>
      <c r="AT3" s="129"/>
      <c r="AU3" s="129"/>
      <c r="AV3" s="129"/>
      <c r="AW3" s="129"/>
      <c r="AX3" s="129"/>
      <c r="AY3" s="130" t="s">
        <v>43</v>
      </c>
      <c r="AZ3" s="544" t="s">
        <v>44</v>
      </c>
      <c r="BA3" s="544"/>
      <c r="BB3" s="544"/>
      <c r="BC3" s="544"/>
      <c r="BD3" s="118"/>
      <c r="BE3" s="118"/>
    </row>
    <row r="4" spans="2:57" s="121" customFormat="1" ht="20.25" customHeight="1" x14ac:dyDescent="0.2">
      <c r="B4" s="308" t="s">
        <v>45</v>
      </c>
      <c r="C4" s="308"/>
      <c r="D4" s="308"/>
      <c r="E4" s="308"/>
      <c r="F4" s="308"/>
      <c r="G4" s="308"/>
      <c r="H4" s="308"/>
      <c r="I4" s="308"/>
      <c r="J4" s="309"/>
      <c r="K4" s="310"/>
      <c r="L4" s="310"/>
      <c r="M4" s="310"/>
      <c r="N4" s="310"/>
      <c r="O4" s="310"/>
      <c r="P4" s="311"/>
      <c r="Q4" s="310"/>
      <c r="R4" s="133"/>
      <c r="Z4" s="127"/>
      <c r="AA4" s="127"/>
      <c r="AB4" s="125"/>
      <c r="AC4" s="125"/>
      <c r="AD4" s="128"/>
      <c r="AJ4" s="119"/>
      <c r="AK4" s="118"/>
      <c r="AL4" s="118"/>
      <c r="AM4" s="129"/>
      <c r="AN4" s="129"/>
      <c r="AO4" s="129"/>
      <c r="AP4" s="129"/>
      <c r="AQ4" s="129"/>
      <c r="AR4" s="129"/>
      <c r="AS4" s="129"/>
      <c r="AT4" s="129"/>
      <c r="AU4" s="129"/>
      <c r="AV4" s="129"/>
      <c r="AW4" s="129"/>
      <c r="AX4" s="129"/>
      <c r="AY4" s="130" t="s">
        <v>46</v>
      </c>
      <c r="AZ4" s="544" t="s">
        <v>47</v>
      </c>
      <c r="BA4" s="544"/>
      <c r="BB4" s="544"/>
      <c r="BC4" s="544"/>
      <c r="BD4" s="118"/>
      <c r="BE4" s="118"/>
    </row>
    <row r="5" spans="2:57" s="121" customFormat="1" ht="20.25" customHeight="1" x14ac:dyDescent="0.2">
      <c r="B5" s="135"/>
      <c r="C5" s="135"/>
      <c r="D5" s="135"/>
      <c r="E5" s="135"/>
      <c r="F5" s="135"/>
      <c r="G5" s="135"/>
      <c r="H5" s="135"/>
      <c r="I5" s="135"/>
      <c r="J5" s="133"/>
      <c r="K5" s="136"/>
      <c r="L5" s="137"/>
      <c r="M5" s="137"/>
      <c r="N5" s="137"/>
      <c r="O5" s="137"/>
      <c r="P5" s="135"/>
      <c r="Q5" s="131"/>
      <c r="R5" s="131"/>
      <c r="S5" s="115"/>
      <c r="Z5" s="127"/>
      <c r="AA5" s="127"/>
      <c r="AB5" s="125"/>
      <c r="AC5" s="125"/>
      <c r="AD5" s="115"/>
      <c r="AE5" s="115"/>
      <c r="AF5" s="115"/>
      <c r="AG5" s="115"/>
      <c r="AJ5" s="115" t="s">
        <v>48</v>
      </c>
      <c r="AK5" s="115"/>
      <c r="AL5" s="115"/>
      <c r="AM5" s="115"/>
      <c r="AN5" s="115"/>
      <c r="AO5" s="115"/>
      <c r="AP5" s="115"/>
      <c r="AQ5" s="115"/>
      <c r="AR5" s="131"/>
      <c r="AS5" s="131"/>
      <c r="AT5" s="138"/>
      <c r="AU5" s="115"/>
      <c r="AV5" s="558"/>
      <c r="AW5" s="559"/>
      <c r="AX5" s="138" t="s">
        <v>49</v>
      </c>
      <c r="AY5" s="115"/>
      <c r="AZ5" s="558"/>
      <c r="BA5" s="559"/>
      <c r="BB5" s="138" t="s">
        <v>50</v>
      </c>
      <c r="BC5" s="115"/>
      <c r="BE5" s="118"/>
    </row>
    <row r="6" spans="2:57" s="121" customFormat="1" ht="20.25" customHeight="1" x14ac:dyDescent="0.2">
      <c r="B6" s="135"/>
      <c r="C6" s="135"/>
      <c r="D6" s="135"/>
      <c r="E6" s="135"/>
      <c r="F6" s="135"/>
      <c r="G6" s="135"/>
      <c r="H6" s="135"/>
      <c r="I6" s="135"/>
      <c r="J6" s="135"/>
      <c r="K6" s="139"/>
      <c r="L6" s="139"/>
      <c r="M6" s="139"/>
      <c r="N6" s="135"/>
      <c r="O6" s="140"/>
      <c r="P6" s="141"/>
      <c r="Q6" s="141"/>
      <c r="R6" s="142"/>
      <c r="S6" s="143"/>
      <c r="Z6" s="127"/>
      <c r="AA6" s="127"/>
      <c r="AB6" s="125"/>
      <c r="AC6" s="125"/>
      <c r="AD6" s="138"/>
      <c r="AE6" s="115"/>
      <c r="AF6" s="115"/>
      <c r="AG6" s="115"/>
      <c r="AL6" s="115"/>
      <c r="AM6" s="115"/>
      <c r="AN6" s="144"/>
      <c r="AO6" s="145"/>
      <c r="AP6" s="145"/>
      <c r="AQ6" s="143"/>
      <c r="AR6" s="143"/>
      <c r="AS6" s="143"/>
      <c r="AT6" s="143"/>
      <c r="AU6" s="143"/>
      <c r="AV6" s="143"/>
      <c r="AW6" s="115" t="s">
        <v>51</v>
      </c>
      <c r="AX6" s="115"/>
      <c r="AY6" s="115"/>
      <c r="AZ6" s="560">
        <f>DAY(EOMONTH(DATE(X2,AB2,1),0))</f>
        <v>30</v>
      </c>
      <c r="BA6" s="561"/>
      <c r="BB6" s="138" t="s">
        <v>52</v>
      </c>
      <c r="BE6" s="118"/>
    </row>
    <row r="7" spans="2:57" ht="20.25" customHeight="1" thickBot="1" x14ac:dyDescent="0.25">
      <c r="C7" s="147"/>
      <c r="D7" s="147"/>
      <c r="S7" s="147"/>
      <c r="AJ7" s="147"/>
      <c r="BC7" s="148"/>
      <c r="BD7" s="148"/>
      <c r="BE7" s="148"/>
    </row>
    <row r="8" spans="2:57" ht="20.25" customHeight="1" thickBot="1" x14ac:dyDescent="0.25">
      <c r="B8" s="524" t="s">
        <v>53</v>
      </c>
      <c r="C8" s="527" t="s">
        <v>54</v>
      </c>
      <c r="D8" s="528"/>
      <c r="E8" s="533" t="s">
        <v>55</v>
      </c>
      <c r="F8" s="528"/>
      <c r="G8" s="533" t="s">
        <v>56</v>
      </c>
      <c r="H8" s="527"/>
      <c r="I8" s="527"/>
      <c r="J8" s="527"/>
      <c r="K8" s="528"/>
      <c r="L8" s="533" t="s">
        <v>57</v>
      </c>
      <c r="M8" s="527"/>
      <c r="N8" s="527"/>
      <c r="O8" s="536"/>
      <c r="P8" s="539" t="s">
        <v>58</v>
      </c>
      <c r="Q8" s="540"/>
      <c r="R8" s="540"/>
      <c r="S8" s="540"/>
      <c r="T8" s="540"/>
      <c r="U8" s="540"/>
      <c r="V8" s="540"/>
      <c r="W8" s="540"/>
      <c r="X8" s="540"/>
      <c r="Y8" s="540"/>
      <c r="Z8" s="540"/>
      <c r="AA8" s="540"/>
      <c r="AB8" s="540"/>
      <c r="AC8" s="540"/>
      <c r="AD8" s="540"/>
      <c r="AE8" s="540"/>
      <c r="AF8" s="540"/>
      <c r="AG8" s="540"/>
      <c r="AH8" s="540"/>
      <c r="AI8" s="540"/>
      <c r="AJ8" s="540"/>
      <c r="AK8" s="540"/>
      <c r="AL8" s="540"/>
      <c r="AM8" s="540"/>
      <c r="AN8" s="540"/>
      <c r="AO8" s="540"/>
      <c r="AP8" s="540"/>
      <c r="AQ8" s="540"/>
      <c r="AR8" s="540"/>
      <c r="AS8" s="540"/>
      <c r="AT8" s="540"/>
      <c r="AU8" s="545" t="str">
        <f>IF(AZ3="４週","(9)1～4週目の勤務時間数合計","(9)1か月の勤務時間数合計")</f>
        <v>(9)1～4週目の勤務時間数合計</v>
      </c>
      <c r="AV8" s="546"/>
      <c r="AW8" s="545" t="s">
        <v>59</v>
      </c>
      <c r="AX8" s="546"/>
      <c r="AY8" s="553" t="s">
        <v>60</v>
      </c>
      <c r="AZ8" s="553"/>
      <c r="BA8" s="553"/>
      <c r="BB8" s="553"/>
      <c r="BC8" s="553"/>
      <c r="BD8" s="553"/>
    </row>
    <row r="9" spans="2:57" ht="20.25" customHeight="1" thickBot="1" x14ac:dyDescent="0.25">
      <c r="B9" s="525"/>
      <c r="C9" s="529"/>
      <c r="D9" s="530"/>
      <c r="E9" s="534"/>
      <c r="F9" s="530"/>
      <c r="G9" s="534"/>
      <c r="H9" s="529"/>
      <c r="I9" s="529"/>
      <c r="J9" s="529"/>
      <c r="K9" s="530"/>
      <c r="L9" s="534"/>
      <c r="M9" s="529"/>
      <c r="N9" s="529"/>
      <c r="O9" s="537"/>
      <c r="P9" s="555" t="s">
        <v>61</v>
      </c>
      <c r="Q9" s="556"/>
      <c r="R9" s="556"/>
      <c r="S9" s="556"/>
      <c r="T9" s="556"/>
      <c r="U9" s="556"/>
      <c r="V9" s="557"/>
      <c r="W9" s="555" t="s">
        <v>62</v>
      </c>
      <c r="X9" s="556"/>
      <c r="Y9" s="556"/>
      <c r="Z9" s="556"/>
      <c r="AA9" s="556"/>
      <c r="AB9" s="556"/>
      <c r="AC9" s="557"/>
      <c r="AD9" s="555" t="s">
        <v>63</v>
      </c>
      <c r="AE9" s="556"/>
      <c r="AF9" s="556"/>
      <c r="AG9" s="556"/>
      <c r="AH9" s="556"/>
      <c r="AI9" s="556"/>
      <c r="AJ9" s="557"/>
      <c r="AK9" s="555" t="s">
        <v>64</v>
      </c>
      <c r="AL9" s="556"/>
      <c r="AM9" s="556"/>
      <c r="AN9" s="556"/>
      <c r="AO9" s="556"/>
      <c r="AP9" s="556"/>
      <c r="AQ9" s="557"/>
      <c r="AR9" s="555" t="s">
        <v>65</v>
      </c>
      <c r="AS9" s="556"/>
      <c r="AT9" s="557"/>
      <c r="AU9" s="547"/>
      <c r="AV9" s="548"/>
      <c r="AW9" s="547"/>
      <c r="AX9" s="548"/>
      <c r="AY9" s="553"/>
      <c r="AZ9" s="553"/>
      <c r="BA9" s="553"/>
      <c r="BB9" s="553"/>
      <c r="BC9" s="553"/>
      <c r="BD9" s="553"/>
    </row>
    <row r="10" spans="2:57" ht="20.25" customHeight="1" thickBot="1" x14ac:dyDescent="0.25">
      <c r="B10" s="525"/>
      <c r="C10" s="529"/>
      <c r="D10" s="530"/>
      <c r="E10" s="534"/>
      <c r="F10" s="530"/>
      <c r="G10" s="534"/>
      <c r="H10" s="529"/>
      <c r="I10" s="529"/>
      <c r="J10" s="529"/>
      <c r="K10" s="530"/>
      <c r="L10" s="534"/>
      <c r="M10" s="529"/>
      <c r="N10" s="529"/>
      <c r="O10" s="537"/>
      <c r="P10" s="151">
        <f>DAY(DATE($X$2,$AB$2,1))</f>
        <v>1</v>
      </c>
      <c r="Q10" s="152">
        <f>DAY(DATE($X$2,$AB$2,2))</f>
        <v>2</v>
      </c>
      <c r="R10" s="152">
        <f>DAY(DATE($X$2,$AB$2,3))</f>
        <v>3</v>
      </c>
      <c r="S10" s="152">
        <f>DAY(DATE($X$2,$AB$2,4))</f>
        <v>4</v>
      </c>
      <c r="T10" s="152">
        <f>DAY(DATE($X$2,$AB$2,5))</f>
        <v>5</v>
      </c>
      <c r="U10" s="152">
        <f>DAY(DATE($X$2,$AB$2,6))</f>
        <v>6</v>
      </c>
      <c r="V10" s="153">
        <f>DAY(DATE($X$2,$AB$2,7))</f>
        <v>7</v>
      </c>
      <c r="W10" s="151">
        <f>DAY(DATE($X$2,$AB$2,8))</f>
        <v>8</v>
      </c>
      <c r="X10" s="152">
        <f>DAY(DATE($X$2,$AB$2,9))</f>
        <v>9</v>
      </c>
      <c r="Y10" s="152">
        <f>DAY(DATE($X$2,$AB$2,10))</f>
        <v>10</v>
      </c>
      <c r="Z10" s="152">
        <f>DAY(DATE($X$2,$AB$2,11))</f>
        <v>11</v>
      </c>
      <c r="AA10" s="152">
        <f>DAY(DATE($X$2,$AB$2,12))</f>
        <v>12</v>
      </c>
      <c r="AB10" s="152">
        <f>DAY(DATE($X$2,$AB$2,13))</f>
        <v>13</v>
      </c>
      <c r="AC10" s="153">
        <f>DAY(DATE($X$2,$AB$2,14))</f>
        <v>14</v>
      </c>
      <c r="AD10" s="151">
        <f>DAY(DATE($X$2,$AB$2,15))</f>
        <v>15</v>
      </c>
      <c r="AE10" s="152">
        <f>DAY(DATE($X$2,$AB$2,16))</f>
        <v>16</v>
      </c>
      <c r="AF10" s="152">
        <f>DAY(DATE($X$2,$AB$2,17))</f>
        <v>17</v>
      </c>
      <c r="AG10" s="152">
        <f>DAY(DATE($X$2,$AB$2,18))</f>
        <v>18</v>
      </c>
      <c r="AH10" s="152">
        <f>DAY(DATE($X$2,$AB$2,19))</f>
        <v>19</v>
      </c>
      <c r="AI10" s="152">
        <f>DAY(DATE($X$2,$AB$2,20))</f>
        <v>20</v>
      </c>
      <c r="AJ10" s="153">
        <f>DAY(DATE($X$2,$AB$2,21))</f>
        <v>21</v>
      </c>
      <c r="AK10" s="151">
        <f>DAY(DATE($X$2,$AB$2,22))</f>
        <v>22</v>
      </c>
      <c r="AL10" s="152">
        <f>DAY(DATE($X$2,$AB$2,23))</f>
        <v>23</v>
      </c>
      <c r="AM10" s="152">
        <f>DAY(DATE($X$2,$AB$2,24))</f>
        <v>24</v>
      </c>
      <c r="AN10" s="152">
        <f>DAY(DATE($X$2,$AB$2,25))</f>
        <v>25</v>
      </c>
      <c r="AO10" s="152">
        <f>DAY(DATE($X$2,$AB$2,26))</f>
        <v>26</v>
      </c>
      <c r="AP10" s="152">
        <f>DAY(DATE($X$2,$AB$2,27))</f>
        <v>27</v>
      </c>
      <c r="AQ10" s="153">
        <f>DAY(DATE($X$2,$AB$2,28))</f>
        <v>28</v>
      </c>
      <c r="AR10" s="151" t="str">
        <f>IF(AZ3="暦月",IF(DAY(DATE($X$2,$AB$2,29))=29,29,""),"")</f>
        <v/>
      </c>
      <c r="AS10" s="152" t="str">
        <f>IF(AZ3="暦月",IF(DAY(DATE($X$2,$AB$2,30))=30,30,""),"")</f>
        <v/>
      </c>
      <c r="AT10" s="192" t="str">
        <f>IF(AZ3="暦月",IF(DAY(DATE($X$2,$AB$2,31))=31,31,""),"")</f>
        <v/>
      </c>
      <c r="AU10" s="547"/>
      <c r="AV10" s="548"/>
      <c r="AW10" s="547"/>
      <c r="AX10" s="548"/>
      <c r="AY10" s="553"/>
      <c r="AZ10" s="553"/>
      <c r="BA10" s="553"/>
      <c r="BB10" s="553"/>
      <c r="BC10" s="553"/>
      <c r="BD10" s="553"/>
    </row>
    <row r="11" spans="2:57" ht="20.25" hidden="1" customHeight="1" thickBot="1" x14ac:dyDescent="0.25">
      <c r="B11" s="525"/>
      <c r="C11" s="529"/>
      <c r="D11" s="530"/>
      <c r="E11" s="534"/>
      <c r="F11" s="530"/>
      <c r="G11" s="534"/>
      <c r="H11" s="529"/>
      <c r="I11" s="529"/>
      <c r="J11" s="529"/>
      <c r="K11" s="530"/>
      <c r="L11" s="534"/>
      <c r="M11" s="529"/>
      <c r="N11" s="529"/>
      <c r="O11" s="537"/>
      <c r="P11" s="151">
        <f>WEEKDAY(DATE($X$2,$AB$2,1))</f>
        <v>2</v>
      </c>
      <c r="Q11" s="152">
        <f>WEEKDAY(DATE($X$2,$AB$2,2))</f>
        <v>3</v>
      </c>
      <c r="R11" s="152">
        <f>WEEKDAY(DATE($X$2,$AB$2,3))</f>
        <v>4</v>
      </c>
      <c r="S11" s="152">
        <f>WEEKDAY(DATE($X$2,$AB$2,4))</f>
        <v>5</v>
      </c>
      <c r="T11" s="152">
        <f>WEEKDAY(DATE($X$2,$AB$2,5))</f>
        <v>6</v>
      </c>
      <c r="U11" s="152">
        <f>WEEKDAY(DATE($X$2,$AB$2,6))</f>
        <v>7</v>
      </c>
      <c r="V11" s="153">
        <f>WEEKDAY(DATE($X$2,$AB$2,7))</f>
        <v>1</v>
      </c>
      <c r="W11" s="151">
        <f>WEEKDAY(DATE($X$2,$AB$2,8))</f>
        <v>2</v>
      </c>
      <c r="X11" s="152">
        <f>WEEKDAY(DATE($X$2,$AB$2,9))</f>
        <v>3</v>
      </c>
      <c r="Y11" s="152">
        <f>WEEKDAY(DATE($X$2,$AB$2,10))</f>
        <v>4</v>
      </c>
      <c r="Z11" s="152">
        <f>WEEKDAY(DATE($X$2,$AB$2,11))</f>
        <v>5</v>
      </c>
      <c r="AA11" s="152">
        <f>WEEKDAY(DATE($X$2,$AB$2,12))</f>
        <v>6</v>
      </c>
      <c r="AB11" s="152">
        <f>WEEKDAY(DATE($X$2,$AB$2,13))</f>
        <v>7</v>
      </c>
      <c r="AC11" s="153">
        <f>WEEKDAY(DATE($X$2,$AB$2,14))</f>
        <v>1</v>
      </c>
      <c r="AD11" s="151">
        <f>WEEKDAY(DATE($X$2,$AB$2,15))</f>
        <v>2</v>
      </c>
      <c r="AE11" s="152">
        <f>WEEKDAY(DATE($X$2,$AB$2,16))</f>
        <v>3</v>
      </c>
      <c r="AF11" s="152">
        <f>WEEKDAY(DATE($X$2,$AB$2,17))</f>
        <v>4</v>
      </c>
      <c r="AG11" s="152">
        <f>WEEKDAY(DATE($X$2,$AB$2,18))</f>
        <v>5</v>
      </c>
      <c r="AH11" s="152">
        <f>WEEKDAY(DATE($X$2,$AB$2,19))</f>
        <v>6</v>
      </c>
      <c r="AI11" s="152">
        <f>WEEKDAY(DATE($X$2,$AB$2,20))</f>
        <v>7</v>
      </c>
      <c r="AJ11" s="153">
        <f>WEEKDAY(DATE($X$2,$AB$2,21))</f>
        <v>1</v>
      </c>
      <c r="AK11" s="151">
        <f>WEEKDAY(DATE($X$2,$AB$2,22))</f>
        <v>2</v>
      </c>
      <c r="AL11" s="152">
        <f>WEEKDAY(DATE($X$2,$AB$2,23))</f>
        <v>3</v>
      </c>
      <c r="AM11" s="152">
        <f>WEEKDAY(DATE($X$2,$AB$2,24))</f>
        <v>4</v>
      </c>
      <c r="AN11" s="152">
        <f>WEEKDAY(DATE($X$2,$AB$2,25))</f>
        <v>5</v>
      </c>
      <c r="AO11" s="152">
        <f>WEEKDAY(DATE($X$2,$AB$2,26))</f>
        <v>6</v>
      </c>
      <c r="AP11" s="152">
        <f>WEEKDAY(DATE($X$2,$AB$2,27))</f>
        <v>7</v>
      </c>
      <c r="AQ11" s="153">
        <f>WEEKDAY(DATE($X$2,$AB$2,28))</f>
        <v>1</v>
      </c>
      <c r="AR11" s="151">
        <f>IF(AR10=29,WEEKDAY(DATE($X$2,$AB$2,29)),0)</f>
        <v>0</v>
      </c>
      <c r="AS11" s="152">
        <f>IF(AS10=30,WEEKDAY(DATE($X$2,$AB$2,30)),0)</f>
        <v>0</v>
      </c>
      <c r="AT11" s="192">
        <f>IF(AT10=31,WEEKDAY(DATE($X$2,$AB$2,31)),0)</f>
        <v>0</v>
      </c>
      <c r="AU11" s="549"/>
      <c r="AV11" s="550"/>
      <c r="AW11" s="549"/>
      <c r="AX11" s="550"/>
      <c r="AY11" s="554"/>
      <c r="AZ11" s="554"/>
      <c r="BA11" s="554"/>
      <c r="BB11" s="554"/>
      <c r="BC11" s="554"/>
      <c r="BD11" s="554"/>
    </row>
    <row r="12" spans="2:57" ht="20.25" customHeight="1" thickBot="1" x14ac:dyDescent="0.25">
      <c r="B12" s="526"/>
      <c r="C12" s="531"/>
      <c r="D12" s="532"/>
      <c r="E12" s="535"/>
      <c r="F12" s="532"/>
      <c r="G12" s="535"/>
      <c r="H12" s="531"/>
      <c r="I12" s="531"/>
      <c r="J12" s="531"/>
      <c r="K12" s="532"/>
      <c r="L12" s="535"/>
      <c r="M12" s="531"/>
      <c r="N12" s="531"/>
      <c r="O12" s="538"/>
      <c r="P12" s="154" t="str">
        <f>IF(P11=1,"日",IF(P11=2,"月",IF(P11=3,"火",IF(P11=4,"水",IF(P11=5,"木",IF(P11=6,"金","土"))))))</f>
        <v>月</v>
      </c>
      <c r="Q12" s="155" t="str">
        <f t="shared" ref="Q12:AQ12" si="0">IF(Q11=1,"日",IF(Q11=2,"月",IF(Q11=3,"火",IF(Q11=4,"水",IF(Q11=5,"木",IF(Q11=6,"金","土"))))))</f>
        <v>火</v>
      </c>
      <c r="R12" s="155" t="str">
        <f t="shared" si="0"/>
        <v>水</v>
      </c>
      <c r="S12" s="155" t="str">
        <f t="shared" si="0"/>
        <v>木</v>
      </c>
      <c r="T12" s="155" t="str">
        <f t="shared" si="0"/>
        <v>金</v>
      </c>
      <c r="U12" s="155" t="str">
        <f t="shared" si="0"/>
        <v>土</v>
      </c>
      <c r="V12" s="156" t="str">
        <f t="shared" si="0"/>
        <v>日</v>
      </c>
      <c r="W12" s="154" t="str">
        <f t="shared" si="0"/>
        <v>月</v>
      </c>
      <c r="X12" s="155" t="str">
        <f t="shared" si="0"/>
        <v>火</v>
      </c>
      <c r="Y12" s="155" t="str">
        <f t="shared" si="0"/>
        <v>水</v>
      </c>
      <c r="Z12" s="155" t="str">
        <f t="shared" si="0"/>
        <v>木</v>
      </c>
      <c r="AA12" s="155" t="str">
        <f t="shared" si="0"/>
        <v>金</v>
      </c>
      <c r="AB12" s="155" t="str">
        <f t="shared" si="0"/>
        <v>土</v>
      </c>
      <c r="AC12" s="156" t="str">
        <f t="shared" si="0"/>
        <v>日</v>
      </c>
      <c r="AD12" s="154" t="str">
        <f t="shared" si="0"/>
        <v>月</v>
      </c>
      <c r="AE12" s="155" t="str">
        <f t="shared" si="0"/>
        <v>火</v>
      </c>
      <c r="AF12" s="155" t="str">
        <f t="shared" si="0"/>
        <v>水</v>
      </c>
      <c r="AG12" s="155" t="str">
        <f t="shared" si="0"/>
        <v>木</v>
      </c>
      <c r="AH12" s="155" t="str">
        <f t="shared" si="0"/>
        <v>金</v>
      </c>
      <c r="AI12" s="155" t="str">
        <f t="shared" si="0"/>
        <v>土</v>
      </c>
      <c r="AJ12" s="156" t="str">
        <f t="shared" si="0"/>
        <v>日</v>
      </c>
      <c r="AK12" s="154" t="str">
        <f t="shared" si="0"/>
        <v>月</v>
      </c>
      <c r="AL12" s="155" t="str">
        <f t="shared" si="0"/>
        <v>火</v>
      </c>
      <c r="AM12" s="155" t="str">
        <f t="shared" si="0"/>
        <v>水</v>
      </c>
      <c r="AN12" s="155" t="str">
        <f t="shared" si="0"/>
        <v>木</v>
      </c>
      <c r="AO12" s="155" t="str">
        <f t="shared" si="0"/>
        <v>金</v>
      </c>
      <c r="AP12" s="155" t="str">
        <f t="shared" si="0"/>
        <v>土</v>
      </c>
      <c r="AQ12" s="156" t="str">
        <f t="shared" si="0"/>
        <v>日</v>
      </c>
      <c r="AR12" s="155" t="str">
        <f>IF(AR11=1,"日",IF(AR11=2,"月",IF(AR11=3,"火",IF(AR11=4,"水",IF(AR11=5,"木",IF(AR11=6,"金",IF(AR11=0,"","土")))))))</f>
        <v/>
      </c>
      <c r="AS12" s="155" t="str">
        <f>IF(AS11=1,"日",IF(AS11=2,"月",IF(AS11=3,"火",IF(AS11=4,"水",IF(AS11=5,"木",IF(AS11=6,"金",IF(AS11=0,"","土")))))))</f>
        <v/>
      </c>
      <c r="AT12" s="193" t="str">
        <f>IF(AT11=1,"日",IF(AT11=2,"月",IF(AT11=3,"火",IF(AT11=4,"水",IF(AT11=5,"木",IF(AT11=6,"金",IF(AT11=0,"","土")))))))</f>
        <v/>
      </c>
      <c r="AU12" s="551"/>
      <c r="AV12" s="552"/>
      <c r="AW12" s="551"/>
      <c r="AX12" s="552"/>
      <c r="AY12" s="554"/>
      <c r="AZ12" s="554"/>
      <c r="BA12" s="554"/>
      <c r="BB12" s="554"/>
      <c r="BC12" s="554"/>
      <c r="BD12" s="554"/>
    </row>
    <row r="13" spans="2:57" ht="40" customHeight="1" x14ac:dyDescent="0.2">
      <c r="B13" s="157">
        <v>1</v>
      </c>
      <c r="C13" s="512"/>
      <c r="D13" s="513"/>
      <c r="E13" s="514"/>
      <c r="F13" s="515"/>
      <c r="G13" s="514"/>
      <c r="H13" s="516"/>
      <c r="I13" s="516"/>
      <c r="J13" s="516"/>
      <c r="K13" s="515"/>
      <c r="L13" s="517"/>
      <c r="M13" s="518"/>
      <c r="N13" s="518"/>
      <c r="O13" s="519"/>
      <c r="P13" s="158"/>
      <c r="Q13" s="159"/>
      <c r="R13" s="159"/>
      <c r="S13" s="159"/>
      <c r="T13" s="159"/>
      <c r="U13" s="159"/>
      <c r="V13" s="160"/>
      <c r="W13" s="158"/>
      <c r="X13" s="159"/>
      <c r="Y13" s="159"/>
      <c r="Z13" s="159"/>
      <c r="AA13" s="159"/>
      <c r="AB13" s="159"/>
      <c r="AC13" s="160"/>
      <c r="AD13" s="158"/>
      <c r="AE13" s="159"/>
      <c r="AF13" s="159"/>
      <c r="AG13" s="159"/>
      <c r="AH13" s="159"/>
      <c r="AI13" s="159"/>
      <c r="AJ13" s="160"/>
      <c r="AK13" s="158"/>
      <c r="AL13" s="159"/>
      <c r="AM13" s="159"/>
      <c r="AN13" s="159"/>
      <c r="AO13" s="159"/>
      <c r="AP13" s="159"/>
      <c r="AQ13" s="160"/>
      <c r="AR13" s="158"/>
      <c r="AS13" s="159"/>
      <c r="AT13" s="160"/>
      <c r="AU13" s="520">
        <f>IF($AZ$3="４週",SUM(P13:AQ13),IF($AZ$3="暦月",SUM(P13:AT13),""))</f>
        <v>0</v>
      </c>
      <c r="AV13" s="521"/>
      <c r="AW13" s="522">
        <f t="shared" ref="AW13:AW30" si="1">IF($AZ$3="４週",AU13/4,IF($AZ$3="暦月",AU13/($AZ$6/7),""))</f>
        <v>0</v>
      </c>
      <c r="AX13" s="523"/>
      <c r="AY13" s="509"/>
      <c r="AZ13" s="510"/>
      <c r="BA13" s="510"/>
      <c r="BB13" s="510"/>
      <c r="BC13" s="510"/>
      <c r="BD13" s="511"/>
    </row>
    <row r="14" spans="2:57" ht="40" customHeight="1" x14ac:dyDescent="0.2">
      <c r="B14" s="161">
        <f t="shared" ref="B14:B30" si="2">B13+1</f>
        <v>2</v>
      </c>
      <c r="C14" s="497"/>
      <c r="D14" s="498"/>
      <c r="E14" s="499"/>
      <c r="F14" s="500"/>
      <c r="G14" s="499"/>
      <c r="H14" s="501"/>
      <c r="I14" s="501"/>
      <c r="J14" s="501"/>
      <c r="K14" s="500"/>
      <c r="L14" s="502"/>
      <c r="M14" s="503"/>
      <c r="N14" s="503"/>
      <c r="O14" s="504"/>
      <c r="P14" s="162"/>
      <c r="Q14" s="163"/>
      <c r="R14" s="163"/>
      <c r="S14" s="163"/>
      <c r="T14" s="163"/>
      <c r="U14" s="163"/>
      <c r="V14" s="164"/>
      <c r="W14" s="162"/>
      <c r="X14" s="163"/>
      <c r="Y14" s="163"/>
      <c r="Z14" s="163"/>
      <c r="AA14" s="163"/>
      <c r="AB14" s="163"/>
      <c r="AC14" s="164"/>
      <c r="AD14" s="162"/>
      <c r="AE14" s="163"/>
      <c r="AF14" s="163"/>
      <c r="AG14" s="163"/>
      <c r="AH14" s="163"/>
      <c r="AI14" s="163"/>
      <c r="AJ14" s="164"/>
      <c r="AK14" s="162"/>
      <c r="AL14" s="163"/>
      <c r="AM14" s="163"/>
      <c r="AN14" s="163"/>
      <c r="AO14" s="163"/>
      <c r="AP14" s="163"/>
      <c r="AQ14" s="164"/>
      <c r="AR14" s="162"/>
      <c r="AS14" s="163"/>
      <c r="AT14" s="164"/>
      <c r="AU14" s="505">
        <f>IF($AZ$3="４週",SUM(P14:AQ14),IF($AZ$3="暦月",SUM(P14:AT14),""))</f>
        <v>0</v>
      </c>
      <c r="AV14" s="506"/>
      <c r="AW14" s="507">
        <f t="shared" si="1"/>
        <v>0</v>
      </c>
      <c r="AX14" s="508"/>
      <c r="AY14" s="494"/>
      <c r="AZ14" s="495"/>
      <c r="BA14" s="495"/>
      <c r="BB14" s="495"/>
      <c r="BC14" s="495"/>
      <c r="BD14" s="496"/>
    </row>
    <row r="15" spans="2:57" ht="40" customHeight="1" x14ac:dyDescent="0.2">
      <c r="B15" s="161">
        <f t="shared" si="2"/>
        <v>3</v>
      </c>
      <c r="C15" s="497"/>
      <c r="D15" s="498"/>
      <c r="E15" s="499"/>
      <c r="F15" s="500"/>
      <c r="G15" s="499"/>
      <c r="H15" s="501"/>
      <c r="I15" s="501"/>
      <c r="J15" s="501"/>
      <c r="K15" s="500"/>
      <c r="L15" s="502"/>
      <c r="M15" s="503"/>
      <c r="N15" s="503"/>
      <c r="O15" s="504"/>
      <c r="P15" s="162"/>
      <c r="Q15" s="163"/>
      <c r="R15" s="163"/>
      <c r="S15" s="163"/>
      <c r="T15" s="163"/>
      <c r="U15" s="163"/>
      <c r="V15" s="164"/>
      <c r="W15" s="162"/>
      <c r="X15" s="163"/>
      <c r="Y15" s="163"/>
      <c r="Z15" s="163"/>
      <c r="AA15" s="163"/>
      <c r="AB15" s="163"/>
      <c r="AC15" s="164"/>
      <c r="AD15" s="162"/>
      <c r="AE15" s="163"/>
      <c r="AF15" s="163"/>
      <c r="AG15" s="163"/>
      <c r="AH15" s="163"/>
      <c r="AI15" s="163"/>
      <c r="AJ15" s="164"/>
      <c r="AK15" s="162"/>
      <c r="AL15" s="163"/>
      <c r="AM15" s="163"/>
      <c r="AN15" s="163"/>
      <c r="AO15" s="163"/>
      <c r="AP15" s="163"/>
      <c r="AQ15" s="164"/>
      <c r="AR15" s="162"/>
      <c r="AS15" s="163"/>
      <c r="AT15" s="164"/>
      <c r="AU15" s="505">
        <f>IF($AZ$3="４週",SUM(P15:AQ15),IF($AZ$3="暦月",SUM(P15:AT15),""))</f>
        <v>0</v>
      </c>
      <c r="AV15" s="506"/>
      <c r="AW15" s="507">
        <f t="shared" si="1"/>
        <v>0</v>
      </c>
      <c r="AX15" s="508"/>
      <c r="AY15" s="494"/>
      <c r="AZ15" s="495"/>
      <c r="BA15" s="495"/>
      <c r="BB15" s="495"/>
      <c r="BC15" s="495"/>
      <c r="BD15" s="496"/>
    </row>
    <row r="16" spans="2:57" ht="40" customHeight="1" x14ac:dyDescent="0.2">
      <c r="B16" s="161">
        <f t="shared" si="2"/>
        <v>4</v>
      </c>
      <c r="C16" s="497"/>
      <c r="D16" s="498"/>
      <c r="E16" s="499"/>
      <c r="F16" s="500"/>
      <c r="G16" s="499"/>
      <c r="H16" s="501"/>
      <c r="I16" s="501"/>
      <c r="J16" s="501"/>
      <c r="K16" s="500"/>
      <c r="L16" s="502"/>
      <c r="M16" s="503"/>
      <c r="N16" s="503"/>
      <c r="O16" s="504"/>
      <c r="P16" s="162"/>
      <c r="Q16" s="163"/>
      <c r="R16" s="163"/>
      <c r="S16" s="163"/>
      <c r="T16" s="163"/>
      <c r="U16" s="163"/>
      <c r="V16" s="164"/>
      <c r="W16" s="162"/>
      <c r="X16" s="163"/>
      <c r="Y16" s="163"/>
      <c r="Z16" s="163"/>
      <c r="AA16" s="163"/>
      <c r="AB16" s="163"/>
      <c r="AC16" s="164"/>
      <c r="AD16" s="162"/>
      <c r="AE16" s="163"/>
      <c r="AF16" s="163"/>
      <c r="AG16" s="163"/>
      <c r="AH16" s="163"/>
      <c r="AI16" s="163"/>
      <c r="AJ16" s="164"/>
      <c r="AK16" s="162"/>
      <c r="AL16" s="163"/>
      <c r="AM16" s="163"/>
      <c r="AN16" s="163"/>
      <c r="AO16" s="163"/>
      <c r="AP16" s="163"/>
      <c r="AQ16" s="164"/>
      <c r="AR16" s="162"/>
      <c r="AS16" s="163"/>
      <c r="AT16" s="164"/>
      <c r="AU16" s="505">
        <f>IF($AZ$3="４週",SUM(P16:AQ16),IF($AZ$3="暦月",SUM(P16:AT16),""))</f>
        <v>0</v>
      </c>
      <c r="AV16" s="506"/>
      <c r="AW16" s="507">
        <f t="shared" si="1"/>
        <v>0</v>
      </c>
      <c r="AX16" s="508"/>
      <c r="AY16" s="494"/>
      <c r="AZ16" s="495"/>
      <c r="BA16" s="495"/>
      <c r="BB16" s="495"/>
      <c r="BC16" s="495"/>
      <c r="BD16" s="496"/>
    </row>
    <row r="17" spans="2:56" ht="40" customHeight="1" x14ac:dyDescent="0.2">
      <c r="B17" s="161">
        <f t="shared" si="2"/>
        <v>5</v>
      </c>
      <c r="C17" s="497"/>
      <c r="D17" s="498"/>
      <c r="E17" s="499"/>
      <c r="F17" s="500"/>
      <c r="G17" s="499"/>
      <c r="H17" s="501"/>
      <c r="I17" s="501"/>
      <c r="J17" s="501"/>
      <c r="K17" s="500"/>
      <c r="L17" s="502"/>
      <c r="M17" s="503"/>
      <c r="N17" s="503"/>
      <c r="O17" s="504"/>
      <c r="P17" s="162"/>
      <c r="Q17" s="163"/>
      <c r="R17" s="163"/>
      <c r="S17" s="163"/>
      <c r="T17" s="163"/>
      <c r="U17" s="163"/>
      <c r="V17" s="164"/>
      <c r="W17" s="162"/>
      <c r="X17" s="163"/>
      <c r="Y17" s="163"/>
      <c r="Z17" s="163"/>
      <c r="AA17" s="163"/>
      <c r="AB17" s="163"/>
      <c r="AC17" s="164"/>
      <c r="AD17" s="162"/>
      <c r="AE17" s="163"/>
      <c r="AF17" s="163"/>
      <c r="AG17" s="163"/>
      <c r="AH17" s="163"/>
      <c r="AI17" s="163"/>
      <c r="AJ17" s="164"/>
      <c r="AK17" s="162"/>
      <c r="AL17" s="163"/>
      <c r="AM17" s="163"/>
      <c r="AN17" s="163"/>
      <c r="AO17" s="163"/>
      <c r="AP17" s="163"/>
      <c r="AQ17" s="164"/>
      <c r="AR17" s="162"/>
      <c r="AS17" s="163"/>
      <c r="AT17" s="164"/>
      <c r="AU17" s="505">
        <f t="shared" ref="AU17:AU30" si="3">IF($AZ$3="４週",SUM(P17:AQ17),IF($AZ$3="暦月",SUM(P17:AT17),""))</f>
        <v>0</v>
      </c>
      <c r="AV17" s="506"/>
      <c r="AW17" s="507">
        <f t="shared" si="1"/>
        <v>0</v>
      </c>
      <c r="AX17" s="508"/>
      <c r="AY17" s="494"/>
      <c r="AZ17" s="495"/>
      <c r="BA17" s="495"/>
      <c r="BB17" s="495"/>
      <c r="BC17" s="495"/>
      <c r="BD17" s="496"/>
    </row>
    <row r="18" spans="2:56" ht="40" customHeight="1" x14ac:dyDescent="0.2">
      <c r="B18" s="161">
        <f t="shared" si="2"/>
        <v>6</v>
      </c>
      <c r="C18" s="497"/>
      <c r="D18" s="498"/>
      <c r="E18" s="499"/>
      <c r="F18" s="500"/>
      <c r="G18" s="499"/>
      <c r="H18" s="501"/>
      <c r="I18" s="501"/>
      <c r="J18" s="501"/>
      <c r="K18" s="500"/>
      <c r="L18" s="502"/>
      <c r="M18" s="503"/>
      <c r="N18" s="503"/>
      <c r="O18" s="504"/>
      <c r="P18" s="162"/>
      <c r="Q18" s="163"/>
      <c r="R18" s="163"/>
      <c r="S18" s="163"/>
      <c r="T18" s="163"/>
      <c r="U18" s="163"/>
      <c r="V18" s="164"/>
      <c r="W18" s="162"/>
      <c r="X18" s="163"/>
      <c r="Y18" s="163"/>
      <c r="Z18" s="163"/>
      <c r="AA18" s="163"/>
      <c r="AB18" s="163"/>
      <c r="AC18" s="164"/>
      <c r="AD18" s="162"/>
      <c r="AE18" s="163"/>
      <c r="AF18" s="163"/>
      <c r="AG18" s="163"/>
      <c r="AH18" s="163"/>
      <c r="AI18" s="163"/>
      <c r="AJ18" s="164"/>
      <c r="AK18" s="162"/>
      <c r="AL18" s="163"/>
      <c r="AM18" s="163"/>
      <c r="AN18" s="163"/>
      <c r="AO18" s="163"/>
      <c r="AP18" s="163"/>
      <c r="AQ18" s="164"/>
      <c r="AR18" s="162"/>
      <c r="AS18" s="163"/>
      <c r="AT18" s="164"/>
      <c r="AU18" s="505">
        <f t="shared" si="3"/>
        <v>0</v>
      </c>
      <c r="AV18" s="506"/>
      <c r="AW18" s="507">
        <f t="shared" si="1"/>
        <v>0</v>
      </c>
      <c r="AX18" s="508"/>
      <c r="AY18" s="494"/>
      <c r="AZ18" s="495"/>
      <c r="BA18" s="495"/>
      <c r="BB18" s="495"/>
      <c r="BC18" s="495"/>
      <c r="BD18" s="496"/>
    </row>
    <row r="19" spans="2:56" ht="40" customHeight="1" x14ac:dyDescent="0.2">
      <c r="B19" s="161">
        <f t="shared" si="2"/>
        <v>7</v>
      </c>
      <c r="C19" s="497"/>
      <c r="D19" s="498"/>
      <c r="E19" s="499"/>
      <c r="F19" s="500"/>
      <c r="G19" s="499"/>
      <c r="H19" s="501"/>
      <c r="I19" s="501"/>
      <c r="J19" s="501"/>
      <c r="K19" s="500"/>
      <c r="L19" s="502"/>
      <c r="M19" s="503"/>
      <c r="N19" s="503"/>
      <c r="O19" s="504"/>
      <c r="P19" s="162"/>
      <c r="Q19" s="163"/>
      <c r="R19" s="163"/>
      <c r="S19" s="163"/>
      <c r="T19" s="163"/>
      <c r="U19" s="163"/>
      <c r="V19" s="164"/>
      <c r="W19" s="162"/>
      <c r="X19" s="163"/>
      <c r="Y19" s="163"/>
      <c r="Z19" s="163"/>
      <c r="AA19" s="163"/>
      <c r="AB19" s="163"/>
      <c r="AC19" s="164"/>
      <c r="AD19" s="162"/>
      <c r="AE19" s="163"/>
      <c r="AF19" s="163"/>
      <c r="AG19" s="163"/>
      <c r="AH19" s="163"/>
      <c r="AI19" s="163"/>
      <c r="AJ19" s="164"/>
      <c r="AK19" s="162"/>
      <c r="AL19" s="163"/>
      <c r="AM19" s="163"/>
      <c r="AN19" s="163"/>
      <c r="AO19" s="163"/>
      <c r="AP19" s="163"/>
      <c r="AQ19" s="164"/>
      <c r="AR19" s="162"/>
      <c r="AS19" s="163"/>
      <c r="AT19" s="164"/>
      <c r="AU19" s="505">
        <f>IF($AZ$3="４週",SUM(P19:AQ19),IF($AZ$3="暦月",SUM(P19:AT19),""))</f>
        <v>0</v>
      </c>
      <c r="AV19" s="506"/>
      <c r="AW19" s="507">
        <f t="shared" si="1"/>
        <v>0</v>
      </c>
      <c r="AX19" s="508"/>
      <c r="AY19" s="494"/>
      <c r="AZ19" s="495"/>
      <c r="BA19" s="495"/>
      <c r="BB19" s="495"/>
      <c r="BC19" s="495"/>
      <c r="BD19" s="496"/>
    </row>
    <row r="20" spans="2:56" ht="40" customHeight="1" x14ac:dyDescent="0.2">
      <c r="B20" s="161">
        <f t="shared" si="2"/>
        <v>8</v>
      </c>
      <c r="C20" s="497"/>
      <c r="D20" s="498"/>
      <c r="E20" s="499"/>
      <c r="F20" s="500"/>
      <c r="G20" s="499"/>
      <c r="H20" s="501"/>
      <c r="I20" s="501"/>
      <c r="J20" s="501"/>
      <c r="K20" s="500"/>
      <c r="L20" s="502"/>
      <c r="M20" s="503"/>
      <c r="N20" s="503"/>
      <c r="O20" s="504"/>
      <c r="P20" s="162"/>
      <c r="Q20" s="163"/>
      <c r="R20" s="163"/>
      <c r="S20" s="163"/>
      <c r="T20" s="163"/>
      <c r="U20" s="163"/>
      <c r="V20" s="164"/>
      <c r="W20" s="162"/>
      <c r="X20" s="163"/>
      <c r="Y20" s="163"/>
      <c r="Z20" s="163"/>
      <c r="AA20" s="163"/>
      <c r="AB20" s="163"/>
      <c r="AC20" s="164"/>
      <c r="AD20" s="162"/>
      <c r="AE20" s="163"/>
      <c r="AF20" s="163"/>
      <c r="AG20" s="163"/>
      <c r="AH20" s="163"/>
      <c r="AI20" s="163"/>
      <c r="AJ20" s="164"/>
      <c r="AK20" s="162"/>
      <c r="AL20" s="163"/>
      <c r="AM20" s="163"/>
      <c r="AN20" s="163"/>
      <c r="AO20" s="163"/>
      <c r="AP20" s="163"/>
      <c r="AQ20" s="164"/>
      <c r="AR20" s="162"/>
      <c r="AS20" s="163"/>
      <c r="AT20" s="164"/>
      <c r="AU20" s="505">
        <f t="shared" si="3"/>
        <v>0</v>
      </c>
      <c r="AV20" s="506"/>
      <c r="AW20" s="507">
        <f t="shared" si="1"/>
        <v>0</v>
      </c>
      <c r="AX20" s="508"/>
      <c r="AY20" s="494"/>
      <c r="AZ20" s="495"/>
      <c r="BA20" s="495"/>
      <c r="BB20" s="495"/>
      <c r="BC20" s="495"/>
      <c r="BD20" s="496"/>
    </row>
    <row r="21" spans="2:56" ht="40" customHeight="1" x14ac:dyDescent="0.2">
      <c r="B21" s="161">
        <f t="shared" si="2"/>
        <v>9</v>
      </c>
      <c r="C21" s="497"/>
      <c r="D21" s="498"/>
      <c r="E21" s="499"/>
      <c r="F21" s="500"/>
      <c r="G21" s="499"/>
      <c r="H21" s="501"/>
      <c r="I21" s="501"/>
      <c r="J21" s="501"/>
      <c r="K21" s="500"/>
      <c r="L21" s="502"/>
      <c r="M21" s="503"/>
      <c r="N21" s="503"/>
      <c r="O21" s="504"/>
      <c r="P21" s="162"/>
      <c r="Q21" s="163"/>
      <c r="R21" s="163"/>
      <c r="S21" s="163"/>
      <c r="T21" s="163"/>
      <c r="U21" s="163"/>
      <c r="V21" s="164"/>
      <c r="W21" s="162"/>
      <c r="X21" s="163"/>
      <c r="Y21" s="163"/>
      <c r="Z21" s="163"/>
      <c r="AA21" s="163"/>
      <c r="AB21" s="163"/>
      <c r="AC21" s="164"/>
      <c r="AD21" s="162"/>
      <c r="AE21" s="163"/>
      <c r="AF21" s="163"/>
      <c r="AG21" s="163"/>
      <c r="AH21" s="163"/>
      <c r="AI21" s="163"/>
      <c r="AJ21" s="164"/>
      <c r="AK21" s="162"/>
      <c r="AL21" s="163"/>
      <c r="AM21" s="163"/>
      <c r="AN21" s="163"/>
      <c r="AO21" s="163"/>
      <c r="AP21" s="163"/>
      <c r="AQ21" s="164"/>
      <c r="AR21" s="162"/>
      <c r="AS21" s="163"/>
      <c r="AT21" s="164"/>
      <c r="AU21" s="505">
        <f t="shared" si="3"/>
        <v>0</v>
      </c>
      <c r="AV21" s="506"/>
      <c r="AW21" s="507">
        <f t="shared" si="1"/>
        <v>0</v>
      </c>
      <c r="AX21" s="508"/>
      <c r="AY21" s="494"/>
      <c r="AZ21" s="495"/>
      <c r="BA21" s="495"/>
      <c r="BB21" s="495"/>
      <c r="BC21" s="495"/>
      <c r="BD21" s="496"/>
    </row>
    <row r="22" spans="2:56" ht="40" customHeight="1" x14ac:dyDescent="0.2">
      <c r="B22" s="161">
        <f t="shared" si="2"/>
        <v>10</v>
      </c>
      <c r="C22" s="497"/>
      <c r="D22" s="498"/>
      <c r="E22" s="499"/>
      <c r="F22" s="500"/>
      <c r="G22" s="499"/>
      <c r="H22" s="501"/>
      <c r="I22" s="501"/>
      <c r="J22" s="501"/>
      <c r="K22" s="500"/>
      <c r="L22" s="502"/>
      <c r="M22" s="503"/>
      <c r="N22" s="503"/>
      <c r="O22" s="504"/>
      <c r="P22" s="162"/>
      <c r="Q22" s="163"/>
      <c r="R22" s="163"/>
      <c r="S22" s="163"/>
      <c r="T22" s="163"/>
      <c r="U22" s="163"/>
      <c r="V22" s="164"/>
      <c r="W22" s="162"/>
      <c r="X22" s="163"/>
      <c r="Y22" s="163"/>
      <c r="Z22" s="163"/>
      <c r="AA22" s="163"/>
      <c r="AB22" s="163"/>
      <c r="AC22" s="164"/>
      <c r="AD22" s="162"/>
      <c r="AE22" s="163"/>
      <c r="AF22" s="163"/>
      <c r="AG22" s="163"/>
      <c r="AH22" s="163"/>
      <c r="AI22" s="163"/>
      <c r="AJ22" s="164"/>
      <c r="AK22" s="162"/>
      <c r="AL22" s="163"/>
      <c r="AM22" s="163"/>
      <c r="AN22" s="163"/>
      <c r="AO22" s="163"/>
      <c r="AP22" s="163"/>
      <c r="AQ22" s="164"/>
      <c r="AR22" s="162"/>
      <c r="AS22" s="163"/>
      <c r="AT22" s="164"/>
      <c r="AU22" s="505">
        <f t="shared" si="3"/>
        <v>0</v>
      </c>
      <c r="AV22" s="506"/>
      <c r="AW22" s="507">
        <f t="shared" si="1"/>
        <v>0</v>
      </c>
      <c r="AX22" s="508"/>
      <c r="AY22" s="494"/>
      <c r="AZ22" s="495"/>
      <c r="BA22" s="495"/>
      <c r="BB22" s="495"/>
      <c r="BC22" s="495"/>
      <c r="BD22" s="496"/>
    </row>
    <row r="23" spans="2:56" ht="40" customHeight="1" x14ac:dyDescent="0.2">
      <c r="B23" s="161">
        <f t="shared" si="2"/>
        <v>11</v>
      </c>
      <c r="C23" s="497"/>
      <c r="D23" s="498"/>
      <c r="E23" s="499"/>
      <c r="F23" s="500"/>
      <c r="G23" s="499"/>
      <c r="H23" s="501"/>
      <c r="I23" s="501"/>
      <c r="J23" s="501"/>
      <c r="K23" s="500"/>
      <c r="L23" s="502"/>
      <c r="M23" s="503"/>
      <c r="N23" s="503"/>
      <c r="O23" s="504"/>
      <c r="P23" s="162"/>
      <c r="Q23" s="163"/>
      <c r="R23" s="163"/>
      <c r="S23" s="163"/>
      <c r="T23" s="163"/>
      <c r="U23" s="163"/>
      <c r="V23" s="164"/>
      <c r="W23" s="162"/>
      <c r="X23" s="163"/>
      <c r="Y23" s="163"/>
      <c r="Z23" s="163"/>
      <c r="AA23" s="163"/>
      <c r="AB23" s="163"/>
      <c r="AC23" s="164"/>
      <c r="AD23" s="162"/>
      <c r="AE23" s="163"/>
      <c r="AF23" s="163"/>
      <c r="AG23" s="163"/>
      <c r="AH23" s="163"/>
      <c r="AI23" s="163"/>
      <c r="AJ23" s="164"/>
      <c r="AK23" s="162"/>
      <c r="AL23" s="163"/>
      <c r="AM23" s="163"/>
      <c r="AN23" s="163"/>
      <c r="AO23" s="163"/>
      <c r="AP23" s="163"/>
      <c r="AQ23" s="164"/>
      <c r="AR23" s="162"/>
      <c r="AS23" s="163"/>
      <c r="AT23" s="164"/>
      <c r="AU23" s="505">
        <f t="shared" si="3"/>
        <v>0</v>
      </c>
      <c r="AV23" s="506"/>
      <c r="AW23" s="507">
        <f t="shared" si="1"/>
        <v>0</v>
      </c>
      <c r="AX23" s="508"/>
      <c r="AY23" s="494"/>
      <c r="AZ23" s="495"/>
      <c r="BA23" s="495"/>
      <c r="BB23" s="495"/>
      <c r="BC23" s="495"/>
      <c r="BD23" s="496"/>
    </row>
    <row r="24" spans="2:56" ht="40" customHeight="1" x14ac:dyDescent="0.2">
      <c r="B24" s="161">
        <f t="shared" si="2"/>
        <v>12</v>
      </c>
      <c r="C24" s="497"/>
      <c r="D24" s="498"/>
      <c r="E24" s="499"/>
      <c r="F24" s="500"/>
      <c r="G24" s="499"/>
      <c r="H24" s="501"/>
      <c r="I24" s="501"/>
      <c r="J24" s="501"/>
      <c r="K24" s="500"/>
      <c r="L24" s="502"/>
      <c r="M24" s="503"/>
      <c r="N24" s="503"/>
      <c r="O24" s="504"/>
      <c r="P24" s="162"/>
      <c r="Q24" s="163"/>
      <c r="R24" s="163"/>
      <c r="S24" s="163"/>
      <c r="T24" s="163"/>
      <c r="U24" s="163"/>
      <c r="V24" s="164"/>
      <c r="W24" s="162"/>
      <c r="X24" s="163"/>
      <c r="Y24" s="163"/>
      <c r="Z24" s="163"/>
      <c r="AA24" s="163"/>
      <c r="AB24" s="163"/>
      <c r="AC24" s="164"/>
      <c r="AD24" s="162"/>
      <c r="AE24" s="163"/>
      <c r="AF24" s="163"/>
      <c r="AG24" s="163"/>
      <c r="AH24" s="163"/>
      <c r="AI24" s="163"/>
      <c r="AJ24" s="164"/>
      <c r="AK24" s="162"/>
      <c r="AL24" s="163"/>
      <c r="AM24" s="163"/>
      <c r="AN24" s="163"/>
      <c r="AO24" s="163"/>
      <c r="AP24" s="163"/>
      <c r="AQ24" s="164"/>
      <c r="AR24" s="162"/>
      <c r="AS24" s="163"/>
      <c r="AT24" s="164"/>
      <c r="AU24" s="505">
        <f t="shared" si="3"/>
        <v>0</v>
      </c>
      <c r="AV24" s="506"/>
      <c r="AW24" s="507">
        <f t="shared" si="1"/>
        <v>0</v>
      </c>
      <c r="AX24" s="508"/>
      <c r="AY24" s="494"/>
      <c r="AZ24" s="495"/>
      <c r="BA24" s="495"/>
      <c r="BB24" s="495"/>
      <c r="BC24" s="495"/>
      <c r="BD24" s="496"/>
    </row>
    <row r="25" spans="2:56" ht="40" customHeight="1" x14ac:dyDescent="0.2">
      <c r="B25" s="161">
        <f t="shared" si="2"/>
        <v>13</v>
      </c>
      <c r="C25" s="497"/>
      <c r="D25" s="498"/>
      <c r="E25" s="499"/>
      <c r="F25" s="500"/>
      <c r="G25" s="499"/>
      <c r="H25" s="501"/>
      <c r="I25" s="501"/>
      <c r="J25" s="501"/>
      <c r="K25" s="500"/>
      <c r="L25" s="502"/>
      <c r="M25" s="503"/>
      <c r="N25" s="503"/>
      <c r="O25" s="504"/>
      <c r="P25" s="162"/>
      <c r="Q25" s="163"/>
      <c r="R25" s="163"/>
      <c r="S25" s="163"/>
      <c r="T25" s="163"/>
      <c r="U25" s="163"/>
      <c r="V25" s="164"/>
      <c r="W25" s="162"/>
      <c r="X25" s="163"/>
      <c r="Y25" s="163"/>
      <c r="Z25" s="163"/>
      <c r="AA25" s="163"/>
      <c r="AB25" s="163"/>
      <c r="AC25" s="164"/>
      <c r="AD25" s="162"/>
      <c r="AE25" s="163"/>
      <c r="AF25" s="163"/>
      <c r="AG25" s="163"/>
      <c r="AH25" s="163"/>
      <c r="AI25" s="163"/>
      <c r="AJ25" s="164"/>
      <c r="AK25" s="162"/>
      <c r="AL25" s="163"/>
      <c r="AM25" s="163"/>
      <c r="AN25" s="163"/>
      <c r="AO25" s="163"/>
      <c r="AP25" s="163"/>
      <c r="AQ25" s="164"/>
      <c r="AR25" s="162"/>
      <c r="AS25" s="163"/>
      <c r="AT25" s="164"/>
      <c r="AU25" s="505">
        <f t="shared" si="3"/>
        <v>0</v>
      </c>
      <c r="AV25" s="506"/>
      <c r="AW25" s="507">
        <f t="shared" si="1"/>
        <v>0</v>
      </c>
      <c r="AX25" s="508"/>
      <c r="AY25" s="494"/>
      <c r="AZ25" s="495"/>
      <c r="BA25" s="495"/>
      <c r="BB25" s="495"/>
      <c r="BC25" s="495"/>
      <c r="BD25" s="496"/>
    </row>
    <row r="26" spans="2:56" ht="40" customHeight="1" x14ac:dyDescent="0.2">
      <c r="B26" s="161">
        <f t="shared" si="2"/>
        <v>14</v>
      </c>
      <c r="C26" s="497"/>
      <c r="D26" s="498"/>
      <c r="E26" s="499"/>
      <c r="F26" s="500"/>
      <c r="G26" s="499"/>
      <c r="H26" s="501"/>
      <c r="I26" s="501"/>
      <c r="J26" s="501"/>
      <c r="K26" s="500"/>
      <c r="L26" s="502"/>
      <c r="M26" s="503"/>
      <c r="N26" s="503"/>
      <c r="O26" s="504"/>
      <c r="P26" s="162"/>
      <c r="Q26" s="163"/>
      <c r="R26" s="163"/>
      <c r="S26" s="163"/>
      <c r="T26" s="163"/>
      <c r="U26" s="163"/>
      <c r="V26" s="164"/>
      <c r="W26" s="162"/>
      <c r="X26" s="163"/>
      <c r="Y26" s="163"/>
      <c r="Z26" s="163"/>
      <c r="AA26" s="163"/>
      <c r="AB26" s="163"/>
      <c r="AC26" s="164"/>
      <c r="AD26" s="162"/>
      <c r="AE26" s="163"/>
      <c r="AF26" s="163"/>
      <c r="AG26" s="163"/>
      <c r="AH26" s="163"/>
      <c r="AI26" s="163"/>
      <c r="AJ26" s="164"/>
      <c r="AK26" s="162"/>
      <c r="AL26" s="163"/>
      <c r="AM26" s="163"/>
      <c r="AN26" s="163"/>
      <c r="AO26" s="163"/>
      <c r="AP26" s="163"/>
      <c r="AQ26" s="164"/>
      <c r="AR26" s="162"/>
      <c r="AS26" s="163"/>
      <c r="AT26" s="164"/>
      <c r="AU26" s="505">
        <f t="shared" si="3"/>
        <v>0</v>
      </c>
      <c r="AV26" s="506"/>
      <c r="AW26" s="507">
        <f t="shared" si="1"/>
        <v>0</v>
      </c>
      <c r="AX26" s="508"/>
      <c r="AY26" s="494"/>
      <c r="AZ26" s="495"/>
      <c r="BA26" s="495"/>
      <c r="BB26" s="495"/>
      <c r="BC26" s="495"/>
      <c r="BD26" s="496"/>
    </row>
    <row r="27" spans="2:56" ht="40" customHeight="1" x14ac:dyDescent="0.2">
      <c r="B27" s="161">
        <f t="shared" si="2"/>
        <v>15</v>
      </c>
      <c r="C27" s="497"/>
      <c r="D27" s="498"/>
      <c r="E27" s="499"/>
      <c r="F27" s="500"/>
      <c r="G27" s="499"/>
      <c r="H27" s="501"/>
      <c r="I27" s="501"/>
      <c r="J27" s="501"/>
      <c r="K27" s="500"/>
      <c r="L27" s="502"/>
      <c r="M27" s="503"/>
      <c r="N27" s="503"/>
      <c r="O27" s="504"/>
      <c r="P27" s="162"/>
      <c r="Q27" s="163"/>
      <c r="R27" s="163"/>
      <c r="S27" s="163"/>
      <c r="T27" s="163"/>
      <c r="U27" s="163"/>
      <c r="V27" s="164"/>
      <c r="W27" s="162"/>
      <c r="X27" s="163"/>
      <c r="Y27" s="163"/>
      <c r="Z27" s="163"/>
      <c r="AA27" s="163"/>
      <c r="AB27" s="163"/>
      <c r="AC27" s="164"/>
      <c r="AD27" s="162"/>
      <c r="AE27" s="163"/>
      <c r="AF27" s="163"/>
      <c r="AG27" s="163"/>
      <c r="AH27" s="163"/>
      <c r="AI27" s="163"/>
      <c r="AJ27" s="164"/>
      <c r="AK27" s="162"/>
      <c r="AL27" s="163"/>
      <c r="AM27" s="163"/>
      <c r="AN27" s="163"/>
      <c r="AO27" s="163"/>
      <c r="AP27" s="163"/>
      <c r="AQ27" s="164"/>
      <c r="AR27" s="162"/>
      <c r="AS27" s="163"/>
      <c r="AT27" s="164"/>
      <c r="AU27" s="505">
        <f t="shared" si="3"/>
        <v>0</v>
      </c>
      <c r="AV27" s="506"/>
      <c r="AW27" s="507">
        <f t="shared" si="1"/>
        <v>0</v>
      </c>
      <c r="AX27" s="508"/>
      <c r="AY27" s="494"/>
      <c r="AZ27" s="495"/>
      <c r="BA27" s="495"/>
      <c r="BB27" s="495"/>
      <c r="BC27" s="495"/>
      <c r="BD27" s="496"/>
    </row>
    <row r="28" spans="2:56" ht="40" customHeight="1" x14ac:dyDescent="0.2">
      <c r="B28" s="161">
        <f t="shared" si="2"/>
        <v>16</v>
      </c>
      <c r="C28" s="497"/>
      <c r="D28" s="498"/>
      <c r="E28" s="499"/>
      <c r="F28" s="500"/>
      <c r="G28" s="499"/>
      <c r="H28" s="501"/>
      <c r="I28" s="501"/>
      <c r="J28" s="501"/>
      <c r="K28" s="500"/>
      <c r="L28" s="502"/>
      <c r="M28" s="503"/>
      <c r="N28" s="503"/>
      <c r="O28" s="504"/>
      <c r="P28" s="162"/>
      <c r="Q28" s="163"/>
      <c r="R28" s="163"/>
      <c r="S28" s="163"/>
      <c r="T28" s="163"/>
      <c r="U28" s="163"/>
      <c r="V28" s="164"/>
      <c r="W28" s="162"/>
      <c r="X28" s="163"/>
      <c r="Y28" s="163"/>
      <c r="Z28" s="163"/>
      <c r="AA28" s="163"/>
      <c r="AB28" s="163"/>
      <c r="AC28" s="164"/>
      <c r="AD28" s="162"/>
      <c r="AE28" s="163"/>
      <c r="AF28" s="163"/>
      <c r="AG28" s="163"/>
      <c r="AH28" s="163"/>
      <c r="AI28" s="163"/>
      <c r="AJ28" s="164"/>
      <c r="AK28" s="162"/>
      <c r="AL28" s="163"/>
      <c r="AM28" s="163"/>
      <c r="AN28" s="163"/>
      <c r="AO28" s="163"/>
      <c r="AP28" s="163"/>
      <c r="AQ28" s="164"/>
      <c r="AR28" s="162"/>
      <c r="AS28" s="163"/>
      <c r="AT28" s="164"/>
      <c r="AU28" s="505">
        <f t="shared" si="3"/>
        <v>0</v>
      </c>
      <c r="AV28" s="506"/>
      <c r="AW28" s="507">
        <f t="shared" si="1"/>
        <v>0</v>
      </c>
      <c r="AX28" s="508"/>
      <c r="AY28" s="494"/>
      <c r="AZ28" s="495"/>
      <c r="BA28" s="495"/>
      <c r="BB28" s="495"/>
      <c r="BC28" s="495"/>
      <c r="BD28" s="496"/>
    </row>
    <row r="29" spans="2:56" ht="40" customHeight="1" thickBot="1" x14ac:dyDescent="0.25">
      <c r="B29" s="165">
        <f t="shared" si="2"/>
        <v>17</v>
      </c>
      <c r="C29" s="482"/>
      <c r="D29" s="483"/>
      <c r="E29" s="484"/>
      <c r="F29" s="485"/>
      <c r="G29" s="484"/>
      <c r="H29" s="486"/>
      <c r="I29" s="486"/>
      <c r="J29" s="486"/>
      <c r="K29" s="485"/>
      <c r="L29" s="487"/>
      <c r="M29" s="488"/>
      <c r="N29" s="488"/>
      <c r="O29" s="489"/>
      <c r="P29" s="166"/>
      <c r="Q29" s="167"/>
      <c r="R29" s="167"/>
      <c r="S29" s="167"/>
      <c r="T29" s="167"/>
      <c r="U29" s="167"/>
      <c r="V29" s="168"/>
      <c r="W29" s="166"/>
      <c r="X29" s="167"/>
      <c r="Y29" s="167"/>
      <c r="Z29" s="167"/>
      <c r="AA29" s="167"/>
      <c r="AB29" s="167"/>
      <c r="AC29" s="168"/>
      <c r="AD29" s="166"/>
      <c r="AE29" s="167"/>
      <c r="AF29" s="167"/>
      <c r="AG29" s="167"/>
      <c r="AH29" s="167"/>
      <c r="AI29" s="167"/>
      <c r="AJ29" s="168"/>
      <c r="AK29" s="166"/>
      <c r="AL29" s="167"/>
      <c r="AM29" s="167"/>
      <c r="AN29" s="167"/>
      <c r="AO29" s="167"/>
      <c r="AP29" s="167"/>
      <c r="AQ29" s="168"/>
      <c r="AR29" s="166"/>
      <c r="AS29" s="167"/>
      <c r="AT29" s="168"/>
      <c r="AU29" s="490">
        <f t="shared" si="3"/>
        <v>0</v>
      </c>
      <c r="AV29" s="491"/>
      <c r="AW29" s="492">
        <f t="shared" si="1"/>
        <v>0</v>
      </c>
      <c r="AX29" s="493"/>
      <c r="AY29" s="464"/>
      <c r="AZ29" s="465"/>
      <c r="BA29" s="465"/>
      <c r="BB29" s="465"/>
      <c r="BC29" s="465"/>
      <c r="BD29" s="466"/>
    </row>
    <row r="30" spans="2:56" ht="40" hidden="1" customHeight="1" thickBot="1" x14ac:dyDescent="0.25">
      <c r="B30" s="340">
        <f t="shared" si="2"/>
        <v>18</v>
      </c>
      <c r="C30" s="467"/>
      <c r="D30" s="468"/>
      <c r="E30" s="469"/>
      <c r="F30" s="470"/>
      <c r="G30" s="469"/>
      <c r="H30" s="471"/>
      <c r="I30" s="471"/>
      <c r="J30" s="471"/>
      <c r="K30" s="470"/>
      <c r="L30" s="472"/>
      <c r="M30" s="473"/>
      <c r="N30" s="473"/>
      <c r="O30" s="474"/>
      <c r="P30" s="341"/>
      <c r="Q30" s="342"/>
      <c r="R30" s="342"/>
      <c r="S30" s="342"/>
      <c r="T30" s="342"/>
      <c r="U30" s="342"/>
      <c r="V30" s="343"/>
      <c r="W30" s="341"/>
      <c r="X30" s="342"/>
      <c r="Y30" s="342"/>
      <c r="Z30" s="342"/>
      <c r="AA30" s="342"/>
      <c r="AB30" s="342"/>
      <c r="AC30" s="343"/>
      <c r="AD30" s="341"/>
      <c r="AE30" s="342"/>
      <c r="AF30" s="342"/>
      <c r="AG30" s="342"/>
      <c r="AH30" s="342"/>
      <c r="AI30" s="342"/>
      <c r="AJ30" s="343"/>
      <c r="AK30" s="341"/>
      <c r="AL30" s="342"/>
      <c r="AM30" s="342"/>
      <c r="AN30" s="342"/>
      <c r="AO30" s="342"/>
      <c r="AP30" s="342"/>
      <c r="AQ30" s="343"/>
      <c r="AR30" s="341"/>
      <c r="AS30" s="342"/>
      <c r="AT30" s="343"/>
      <c r="AU30" s="475">
        <f t="shared" si="3"/>
        <v>0</v>
      </c>
      <c r="AV30" s="476"/>
      <c r="AW30" s="477">
        <f t="shared" si="1"/>
        <v>0</v>
      </c>
      <c r="AX30" s="478"/>
      <c r="AY30" s="479"/>
      <c r="AZ30" s="480"/>
      <c r="BA30" s="480"/>
      <c r="BB30" s="480"/>
      <c r="BC30" s="480"/>
      <c r="BD30" s="481"/>
    </row>
    <row r="31" spans="2:56" ht="20.25" customHeight="1" x14ac:dyDescent="0.2">
      <c r="C31" s="169"/>
      <c r="D31" s="170"/>
      <c r="E31" s="171"/>
      <c r="AC31" s="147"/>
    </row>
    <row r="32" spans="2:56" ht="20.25" customHeight="1" x14ac:dyDescent="0.2">
      <c r="B32" s="138" t="s">
        <v>66</v>
      </c>
      <c r="C32" s="138"/>
      <c r="D32" s="138"/>
      <c r="E32" s="138"/>
      <c r="F32" s="138"/>
      <c r="G32" s="138"/>
      <c r="H32" s="138"/>
      <c r="I32" s="138"/>
      <c r="J32" s="138"/>
      <c r="K32" s="138"/>
      <c r="L32" s="144"/>
      <c r="M32" s="138"/>
      <c r="N32" s="138"/>
      <c r="O32" s="138"/>
      <c r="P32" s="138"/>
      <c r="Q32" s="138"/>
      <c r="R32" s="138"/>
      <c r="S32" s="138"/>
      <c r="T32" s="138" t="s">
        <v>67</v>
      </c>
      <c r="U32" s="138"/>
      <c r="V32" s="138"/>
      <c r="W32" s="138"/>
      <c r="X32" s="138"/>
      <c r="Y32" s="138"/>
      <c r="Z32" s="173"/>
    </row>
    <row r="33" spans="2:26" ht="20.25" customHeight="1" x14ac:dyDescent="0.2">
      <c r="B33" s="138"/>
      <c r="C33" s="462" t="s">
        <v>68</v>
      </c>
      <c r="D33" s="462"/>
      <c r="E33" s="462" t="s">
        <v>69</v>
      </c>
      <c r="F33" s="462"/>
      <c r="G33" s="462"/>
      <c r="H33" s="462"/>
      <c r="I33" s="138"/>
      <c r="J33" s="463" t="s">
        <v>70</v>
      </c>
      <c r="K33" s="463"/>
      <c r="L33" s="463"/>
      <c r="M33" s="463"/>
      <c r="N33" s="138"/>
      <c r="O33" s="138"/>
      <c r="P33" s="174" t="s">
        <v>71</v>
      </c>
      <c r="Q33" s="174"/>
      <c r="R33" s="138"/>
      <c r="S33" s="138"/>
      <c r="T33" s="437" t="s">
        <v>72</v>
      </c>
      <c r="U33" s="439"/>
      <c r="V33" s="437" t="s">
        <v>73</v>
      </c>
      <c r="W33" s="438"/>
      <c r="X33" s="438"/>
      <c r="Y33" s="439"/>
      <c r="Z33" s="173"/>
    </row>
    <row r="34" spans="2:26" ht="20.25" customHeight="1" x14ac:dyDescent="0.2">
      <c r="B34" s="138"/>
      <c r="C34" s="436"/>
      <c r="D34" s="436"/>
      <c r="E34" s="436" t="s">
        <v>74</v>
      </c>
      <c r="F34" s="436"/>
      <c r="G34" s="436" t="s">
        <v>75</v>
      </c>
      <c r="H34" s="436"/>
      <c r="I34" s="138"/>
      <c r="J34" s="436" t="s">
        <v>74</v>
      </c>
      <c r="K34" s="436"/>
      <c r="L34" s="436" t="s">
        <v>75</v>
      </c>
      <c r="M34" s="436"/>
      <c r="N34" s="138"/>
      <c r="O34" s="138"/>
      <c r="P34" s="174" t="s">
        <v>76</v>
      </c>
      <c r="Q34" s="174"/>
      <c r="R34" s="138"/>
      <c r="S34" s="138"/>
      <c r="T34" s="437" t="s">
        <v>77</v>
      </c>
      <c r="U34" s="439"/>
      <c r="V34" s="437" t="s">
        <v>78</v>
      </c>
      <c r="W34" s="438"/>
      <c r="X34" s="438"/>
      <c r="Y34" s="439"/>
      <c r="Z34" s="175"/>
    </row>
    <row r="35" spans="2:26" ht="20.25" customHeight="1" x14ac:dyDescent="0.2">
      <c r="B35" s="138"/>
      <c r="C35" s="437" t="s">
        <v>77</v>
      </c>
      <c r="D35" s="439"/>
      <c r="E35" s="454">
        <f>SUMIFS($AU$13:$AV$30,$C$13:$D$30,"福祉用具専門相談員",$E$13:$F$30,"A")</f>
        <v>0</v>
      </c>
      <c r="F35" s="455"/>
      <c r="G35" s="456">
        <f>SUMIFS($AW$13:$AX$30,$C$13:$D$30,"福祉用具専門相談員",$E$13:$F$30,"A")</f>
        <v>0</v>
      </c>
      <c r="H35" s="457"/>
      <c r="I35" s="176"/>
      <c r="J35" s="458">
        <v>0</v>
      </c>
      <c r="K35" s="459"/>
      <c r="L35" s="458">
        <v>0</v>
      </c>
      <c r="M35" s="459"/>
      <c r="N35" s="176"/>
      <c r="O35" s="176"/>
      <c r="P35" s="458">
        <v>0</v>
      </c>
      <c r="Q35" s="459"/>
      <c r="R35" s="138"/>
      <c r="S35" s="138"/>
      <c r="T35" s="437" t="s">
        <v>79</v>
      </c>
      <c r="U35" s="439"/>
      <c r="V35" s="437" t="s">
        <v>80</v>
      </c>
      <c r="W35" s="438"/>
      <c r="X35" s="438"/>
      <c r="Y35" s="439"/>
      <c r="Z35" s="177"/>
    </row>
    <row r="36" spans="2:26" ht="20.25" customHeight="1" x14ac:dyDescent="0.2">
      <c r="B36" s="138"/>
      <c r="C36" s="437" t="s">
        <v>79</v>
      </c>
      <c r="D36" s="439"/>
      <c r="E36" s="454">
        <f>SUMIFS($AU$13:$AV$30,$C$13:$D$30,"福祉用具専門相談員",$E$13:$F$30,"B")</f>
        <v>0</v>
      </c>
      <c r="F36" s="455"/>
      <c r="G36" s="456">
        <f>SUMIFS($AW$13:$AX$30,$C$13:$D$30,"福祉用具専門相談員",$E$13:$F$30,"B")</f>
        <v>0</v>
      </c>
      <c r="H36" s="457"/>
      <c r="I36" s="176"/>
      <c r="J36" s="458">
        <v>0</v>
      </c>
      <c r="K36" s="459"/>
      <c r="L36" s="458">
        <v>0</v>
      </c>
      <c r="M36" s="459"/>
      <c r="N36" s="176"/>
      <c r="O36" s="176"/>
      <c r="P36" s="458">
        <v>0</v>
      </c>
      <c r="Q36" s="459"/>
      <c r="R36" s="138"/>
      <c r="S36" s="138"/>
      <c r="T36" s="437" t="s">
        <v>81</v>
      </c>
      <c r="U36" s="439"/>
      <c r="V36" s="437" t="s">
        <v>82</v>
      </c>
      <c r="W36" s="438"/>
      <c r="X36" s="438"/>
      <c r="Y36" s="439"/>
      <c r="Z36" s="177"/>
    </row>
    <row r="37" spans="2:26" ht="20.25" customHeight="1" x14ac:dyDescent="0.2">
      <c r="B37" s="138"/>
      <c r="C37" s="437" t="s">
        <v>81</v>
      </c>
      <c r="D37" s="439"/>
      <c r="E37" s="454">
        <f>SUMIFS($AU$13:$AV$30,$C$13:$D$30,"福祉用具専門相談員",$E$13:$F$30,"C")</f>
        <v>0</v>
      </c>
      <c r="F37" s="455"/>
      <c r="G37" s="456">
        <f>SUMIFS($AW$13:$AX$30,$C$13:$D$30,"福祉用具専門相談員",$E$13:$F$30,"C")</f>
        <v>0</v>
      </c>
      <c r="H37" s="457"/>
      <c r="I37" s="176"/>
      <c r="J37" s="458">
        <v>0</v>
      </c>
      <c r="K37" s="459"/>
      <c r="L37" s="460">
        <v>0</v>
      </c>
      <c r="M37" s="461"/>
      <c r="N37" s="176"/>
      <c r="O37" s="176"/>
      <c r="P37" s="454" t="s">
        <v>83</v>
      </c>
      <c r="Q37" s="455"/>
      <c r="R37" s="138"/>
      <c r="S37" s="138"/>
      <c r="T37" s="437" t="s">
        <v>84</v>
      </c>
      <c r="U37" s="439"/>
      <c r="V37" s="437" t="s">
        <v>85</v>
      </c>
      <c r="W37" s="438"/>
      <c r="X37" s="438"/>
      <c r="Y37" s="439"/>
      <c r="Z37" s="178"/>
    </row>
    <row r="38" spans="2:26" ht="20.25" customHeight="1" x14ac:dyDescent="0.2">
      <c r="B38" s="138"/>
      <c r="C38" s="437" t="s">
        <v>84</v>
      </c>
      <c r="D38" s="439"/>
      <c r="E38" s="454">
        <f>SUMIFS($AU$13:$AV$30,$C$13:$D$30,"福祉用具専門相談員",$E$13:$F$30,"D")</f>
        <v>0</v>
      </c>
      <c r="F38" s="455"/>
      <c r="G38" s="456">
        <f>SUMIFS($AW$13:$AX$30,$C$13:$D$30,"福祉用具専門相談員",$E$13:$F$30,"D")</f>
        <v>0</v>
      </c>
      <c r="H38" s="457"/>
      <c r="I38" s="176"/>
      <c r="J38" s="458">
        <v>0</v>
      </c>
      <c r="K38" s="459"/>
      <c r="L38" s="460">
        <v>0</v>
      </c>
      <c r="M38" s="461"/>
      <c r="N38" s="176"/>
      <c r="O38" s="176"/>
      <c r="P38" s="454" t="s">
        <v>83</v>
      </c>
      <c r="Q38" s="455"/>
      <c r="R38" s="138"/>
      <c r="S38" s="138"/>
      <c r="T38" s="138"/>
      <c r="U38" s="452"/>
      <c r="V38" s="452"/>
      <c r="W38" s="453"/>
      <c r="X38" s="453"/>
      <c r="Y38" s="179"/>
      <c r="Z38" s="179"/>
    </row>
    <row r="39" spans="2:26" ht="20.25" customHeight="1" x14ac:dyDescent="0.2">
      <c r="B39" s="138"/>
      <c r="C39" s="437" t="s">
        <v>86</v>
      </c>
      <c r="D39" s="439"/>
      <c r="E39" s="454">
        <f>SUM(E35:F38)</f>
        <v>0</v>
      </c>
      <c r="F39" s="455"/>
      <c r="G39" s="456">
        <f>SUM(G35:H38)</f>
        <v>0</v>
      </c>
      <c r="H39" s="457"/>
      <c r="I39" s="176"/>
      <c r="J39" s="454">
        <f>SUM(J35:K38)</f>
        <v>0</v>
      </c>
      <c r="K39" s="455"/>
      <c r="L39" s="454">
        <f>SUM(L35:M38)</f>
        <v>0</v>
      </c>
      <c r="M39" s="455"/>
      <c r="N39" s="176"/>
      <c r="O39" s="176"/>
      <c r="P39" s="454">
        <f>SUM(P35:Q36)</f>
        <v>0</v>
      </c>
      <c r="Q39" s="455"/>
      <c r="R39" s="138"/>
      <c r="S39" s="138"/>
      <c r="T39" s="138"/>
      <c r="U39" s="452"/>
      <c r="V39" s="452"/>
      <c r="W39" s="453"/>
      <c r="X39" s="453"/>
      <c r="Y39" s="180"/>
      <c r="Z39" s="180"/>
    </row>
    <row r="40" spans="2:26" ht="20.25" customHeight="1" x14ac:dyDescent="0.2">
      <c r="B40" s="138"/>
      <c r="C40" s="138"/>
      <c r="D40" s="138"/>
      <c r="E40" s="138"/>
      <c r="F40" s="138"/>
      <c r="G40" s="138"/>
      <c r="H40" s="138"/>
      <c r="I40" s="138"/>
      <c r="J40" s="138"/>
      <c r="K40" s="138"/>
      <c r="L40" s="144"/>
      <c r="M40" s="138"/>
      <c r="N40" s="138"/>
      <c r="O40" s="138"/>
      <c r="P40" s="138"/>
      <c r="Q40" s="138"/>
      <c r="R40" s="138"/>
      <c r="S40" s="138"/>
      <c r="T40" s="138"/>
      <c r="U40" s="173"/>
      <c r="V40" s="173"/>
      <c r="W40" s="173"/>
      <c r="X40" s="173"/>
      <c r="Y40" s="173"/>
      <c r="Z40" s="173"/>
    </row>
    <row r="41" spans="2:26" ht="20.25" customHeight="1" x14ac:dyDescent="0.2">
      <c r="B41" s="138"/>
      <c r="C41" s="144" t="s">
        <v>87</v>
      </c>
      <c r="D41" s="138"/>
      <c r="E41" s="138"/>
      <c r="F41" s="138"/>
      <c r="G41" s="138"/>
      <c r="H41" s="138"/>
      <c r="I41" s="181" t="s">
        <v>88</v>
      </c>
      <c r="J41" s="446" t="s">
        <v>89</v>
      </c>
      <c r="K41" s="447"/>
      <c r="L41" s="182"/>
      <c r="M41" s="181"/>
      <c r="N41" s="138"/>
      <c r="O41" s="138"/>
      <c r="P41" s="138"/>
      <c r="Q41" s="138"/>
      <c r="R41" s="138"/>
      <c r="S41" s="138"/>
      <c r="T41" s="138"/>
      <c r="U41" s="183"/>
      <c r="V41" s="173"/>
      <c r="W41" s="173"/>
      <c r="X41" s="173"/>
      <c r="Y41" s="173"/>
      <c r="Z41" s="173"/>
    </row>
    <row r="42" spans="2:26" ht="20.25" customHeight="1" x14ac:dyDescent="0.2">
      <c r="B42" s="138"/>
      <c r="C42" s="138" t="s">
        <v>90</v>
      </c>
      <c r="D42" s="138"/>
      <c r="E42" s="138"/>
      <c r="F42" s="138"/>
      <c r="G42" s="138"/>
      <c r="H42" s="138" t="s">
        <v>91</v>
      </c>
      <c r="I42" s="138"/>
      <c r="J42" s="138"/>
      <c r="K42" s="138"/>
      <c r="L42" s="144"/>
      <c r="M42" s="138"/>
      <c r="N42" s="138"/>
      <c r="O42" s="138"/>
      <c r="P42" s="138"/>
      <c r="Q42" s="138"/>
      <c r="R42" s="138"/>
      <c r="S42" s="138"/>
      <c r="T42" s="138"/>
      <c r="U42" s="173"/>
      <c r="V42" s="173"/>
      <c r="W42" s="173"/>
      <c r="X42" s="173"/>
      <c r="Y42" s="173"/>
      <c r="Z42" s="173"/>
    </row>
    <row r="43" spans="2:26" ht="20.25" customHeight="1" x14ac:dyDescent="0.2">
      <c r="B43" s="138"/>
      <c r="C43" s="138" t="str">
        <f>IF($J$41="週","対象時間数（週平均）","対象時間数（当月合計）")</f>
        <v>対象時間数（週平均）</v>
      </c>
      <c r="D43" s="138"/>
      <c r="E43" s="138"/>
      <c r="F43" s="138"/>
      <c r="G43" s="138"/>
      <c r="H43" s="138" t="str">
        <f>IF($J$41="週","週に勤務すべき時間数","当月に勤務すべき時間数")</f>
        <v>週に勤務すべき時間数</v>
      </c>
      <c r="I43" s="138"/>
      <c r="J43" s="138"/>
      <c r="K43" s="138"/>
      <c r="L43" s="144"/>
      <c r="M43" s="436" t="s">
        <v>92</v>
      </c>
      <c r="N43" s="436"/>
      <c r="O43" s="436"/>
      <c r="P43" s="436"/>
      <c r="Q43" s="138"/>
      <c r="R43" s="138"/>
      <c r="S43" s="138"/>
      <c r="T43" s="138"/>
      <c r="U43" s="173"/>
      <c r="V43" s="173"/>
      <c r="W43" s="173"/>
      <c r="X43" s="173"/>
      <c r="Y43" s="173"/>
      <c r="Z43" s="173"/>
    </row>
    <row r="44" spans="2:26" ht="20.25" customHeight="1" x14ac:dyDescent="0.2">
      <c r="B44" s="138"/>
      <c r="C44" s="448">
        <f>IF($J$41="週",L39,J39)</f>
        <v>0</v>
      </c>
      <c r="D44" s="449"/>
      <c r="E44" s="449"/>
      <c r="F44" s="450"/>
      <c r="G44" s="184" t="s">
        <v>93</v>
      </c>
      <c r="H44" s="437">
        <f>IF($J$41="週",$AV$5,$AZ$5)</f>
        <v>0</v>
      </c>
      <c r="I44" s="438"/>
      <c r="J44" s="438"/>
      <c r="K44" s="439"/>
      <c r="L44" s="184" t="s">
        <v>94</v>
      </c>
      <c r="M44" s="440" t="e">
        <f>ROUNDDOWN(C44/H44,1)</f>
        <v>#DIV/0!</v>
      </c>
      <c r="N44" s="441"/>
      <c r="O44" s="441"/>
      <c r="P44" s="442"/>
      <c r="Q44" s="138"/>
      <c r="R44" s="138"/>
      <c r="S44" s="138"/>
      <c r="T44" s="138"/>
      <c r="U44" s="451"/>
      <c r="V44" s="451"/>
      <c r="W44" s="451"/>
      <c r="X44" s="451"/>
      <c r="Y44" s="177"/>
      <c r="Z44" s="173"/>
    </row>
    <row r="45" spans="2:26" ht="20.25" customHeight="1" x14ac:dyDescent="0.2">
      <c r="B45" s="138"/>
      <c r="C45" s="138"/>
      <c r="D45" s="138"/>
      <c r="E45" s="138"/>
      <c r="F45" s="138"/>
      <c r="G45" s="138"/>
      <c r="H45" s="138"/>
      <c r="I45" s="138"/>
      <c r="J45" s="138"/>
      <c r="K45" s="138"/>
      <c r="L45" s="144"/>
      <c r="M45" s="138" t="s">
        <v>95</v>
      </c>
      <c r="N45" s="138"/>
      <c r="O45" s="138"/>
      <c r="P45" s="138"/>
      <c r="Q45" s="138"/>
      <c r="R45" s="138"/>
      <c r="S45" s="138"/>
      <c r="T45" s="138"/>
      <c r="U45" s="173"/>
      <c r="V45" s="173"/>
      <c r="W45" s="173"/>
      <c r="X45" s="173"/>
      <c r="Y45" s="173"/>
      <c r="Z45" s="173"/>
    </row>
    <row r="46" spans="2:26" ht="20.25" customHeight="1" x14ac:dyDescent="0.2">
      <c r="B46" s="138"/>
      <c r="C46" s="138" t="s">
        <v>96</v>
      </c>
      <c r="D46" s="138"/>
      <c r="E46" s="138"/>
      <c r="F46" s="138"/>
      <c r="G46" s="138"/>
      <c r="H46" s="138"/>
      <c r="I46" s="138"/>
      <c r="J46" s="138"/>
      <c r="K46" s="138"/>
      <c r="L46" s="144"/>
      <c r="M46" s="138"/>
      <c r="N46" s="138"/>
      <c r="O46" s="138"/>
      <c r="P46" s="138"/>
      <c r="Q46" s="138"/>
      <c r="R46" s="138"/>
      <c r="S46" s="138"/>
      <c r="T46" s="138"/>
      <c r="U46" s="138"/>
      <c r="V46" s="185"/>
      <c r="W46" s="186"/>
      <c r="X46" s="186"/>
      <c r="Y46" s="138"/>
      <c r="Z46" s="138"/>
    </row>
    <row r="47" spans="2:26" ht="20.25" customHeight="1" x14ac:dyDescent="0.2">
      <c r="B47" s="138"/>
      <c r="C47" s="138" t="s">
        <v>71</v>
      </c>
      <c r="D47" s="138"/>
      <c r="E47" s="138"/>
      <c r="F47" s="138"/>
      <c r="G47" s="138"/>
      <c r="H47" s="138"/>
      <c r="I47" s="138"/>
      <c r="J47" s="138"/>
      <c r="K47" s="138"/>
      <c r="L47" s="144"/>
      <c r="M47" s="184"/>
      <c r="N47" s="184"/>
      <c r="O47" s="184"/>
      <c r="P47" s="184"/>
      <c r="Q47" s="138"/>
      <c r="R47" s="138"/>
      <c r="S47" s="138"/>
      <c r="T47" s="138"/>
      <c r="U47" s="138"/>
      <c r="V47" s="185"/>
      <c r="W47" s="186"/>
      <c r="X47" s="186"/>
      <c r="Y47" s="138"/>
      <c r="Z47" s="138"/>
    </row>
    <row r="48" spans="2:26" ht="20.25" customHeight="1" x14ac:dyDescent="0.2">
      <c r="B48" s="138"/>
      <c r="C48" s="138" t="s">
        <v>97</v>
      </c>
      <c r="D48" s="138"/>
      <c r="E48" s="138"/>
      <c r="F48" s="138"/>
      <c r="G48" s="138"/>
      <c r="H48" s="138" t="s">
        <v>98</v>
      </c>
      <c r="I48" s="138"/>
      <c r="J48" s="138"/>
      <c r="K48" s="138"/>
      <c r="L48" s="138"/>
      <c r="M48" s="436" t="s">
        <v>86</v>
      </c>
      <c r="N48" s="436"/>
      <c r="O48" s="436"/>
      <c r="P48" s="436"/>
      <c r="Q48" s="138"/>
      <c r="R48" s="138"/>
      <c r="S48" s="138"/>
      <c r="T48" s="138"/>
      <c r="U48" s="138"/>
      <c r="V48" s="185"/>
      <c r="W48" s="186"/>
      <c r="X48" s="186"/>
      <c r="Y48" s="138"/>
      <c r="Z48" s="138"/>
    </row>
    <row r="49" spans="2:58" ht="20.25" customHeight="1" x14ac:dyDescent="0.2">
      <c r="B49" s="138"/>
      <c r="C49" s="437">
        <f>P39</f>
        <v>0</v>
      </c>
      <c r="D49" s="438"/>
      <c r="E49" s="438"/>
      <c r="F49" s="439"/>
      <c r="G49" s="184" t="s">
        <v>99</v>
      </c>
      <c r="H49" s="440" t="e">
        <f>M44</f>
        <v>#DIV/0!</v>
      </c>
      <c r="I49" s="441"/>
      <c r="J49" s="441"/>
      <c r="K49" s="442"/>
      <c r="L49" s="184" t="s">
        <v>94</v>
      </c>
      <c r="M49" s="443" t="e">
        <f>ROUNDDOWN(C49+H49,1)</f>
        <v>#DIV/0!</v>
      </c>
      <c r="N49" s="444"/>
      <c r="O49" s="444"/>
      <c r="P49" s="445"/>
      <c r="Q49" s="138"/>
      <c r="R49" s="138"/>
      <c r="S49" s="138"/>
      <c r="T49" s="138"/>
      <c r="U49" s="138"/>
      <c r="V49" s="185"/>
      <c r="W49" s="186"/>
      <c r="X49" s="186"/>
      <c r="Y49" s="138"/>
      <c r="Z49" s="138"/>
    </row>
    <row r="50" spans="2:58" ht="20.25" customHeight="1" x14ac:dyDescent="0.2">
      <c r="B50" s="138"/>
      <c r="C50" s="138"/>
      <c r="D50" s="138"/>
      <c r="E50" s="138"/>
      <c r="F50" s="138"/>
      <c r="G50" s="138"/>
      <c r="H50" s="138"/>
      <c r="I50" s="138"/>
      <c r="J50" s="138"/>
      <c r="K50" s="138"/>
      <c r="L50" s="138"/>
      <c r="M50" s="138"/>
      <c r="N50" s="144"/>
      <c r="O50" s="138"/>
      <c r="P50" s="138"/>
      <c r="Q50" s="138"/>
      <c r="R50" s="138"/>
      <c r="S50" s="138"/>
      <c r="T50" s="138"/>
      <c r="U50" s="138"/>
      <c r="V50" s="185"/>
      <c r="W50" s="186"/>
      <c r="X50" s="186"/>
      <c r="Y50" s="138"/>
      <c r="Z50" s="138"/>
    </row>
    <row r="51" spans="2:58" ht="20.25" customHeight="1" x14ac:dyDescent="0.2">
      <c r="C51" s="147"/>
      <c r="D51" s="147"/>
      <c r="T51" s="147"/>
      <c r="AJ51" s="190"/>
      <c r="AK51" s="191"/>
      <c r="AL51" s="191"/>
      <c r="BE51" s="191"/>
    </row>
    <row r="52" spans="2:58" ht="20.25" customHeight="1" x14ac:dyDescent="0.2">
      <c r="C52" s="147"/>
      <c r="D52" s="147"/>
      <c r="U52" s="147"/>
      <c r="AK52" s="190"/>
      <c r="AL52" s="191"/>
      <c r="AM52" s="191"/>
      <c r="BF52" s="191"/>
    </row>
    <row r="53" spans="2:58" ht="20.25" customHeight="1" x14ac:dyDescent="0.2">
      <c r="D53" s="147"/>
      <c r="U53" s="147"/>
      <c r="AK53" s="190"/>
      <c r="AL53" s="191"/>
      <c r="AM53" s="191"/>
      <c r="BF53" s="191"/>
    </row>
    <row r="54" spans="2:58" ht="20.25" customHeight="1" x14ac:dyDescent="0.2">
      <c r="C54" s="147"/>
      <c r="D54" s="147"/>
      <c r="U54" s="147"/>
      <c r="AK54" s="190"/>
      <c r="AL54" s="191"/>
      <c r="AM54" s="191"/>
      <c r="BF54" s="191"/>
    </row>
    <row r="55" spans="2:58" ht="20.25" customHeight="1" x14ac:dyDescent="0.2">
      <c r="C55" s="190"/>
      <c r="D55" s="190"/>
      <c r="E55" s="190"/>
      <c r="F55" s="190"/>
      <c r="G55" s="190"/>
      <c r="H55" s="190"/>
      <c r="I55" s="190"/>
      <c r="J55" s="190"/>
      <c r="K55" s="190"/>
      <c r="L55" s="190"/>
      <c r="M55" s="190"/>
      <c r="N55" s="190"/>
      <c r="O55" s="190"/>
      <c r="P55" s="190"/>
      <c r="Q55" s="190"/>
      <c r="R55" s="190"/>
      <c r="S55" s="190"/>
      <c r="T55" s="190"/>
      <c r="U55" s="191"/>
      <c r="V55" s="191"/>
      <c r="W55" s="190"/>
      <c r="X55" s="190"/>
      <c r="Y55" s="190"/>
      <c r="Z55" s="190"/>
      <c r="AA55" s="190"/>
      <c r="AB55" s="190"/>
      <c r="AC55" s="190"/>
      <c r="AD55" s="190"/>
      <c r="AE55" s="190"/>
      <c r="AF55" s="190"/>
      <c r="AG55" s="190"/>
      <c r="AH55" s="190"/>
      <c r="AI55" s="190"/>
      <c r="AJ55" s="190"/>
      <c r="AK55" s="190"/>
      <c r="AL55" s="191"/>
      <c r="AM55" s="191"/>
      <c r="BF55" s="191"/>
    </row>
    <row r="56" spans="2:58" ht="20.25" customHeight="1" x14ac:dyDescent="0.2">
      <c r="C56" s="190"/>
      <c r="D56" s="190"/>
      <c r="E56" s="190"/>
      <c r="F56" s="190"/>
      <c r="G56" s="190"/>
      <c r="H56" s="190"/>
      <c r="I56" s="190"/>
      <c r="J56" s="190"/>
      <c r="K56" s="190"/>
      <c r="L56" s="190"/>
      <c r="M56" s="190"/>
      <c r="N56" s="190"/>
      <c r="O56" s="190"/>
      <c r="P56" s="190"/>
      <c r="Q56" s="190"/>
      <c r="R56" s="190"/>
      <c r="S56" s="190"/>
      <c r="T56" s="190"/>
      <c r="U56" s="191"/>
      <c r="V56" s="191"/>
      <c r="W56" s="190"/>
      <c r="X56" s="190"/>
      <c r="Y56" s="190"/>
      <c r="Z56" s="190"/>
      <c r="AA56" s="190"/>
      <c r="AB56" s="190"/>
      <c r="AC56" s="190"/>
      <c r="AD56" s="190"/>
      <c r="AE56" s="190"/>
      <c r="AF56" s="190"/>
      <c r="AG56" s="190"/>
      <c r="AH56" s="190"/>
      <c r="AI56" s="190"/>
      <c r="AJ56" s="190"/>
      <c r="AK56" s="190"/>
      <c r="AL56" s="191"/>
      <c r="AM56" s="191"/>
      <c r="BF56" s="191"/>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4"/>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list" allowBlank="1" showInputMessage="1" sqref="E13:F30" xr:uid="{AF2D1FDC-F1BA-4928-BA7C-251A159FCF88}">
      <formula1>"A, B, C, D"</formula1>
    </dataValidation>
    <dataValidation type="list" allowBlank="1" showInputMessage="1" showErrorMessage="1" sqref="AZ4:BC4" xr:uid="{7CE59C19-C2FB-48AF-ACC1-951B0C0CDB57}">
      <formula1>"予定,実績,予定・実績"</formula1>
    </dataValidation>
    <dataValidation type="list" errorStyle="warning" allowBlank="1" showInputMessage="1" error="リストにない場合のみ、入力してください。" sqref="G13:K30" xr:uid="{D454731A-BFA4-478B-AB79-9703F7AF8F3B}">
      <formula1>INDIRECT(C13)</formula1>
    </dataValidation>
    <dataValidation type="list" allowBlank="1" showInputMessage="1" sqref="C13:D30" xr:uid="{5873067C-1EED-49EE-AB74-07258513C422}">
      <formula1>職種</formula1>
    </dataValidation>
    <dataValidation type="list" allowBlank="1" showInputMessage="1" showErrorMessage="1" sqref="AZ3" xr:uid="{753EE45C-002D-4635-8C42-91488F9E2864}">
      <formula1>"４週,暦月"</formula1>
    </dataValidation>
    <dataValidation type="list" allowBlank="1" showInputMessage="1" showErrorMessage="1" sqref="J41:K41" xr:uid="{B6C5DD3A-1988-4593-B3E3-F551DEA7036F}">
      <formula1>"週,暦月"</formula1>
    </dataValidation>
    <dataValidation type="decimal" allowBlank="1" showInputMessage="1" showErrorMessage="1" error="入力可能範囲　32～40" sqref="AV5" xr:uid="{35D26F3C-3BD4-4995-98A9-A84AE49CFD97}">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D8A0F6B4-CCFA-4E91-A1B8-1650393BE60D}">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CA172-DCA7-4B6E-9EF9-0E2C65BF52F3}">
  <dimension ref="A1:BF56"/>
  <sheetViews>
    <sheetView showGridLines="0" view="pageBreakPreview" zoomScale="70" zoomScaleNormal="55" zoomScaleSheetLayoutView="70" workbookViewId="0">
      <selection activeCell="Q1" sqref="Q1"/>
    </sheetView>
  </sheetViews>
  <sheetFormatPr defaultColWidth="4.453125" defaultRowHeight="20.25" customHeight="1" x14ac:dyDescent="0.2"/>
  <cols>
    <col min="1" max="1" width="1.36328125" style="150" customWidth="1"/>
    <col min="2" max="56" width="5.6328125" style="150" customWidth="1"/>
    <col min="57" max="16384" width="4.453125" style="150"/>
  </cols>
  <sheetData>
    <row r="1" spans="1:57" s="120" customFormat="1" ht="20.25" customHeight="1" x14ac:dyDescent="0.2">
      <c r="A1" s="115"/>
      <c r="B1" s="115"/>
      <c r="C1" s="116" t="s">
        <v>100</v>
      </c>
      <c r="D1" s="116"/>
      <c r="E1" s="115"/>
      <c r="F1" s="115"/>
      <c r="G1" s="117" t="s">
        <v>101</v>
      </c>
      <c r="H1" s="115"/>
      <c r="I1" s="115"/>
      <c r="J1" s="116"/>
      <c r="K1" s="116"/>
      <c r="L1" s="116"/>
      <c r="M1" s="116"/>
      <c r="N1" s="115"/>
      <c r="O1" s="115"/>
      <c r="P1" s="115"/>
      <c r="Q1" s="115"/>
      <c r="R1" s="115"/>
      <c r="S1" s="115"/>
      <c r="T1" s="115"/>
      <c r="U1" s="115"/>
      <c r="V1" s="115"/>
      <c r="W1" s="115"/>
      <c r="X1" s="115"/>
      <c r="Y1" s="115"/>
      <c r="Z1" s="115"/>
      <c r="AA1" s="115"/>
      <c r="AB1" s="115"/>
      <c r="AC1" s="115"/>
      <c r="AD1" s="115"/>
      <c r="AE1" s="115"/>
      <c r="AF1" s="115"/>
      <c r="AG1" s="115"/>
      <c r="AH1" s="115"/>
      <c r="AI1" s="115"/>
      <c r="AJ1" s="115"/>
      <c r="AK1" s="118" t="s">
        <v>34</v>
      </c>
      <c r="AL1" s="118" t="s">
        <v>35</v>
      </c>
      <c r="AM1" s="541" t="s">
        <v>36</v>
      </c>
      <c r="AN1" s="541"/>
      <c r="AO1" s="541"/>
      <c r="AP1" s="541"/>
      <c r="AQ1" s="541"/>
      <c r="AR1" s="541"/>
      <c r="AS1" s="541"/>
      <c r="AT1" s="541"/>
      <c r="AU1" s="541"/>
      <c r="AV1" s="541"/>
      <c r="AW1" s="541"/>
      <c r="AX1" s="541"/>
      <c r="AY1" s="541"/>
      <c r="AZ1" s="541"/>
      <c r="BA1" s="541"/>
      <c r="BB1" s="119" t="s">
        <v>37</v>
      </c>
      <c r="BC1" s="115"/>
      <c r="BD1" s="115"/>
    </row>
    <row r="2" spans="1:57" s="123" customFormat="1" ht="20.25" customHeight="1" x14ac:dyDescent="0.2">
      <c r="A2" s="121"/>
      <c r="B2" s="121"/>
      <c r="C2" s="121"/>
      <c r="D2" s="117"/>
      <c r="E2" s="121"/>
      <c r="F2" s="121"/>
      <c r="G2" s="121"/>
      <c r="H2" s="117"/>
      <c r="I2" s="118"/>
      <c r="J2" s="118"/>
      <c r="K2" s="118"/>
      <c r="L2" s="118"/>
      <c r="M2" s="118"/>
      <c r="N2" s="121"/>
      <c r="O2" s="121"/>
      <c r="P2" s="121"/>
      <c r="Q2" s="121"/>
      <c r="R2" s="121"/>
      <c r="S2" s="121"/>
      <c r="T2" s="118" t="s">
        <v>38</v>
      </c>
      <c r="U2" s="542">
        <v>6</v>
      </c>
      <c r="V2" s="542"/>
      <c r="W2" s="118" t="s">
        <v>35</v>
      </c>
      <c r="X2" s="543">
        <f>IF(U2=0,"",YEAR(DATE(2018+U2,1,1)))</f>
        <v>2024</v>
      </c>
      <c r="Y2" s="543"/>
      <c r="Z2" s="121" t="s">
        <v>39</v>
      </c>
      <c r="AA2" s="121" t="s">
        <v>40</v>
      </c>
      <c r="AB2" s="542">
        <v>4</v>
      </c>
      <c r="AC2" s="542"/>
      <c r="AD2" s="121" t="s">
        <v>41</v>
      </c>
      <c r="AE2" s="121"/>
      <c r="AF2" s="121"/>
      <c r="AG2" s="121"/>
      <c r="AH2" s="121"/>
      <c r="AI2" s="121"/>
      <c r="AJ2" s="119"/>
      <c r="AK2" s="118" t="s">
        <v>42</v>
      </c>
      <c r="AL2" s="118" t="s">
        <v>35</v>
      </c>
      <c r="AM2" s="542" t="s">
        <v>102</v>
      </c>
      <c r="AN2" s="542"/>
      <c r="AO2" s="542"/>
      <c r="AP2" s="542"/>
      <c r="AQ2" s="542"/>
      <c r="AR2" s="542"/>
      <c r="AS2" s="542"/>
      <c r="AT2" s="542"/>
      <c r="AU2" s="542"/>
      <c r="AV2" s="542"/>
      <c r="AW2" s="542"/>
      <c r="AX2" s="542"/>
      <c r="AY2" s="542"/>
      <c r="AZ2" s="542"/>
      <c r="BA2" s="542"/>
      <c r="BB2" s="119" t="s">
        <v>37</v>
      </c>
      <c r="BC2" s="118"/>
      <c r="BD2" s="118"/>
      <c r="BE2" s="122"/>
    </row>
    <row r="3" spans="1:57" s="123" customFormat="1" ht="20.25" customHeight="1" x14ac:dyDescent="0.2">
      <c r="A3" s="121"/>
      <c r="B3" s="121"/>
      <c r="C3" s="121"/>
      <c r="D3" s="117"/>
      <c r="E3" s="121"/>
      <c r="F3" s="121"/>
      <c r="G3" s="121"/>
      <c r="H3" s="117"/>
      <c r="I3" s="118"/>
      <c r="J3" s="118"/>
      <c r="K3" s="118"/>
      <c r="L3" s="118"/>
      <c r="M3" s="118"/>
      <c r="N3" s="121"/>
      <c r="O3" s="121"/>
      <c r="P3" s="121"/>
      <c r="Q3" s="121"/>
      <c r="R3" s="121"/>
      <c r="S3" s="121"/>
      <c r="T3" s="124"/>
      <c r="U3" s="125"/>
      <c r="V3" s="125"/>
      <c r="W3" s="126"/>
      <c r="X3" s="125"/>
      <c r="Y3" s="125"/>
      <c r="Z3" s="127"/>
      <c r="AA3" s="127"/>
      <c r="AB3" s="125"/>
      <c r="AC3" s="125"/>
      <c r="AD3" s="128"/>
      <c r="AE3" s="121"/>
      <c r="AF3" s="121"/>
      <c r="AG3" s="121"/>
      <c r="AH3" s="121"/>
      <c r="AI3" s="121"/>
      <c r="AJ3" s="119"/>
      <c r="AK3" s="118"/>
      <c r="AL3" s="118"/>
      <c r="AM3" s="129"/>
      <c r="AN3" s="129"/>
      <c r="AO3" s="129"/>
      <c r="AP3" s="129"/>
      <c r="AQ3" s="129"/>
      <c r="AR3" s="129"/>
      <c r="AS3" s="129"/>
      <c r="AT3" s="129"/>
      <c r="AU3" s="129"/>
      <c r="AV3" s="129"/>
      <c r="AW3" s="129"/>
      <c r="AX3" s="129"/>
      <c r="AY3" s="130" t="s">
        <v>43</v>
      </c>
      <c r="AZ3" s="544" t="s">
        <v>44</v>
      </c>
      <c r="BA3" s="544"/>
      <c r="BB3" s="544"/>
      <c r="BC3" s="544"/>
      <c r="BD3" s="118"/>
      <c r="BE3" s="122"/>
    </row>
    <row r="4" spans="1:57" s="123" customFormat="1" ht="20.25" customHeight="1" x14ac:dyDescent="0.2">
      <c r="A4" s="121"/>
      <c r="B4" s="131"/>
      <c r="C4" s="131"/>
      <c r="D4" s="131"/>
      <c r="E4" s="131"/>
      <c r="F4" s="131"/>
      <c r="G4" s="131"/>
      <c r="H4" s="131"/>
      <c r="I4" s="131"/>
      <c r="J4" s="132"/>
      <c r="K4" s="133"/>
      <c r="L4" s="133"/>
      <c r="M4" s="133"/>
      <c r="N4" s="133"/>
      <c r="O4" s="133"/>
      <c r="P4" s="134"/>
      <c r="Q4" s="133"/>
      <c r="R4" s="133"/>
      <c r="S4" s="121"/>
      <c r="T4" s="121"/>
      <c r="U4" s="121"/>
      <c r="V4" s="121"/>
      <c r="W4" s="121"/>
      <c r="X4" s="121"/>
      <c r="Y4" s="121"/>
      <c r="Z4" s="127"/>
      <c r="AA4" s="127"/>
      <c r="AB4" s="125"/>
      <c r="AC4" s="125"/>
      <c r="AD4" s="128"/>
      <c r="AE4" s="121"/>
      <c r="AF4" s="121"/>
      <c r="AG4" s="121"/>
      <c r="AH4" s="121"/>
      <c r="AI4" s="121"/>
      <c r="AJ4" s="119"/>
      <c r="AK4" s="118"/>
      <c r="AL4" s="118"/>
      <c r="AM4" s="129"/>
      <c r="AN4" s="129"/>
      <c r="AO4" s="129"/>
      <c r="AP4" s="129"/>
      <c r="AQ4" s="129"/>
      <c r="AR4" s="129"/>
      <c r="AS4" s="129"/>
      <c r="AT4" s="129"/>
      <c r="AU4" s="129"/>
      <c r="AV4" s="129"/>
      <c r="AW4" s="129"/>
      <c r="AX4" s="129"/>
      <c r="AY4" s="130" t="s">
        <v>46</v>
      </c>
      <c r="AZ4" s="544" t="s">
        <v>47</v>
      </c>
      <c r="BA4" s="544"/>
      <c r="BB4" s="544"/>
      <c r="BC4" s="544"/>
      <c r="BD4" s="118"/>
      <c r="BE4" s="122"/>
    </row>
    <row r="5" spans="1:57" s="123" customFormat="1" ht="20.25" customHeight="1" x14ac:dyDescent="0.2">
      <c r="A5" s="121"/>
      <c r="B5" s="135"/>
      <c r="C5" s="135"/>
      <c r="D5" s="135"/>
      <c r="E5" s="135"/>
      <c r="F5" s="135"/>
      <c r="G5" s="135"/>
      <c r="H5" s="135"/>
      <c r="I5" s="135"/>
      <c r="J5" s="133"/>
      <c r="K5" s="136"/>
      <c r="L5" s="137"/>
      <c r="M5" s="137"/>
      <c r="N5" s="137"/>
      <c r="O5" s="137"/>
      <c r="P5" s="135"/>
      <c r="Q5" s="131"/>
      <c r="R5" s="131"/>
      <c r="S5" s="115"/>
      <c r="T5" s="121"/>
      <c r="U5" s="121"/>
      <c r="V5" s="121"/>
      <c r="W5" s="121"/>
      <c r="X5" s="121"/>
      <c r="Y5" s="121"/>
      <c r="Z5" s="127"/>
      <c r="AA5" s="127"/>
      <c r="AB5" s="125"/>
      <c r="AC5" s="125"/>
      <c r="AD5" s="115"/>
      <c r="AE5" s="115"/>
      <c r="AF5" s="115"/>
      <c r="AG5" s="115"/>
      <c r="AH5" s="121"/>
      <c r="AI5" s="121"/>
      <c r="AJ5" s="115" t="s">
        <v>48</v>
      </c>
      <c r="AK5" s="115"/>
      <c r="AL5" s="115"/>
      <c r="AM5" s="115"/>
      <c r="AN5" s="115"/>
      <c r="AO5" s="115"/>
      <c r="AP5" s="115"/>
      <c r="AQ5" s="115"/>
      <c r="AR5" s="131"/>
      <c r="AS5" s="131"/>
      <c r="AT5" s="138"/>
      <c r="AU5" s="115"/>
      <c r="AV5" s="558">
        <v>40</v>
      </c>
      <c r="AW5" s="559"/>
      <c r="AX5" s="138" t="s">
        <v>49</v>
      </c>
      <c r="AY5" s="115"/>
      <c r="AZ5" s="562">
        <v>160</v>
      </c>
      <c r="BA5" s="563"/>
      <c r="BB5" s="138" t="s">
        <v>50</v>
      </c>
      <c r="BC5" s="115"/>
      <c r="BD5" s="121"/>
      <c r="BE5" s="122"/>
    </row>
    <row r="6" spans="1:57" s="123" customFormat="1" ht="20.25" customHeight="1" x14ac:dyDescent="0.2">
      <c r="A6" s="121"/>
      <c r="B6" s="135"/>
      <c r="C6" s="135"/>
      <c r="D6" s="135"/>
      <c r="E6" s="135"/>
      <c r="F6" s="135"/>
      <c r="G6" s="135"/>
      <c r="H6" s="135"/>
      <c r="I6" s="135"/>
      <c r="J6" s="135"/>
      <c r="K6" s="139"/>
      <c r="L6" s="139"/>
      <c r="M6" s="139"/>
      <c r="N6" s="135"/>
      <c r="O6" s="140"/>
      <c r="P6" s="141"/>
      <c r="Q6" s="141"/>
      <c r="R6" s="142"/>
      <c r="S6" s="143"/>
      <c r="T6" s="121"/>
      <c r="U6" s="121"/>
      <c r="V6" s="121"/>
      <c r="W6" s="121"/>
      <c r="X6" s="121"/>
      <c r="Y6" s="121"/>
      <c r="Z6" s="127"/>
      <c r="AA6" s="127"/>
      <c r="AB6" s="125"/>
      <c r="AC6" s="125"/>
      <c r="AD6" s="138"/>
      <c r="AE6" s="115"/>
      <c r="AF6" s="115"/>
      <c r="AG6" s="115"/>
      <c r="AH6" s="121"/>
      <c r="AI6" s="121"/>
      <c r="AJ6" s="121"/>
      <c r="AK6" s="121"/>
      <c r="AL6" s="115"/>
      <c r="AM6" s="115"/>
      <c r="AN6" s="144"/>
      <c r="AO6" s="145"/>
      <c r="AP6" s="145"/>
      <c r="AQ6" s="143"/>
      <c r="AR6" s="143"/>
      <c r="AS6" s="143"/>
      <c r="AT6" s="143"/>
      <c r="AU6" s="143"/>
      <c r="AV6" s="143"/>
      <c r="AW6" s="115" t="s">
        <v>51</v>
      </c>
      <c r="AX6" s="115"/>
      <c r="AY6" s="115"/>
      <c r="AZ6" s="560">
        <f>DAY(EOMONTH(DATE(X2,AB2,1),0))</f>
        <v>30</v>
      </c>
      <c r="BA6" s="561"/>
      <c r="BB6" s="138" t="s">
        <v>52</v>
      </c>
      <c r="BC6" s="121"/>
      <c r="BD6" s="121"/>
      <c r="BE6" s="122"/>
    </row>
    <row r="7" spans="1:57" ht="20.25" customHeight="1" thickBot="1" x14ac:dyDescent="0.25">
      <c r="A7" s="146"/>
      <c r="B7" s="146"/>
      <c r="C7" s="147"/>
      <c r="D7" s="147"/>
      <c r="E7" s="146"/>
      <c r="F7" s="146"/>
      <c r="G7" s="146"/>
      <c r="H7" s="146"/>
      <c r="I7" s="146"/>
      <c r="J7" s="146"/>
      <c r="K7" s="146"/>
      <c r="L7" s="146"/>
      <c r="M7" s="146"/>
      <c r="N7" s="146"/>
      <c r="O7" s="146"/>
      <c r="P7" s="146"/>
      <c r="Q7" s="146"/>
      <c r="R7" s="146"/>
      <c r="S7" s="147"/>
      <c r="T7" s="146"/>
      <c r="U7" s="146"/>
      <c r="V7" s="146"/>
      <c r="W7" s="146"/>
      <c r="X7" s="146"/>
      <c r="Y7" s="146"/>
      <c r="Z7" s="146"/>
      <c r="AA7" s="146"/>
      <c r="AB7" s="146"/>
      <c r="AC7" s="146"/>
      <c r="AD7" s="146"/>
      <c r="AE7" s="146"/>
      <c r="AF7" s="146"/>
      <c r="AG7" s="146"/>
      <c r="AH7" s="146"/>
      <c r="AI7" s="146"/>
      <c r="AJ7" s="147"/>
      <c r="AK7" s="146"/>
      <c r="AL7" s="146"/>
      <c r="AM7" s="146"/>
      <c r="AN7" s="146"/>
      <c r="AO7" s="146"/>
      <c r="AP7" s="146"/>
      <c r="AQ7" s="146"/>
      <c r="AR7" s="146"/>
      <c r="AS7" s="146"/>
      <c r="AT7" s="146"/>
      <c r="AU7" s="146"/>
      <c r="AV7" s="146"/>
      <c r="AW7" s="146"/>
      <c r="AX7" s="146"/>
      <c r="AY7" s="146"/>
      <c r="AZ7" s="146"/>
      <c r="BA7" s="146"/>
      <c r="BB7" s="146"/>
      <c r="BC7" s="148"/>
      <c r="BD7" s="148"/>
      <c r="BE7" s="149"/>
    </row>
    <row r="8" spans="1:57" ht="20.25" customHeight="1" thickBot="1" x14ac:dyDescent="0.25">
      <c r="A8" s="146"/>
      <c r="B8" s="524" t="s">
        <v>53</v>
      </c>
      <c r="C8" s="527" t="s">
        <v>54</v>
      </c>
      <c r="D8" s="528"/>
      <c r="E8" s="533" t="s">
        <v>55</v>
      </c>
      <c r="F8" s="528"/>
      <c r="G8" s="533" t="s">
        <v>56</v>
      </c>
      <c r="H8" s="527"/>
      <c r="I8" s="527"/>
      <c r="J8" s="527"/>
      <c r="K8" s="528"/>
      <c r="L8" s="533" t="s">
        <v>57</v>
      </c>
      <c r="M8" s="527"/>
      <c r="N8" s="527"/>
      <c r="O8" s="536"/>
      <c r="P8" s="539" t="s">
        <v>58</v>
      </c>
      <c r="Q8" s="540"/>
      <c r="R8" s="540"/>
      <c r="S8" s="540"/>
      <c r="T8" s="540"/>
      <c r="U8" s="540"/>
      <c r="V8" s="540"/>
      <c r="W8" s="540"/>
      <c r="X8" s="540"/>
      <c r="Y8" s="540"/>
      <c r="Z8" s="540"/>
      <c r="AA8" s="540"/>
      <c r="AB8" s="540"/>
      <c r="AC8" s="540"/>
      <c r="AD8" s="540"/>
      <c r="AE8" s="540"/>
      <c r="AF8" s="540"/>
      <c r="AG8" s="540"/>
      <c r="AH8" s="540"/>
      <c r="AI8" s="540"/>
      <c r="AJ8" s="540"/>
      <c r="AK8" s="540"/>
      <c r="AL8" s="540"/>
      <c r="AM8" s="540"/>
      <c r="AN8" s="540"/>
      <c r="AO8" s="540"/>
      <c r="AP8" s="540"/>
      <c r="AQ8" s="540"/>
      <c r="AR8" s="540"/>
      <c r="AS8" s="540"/>
      <c r="AT8" s="540"/>
      <c r="AU8" s="545" t="str">
        <f>IF(AZ3="４週","(9)1～4週目の勤務時間数合計","(9)1か月の勤務時間数合計")</f>
        <v>(9)1～4週目の勤務時間数合計</v>
      </c>
      <c r="AV8" s="546"/>
      <c r="AW8" s="545" t="s">
        <v>59</v>
      </c>
      <c r="AX8" s="546"/>
      <c r="AY8" s="553" t="s">
        <v>60</v>
      </c>
      <c r="AZ8" s="553"/>
      <c r="BA8" s="553"/>
      <c r="BB8" s="553"/>
      <c r="BC8" s="553"/>
      <c r="BD8" s="553"/>
    </row>
    <row r="9" spans="1:57" ht="20.25" customHeight="1" thickBot="1" x14ac:dyDescent="0.25">
      <c r="A9" s="146"/>
      <c r="B9" s="525"/>
      <c r="C9" s="529"/>
      <c r="D9" s="530"/>
      <c r="E9" s="534"/>
      <c r="F9" s="530"/>
      <c r="G9" s="534"/>
      <c r="H9" s="529"/>
      <c r="I9" s="529"/>
      <c r="J9" s="529"/>
      <c r="K9" s="530"/>
      <c r="L9" s="534"/>
      <c r="M9" s="529"/>
      <c r="N9" s="529"/>
      <c r="O9" s="537"/>
      <c r="P9" s="555" t="s">
        <v>61</v>
      </c>
      <c r="Q9" s="556"/>
      <c r="R9" s="556"/>
      <c r="S9" s="556"/>
      <c r="T9" s="556"/>
      <c r="U9" s="556"/>
      <c r="V9" s="557"/>
      <c r="W9" s="555" t="s">
        <v>62</v>
      </c>
      <c r="X9" s="556"/>
      <c r="Y9" s="556"/>
      <c r="Z9" s="556"/>
      <c r="AA9" s="556"/>
      <c r="AB9" s="556"/>
      <c r="AC9" s="557"/>
      <c r="AD9" s="555" t="s">
        <v>63</v>
      </c>
      <c r="AE9" s="556"/>
      <c r="AF9" s="556"/>
      <c r="AG9" s="556"/>
      <c r="AH9" s="556"/>
      <c r="AI9" s="556"/>
      <c r="AJ9" s="557"/>
      <c r="AK9" s="555" t="s">
        <v>64</v>
      </c>
      <c r="AL9" s="556"/>
      <c r="AM9" s="556"/>
      <c r="AN9" s="556"/>
      <c r="AO9" s="556"/>
      <c r="AP9" s="556"/>
      <c r="AQ9" s="557"/>
      <c r="AR9" s="555" t="s">
        <v>65</v>
      </c>
      <c r="AS9" s="556"/>
      <c r="AT9" s="557"/>
      <c r="AU9" s="547"/>
      <c r="AV9" s="548"/>
      <c r="AW9" s="547"/>
      <c r="AX9" s="548"/>
      <c r="AY9" s="553"/>
      <c r="AZ9" s="553"/>
      <c r="BA9" s="553"/>
      <c r="BB9" s="553"/>
      <c r="BC9" s="553"/>
      <c r="BD9" s="553"/>
    </row>
    <row r="10" spans="1:57" ht="20.25" customHeight="1" thickBot="1" x14ac:dyDescent="0.25">
      <c r="A10" s="146"/>
      <c r="B10" s="525"/>
      <c r="C10" s="529"/>
      <c r="D10" s="530"/>
      <c r="E10" s="534"/>
      <c r="F10" s="530"/>
      <c r="G10" s="534"/>
      <c r="H10" s="529"/>
      <c r="I10" s="529"/>
      <c r="J10" s="529"/>
      <c r="K10" s="530"/>
      <c r="L10" s="534"/>
      <c r="M10" s="529"/>
      <c r="N10" s="529"/>
      <c r="O10" s="537"/>
      <c r="P10" s="151">
        <f>DAY(DATE($X$2,$AB$2,1))</f>
        <v>1</v>
      </c>
      <c r="Q10" s="152">
        <f>DAY(DATE($X$2,$AB$2,2))</f>
        <v>2</v>
      </c>
      <c r="R10" s="152">
        <f>DAY(DATE($X$2,$AB$2,3))</f>
        <v>3</v>
      </c>
      <c r="S10" s="152">
        <f>DAY(DATE($X$2,$AB$2,4))</f>
        <v>4</v>
      </c>
      <c r="T10" s="152">
        <f>DAY(DATE($X$2,$AB$2,5))</f>
        <v>5</v>
      </c>
      <c r="U10" s="152">
        <f>DAY(DATE($X$2,$AB$2,6))</f>
        <v>6</v>
      </c>
      <c r="V10" s="153">
        <f>DAY(DATE($X$2,$AB$2,7))</f>
        <v>7</v>
      </c>
      <c r="W10" s="151">
        <f>DAY(DATE($X$2,$AB$2,8))</f>
        <v>8</v>
      </c>
      <c r="X10" s="152">
        <f>DAY(DATE($X$2,$AB$2,9))</f>
        <v>9</v>
      </c>
      <c r="Y10" s="152">
        <f>DAY(DATE($X$2,$AB$2,10))</f>
        <v>10</v>
      </c>
      <c r="Z10" s="152">
        <f>DAY(DATE($X$2,$AB$2,11))</f>
        <v>11</v>
      </c>
      <c r="AA10" s="152">
        <f>DAY(DATE($X$2,$AB$2,12))</f>
        <v>12</v>
      </c>
      <c r="AB10" s="152">
        <f>DAY(DATE($X$2,$AB$2,13))</f>
        <v>13</v>
      </c>
      <c r="AC10" s="153">
        <f>DAY(DATE($X$2,$AB$2,14))</f>
        <v>14</v>
      </c>
      <c r="AD10" s="151">
        <f>DAY(DATE($X$2,$AB$2,15))</f>
        <v>15</v>
      </c>
      <c r="AE10" s="152">
        <f>DAY(DATE($X$2,$AB$2,16))</f>
        <v>16</v>
      </c>
      <c r="AF10" s="152">
        <f>DAY(DATE($X$2,$AB$2,17))</f>
        <v>17</v>
      </c>
      <c r="AG10" s="152">
        <f>DAY(DATE($X$2,$AB$2,18))</f>
        <v>18</v>
      </c>
      <c r="AH10" s="152">
        <f>DAY(DATE($X$2,$AB$2,19))</f>
        <v>19</v>
      </c>
      <c r="AI10" s="152">
        <f>DAY(DATE($X$2,$AB$2,20))</f>
        <v>20</v>
      </c>
      <c r="AJ10" s="153">
        <f>DAY(DATE($X$2,$AB$2,21))</f>
        <v>21</v>
      </c>
      <c r="AK10" s="151">
        <f>DAY(DATE($X$2,$AB$2,22))</f>
        <v>22</v>
      </c>
      <c r="AL10" s="152">
        <f>DAY(DATE($X$2,$AB$2,23))</f>
        <v>23</v>
      </c>
      <c r="AM10" s="152">
        <f>DAY(DATE($X$2,$AB$2,24))</f>
        <v>24</v>
      </c>
      <c r="AN10" s="152">
        <f>DAY(DATE($X$2,$AB$2,25))</f>
        <v>25</v>
      </c>
      <c r="AO10" s="152">
        <f>DAY(DATE($X$2,$AB$2,26))</f>
        <v>26</v>
      </c>
      <c r="AP10" s="152">
        <f>DAY(DATE($X$2,$AB$2,27))</f>
        <v>27</v>
      </c>
      <c r="AQ10" s="153">
        <f>DAY(DATE($X$2,$AB$2,28))</f>
        <v>28</v>
      </c>
      <c r="AR10" s="151" t="str">
        <f>IF(AZ3="暦月",IF(DAY(DATE($X$2,$AB$2,29))=29,29,""),"")</f>
        <v/>
      </c>
      <c r="AS10" s="152" t="str">
        <f>IF(AZ3="暦月",IF(DAY(DATE($X$2,$AB$2,30))=30,30,""),"")</f>
        <v/>
      </c>
      <c r="AT10" s="153" t="str">
        <f>IF(AZ3="暦月",IF(DAY(DATE($X$2,$AB$2,31))=31,31,""),"")</f>
        <v/>
      </c>
      <c r="AU10" s="547"/>
      <c r="AV10" s="548"/>
      <c r="AW10" s="547"/>
      <c r="AX10" s="548"/>
      <c r="AY10" s="553"/>
      <c r="AZ10" s="553"/>
      <c r="BA10" s="553"/>
      <c r="BB10" s="553"/>
      <c r="BC10" s="553"/>
      <c r="BD10" s="553"/>
    </row>
    <row r="11" spans="1:57" ht="20.25" hidden="1" customHeight="1" thickBot="1" x14ac:dyDescent="0.25">
      <c r="A11" s="146"/>
      <c r="B11" s="525"/>
      <c r="C11" s="529"/>
      <c r="D11" s="530"/>
      <c r="E11" s="534"/>
      <c r="F11" s="530"/>
      <c r="G11" s="534"/>
      <c r="H11" s="529"/>
      <c r="I11" s="529"/>
      <c r="J11" s="529"/>
      <c r="K11" s="530"/>
      <c r="L11" s="534"/>
      <c r="M11" s="529"/>
      <c r="N11" s="529"/>
      <c r="O11" s="537"/>
      <c r="P11" s="151">
        <f>WEEKDAY(DATE($X$2,$AB$2,1))</f>
        <v>2</v>
      </c>
      <c r="Q11" s="152">
        <f>WEEKDAY(DATE($X$2,$AB$2,2))</f>
        <v>3</v>
      </c>
      <c r="R11" s="152">
        <f>WEEKDAY(DATE($X$2,$AB$2,3))</f>
        <v>4</v>
      </c>
      <c r="S11" s="152">
        <f>WEEKDAY(DATE($X$2,$AB$2,4))</f>
        <v>5</v>
      </c>
      <c r="T11" s="152">
        <f>WEEKDAY(DATE($X$2,$AB$2,5))</f>
        <v>6</v>
      </c>
      <c r="U11" s="152">
        <f>WEEKDAY(DATE($X$2,$AB$2,6))</f>
        <v>7</v>
      </c>
      <c r="V11" s="153">
        <f>WEEKDAY(DATE($X$2,$AB$2,7))</f>
        <v>1</v>
      </c>
      <c r="W11" s="151">
        <f>WEEKDAY(DATE($X$2,$AB$2,8))</f>
        <v>2</v>
      </c>
      <c r="X11" s="152">
        <f>WEEKDAY(DATE($X$2,$AB$2,9))</f>
        <v>3</v>
      </c>
      <c r="Y11" s="152">
        <f>WEEKDAY(DATE($X$2,$AB$2,10))</f>
        <v>4</v>
      </c>
      <c r="Z11" s="152">
        <f>WEEKDAY(DATE($X$2,$AB$2,11))</f>
        <v>5</v>
      </c>
      <c r="AA11" s="152">
        <f>WEEKDAY(DATE($X$2,$AB$2,12))</f>
        <v>6</v>
      </c>
      <c r="AB11" s="152">
        <f>WEEKDAY(DATE($X$2,$AB$2,13))</f>
        <v>7</v>
      </c>
      <c r="AC11" s="153">
        <f>WEEKDAY(DATE($X$2,$AB$2,14))</f>
        <v>1</v>
      </c>
      <c r="AD11" s="151">
        <f>WEEKDAY(DATE($X$2,$AB$2,15))</f>
        <v>2</v>
      </c>
      <c r="AE11" s="152">
        <f>WEEKDAY(DATE($X$2,$AB$2,16))</f>
        <v>3</v>
      </c>
      <c r="AF11" s="152">
        <f>WEEKDAY(DATE($X$2,$AB$2,17))</f>
        <v>4</v>
      </c>
      <c r="AG11" s="152">
        <f>WEEKDAY(DATE($X$2,$AB$2,18))</f>
        <v>5</v>
      </c>
      <c r="AH11" s="152">
        <f>WEEKDAY(DATE($X$2,$AB$2,19))</f>
        <v>6</v>
      </c>
      <c r="AI11" s="152">
        <f>WEEKDAY(DATE($X$2,$AB$2,20))</f>
        <v>7</v>
      </c>
      <c r="AJ11" s="153">
        <f>WEEKDAY(DATE($X$2,$AB$2,21))</f>
        <v>1</v>
      </c>
      <c r="AK11" s="151">
        <f>WEEKDAY(DATE($X$2,$AB$2,22))</f>
        <v>2</v>
      </c>
      <c r="AL11" s="152">
        <f>WEEKDAY(DATE($X$2,$AB$2,23))</f>
        <v>3</v>
      </c>
      <c r="AM11" s="152">
        <f>WEEKDAY(DATE($X$2,$AB$2,24))</f>
        <v>4</v>
      </c>
      <c r="AN11" s="152">
        <f>WEEKDAY(DATE($X$2,$AB$2,25))</f>
        <v>5</v>
      </c>
      <c r="AO11" s="152">
        <f>WEEKDAY(DATE($X$2,$AB$2,26))</f>
        <v>6</v>
      </c>
      <c r="AP11" s="152">
        <f>WEEKDAY(DATE($X$2,$AB$2,27))</f>
        <v>7</v>
      </c>
      <c r="AQ11" s="153">
        <f>WEEKDAY(DATE($X$2,$AB$2,28))</f>
        <v>1</v>
      </c>
      <c r="AR11" s="151">
        <f>IF(AR10=29,WEEKDAY(DATE($X$2,$AB$2,29)),0)</f>
        <v>0</v>
      </c>
      <c r="AS11" s="152">
        <f>IF(AS10=30,WEEKDAY(DATE($X$2,$AB$2,30)),0)</f>
        <v>0</v>
      </c>
      <c r="AT11" s="153">
        <f>IF(AT10=31,WEEKDAY(DATE($X$2,$AB$2,31)),0)</f>
        <v>0</v>
      </c>
      <c r="AU11" s="549"/>
      <c r="AV11" s="550"/>
      <c r="AW11" s="549"/>
      <c r="AX11" s="550"/>
      <c r="AY11" s="554"/>
      <c r="AZ11" s="554"/>
      <c r="BA11" s="554"/>
      <c r="BB11" s="554"/>
      <c r="BC11" s="554"/>
      <c r="BD11" s="554"/>
    </row>
    <row r="12" spans="1:57" ht="20.25" customHeight="1" thickBot="1" x14ac:dyDescent="0.25">
      <c r="A12" s="146"/>
      <c r="B12" s="526"/>
      <c r="C12" s="531"/>
      <c r="D12" s="532"/>
      <c r="E12" s="535"/>
      <c r="F12" s="532"/>
      <c r="G12" s="535"/>
      <c r="H12" s="531"/>
      <c r="I12" s="531"/>
      <c r="J12" s="531"/>
      <c r="K12" s="532"/>
      <c r="L12" s="535"/>
      <c r="M12" s="531"/>
      <c r="N12" s="531"/>
      <c r="O12" s="538"/>
      <c r="P12" s="154" t="str">
        <f>IF(P11=1,"日",IF(P11=2,"月",IF(P11=3,"火",IF(P11=4,"水",IF(P11=5,"木",IF(P11=6,"金","土"))))))</f>
        <v>月</v>
      </c>
      <c r="Q12" s="155" t="str">
        <f t="shared" ref="Q12:AQ12" si="0">IF(Q11=1,"日",IF(Q11=2,"月",IF(Q11=3,"火",IF(Q11=4,"水",IF(Q11=5,"木",IF(Q11=6,"金","土"))))))</f>
        <v>火</v>
      </c>
      <c r="R12" s="155" t="str">
        <f t="shared" si="0"/>
        <v>水</v>
      </c>
      <c r="S12" s="155" t="str">
        <f t="shared" si="0"/>
        <v>木</v>
      </c>
      <c r="T12" s="155" t="str">
        <f t="shared" si="0"/>
        <v>金</v>
      </c>
      <c r="U12" s="155" t="str">
        <f t="shared" si="0"/>
        <v>土</v>
      </c>
      <c r="V12" s="156" t="str">
        <f t="shared" si="0"/>
        <v>日</v>
      </c>
      <c r="W12" s="154" t="str">
        <f t="shared" si="0"/>
        <v>月</v>
      </c>
      <c r="X12" s="155" t="str">
        <f t="shared" si="0"/>
        <v>火</v>
      </c>
      <c r="Y12" s="155" t="str">
        <f t="shared" si="0"/>
        <v>水</v>
      </c>
      <c r="Z12" s="155" t="str">
        <f t="shared" si="0"/>
        <v>木</v>
      </c>
      <c r="AA12" s="155" t="str">
        <f t="shared" si="0"/>
        <v>金</v>
      </c>
      <c r="AB12" s="155" t="str">
        <f t="shared" si="0"/>
        <v>土</v>
      </c>
      <c r="AC12" s="156" t="str">
        <f t="shared" si="0"/>
        <v>日</v>
      </c>
      <c r="AD12" s="154" t="str">
        <f t="shared" si="0"/>
        <v>月</v>
      </c>
      <c r="AE12" s="155" t="str">
        <f t="shared" si="0"/>
        <v>火</v>
      </c>
      <c r="AF12" s="155" t="str">
        <f t="shared" si="0"/>
        <v>水</v>
      </c>
      <c r="AG12" s="155" t="str">
        <f t="shared" si="0"/>
        <v>木</v>
      </c>
      <c r="AH12" s="155" t="str">
        <f t="shared" si="0"/>
        <v>金</v>
      </c>
      <c r="AI12" s="155" t="str">
        <f t="shared" si="0"/>
        <v>土</v>
      </c>
      <c r="AJ12" s="156" t="str">
        <f t="shared" si="0"/>
        <v>日</v>
      </c>
      <c r="AK12" s="154" t="str">
        <f t="shared" si="0"/>
        <v>月</v>
      </c>
      <c r="AL12" s="155" t="str">
        <f t="shared" si="0"/>
        <v>火</v>
      </c>
      <c r="AM12" s="155" t="str">
        <f t="shared" si="0"/>
        <v>水</v>
      </c>
      <c r="AN12" s="155" t="str">
        <f t="shared" si="0"/>
        <v>木</v>
      </c>
      <c r="AO12" s="155" t="str">
        <f t="shared" si="0"/>
        <v>金</v>
      </c>
      <c r="AP12" s="155" t="str">
        <f t="shared" si="0"/>
        <v>土</v>
      </c>
      <c r="AQ12" s="156" t="str">
        <f t="shared" si="0"/>
        <v>日</v>
      </c>
      <c r="AR12" s="155" t="str">
        <f>IF(AR11=1,"日",IF(AR11=2,"月",IF(AR11=3,"火",IF(AR11=4,"水",IF(AR11=5,"木",IF(AR11=6,"金",IF(AR11=0,"","土")))))))</f>
        <v/>
      </c>
      <c r="AS12" s="155" t="str">
        <f>IF(AS11=1,"日",IF(AS11=2,"月",IF(AS11=3,"火",IF(AS11=4,"水",IF(AS11=5,"木",IF(AS11=6,"金",IF(AS11=0,"","土")))))))</f>
        <v/>
      </c>
      <c r="AT12" s="155" t="str">
        <f>IF(AT11=1,"日",IF(AT11=2,"月",IF(AT11=3,"火",IF(AT11=4,"水",IF(AT11=5,"木",IF(AT11=6,"金",IF(AT11=0,"","土")))))))</f>
        <v/>
      </c>
      <c r="AU12" s="551"/>
      <c r="AV12" s="552"/>
      <c r="AW12" s="551"/>
      <c r="AX12" s="552"/>
      <c r="AY12" s="554"/>
      <c r="AZ12" s="554"/>
      <c r="BA12" s="554"/>
      <c r="BB12" s="554"/>
      <c r="BC12" s="554"/>
      <c r="BD12" s="554"/>
    </row>
    <row r="13" spans="1:57" ht="40" customHeight="1" x14ac:dyDescent="0.2">
      <c r="A13" s="146"/>
      <c r="B13" s="157">
        <v>1</v>
      </c>
      <c r="C13" s="512" t="s">
        <v>103</v>
      </c>
      <c r="D13" s="513"/>
      <c r="E13" s="514" t="s">
        <v>104</v>
      </c>
      <c r="F13" s="515"/>
      <c r="G13" s="514" t="s">
        <v>105</v>
      </c>
      <c r="H13" s="516"/>
      <c r="I13" s="516"/>
      <c r="J13" s="516"/>
      <c r="K13" s="515"/>
      <c r="L13" s="517" t="s">
        <v>106</v>
      </c>
      <c r="M13" s="518"/>
      <c r="N13" s="518"/>
      <c r="O13" s="519"/>
      <c r="P13" s="158">
        <v>8</v>
      </c>
      <c r="Q13" s="159">
        <v>8</v>
      </c>
      <c r="R13" s="159"/>
      <c r="S13" s="159"/>
      <c r="T13" s="159">
        <v>8</v>
      </c>
      <c r="U13" s="159">
        <v>8</v>
      </c>
      <c r="V13" s="160">
        <v>8</v>
      </c>
      <c r="W13" s="158">
        <v>8</v>
      </c>
      <c r="X13" s="159">
        <v>8</v>
      </c>
      <c r="Y13" s="159"/>
      <c r="Z13" s="159"/>
      <c r="AA13" s="159">
        <v>8</v>
      </c>
      <c r="AB13" s="159">
        <v>8</v>
      </c>
      <c r="AC13" s="160">
        <v>8</v>
      </c>
      <c r="AD13" s="158">
        <v>8</v>
      </c>
      <c r="AE13" s="159">
        <v>8</v>
      </c>
      <c r="AF13" s="159"/>
      <c r="AG13" s="159"/>
      <c r="AH13" s="159">
        <v>8</v>
      </c>
      <c r="AI13" s="159">
        <v>8</v>
      </c>
      <c r="AJ13" s="160">
        <v>8</v>
      </c>
      <c r="AK13" s="158">
        <v>8</v>
      </c>
      <c r="AL13" s="159">
        <v>8</v>
      </c>
      <c r="AM13" s="159"/>
      <c r="AN13" s="159"/>
      <c r="AO13" s="159">
        <v>8</v>
      </c>
      <c r="AP13" s="159">
        <v>8</v>
      </c>
      <c r="AQ13" s="160">
        <v>8</v>
      </c>
      <c r="AR13" s="158"/>
      <c r="AS13" s="159"/>
      <c r="AT13" s="160"/>
      <c r="AU13" s="520">
        <f>IF($AZ$3="４週",SUM(P13:AQ13),IF($AZ$3="暦月",SUM(P13:AT13),""))</f>
        <v>160</v>
      </c>
      <c r="AV13" s="521"/>
      <c r="AW13" s="522">
        <f t="shared" ref="AW13:AW30" si="1">IF($AZ$3="４週",AU13/4,IF($AZ$3="暦月",AU13/($AZ$6/7),""))</f>
        <v>40</v>
      </c>
      <c r="AX13" s="523"/>
      <c r="AY13" s="509"/>
      <c r="AZ13" s="510"/>
      <c r="BA13" s="510"/>
      <c r="BB13" s="510"/>
      <c r="BC13" s="510"/>
      <c r="BD13" s="511"/>
    </row>
    <row r="14" spans="1:57" ht="40" customHeight="1" x14ac:dyDescent="0.2">
      <c r="A14" s="146"/>
      <c r="B14" s="161">
        <f t="shared" ref="B14:B30" si="2">B13+1</f>
        <v>2</v>
      </c>
      <c r="C14" s="497" t="s">
        <v>107</v>
      </c>
      <c r="D14" s="498"/>
      <c r="E14" s="499" t="s">
        <v>104</v>
      </c>
      <c r="F14" s="500"/>
      <c r="G14" s="499" t="s">
        <v>108</v>
      </c>
      <c r="H14" s="501"/>
      <c r="I14" s="501"/>
      <c r="J14" s="501"/>
      <c r="K14" s="500"/>
      <c r="L14" s="502" t="s">
        <v>109</v>
      </c>
      <c r="M14" s="503"/>
      <c r="N14" s="503"/>
      <c r="O14" s="504"/>
      <c r="P14" s="162">
        <v>8</v>
      </c>
      <c r="Q14" s="163">
        <v>8</v>
      </c>
      <c r="R14" s="163"/>
      <c r="S14" s="163"/>
      <c r="T14" s="163">
        <v>8</v>
      </c>
      <c r="U14" s="163">
        <v>8</v>
      </c>
      <c r="V14" s="164">
        <v>8</v>
      </c>
      <c r="W14" s="162">
        <v>8</v>
      </c>
      <c r="X14" s="163">
        <v>8</v>
      </c>
      <c r="Y14" s="163"/>
      <c r="Z14" s="163"/>
      <c r="AA14" s="163">
        <v>8</v>
      </c>
      <c r="AB14" s="163">
        <v>8</v>
      </c>
      <c r="AC14" s="164">
        <v>8</v>
      </c>
      <c r="AD14" s="162">
        <v>8</v>
      </c>
      <c r="AE14" s="163">
        <v>8</v>
      </c>
      <c r="AF14" s="163"/>
      <c r="AG14" s="163"/>
      <c r="AH14" s="163">
        <v>8</v>
      </c>
      <c r="AI14" s="163">
        <v>8</v>
      </c>
      <c r="AJ14" s="164">
        <v>8</v>
      </c>
      <c r="AK14" s="162">
        <v>8</v>
      </c>
      <c r="AL14" s="163">
        <v>8</v>
      </c>
      <c r="AM14" s="163"/>
      <c r="AN14" s="163"/>
      <c r="AO14" s="163">
        <v>8</v>
      </c>
      <c r="AP14" s="163">
        <v>8</v>
      </c>
      <c r="AQ14" s="164">
        <v>8</v>
      </c>
      <c r="AR14" s="162"/>
      <c r="AS14" s="163"/>
      <c r="AT14" s="164"/>
      <c r="AU14" s="505">
        <f>IF($AZ$3="４週",SUM(P14:AQ14),IF($AZ$3="暦月",SUM(P14:AT14),""))</f>
        <v>160</v>
      </c>
      <c r="AV14" s="506"/>
      <c r="AW14" s="507">
        <f t="shared" si="1"/>
        <v>40</v>
      </c>
      <c r="AX14" s="508"/>
      <c r="AY14" s="494"/>
      <c r="AZ14" s="495"/>
      <c r="BA14" s="495"/>
      <c r="BB14" s="495"/>
      <c r="BC14" s="495"/>
      <c r="BD14" s="496"/>
    </row>
    <row r="15" spans="1:57" ht="40" customHeight="1" x14ac:dyDescent="0.2">
      <c r="A15" s="146"/>
      <c r="B15" s="161">
        <f t="shared" si="2"/>
        <v>3</v>
      </c>
      <c r="C15" s="497" t="s">
        <v>107</v>
      </c>
      <c r="D15" s="498"/>
      <c r="E15" s="499" t="s">
        <v>104</v>
      </c>
      <c r="F15" s="500"/>
      <c r="G15" s="499" t="s">
        <v>110</v>
      </c>
      <c r="H15" s="501"/>
      <c r="I15" s="501"/>
      <c r="J15" s="501"/>
      <c r="K15" s="500"/>
      <c r="L15" s="502" t="s">
        <v>111</v>
      </c>
      <c r="M15" s="503"/>
      <c r="N15" s="503"/>
      <c r="O15" s="504"/>
      <c r="P15" s="162">
        <v>8</v>
      </c>
      <c r="Q15" s="163">
        <v>8</v>
      </c>
      <c r="R15" s="163"/>
      <c r="S15" s="163"/>
      <c r="T15" s="163">
        <v>8</v>
      </c>
      <c r="U15" s="163">
        <v>8</v>
      </c>
      <c r="V15" s="164">
        <v>8</v>
      </c>
      <c r="W15" s="162">
        <v>8</v>
      </c>
      <c r="X15" s="163">
        <v>8</v>
      </c>
      <c r="Y15" s="163"/>
      <c r="Z15" s="163"/>
      <c r="AA15" s="163">
        <v>8</v>
      </c>
      <c r="AB15" s="163">
        <v>8</v>
      </c>
      <c r="AC15" s="164">
        <v>8</v>
      </c>
      <c r="AD15" s="162">
        <v>8</v>
      </c>
      <c r="AE15" s="163">
        <v>8</v>
      </c>
      <c r="AF15" s="163"/>
      <c r="AG15" s="163"/>
      <c r="AH15" s="163">
        <v>8</v>
      </c>
      <c r="AI15" s="163">
        <v>8</v>
      </c>
      <c r="AJ15" s="164">
        <v>8</v>
      </c>
      <c r="AK15" s="162">
        <v>8</v>
      </c>
      <c r="AL15" s="163">
        <v>8</v>
      </c>
      <c r="AM15" s="163"/>
      <c r="AN15" s="163"/>
      <c r="AO15" s="163">
        <v>8</v>
      </c>
      <c r="AP15" s="163">
        <v>8</v>
      </c>
      <c r="AQ15" s="164">
        <v>8</v>
      </c>
      <c r="AR15" s="162"/>
      <c r="AS15" s="163"/>
      <c r="AT15" s="164"/>
      <c r="AU15" s="505">
        <f>IF($AZ$3="４週",SUM(P15:AQ15),IF($AZ$3="暦月",SUM(P15:AT15),""))</f>
        <v>160</v>
      </c>
      <c r="AV15" s="506"/>
      <c r="AW15" s="507">
        <f t="shared" si="1"/>
        <v>40</v>
      </c>
      <c r="AX15" s="508"/>
      <c r="AY15" s="494"/>
      <c r="AZ15" s="495"/>
      <c r="BA15" s="495"/>
      <c r="BB15" s="495"/>
      <c r="BC15" s="495"/>
      <c r="BD15" s="496"/>
    </row>
    <row r="16" spans="1:57" ht="40" customHeight="1" x14ac:dyDescent="0.2">
      <c r="A16" s="146"/>
      <c r="B16" s="161">
        <f t="shared" si="2"/>
        <v>4</v>
      </c>
      <c r="C16" s="497" t="s">
        <v>107</v>
      </c>
      <c r="D16" s="498"/>
      <c r="E16" s="499" t="s">
        <v>112</v>
      </c>
      <c r="F16" s="500"/>
      <c r="G16" s="499" t="s">
        <v>113</v>
      </c>
      <c r="H16" s="501"/>
      <c r="I16" s="501"/>
      <c r="J16" s="501"/>
      <c r="K16" s="500"/>
      <c r="L16" s="502" t="s">
        <v>114</v>
      </c>
      <c r="M16" s="503"/>
      <c r="N16" s="503"/>
      <c r="O16" s="504"/>
      <c r="P16" s="162">
        <v>4</v>
      </c>
      <c r="Q16" s="163">
        <v>4</v>
      </c>
      <c r="R16" s="163"/>
      <c r="S16" s="163"/>
      <c r="T16" s="163">
        <v>4</v>
      </c>
      <c r="U16" s="163">
        <v>4</v>
      </c>
      <c r="V16" s="164">
        <v>4</v>
      </c>
      <c r="W16" s="162">
        <v>4</v>
      </c>
      <c r="X16" s="163">
        <v>4</v>
      </c>
      <c r="Y16" s="163"/>
      <c r="Z16" s="163"/>
      <c r="AA16" s="163">
        <v>4</v>
      </c>
      <c r="AB16" s="163">
        <v>4</v>
      </c>
      <c r="AC16" s="164">
        <v>4</v>
      </c>
      <c r="AD16" s="162">
        <v>4</v>
      </c>
      <c r="AE16" s="163">
        <v>4</v>
      </c>
      <c r="AF16" s="163"/>
      <c r="AG16" s="163"/>
      <c r="AH16" s="163">
        <v>4</v>
      </c>
      <c r="AI16" s="163">
        <v>4</v>
      </c>
      <c r="AJ16" s="164">
        <v>4</v>
      </c>
      <c r="AK16" s="162">
        <v>4</v>
      </c>
      <c r="AL16" s="163">
        <v>4</v>
      </c>
      <c r="AM16" s="163"/>
      <c r="AN16" s="163"/>
      <c r="AO16" s="163">
        <v>4</v>
      </c>
      <c r="AP16" s="163">
        <v>4</v>
      </c>
      <c r="AQ16" s="164">
        <v>4</v>
      </c>
      <c r="AR16" s="162"/>
      <c r="AS16" s="163"/>
      <c r="AT16" s="164"/>
      <c r="AU16" s="505">
        <f>IF($AZ$3="４週",SUM(P16:AQ16),IF($AZ$3="暦月",SUM(P16:AT16),""))</f>
        <v>80</v>
      </c>
      <c r="AV16" s="506"/>
      <c r="AW16" s="507">
        <f t="shared" si="1"/>
        <v>20</v>
      </c>
      <c r="AX16" s="508"/>
      <c r="AY16" s="494"/>
      <c r="AZ16" s="495"/>
      <c r="BA16" s="495"/>
      <c r="BB16" s="495"/>
      <c r="BC16" s="495"/>
      <c r="BD16" s="496"/>
    </row>
    <row r="17" spans="1:56" ht="40" customHeight="1" x14ac:dyDescent="0.2">
      <c r="A17" s="146"/>
      <c r="B17" s="161">
        <f t="shared" si="2"/>
        <v>5</v>
      </c>
      <c r="C17" s="497"/>
      <c r="D17" s="498"/>
      <c r="E17" s="499"/>
      <c r="F17" s="500"/>
      <c r="G17" s="499"/>
      <c r="H17" s="501"/>
      <c r="I17" s="501"/>
      <c r="J17" s="501"/>
      <c r="K17" s="500"/>
      <c r="L17" s="502"/>
      <c r="M17" s="503"/>
      <c r="N17" s="503"/>
      <c r="O17" s="504"/>
      <c r="P17" s="162"/>
      <c r="Q17" s="163"/>
      <c r="R17" s="163"/>
      <c r="S17" s="163"/>
      <c r="T17" s="163"/>
      <c r="U17" s="163"/>
      <c r="V17" s="164"/>
      <c r="W17" s="162"/>
      <c r="X17" s="163"/>
      <c r="Y17" s="163"/>
      <c r="Z17" s="163"/>
      <c r="AA17" s="163"/>
      <c r="AB17" s="163"/>
      <c r="AC17" s="164"/>
      <c r="AD17" s="162"/>
      <c r="AE17" s="163"/>
      <c r="AF17" s="163"/>
      <c r="AG17" s="163"/>
      <c r="AH17" s="163"/>
      <c r="AI17" s="163"/>
      <c r="AJ17" s="164"/>
      <c r="AK17" s="162"/>
      <c r="AL17" s="163"/>
      <c r="AM17" s="163"/>
      <c r="AN17" s="163"/>
      <c r="AO17" s="163"/>
      <c r="AP17" s="163"/>
      <c r="AQ17" s="164"/>
      <c r="AR17" s="162"/>
      <c r="AS17" s="163"/>
      <c r="AT17" s="164"/>
      <c r="AU17" s="505">
        <f t="shared" ref="AU17:AU30" si="3">IF($AZ$3="４週",SUM(P17:AQ17),IF($AZ$3="暦月",SUM(P17:AT17),""))</f>
        <v>0</v>
      </c>
      <c r="AV17" s="506"/>
      <c r="AW17" s="507">
        <f t="shared" si="1"/>
        <v>0</v>
      </c>
      <c r="AX17" s="508"/>
      <c r="AY17" s="494"/>
      <c r="AZ17" s="495"/>
      <c r="BA17" s="495"/>
      <c r="BB17" s="495"/>
      <c r="BC17" s="495"/>
      <c r="BD17" s="496"/>
    </row>
    <row r="18" spans="1:56" ht="40" customHeight="1" x14ac:dyDescent="0.2">
      <c r="A18" s="146"/>
      <c r="B18" s="161">
        <f t="shared" si="2"/>
        <v>6</v>
      </c>
      <c r="C18" s="497"/>
      <c r="D18" s="498"/>
      <c r="E18" s="499"/>
      <c r="F18" s="500"/>
      <c r="G18" s="499"/>
      <c r="H18" s="501"/>
      <c r="I18" s="501"/>
      <c r="J18" s="501"/>
      <c r="K18" s="500"/>
      <c r="L18" s="502"/>
      <c r="M18" s="503"/>
      <c r="N18" s="503"/>
      <c r="O18" s="504"/>
      <c r="P18" s="162"/>
      <c r="Q18" s="163"/>
      <c r="R18" s="163"/>
      <c r="S18" s="163"/>
      <c r="T18" s="163"/>
      <c r="U18" s="163"/>
      <c r="V18" s="164"/>
      <c r="W18" s="162"/>
      <c r="X18" s="163"/>
      <c r="Y18" s="163"/>
      <c r="Z18" s="163"/>
      <c r="AA18" s="163"/>
      <c r="AB18" s="163"/>
      <c r="AC18" s="164"/>
      <c r="AD18" s="162"/>
      <c r="AE18" s="163"/>
      <c r="AF18" s="163"/>
      <c r="AG18" s="163"/>
      <c r="AH18" s="163"/>
      <c r="AI18" s="163"/>
      <c r="AJ18" s="164"/>
      <c r="AK18" s="162"/>
      <c r="AL18" s="163"/>
      <c r="AM18" s="163"/>
      <c r="AN18" s="163"/>
      <c r="AO18" s="163"/>
      <c r="AP18" s="163"/>
      <c r="AQ18" s="164"/>
      <c r="AR18" s="162"/>
      <c r="AS18" s="163"/>
      <c r="AT18" s="164"/>
      <c r="AU18" s="505">
        <f t="shared" si="3"/>
        <v>0</v>
      </c>
      <c r="AV18" s="506"/>
      <c r="AW18" s="507">
        <f t="shared" si="1"/>
        <v>0</v>
      </c>
      <c r="AX18" s="508"/>
      <c r="AY18" s="494"/>
      <c r="AZ18" s="495"/>
      <c r="BA18" s="495"/>
      <c r="BB18" s="495"/>
      <c r="BC18" s="495"/>
      <c r="BD18" s="496"/>
    </row>
    <row r="19" spans="1:56" ht="40" customHeight="1" x14ac:dyDescent="0.2">
      <c r="A19" s="146"/>
      <c r="B19" s="161">
        <f t="shared" si="2"/>
        <v>7</v>
      </c>
      <c r="C19" s="497"/>
      <c r="D19" s="498"/>
      <c r="E19" s="499"/>
      <c r="F19" s="500"/>
      <c r="G19" s="499"/>
      <c r="H19" s="501"/>
      <c r="I19" s="501"/>
      <c r="J19" s="501"/>
      <c r="K19" s="500"/>
      <c r="L19" s="502"/>
      <c r="M19" s="503"/>
      <c r="N19" s="503"/>
      <c r="O19" s="504"/>
      <c r="P19" s="162"/>
      <c r="Q19" s="163"/>
      <c r="R19" s="163"/>
      <c r="S19" s="163"/>
      <c r="T19" s="163"/>
      <c r="U19" s="163"/>
      <c r="V19" s="164"/>
      <c r="W19" s="162"/>
      <c r="X19" s="163"/>
      <c r="Y19" s="163"/>
      <c r="Z19" s="163"/>
      <c r="AA19" s="163"/>
      <c r="AB19" s="163"/>
      <c r="AC19" s="164"/>
      <c r="AD19" s="162"/>
      <c r="AE19" s="163"/>
      <c r="AF19" s="163"/>
      <c r="AG19" s="163"/>
      <c r="AH19" s="163"/>
      <c r="AI19" s="163"/>
      <c r="AJ19" s="164"/>
      <c r="AK19" s="162"/>
      <c r="AL19" s="163"/>
      <c r="AM19" s="163"/>
      <c r="AN19" s="163"/>
      <c r="AO19" s="163"/>
      <c r="AP19" s="163"/>
      <c r="AQ19" s="164"/>
      <c r="AR19" s="162"/>
      <c r="AS19" s="163"/>
      <c r="AT19" s="164"/>
      <c r="AU19" s="505">
        <f>IF($AZ$3="４週",SUM(P19:AQ19),IF($AZ$3="暦月",SUM(P19:AT19),""))</f>
        <v>0</v>
      </c>
      <c r="AV19" s="506"/>
      <c r="AW19" s="507">
        <f t="shared" si="1"/>
        <v>0</v>
      </c>
      <c r="AX19" s="508"/>
      <c r="AY19" s="494"/>
      <c r="AZ19" s="495"/>
      <c r="BA19" s="495"/>
      <c r="BB19" s="495"/>
      <c r="BC19" s="495"/>
      <c r="BD19" s="496"/>
    </row>
    <row r="20" spans="1:56" ht="40" customHeight="1" x14ac:dyDescent="0.2">
      <c r="A20" s="146"/>
      <c r="B20" s="161">
        <f t="shared" si="2"/>
        <v>8</v>
      </c>
      <c r="C20" s="497"/>
      <c r="D20" s="498"/>
      <c r="E20" s="499"/>
      <c r="F20" s="500"/>
      <c r="G20" s="499"/>
      <c r="H20" s="501"/>
      <c r="I20" s="501"/>
      <c r="J20" s="501"/>
      <c r="K20" s="500"/>
      <c r="L20" s="502"/>
      <c r="M20" s="503"/>
      <c r="N20" s="503"/>
      <c r="O20" s="504"/>
      <c r="P20" s="162"/>
      <c r="Q20" s="163"/>
      <c r="R20" s="163"/>
      <c r="S20" s="163"/>
      <c r="T20" s="163"/>
      <c r="U20" s="163"/>
      <c r="V20" s="164"/>
      <c r="W20" s="162"/>
      <c r="X20" s="163"/>
      <c r="Y20" s="163"/>
      <c r="Z20" s="163"/>
      <c r="AA20" s="163"/>
      <c r="AB20" s="163"/>
      <c r="AC20" s="164"/>
      <c r="AD20" s="162"/>
      <c r="AE20" s="163"/>
      <c r="AF20" s="163"/>
      <c r="AG20" s="163"/>
      <c r="AH20" s="163"/>
      <c r="AI20" s="163"/>
      <c r="AJ20" s="164"/>
      <c r="AK20" s="162"/>
      <c r="AL20" s="163"/>
      <c r="AM20" s="163"/>
      <c r="AN20" s="163"/>
      <c r="AO20" s="163"/>
      <c r="AP20" s="163"/>
      <c r="AQ20" s="164"/>
      <c r="AR20" s="162"/>
      <c r="AS20" s="163"/>
      <c r="AT20" s="164"/>
      <c r="AU20" s="505">
        <f t="shared" si="3"/>
        <v>0</v>
      </c>
      <c r="AV20" s="506"/>
      <c r="AW20" s="507">
        <f t="shared" si="1"/>
        <v>0</v>
      </c>
      <c r="AX20" s="508"/>
      <c r="AY20" s="494"/>
      <c r="AZ20" s="495"/>
      <c r="BA20" s="495"/>
      <c r="BB20" s="495"/>
      <c r="BC20" s="495"/>
      <c r="BD20" s="496"/>
    </row>
    <row r="21" spans="1:56" ht="40" customHeight="1" x14ac:dyDescent="0.2">
      <c r="A21" s="146"/>
      <c r="B21" s="161">
        <f t="shared" si="2"/>
        <v>9</v>
      </c>
      <c r="C21" s="497"/>
      <c r="D21" s="498"/>
      <c r="E21" s="499"/>
      <c r="F21" s="500"/>
      <c r="G21" s="499"/>
      <c r="H21" s="501"/>
      <c r="I21" s="501"/>
      <c r="J21" s="501"/>
      <c r="K21" s="500"/>
      <c r="L21" s="502"/>
      <c r="M21" s="503"/>
      <c r="N21" s="503"/>
      <c r="O21" s="504"/>
      <c r="P21" s="162"/>
      <c r="Q21" s="163"/>
      <c r="R21" s="163"/>
      <c r="S21" s="163"/>
      <c r="T21" s="163"/>
      <c r="U21" s="163"/>
      <c r="V21" s="164"/>
      <c r="W21" s="162"/>
      <c r="X21" s="163"/>
      <c r="Y21" s="163"/>
      <c r="Z21" s="163"/>
      <c r="AA21" s="163"/>
      <c r="AB21" s="163"/>
      <c r="AC21" s="164"/>
      <c r="AD21" s="162"/>
      <c r="AE21" s="163"/>
      <c r="AF21" s="163"/>
      <c r="AG21" s="163"/>
      <c r="AH21" s="163"/>
      <c r="AI21" s="163"/>
      <c r="AJ21" s="164"/>
      <c r="AK21" s="162"/>
      <c r="AL21" s="163"/>
      <c r="AM21" s="163"/>
      <c r="AN21" s="163"/>
      <c r="AO21" s="163"/>
      <c r="AP21" s="163"/>
      <c r="AQ21" s="164"/>
      <c r="AR21" s="162"/>
      <c r="AS21" s="163"/>
      <c r="AT21" s="164"/>
      <c r="AU21" s="505">
        <f t="shared" si="3"/>
        <v>0</v>
      </c>
      <c r="AV21" s="506"/>
      <c r="AW21" s="507">
        <f t="shared" si="1"/>
        <v>0</v>
      </c>
      <c r="AX21" s="508"/>
      <c r="AY21" s="494"/>
      <c r="AZ21" s="495"/>
      <c r="BA21" s="495"/>
      <c r="BB21" s="495"/>
      <c r="BC21" s="495"/>
      <c r="BD21" s="496"/>
    </row>
    <row r="22" spans="1:56" ht="40" customHeight="1" x14ac:dyDescent="0.2">
      <c r="A22" s="146"/>
      <c r="B22" s="161">
        <f t="shared" si="2"/>
        <v>10</v>
      </c>
      <c r="C22" s="497"/>
      <c r="D22" s="498"/>
      <c r="E22" s="499"/>
      <c r="F22" s="500"/>
      <c r="G22" s="499"/>
      <c r="H22" s="501"/>
      <c r="I22" s="501"/>
      <c r="J22" s="501"/>
      <c r="K22" s="500"/>
      <c r="L22" s="502"/>
      <c r="M22" s="503"/>
      <c r="N22" s="503"/>
      <c r="O22" s="504"/>
      <c r="P22" s="162"/>
      <c r="Q22" s="163"/>
      <c r="R22" s="163"/>
      <c r="S22" s="163"/>
      <c r="T22" s="163"/>
      <c r="U22" s="163"/>
      <c r="V22" s="164"/>
      <c r="W22" s="162"/>
      <c r="X22" s="163"/>
      <c r="Y22" s="163"/>
      <c r="Z22" s="163"/>
      <c r="AA22" s="163"/>
      <c r="AB22" s="163"/>
      <c r="AC22" s="164"/>
      <c r="AD22" s="162"/>
      <c r="AE22" s="163"/>
      <c r="AF22" s="163"/>
      <c r="AG22" s="163"/>
      <c r="AH22" s="163"/>
      <c r="AI22" s="163"/>
      <c r="AJ22" s="164"/>
      <c r="AK22" s="162"/>
      <c r="AL22" s="163"/>
      <c r="AM22" s="163"/>
      <c r="AN22" s="163"/>
      <c r="AO22" s="163"/>
      <c r="AP22" s="163"/>
      <c r="AQ22" s="164"/>
      <c r="AR22" s="162"/>
      <c r="AS22" s="163"/>
      <c r="AT22" s="164"/>
      <c r="AU22" s="505">
        <f t="shared" si="3"/>
        <v>0</v>
      </c>
      <c r="AV22" s="506"/>
      <c r="AW22" s="507">
        <f t="shared" si="1"/>
        <v>0</v>
      </c>
      <c r="AX22" s="508"/>
      <c r="AY22" s="494"/>
      <c r="AZ22" s="495"/>
      <c r="BA22" s="495"/>
      <c r="BB22" s="495"/>
      <c r="BC22" s="495"/>
      <c r="BD22" s="496"/>
    </row>
    <row r="23" spans="1:56" ht="40" customHeight="1" x14ac:dyDescent="0.2">
      <c r="A23" s="146"/>
      <c r="B23" s="161">
        <f t="shared" si="2"/>
        <v>11</v>
      </c>
      <c r="C23" s="497"/>
      <c r="D23" s="498"/>
      <c r="E23" s="499"/>
      <c r="F23" s="500"/>
      <c r="G23" s="499"/>
      <c r="H23" s="501"/>
      <c r="I23" s="501"/>
      <c r="J23" s="501"/>
      <c r="K23" s="500"/>
      <c r="L23" s="502"/>
      <c r="M23" s="503"/>
      <c r="N23" s="503"/>
      <c r="O23" s="504"/>
      <c r="P23" s="162"/>
      <c r="Q23" s="163"/>
      <c r="R23" s="163"/>
      <c r="S23" s="163"/>
      <c r="T23" s="163"/>
      <c r="U23" s="163"/>
      <c r="V23" s="164"/>
      <c r="W23" s="162"/>
      <c r="X23" s="163"/>
      <c r="Y23" s="163"/>
      <c r="Z23" s="163"/>
      <c r="AA23" s="163"/>
      <c r="AB23" s="163"/>
      <c r="AC23" s="164"/>
      <c r="AD23" s="162"/>
      <c r="AE23" s="163"/>
      <c r="AF23" s="163"/>
      <c r="AG23" s="163"/>
      <c r="AH23" s="163"/>
      <c r="AI23" s="163"/>
      <c r="AJ23" s="164"/>
      <c r="AK23" s="162"/>
      <c r="AL23" s="163"/>
      <c r="AM23" s="163"/>
      <c r="AN23" s="163"/>
      <c r="AO23" s="163"/>
      <c r="AP23" s="163"/>
      <c r="AQ23" s="164"/>
      <c r="AR23" s="162"/>
      <c r="AS23" s="163"/>
      <c r="AT23" s="164"/>
      <c r="AU23" s="505">
        <f t="shared" si="3"/>
        <v>0</v>
      </c>
      <c r="AV23" s="506"/>
      <c r="AW23" s="507">
        <f t="shared" si="1"/>
        <v>0</v>
      </c>
      <c r="AX23" s="508"/>
      <c r="AY23" s="494"/>
      <c r="AZ23" s="495"/>
      <c r="BA23" s="495"/>
      <c r="BB23" s="495"/>
      <c r="BC23" s="495"/>
      <c r="BD23" s="496"/>
    </row>
    <row r="24" spans="1:56" ht="40" customHeight="1" x14ac:dyDescent="0.2">
      <c r="A24" s="146"/>
      <c r="B24" s="161">
        <f t="shared" si="2"/>
        <v>12</v>
      </c>
      <c r="C24" s="497"/>
      <c r="D24" s="498"/>
      <c r="E24" s="499"/>
      <c r="F24" s="500"/>
      <c r="G24" s="499"/>
      <c r="H24" s="501"/>
      <c r="I24" s="501"/>
      <c r="J24" s="501"/>
      <c r="K24" s="500"/>
      <c r="L24" s="502"/>
      <c r="M24" s="503"/>
      <c r="N24" s="503"/>
      <c r="O24" s="504"/>
      <c r="P24" s="162"/>
      <c r="Q24" s="163"/>
      <c r="R24" s="163"/>
      <c r="S24" s="163"/>
      <c r="T24" s="163"/>
      <c r="U24" s="163"/>
      <c r="V24" s="164"/>
      <c r="W24" s="162"/>
      <c r="X24" s="163"/>
      <c r="Y24" s="163"/>
      <c r="Z24" s="163"/>
      <c r="AA24" s="163"/>
      <c r="AB24" s="163"/>
      <c r="AC24" s="164"/>
      <c r="AD24" s="162"/>
      <c r="AE24" s="163"/>
      <c r="AF24" s="163"/>
      <c r="AG24" s="163"/>
      <c r="AH24" s="163"/>
      <c r="AI24" s="163"/>
      <c r="AJ24" s="164"/>
      <c r="AK24" s="162"/>
      <c r="AL24" s="163"/>
      <c r="AM24" s="163"/>
      <c r="AN24" s="163"/>
      <c r="AO24" s="163"/>
      <c r="AP24" s="163"/>
      <c r="AQ24" s="164"/>
      <c r="AR24" s="162"/>
      <c r="AS24" s="163"/>
      <c r="AT24" s="164"/>
      <c r="AU24" s="505">
        <f t="shared" si="3"/>
        <v>0</v>
      </c>
      <c r="AV24" s="506"/>
      <c r="AW24" s="507">
        <f t="shared" si="1"/>
        <v>0</v>
      </c>
      <c r="AX24" s="508"/>
      <c r="AY24" s="494"/>
      <c r="AZ24" s="495"/>
      <c r="BA24" s="495"/>
      <c r="BB24" s="495"/>
      <c r="BC24" s="495"/>
      <c r="BD24" s="496"/>
    </row>
    <row r="25" spans="1:56" ht="40" customHeight="1" x14ac:dyDescent="0.2">
      <c r="A25" s="146"/>
      <c r="B25" s="161">
        <f t="shared" si="2"/>
        <v>13</v>
      </c>
      <c r="C25" s="497"/>
      <c r="D25" s="498"/>
      <c r="E25" s="499"/>
      <c r="F25" s="500"/>
      <c r="G25" s="499"/>
      <c r="H25" s="501"/>
      <c r="I25" s="501"/>
      <c r="J25" s="501"/>
      <c r="K25" s="500"/>
      <c r="L25" s="502"/>
      <c r="M25" s="503"/>
      <c r="N25" s="503"/>
      <c r="O25" s="504"/>
      <c r="P25" s="162"/>
      <c r="Q25" s="163"/>
      <c r="R25" s="163"/>
      <c r="S25" s="163"/>
      <c r="T25" s="163"/>
      <c r="U25" s="163"/>
      <c r="V25" s="164"/>
      <c r="W25" s="162"/>
      <c r="X25" s="163"/>
      <c r="Y25" s="163"/>
      <c r="Z25" s="163"/>
      <c r="AA25" s="163"/>
      <c r="AB25" s="163"/>
      <c r="AC25" s="164"/>
      <c r="AD25" s="162"/>
      <c r="AE25" s="163"/>
      <c r="AF25" s="163"/>
      <c r="AG25" s="163"/>
      <c r="AH25" s="163"/>
      <c r="AI25" s="163"/>
      <c r="AJ25" s="164"/>
      <c r="AK25" s="162"/>
      <c r="AL25" s="163"/>
      <c r="AM25" s="163"/>
      <c r="AN25" s="163"/>
      <c r="AO25" s="163"/>
      <c r="AP25" s="163"/>
      <c r="AQ25" s="164"/>
      <c r="AR25" s="162"/>
      <c r="AS25" s="163"/>
      <c r="AT25" s="164"/>
      <c r="AU25" s="505">
        <f t="shared" si="3"/>
        <v>0</v>
      </c>
      <c r="AV25" s="506"/>
      <c r="AW25" s="507">
        <f t="shared" si="1"/>
        <v>0</v>
      </c>
      <c r="AX25" s="508"/>
      <c r="AY25" s="494"/>
      <c r="AZ25" s="495"/>
      <c r="BA25" s="495"/>
      <c r="BB25" s="495"/>
      <c r="BC25" s="495"/>
      <c r="BD25" s="496"/>
    </row>
    <row r="26" spans="1:56" ht="40" customHeight="1" x14ac:dyDescent="0.2">
      <c r="A26" s="146"/>
      <c r="B26" s="161">
        <f t="shared" si="2"/>
        <v>14</v>
      </c>
      <c r="C26" s="497"/>
      <c r="D26" s="498"/>
      <c r="E26" s="499"/>
      <c r="F26" s="500"/>
      <c r="G26" s="499"/>
      <c r="H26" s="501"/>
      <c r="I26" s="501"/>
      <c r="J26" s="501"/>
      <c r="K26" s="500"/>
      <c r="L26" s="502"/>
      <c r="M26" s="503"/>
      <c r="N26" s="503"/>
      <c r="O26" s="504"/>
      <c r="P26" s="162"/>
      <c r="Q26" s="163"/>
      <c r="R26" s="163"/>
      <c r="S26" s="163"/>
      <c r="T26" s="163"/>
      <c r="U26" s="163"/>
      <c r="V26" s="164"/>
      <c r="W26" s="162"/>
      <c r="X26" s="163"/>
      <c r="Y26" s="163"/>
      <c r="Z26" s="163"/>
      <c r="AA26" s="163"/>
      <c r="AB26" s="163"/>
      <c r="AC26" s="164"/>
      <c r="AD26" s="162"/>
      <c r="AE26" s="163"/>
      <c r="AF26" s="163"/>
      <c r="AG26" s="163"/>
      <c r="AH26" s="163"/>
      <c r="AI26" s="163"/>
      <c r="AJ26" s="164"/>
      <c r="AK26" s="162"/>
      <c r="AL26" s="163"/>
      <c r="AM26" s="163"/>
      <c r="AN26" s="163"/>
      <c r="AO26" s="163"/>
      <c r="AP26" s="163"/>
      <c r="AQ26" s="164"/>
      <c r="AR26" s="162"/>
      <c r="AS26" s="163"/>
      <c r="AT26" s="164"/>
      <c r="AU26" s="505">
        <f t="shared" si="3"/>
        <v>0</v>
      </c>
      <c r="AV26" s="506"/>
      <c r="AW26" s="507">
        <f t="shared" si="1"/>
        <v>0</v>
      </c>
      <c r="AX26" s="508"/>
      <c r="AY26" s="494"/>
      <c r="AZ26" s="495"/>
      <c r="BA26" s="495"/>
      <c r="BB26" s="495"/>
      <c r="BC26" s="495"/>
      <c r="BD26" s="496"/>
    </row>
    <row r="27" spans="1:56" ht="40" customHeight="1" x14ac:dyDescent="0.2">
      <c r="A27" s="146"/>
      <c r="B27" s="161">
        <f t="shared" si="2"/>
        <v>15</v>
      </c>
      <c r="C27" s="497"/>
      <c r="D27" s="498"/>
      <c r="E27" s="499"/>
      <c r="F27" s="500"/>
      <c r="G27" s="499"/>
      <c r="H27" s="501"/>
      <c r="I27" s="501"/>
      <c r="J27" s="501"/>
      <c r="K27" s="500"/>
      <c r="L27" s="502"/>
      <c r="M27" s="503"/>
      <c r="N27" s="503"/>
      <c r="O27" s="504"/>
      <c r="P27" s="162"/>
      <c r="Q27" s="163"/>
      <c r="R27" s="163"/>
      <c r="S27" s="163"/>
      <c r="T27" s="163"/>
      <c r="U27" s="163"/>
      <c r="V27" s="164"/>
      <c r="W27" s="162"/>
      <c r="X27" s="163"/>
      <c r="Y27" s="163"/>
      <c r="Z27" s="163"/>
      <c r="AA27" s="163"/>
      <c r="AB27" s="163"/>
      <c r="AC27" s="164"/>
      <c r="AD27" s="162"/>
      <c r="AE27" s="163"/>
      <c r="AF27" s="163"/>
      <c r="AG27" s="163"/>
      <c r="AH27" s="163"/>
      <c r="AI27" s="163"/>
      <c r="AJ27" s="164"/>
      <c r="AK27" s="162"/>
      <c r="AL27" s="163"/>
      <c r="AM27" s="163"/>
      <c r="AN27" s="163"/>
      <c r="AO27" s="163"/>
      <c r="AP27" s="163"/>
      <c r="AQ27" s="164"/>
      <c r="AR27" s="162"/>
      <c r="AS27" s="163"/>
      <c r="AT27" s="164"/>
      <c r="AU27" s="505">
        <f t="shared" si="3"/>
        <v>0</v>
      </c>
      <c r="AV27" s="506"/>
      <c r="AW27" s="507">
        <f t="shared" si="1"/>
        <v>0</v>
      </c>
      <c r="AX27" s="508"/>
      <c r="AY27" s="494"/>
      <c r="AZ27" s="495"/>
      <c r="BA27" s="495"/>
      <c r="BB27" s="495"/>
      <c r="BC27" s="495"/>
      <c r="BD27" s="496"/>
    </row>
    <row r="28" spans="1:56" ht="40" customHeight="1" x14ac:dyDescent="0.2">
      <c r="A28" s="146"/>
      <c r="B28" s="161">
        <f t="shared" si="2"/>
        <v>16</v>
      </c>
      <c r="C28" s="497"/>
      <c r="D28" s="498"/>
      <c r="E28" s="499"/>
      <c r="F28" s="500"/>
      <c r="G28" s="499"/>
      <c r="H28" s="501"/>
      <c r="I28" s="501"/>
      <c r="J28" s="501"/>
      <c r="K28" s="500"/>
      <c r="L28" s="502"/>
      <c r="M28" s="503"/>
      <c r="N28" s="503"/>
      <c r="O28" s="504"/>
      <c r="P28" s="162"/>
      <c r="Q28" s="163"/>
      <c r="R28" s="163"/>
      <c r="S28" s="163"/>
      <c r="T28" s="163"/>
      <c r="U28" s="163"/>
      <c r="V28" s="164"/>
      <c r="W28" s="162"/>
      <c r="X28" s="163"/>
      <c r="Y28" s="163"/>
      <c r="Z28" s="163"/>
      <c r="AA28" s="163"/>
      <c r="AB28" s="163"/>
      <c r="AC28" s="164"/>
      <c r="AD28" s="162"/>
      <c r="AE28" s="163"/>
      <c r="AF28" s="163"/>
      <c r="AG28" s="163"/>
      <c r="AH28" s="163"/>
      <c r="AI28" s="163"/>
      <c r="AJ28" s="164"/>
      <c r="AK28" s="162"/>
      <c r="AL28" s="163"/>
      <c r="AM28" s="163"/>
      <c r="AN28" s="163"/>
      <c r="AO28" s="163"/>
      <c r="AP28" s="163"/>
      <c r="AQ28" s="164"/>
      <c r="AR28" s="162"/>
      <c r="AS28" s="163"/>
      <c r="AT28" s="164"/>
      <c r="AU28" s="505">
        <f t="shared" si="3"/>
        <v>0</v>
      </c>
      <c r="AV28" s="506"/>
      <c r="AW28" s="507">
        <f t="shared" si="1"/>
        <v>0</v>
      </c>
      <c r="AX28" s="508"/>
      <c r="AY28" s="494"/>
      <c r="AZ28" s="495"/>
      <c r="BA28" s="495"/>
      <c r="BB28" s="495"/>
      <c r="BC28" s="495"/>
      <c r="BD28" s="496"/>
    </row>
    <row r="29" spans="1:56" ht="40" customHeight="1" thickBot="1" x14ac:dyDescent="0.25">
      <c r="A29" s="146"/>
      <c r="B29" s="165">
        <f t="shared" si="2"/>
        <v>17</v>
      </c>
      <c r="C29" s="482"/>
      <c r="D29" s="483"/>
      <c r="E29" s="484"/>
      <c r="F29" s="485"/>
      <c r="G29" s="484"/>
      <c r="H29" s="486"/>
      <c r="I29" s="486"/>
      <c r="J29" s="486"/>
      <c r="K29" s="485"/>
      <c r="L29" s="487"/>
      <c r="M29" s="488"/>
      <c r="N29" s="488"/>
      <c r="O29" s="489"/>
      <c r="P29" s="166"/>
      <c r="Q29" s="167"/>
      <c r="R29" s="167"/>
      <c r="S29" s="167"/>
      <c r="T29" s="167"/>
      <c r="U29" s="167"/>
      <c r="V29" s="168"/>
      <c r="W29" s="166"/>
      <c r="X29" s="167"/>
      <c r="Y29" s="167"/>
      <c r="Z29" s="167"/>
      <c r="AA29" s="167"/>
      <c r="AB29" s="167"/>
      <c r="AC29" s="168"/>
      <c r="AD29" s="166"/>
      <c r="AE29" s="167"/>
      <c r="AF29" s="167"/>
      <c r="AG29" s="167"/>
      <c r="AH29" s="167"/>
      <c r="AI29" s="167"/>
      <c r="AJ29" s="168"/>
      <c r="AK29" s="166"/>
      <c r="AL29" s="167"/>
      <c r="AM29" s="167"/>
      <c r="AN29" s="167"/>
      <c r="AO29" s="167"/>
      <c r="AP29" s="167"/>
      <c r="AQ29" s="168"/>
      <c r="AR29" s="166"/>
      <c r="AS29" s="167"/>
      <c r="AT29" s="168"/>
      <c r="AU29" s="490">
        <f t="shared" si="3"/>
        <v>0</v>
      </c>
      <c r="AV29" s="491"/>
      <c r="AW29" s="492">
        <f t="shared" si="1"/>
        <v>0</v>
      </c>
      <c r="AX29" s="493"/>
      <c r="AY29" s="464"/>
      <c r="AZ29" s="465"/>
      <c r="BA29" s="465"/>
      <c r="BB29" s="465"/>
      <c r="BC29" s="465"/>
      <c r="BD29" s="466"/>
    </row>
    <row r="30" spans="1:56" ht="40" hidden="1" customHeight="1" thickBot="1" x14ac:dyDescent="0.25">
      <c r="A30" s="146"/>
      <c r="B30" s="340">
        <f t="shared" si="2"/>
        <v>18</v>
      </c>
      <c r="C30" s="467"/>
      <c r="D30" s="468"/>
      <c r="E30" s="469"/>
      <c r="F30" s="470"/>
      <c r="G30" s="469"/>
      <c r="H30" s="471"/>
      <c r="I30" s="471"/>
      <c r="J30" s="471"/>
      <c r="K30" s="470"/>
      <c r="L30" s="472"/>
      <c r="M30" s="473"/>
      <c r="N30" s="473"/>
      <c r="O30" s="474"/>
      <c r="P30" s="341"/>
      <c r="Q30" s="342"/>
      <c r="R30" s="342"/>
      <c r="S30" s="342"/>
      <c r="T30" s="342"/>
      <c r="U30" s="342"/>
      <c r="V30" s="343"/>
      <c r="W30" s="341"/>
      <c r="X30" s="342"/>
      <c r="Y30" s="342"/>
      <c r="Z30" s="342"/>
      <c r="AA30" s="342"/>
      <c r="AB30" s="342"/>
      <c r="AC30" s="343"/>
      <c r="AD30" s="341"/>
      <c r="AE30" s="342"/>
      <c r="AF30" s="342"/>
      <c r="AG30" s="342"/>
      <c r="AH30" s="342"/>
      <c r="AI30" s="342"/>
      <c r="AJ30" s="343"/>
      <c r="AK30" s="341"/>
      <c r="AL30" s="342"/>
      <c r="AM30" s="342"/>
      <c r="AN30" s="342"/>
      <c r="AO30" s="342"/>
      <c r="AP30" s="342"/>
      <c r="AQ30" s="343"/>
      <c r="AR30" s="341"/>
      <c r="AS30" s="342"/>
      <c r="AT30" s="343"/>
      <c r="AU30" s="475">
        <f t="shared" si="3"/>
        <v>0</v>
      </c>
      <c r="AV30" s="476"/>
      <c r="AW30" s="477">
        <f t="shared" si="1"/>
        <v>0</v>
      </c>
      <c r="AX30" s="478"/>
      <c r="AY30" s="479"/>
      <c r="AZ30" s="480"/>
      <c r="BA30" s="480"/>
      <c r="BB30" s="480"/>
      <c r="BC30" s="480"/>
      <c r="BD30" s="481"/>
    </row>
    <row r="31" spans="1:56" ht="20.25" customHeight="1" x14ac:dyDescent="0.2">
      <c r="A31" s="146"/>
      <c r="B31" s="146"/>
      <c r="C31" s="169"/>
      <c r="D31" s="170"/>
      <c r="E31" s="171"/>
      <c r="F31" s="146"/>
      <c r="G31" s="146"/>
      <c r="H31" s="146"/>
      <c r="I31" s="146"/>
      <c r="J31" s="146"/>
      <c r="K31" s="146"/>
      <c r="L31" s="146"/>
      <c r="M31" s="146"/>
      <c r="N31" s="146"/>
      <c r="O31" s="146"/>
      <c r="P31" s="146"/>
      <c r="Q31" s="146"/>
      <c r="R31" s="146"/>
      <c r="S31" s="146"/>
      <c r="T31" s="146"/>
      <c r="U31" s="146"/>
      <c r="V31" s="146"/>
      <c r="W31" s="146"/>
      <c r="X31" s="146"/>
      <c r="Y31" s="146"/>
      <c r="Z31" s="146"/>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row>
    <row r="32" spans="1:56" ht="20.25" customHeight="1" x14ac:dyDescent="0.2">
      <c r="A32" s="146"/>
      <c r="B32" s="138" t="s">
        <v>66</v>
      </c>
      <c r="C32" s="138"/>
      <c r="D32" s="138"/>
      <c r="E32" s="138"/>
      <c r="F32" s="138"/>
      <c r="G32" s="138"/>
      <c r="H32" s="138"/>
      <c r="I32" s="138"/>
      <c r="J32" s="138"/>
      <c r="K32" s="138"/>
      <c r="L32" s="144"/>
      <c r="M32" s="138"/>
      <c r="N32" s="138"/>
      <c r="O32" s="138"/>
      <c r="P32" s="138"/>
      <c r="Q32" s="138"/>
      <c r="R32" s="138"/>
      <c r="S32" s="138"/>
      <c r="T32" s="138" t="s">
        <v>67</v>
      </c>
      <c r="U32" s="138"/>
      <c r="V32" s="138"/>
      <c r="W32" s="138"/>
      <c r="X32" s="138"/>
      <c r="Y32" s="138"/>
      <c r="Z32" s="1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2">
      <c r="A33" s="146"/>
      <c r="B33" s="138"/>
      <c r="C33" s="462" t="s">
        <v>68</v>
      </c>
      <c r="D33" s="462"/>
      <c r="E33" s="462" t="s">
        <v>69</v>
      </c>
      <c r="F33" s="462"/>
      <c r="G33" s="462"/>
      <c r="H33" s="462"/>
      <c r="I33" s="138"/>
      <c r="J33" s="463" t="s">
        <v>70</v>
      </c>
      <c r="K33" s="463"/>
      <c r="L33" s="463"/>
      <c r="M33" s="463"/>
      <c r="N33" s="138"/>
      <c r="O33" s="138"/>
      <c r="P33" s="174" t="s">
        <v>71</v>
      </c>
      <c r="Q33" s="174"/>
      <c r="R33" s="138"/>
      <c r="S33" s="138"/>
      <c r="T33" s="437" t="s">
        <v>72</v>
      </c>
      <c r="U33" s="439"/>
      <c r="V33" s="437" t="s">
        <v>73</v>
      </c>
      <c r="W33" s="438"/>
      <c r="X33" s="438"/>
      <c r="Y33" s="439"/>
      <c r="Z33" s="173"/>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row>
    <row r="34" spans="1:56" ht="20.25" customHeight="1" x14ac:dyDescent="0.2">
      <c r="A34" s="146"/>
      <c r="B34" s="138"/>
      <c r="C34" s="436"/>
      <c r="D34" s="436"/>
      <c r="E34" s="436" t="s">
        <v>74</v>
      </c>
      <c r="F34" s="436"/>
      <c r="G34" s="436" t="s">
        <v>75</v>
      </c>
      <c r="H34" s="436"/>
      <c r="I34" s="138"/>
      <c r="J34" s="436" t="s">
        <v>74</v>
      </c>
      <c r="K34" s="436"/>
      <c r="L34" s="436" t="s">
        <v>75</v>
      </c>
      <c r="M34" s="436"/>
      <c r="N34" s="138"/>
      <c r="O34" s="138"/>
      <c r="P34" s="174" t="s">
        <v>76</v>
      </c>
      <c r="Q34" s="174"/>
      <c r="R34" s="138"/>
      <c r="S34" s="138"/>
      <c r="T34" s="437" t="s">
        <v>77</v>
      </c>
      <c r="U34" s="439"/>
      <c r="V34" s="437" t="s">
        <v>78</v>
      </c>
      <c r="W34" s="438"/>
      <c r="X34" s="438"/>
      <c r="Y34" s="439"/>
      <c r="Z34" s="175"/>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row>
    <row r="35" spans="1:56" ht="20.25" customHeight="1" x14ac:dyDescent="0.2">
      <c r="A35" s="146"/>
      <c r="B35" s="138"/>
      <c r="C35" s="437" t="s">
        <v>77</v>
      </c>
      <c r="D35" s="439"/>
      <c r="E35" s="454">
        <f>SUMIFS($AU$13:$AV$30,$C$13:$D$30,"福祉用具専門相談員",$E$13:$F$30,"A")</f>
        <v>320</v>
      </c>
      <c r="F35" s="455"/>
      <c r="G35" s="456">
        <f>SUMIFS($AW$13:$AX$30,$C$13:$D$30,"福祉用具専門相談員",$E$13:$F$30,"A")</f>
        <v>80</v>
      </c>
      <c r="H35" s="457"/>
      <c r="I35" s="176"/>
      <c r="J35" s="458">
        <v>0</v>
      </c>
      <c r="K35" s="459"/>
      <c r="L35" s="458">
        <v>0</v>
      </c>
      <c r="M35" s="459"/>
      <c r="N35" s="176"/>
      <c r="O35" s="176"/>
      <c r="P35" s="458">
        <v>2</v>
      </c>
      <c r="Q35" s="459"/>
      <c r="R35" s="138"/>
      <c r="S35" s="138"/>
      <c r="T35" s="437" t="s">
        <v>79</v>
      </c>
      <c r="U35" s="439"/>
      <c r="V35" s="437" t="s">
        <v>80</v>
      </c>
      <c r="W35" s="438"/>
      <c r="X35" s="438"/>
      <c r="Y35" s="439"/>
      <c r="Z35" s="177"/>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row>
    <row r="36" spans="1:56" ht="20.25" customHeight="1" x14ac:dyDescent="0.2">
      <c r="A36" s="146"/>
      <c r="B36" s="138"/>
      <c r="C36" s="437" t="s">
        <v>79</v>
      </c>
      <c r="D36" s="439"/>
      <c r="E36" s="454">
        <f>SUMIFS($AU$13:$AV$30,$C$13:$D$30,"福祉用具専門相談員",$E$13:$F$30,"B")</f>
        <v>0</v>
      </c>
      <c r="F36" s="455"/>
      <c r="G36" s="456">
        <f>SUMIFS($AW$13:$AX$30,$C$13:$D$30,"福祉用具専門相談員",$E$13:$F$30,"B")</f>
        <v>0</v>
      </c>
      <c r="H36" s="457"/>
      <c r="I36" s="176"/>
      <c r="J36" s="458">
        <v>0</v>
      </c>
      <c r="K36" s="459"/>
      <c r="L36" s="458">
        <v>0</v>
      </c>
      <c r="M36" s="459"/>
      <c r="N36" s="176"/>
      <c r="O36" s="176"/>
      <c r="P36" s="458">
        <v>0</v>
      </c>
      <c r="Q36" s="459"/>
      <c r="R36" s="138"/>
      <c r="S36" s="138"/>
      <c r="T36" s="437" t="s">
        <v>81</v>
      </c>
      <c r="U36" s="439"/>
      <c r="V36" s="437" t="s">
        <v>82</v>
      </c>
      <c r="W36" s="438"/>
      <c r="X36" s="438"/>
      <c r="Y36" s="439"/>
      <c r="Z36" s="177"/>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row>
    <row r="37" spans="1:56" ht="20.25" customHeight="1" x14ac:dyDescent="0.2">
      <c r="A37" s="146"/>
      <c r="B37" s="138"/>
      <c r="C37" s="437" t="s">
        <v>81</v>
      </c>
      <c r="D37" s="439"/>
      <c r="E37" s="454">
        <f>SUMIFS($AU$13:$AV$30,$C$13:$D$30,"福祉用具専門相談員",$E$13:$F$30,"C")</f>
        <v>80</v>
      </c>
      <c r="F37" s="455"/>
      <c r="G37" s="456">
        <f>SUMIFS($AW$13:$AX$30,$C$13:$D$30,"福祉用具専門相談員",$E$13:$F$30,"C")</f>
        <v>20</v>
      </c>
      <c r="H37" s="457"/>
      <c r="I37" s="176"/>
      <c r="J37" s="458">
        <v>80</v>
      </c>
      <c r="K37" s="459"/>
      <c r="L37" s="460">
        <v>20</v>
      </c>
      <c r="M37" s="461"/>
      <c r="N37" s="176"/>
      <c r="O37" s="176"/>
      <c r="P37" s="454" t="s">
        <v>83</v>
      </c>
      <c r="Q37" s="455"/>
      <c r="R37" s="138"/>
      <c r="S37" s="138"/>
      <c r="T37" s="437" t="s">
        <v>84</v>
      </c>
      <c r="U37" s="439"/>
      <c r="V37" s="437" t="s">
        <v>85</v>
      </c>
      <c r="W37" s="438"/>
      <c r="X37" s="438"/>
      <c r="Y37" s="439"/>
      <c r="Z37" s="178"/>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row>
    <row r="38" spans="1:56" ht="20.25" customHeight="1" x14ac:dyDescent="0.2">
      <c r="A38" s="146"/>
      <c r="B38" s="138"/>
      <c r="C38" s="437" t="s">
        <v>84</v>
      </c>
      <c r="D38" s="439"/>
      <c r="E38" s="454">
        <f>SUMIFS($AU$13:$AV$30,$C$13:$D$30,"福祉用具専門相談員",$E$13:$F$30,"D")</f>
        <v>0</v>
      </c>
      <c r="F38" s="455"/>
      <c r="G38" s="456">
        <f>SUMIFS($AW$13:$AX$30,$C$13:$D$30,"福祉用具専門相談員",$E$13:$F$30,"D")</f>
        <v>0</v>
      </c>
      <c r="H38" s="457"/>
      <c r="I38" s="176"/>
      <c r="J38" s="458">
        <v>0</v>
      </c>
      <c r="K38" s="459"/>
      <c r="L38" s="460">
        <v>0</v>
      </c>
      <c r="M38" s="461"/>
      <c r="N38" s="176"/>
      <c r="O38" s="176"/>
      <c r="P38" s="454" t="s">
        <v>83</v>
      </c>
      <c r="Q38" s="455"/>
      <c r="R38" s="138"/>
      <c r="S38" s="138"/>
      <c r="T38" s="138"/>
      <c r="U38" s="452"/>
      <c r="V38" s="452"/>
      <c r="W38" s="453"/>
      <c r="X38" s="453"/>
      <c r="Y38" s="179"/>
      <c r="Z38" s="179"/>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row>
    <row r="39" spans="1:56" ht="20.25" customHeight="1" x14ac:dyDescent="0.2">
      <c r="A39" s="146"/>
      <c r="B39" s="138"/>
      <c r="C39" s="437" t="s">
        <v>86</v>
      </c>
      <c r="D39" s="439"/>
      <c r="E39" s="454">
        <f>SUM(E35:F38)</f>
        <v>400</v>
      </c>
      <c r="F39" s="455"/>
      <c r="G39" s="456">
        <f>SUM(G35:H38)</f>
        <v>100</v>
      </c>
      <c r="H39" s="457"/>
      <c r="I39" s="176"/>
      <c r="J39" s="454">
        <f>SUM(J35:K38)</f>
        <v>80</v>
      </c>
      <c r="K39" s="455"/>
      <c r="L39" s="454">
        <f>SUM(L35:M38)</f>
        <v>20</v>
      </c>
      <c r="M39" s="455"/>
      <c r="N39" s="176"/>
      <c r="O39" s="176"/>
      <c r="P39" s="454">
        <f>SUM(P35:Q36)</f>
        <v>2</v>
      </c>
      <c r="Q39" s="455"/>
      <c r="R39" s="138"/>
      <c r="S39" s="138"/>
      <c r="T39" s="138"/>
      <c r="U39" s="452"/>
      <c r="V39" s="452"/>
      <c r="W39" s="453"/>
      <c r="X39" s="453"/>
      <c r="Y39" s="180"/>
      <c r="Z39" s="180"/>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row>
    <row r="40" spans="1:56" ht="20.25" customHeight="1" x14ac:dyDescent="0.2">
      <c r="A40" s="146"/>
      <c r="B40" s="138"/>
      <c r="C40" s="138"/>
      <c r="D40" s="138"/>
      <c r="E40" s="138"/>
      <c r="F40" s="138"/>
      <c r="G40" s="138"/>
      <c r="H40" s="138"/>
      <c r="I40" s="138"/>
      <c r="J40" s="138"/>
      <c r="K40" s="138"/>
      <c r="L40" s="144"/>
      <c r="M40" s="138"/>
      <c r="N40" s="138"/>
      <c r="O40" s="138"/>
      <c r="P40" s="138"/>
      <c r="Q40" s="138"/>
      <c r="R40" s="138"/>
      <c r="S40" s="138"/>
      <c r="T40" s="138"/>
      <c r="U40" s="173"/>
      <c r="V40" s="173"/>
      <c r="W40" s="173"/>
      <c r="X40" s="173"/>
      <c r="Y40" s="173"/>
      <c r="Z40" s="173"/>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row>
    <row r="41" spans="1:56" ht="20.25" customHeight="1" x14ac:dyDescent="0.2">
      <c r="A41" s="146"/>
      <c r="B41" s="138"/>
      <c r="C41" s="144" t="s">
        <v>87</v>
      </c>
      <c r="D41" s="138"/>
      <c r="E41" s="138"/>
      <c r="F41" s="138"/>
      <c r="G41" s="138"/>
      <c r="H41" s="138"/>
      <c r="I41" s="181" t="s">
        <v>88</v>
      </c>
      <c r="J41" s="446" t="s">
        <v>89</v>
      </c>
      <c r="K41" s="447"/>
      <c r="L41" s="182"/>
      <c r="M41" s="181"/>
      <c r="N41" s="138"/>
      <c r="O41" s="138"/>
      <c r="P41" s="138"/>
      <c r="Q41" s="138"/>
      <c r="R41" s="138"/>
      <c r="S41" s="138"/>
      <c r="T41" s="138"/>
      <c r="U41" s="183"/>
      <c r="V41" s="173"/>
      <c r="W41" s="173"/>
      <c r="X41" s="173"/>
      <c r="Y41" s="173"/>
      <c r="Z41" s="173"/>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row>
    <row r="42" spans="1:56" ht="20.25" customHeight="1" x14ac:dyDescent="0.2">
      <c r="A42" s="146"/>
      <c r="B42" s="138"/>
      <c r="C42" s="138" t="s">
        <v>90</v>
      </c>
      <c r="D42" s="138"/>
      <c r="E42" s="138"/>
      <c r="F42" s="138"/>
      <c r="G42" s="138"/>
      <c r="H42" s="138" t="s">
        <v>91</v>
      </c>
      <c r="I42" s="138"/>
      <c r="J42" s="138"/>
      <c r="K42" s="138"/>
      <c r="L42" s="144"/>
      <c r="M42" s="138"/>
      <c r="N42" s="138"/>
      <c r="O42" s="138"/>
      <c r="P42" s="138"/>
      <c r="Q42" s="138"/>
      <c r="R42" s="138"/>
      <c r="S42" s="138"/>
      <c r="T42" s="138"/>
      <c r="U42" s="173"/>
      <c r="V42" s="173"/>
      <c r="W42" s="173"/>
      <c r="X42" s="173"/>
      <c r="Y42" s="173"/>
      <c r="Z42" s="173"/>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row>
    <row r="43" spans="1:56" ht="20.25" customHeight="1" x14ac:dyDescent="0.2">
      <c r="A43" s="146"/>
      <c r="B43" s="138"/>
      <c r="C43" s="138" t="str">
        <f>IF($J$41="週","対象時間数（週平均）","対象時間数（当月合計）")</f>
        <v>対象時間数（週平均）</v>
      </c>
      <c r="D43" s="138"/>
      <c r="E43" s="138"/>
      <c r="F43" s="138"/>
      <c r="G43" s="138"/>
      <c r="H43" s="138" t="str">
        <f>IF($J$41="週","週に勤務すべき時間数","当月に勤務すべき時間数")</f>
        <v>週に勤務すべき時間数</v>
      </c>
      <c r="I43" s="138"/>
      <c r="J43" s="138"/>
      <c r="K43" s="138"/>
      <c r="L43" s="144"/>
      <c r="M43" s="436" t="s">
        <v>92</v>
      </c>
      <c r="N43" s="436"/>
      <c r="O43" s="436"/>
      <c r="P43" s="436"/>
      <c r="Q43" s="138"/>
      <c r="R43" s="138"/>
      <c r="S43" s="138"/>
      <c r="T43" s="138"/>
      <c r="U43" s="173"/>
      <c r="V43" s="173"/>
      <c r="W43" s="173"/>
      <c r="X43" s="173"/>
      <c r="Y43" s="173"/>
      <c r="Z43" s="173"/>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row>
    <row r="44" spans="1:56" ht="20.25" customHeight="1" x14ac:dyDescent="0.2">
      <c r="A44" s="146"/>
      <c r="B44" s="138"/>
      <c r="C44" s="448">
        <f>IF($J$41="週",L39,J39)</f>
        <v>20</v>
      </c>
      <c r="D44" s="449"/>
      <c r="E44" s="449"/>
      <c r="F44" s="450"/>
      <c r="G44" s="184" t="s">
        <v>93</v>
      </c>
      <c r="H44" s="437">
        <f>IF($J$41="週",$AV$5,$AZ$5)</f>
        <v>40</v>
      </c>
      <c r="I44" s="438"/>
      <c r="J44" s="438"/>
      <c r="K44" s="439"/>
      <c r="L44" s="184" t="s">
        <v>94</v>
      </c>
      <c r="M44" s="440">
        <f>ROUNDDOWN(C44/H44,1)</f>
        <v>0.5</v>
      </c>
      <c r="N44" s="441"/>
      <c r="O44" s="441"/>
      <c r="P44" s="442"/>
      <c r="Q44" s="138"/>
      <c r="R44" s="138"/>
      <c r="S44" s="138"/>
      <c r="T44" s="138"/>
      <c r="U44" s="451"/>
      <c r="V44" s="451"/>
      <c r="W44" s="451"/>
      <c r="X44" s="451"/>
      <c r="Y44" s="177"/>
      <c r="Z44" s="173"/>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row>
    <row r="45" spans="1:56" ht="20.25" customHeight="1" x14ac:dyDescent="0.2">
      <c r="A45" s="146"/>
      <c r="B45" s="138"/>
      <c r="C45" s="138"/>
      <c r="D45" s="138"/>
      <c r="E45" s="138"/>
      <c r="F45" s="138"/>
      <c r="G45" s="138"/>
      <c r="H45" s="138"/>
      <c r="I45" s="138"/>
      <c r="J45" s="138"/>
      <c r="K45" s="138"/>
      <c r="L45" s="144"/>
      <c r="M45" s="138" t="s">
        <v>95</v>
      </c>
      <c r="N45" s="138"/>
      <c r="O45" s="138"/>
      <c r="P45" s="138"/>
      <c r="Q45" s="138"/>
      <c r="R45" s="138"/>
      <c r="S45" s="138"/>
      <c r="T45" s="138"/>
      <c r="U45" s="173"/>
      <c r="V45" s="173"/>
      <c r="W45" s="173"/>
      <c r="X45" s="173"/>
      <c r="Y45" s="173"/>
      <c r="Z45" s="173"/>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row>
    <row r="46" spans="1:56" ht="20.25" customHeight="1" x14ac:dyDescent="0.2">
      <c r="A46" s="146"/>
      <c r="B46" s="138"/>
      <c r="C46" s="138" t="s">
        <v>96</v>
      </c>
      <c r="D46" s="138"/>
      <c r="E46" s="138"/>
      <c r="F46" s="138"/>
      <c r="G46" s="138"/>
      <c r="H46" s="138"/>
      <c r="I46" s="138"/>
      <c r="J46" s="138"/>
      <c r="K46" s="138"/>
      <c r="L46" s="144"/>
      <c r="M46" s="138"/>
      <c r="N46" s="138"/>
      <c r="O46" s="138"/>
      <c r="P46" s="138"/>
      <c r="Q46" s="138"/>
      <c r="R46" s="138"/>
      <c r="S46" s="138"/>
      <c r="T46" s="138"/>
      <c r="U46" s="138"/>
      <c r="V46" s="185"/>
      <c r="W46" s="186"/>
      <c r="X46" s="186"/>
      <c r="Y46" s="138"/>
      <c r="Z46" s="138"/>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row>
    <row r="47" spans="1:56" ht="20.25" customHeight="1" x14ac:dyDescent="0.2">
      <c r="A47" s="146"/>
      <c r="B47" s="138"/>
      <c r="C47" s="138" t="s">
        <v>71</v>
      </c>
      <c r="D47" s="138"/>
      <c r="E47" s="138"/>
      <c r="F47" s="138"/>
      <c r="G47" s="138"/>
      <c r="H47" s="138"/>
      <c r="I47" s="138"/>
      <c r="J47" s="138"/>
      <c r="K47" s="138"/>
      <c r="L47" s="144"/>
      <c r="M47" s="184"/>
      <c r="N47" s="184"/>
      <c r="O47" s="184"/>
      <c r="P47" s="184"/>
      <c r="Q47" s="138"/>
      <c r="R47" s="138"/>
      <c r="S47" s="138"/>
      <c r="T47" s="138"/>
      <c r="U47" s="138"/>
      <c r="V47" s="185"/>
      <c r="W47" s="186"/>
      <c r="X47" s="186"/>
      <c r="Y47" s="138"/>
      <c r="Z47" s="138"/>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row>
    <row r="48" spans="1:56" ht="20.25" customHeight="1" x14ac:dyDescent="0.2">
      <c r="A48" s="146"/>
      <c r="B48" s="138"/>
      <c r="C48" s="138" t="s">
        <v>97</v>
      </c>
      <c r="D48" s="138"/>
      <c r="E48" s="138"/>
      <c r="F48" s="138"/>
      <c r="G48" s="138"/>
      <c r="H48" s="138" t="s">
        <v>98</v>
      </c>
      <c r="I48" s="138"/>
      <c r="J48" s="138"/>
      <c r="K48" s="138"/>
      <c r="L48" s="138"/>
      <c r="M48" s="436" t="s">
        <v>86</v>
      </c>
      <c r="N48" s="436"/>
      <c r="O48" s="436"/>
      <c r="P48" s="436"/>
      <c r="Q48" s="138"/>
      <c r="R48" s="138"/>
      <c r="S48" s="138"/>
      <c r="T48" s="138"/>
      <c r="U48" s="138"/>
      <c r="V48" s="185"/>
      <c r="W48" s="186"/>
      <c r="X48" s="186"/>
      <c r="Y48" s="138"/>
      <c r="Z48" s="138"/>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row>
    <row r="49" spans="1:58" ht="20.25" customHeight="1" x14ac:dyDescent="0.2">
      <c r="A49" s="146"/>
      <c r="B49" s="138"/>
      <c r="C49" s="437">
        <f>P39</f>
        <v>2</v>
      </c>
      <c r="D49" s="438"/>
      <c r="E49" s="438"/>
      <c r="F49" s="439"/>
      <c r="G49" s="184" t="s">
        <v>99</v>
      </c>
      <c r="H49" s="440">
        <f>M44</f>
        <v>0.5</v>
      </c>
      <c r="I49" s="441"/>
      <c r="J49" s="441"/>
      <c r="K49" s="442"/>
      <c r="L49" s="184" t="s">
        <v>94</v>
      </c>
      <c r="M49" s="443">
        <f>ROUNDDOWN(C49+H49,1)</f>
        <v>2.5</v>
      </c>
      <c r="N49" s="444"/>
      <c r="O49" s="444"/>
      <c r="P49" s="445"/>
      <c r="Q49" s="138"/>
      <c r="R49" s="138"/>
      <c r="S49" s="138"/>
      <c r="T49" s="138"/>
      <c r="U49" s="138"/>
      <c r="V49" s="185"/>
      <c r="W49" s="186"/>
      <c r="X49" s="186"/>
      <c r="Y49" s="138"/>
      <c r="Z49" s="138"/>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row>
    <row r="50" spans="1:58" ht="20.25" customHeight="1" x14ac:dyDescent="0.2">
      <c r="A50" s="146"/>
      <c r="B50" s="138"/>
      <c r="C50" s="138"/>
      <c r="D50" s="138"/>
      <c r="E50" s="138"/>
      <c r="F50" s="138"/>
      <c r="G50" s="138"/>
      <c r="H50" s="138"/>
      <c r="I50" s="138"/>
      <c r="J50" s="138"/>
      <c r="K50" s="138"/>
      <c r="L50" s="138"/>
      <c r="M50" s="138"/>
      <c r="N50" s="144"/>
      <c r="O50" s="138"/>
      <c r="P50" s="138"/>
      <c r="Q50" s="138"/>
      <c r="R50" s="138"/>
      <c r="S50" s="138"/>
      <c r="T50" s="138"/>
      <c r="U50" s="138"/>
      <c r="V50" s="185"/>
      <c r="W50" s="186"/>
      <c r="X50" s="186"/>
      <c r="Y50" s="138"/>
      <c r="Z50" s="138"/>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row>
    <row r="51" spans="1:58" ht="20.25" customHeight="1" x14ac:dyDescent="0.2">
      <c r="C51" s="187"/>
      <c r="D51" s="187"/>
      <c r="T51" s="187"/>
      <c r="AJ51" s="188"/>
      <c r="AK51" s="189"/>
      <c r="AL51" s="189"/>
      <c r="BE51" s="189"/>
    </row>
    <row r="52" spans="1:58" ht="20.25" customHeight="1" x14ac:dyDescent="0.2">
      <c r="C52" s="187"/>
      <c r="D52" s="187"/>
      <c r="U52" s="187"/>
      <c r="AK52" s="188"/>
      <c r="AL52" s="189"/>
      <c r="AM52" s="189"/>
      <c r="BF52" s="189"/>
    </row>
    <row r="53" spans="1:58" ht="20.25" customHeight="1" x14ac:dyDescent="0.2">
      <c r="D53" s="187"/>
      <c r="U53" s="187"/>
      <c r="AK53" s="188"/>
      <c r="AL53" s="189"/>
      <c r="AM53" s="189"/>
      <c r="BF53" s="189"/>
    </row>
    <row r="54" spans="1:58" ht="20.25" customHeight="1" x14ac:dyDescent="0.2">
      <c r="C54" s="187"/>
      <c r="D54" s="187"/>
      <c r="U54" s="187"/>
      <c r="AK54" s="188"/>
      <c r="AL54" s="189"/>
      <c r="AM54" s="189"/>
      <c r="BF54" s="189"/>
    </row>
    <row r="55" spans="1:58" ht="20.25" customHeight="1" x14ac:dyDescent="0.2">
      <c r="C55" s="188"/>
      <c r="D55" s="188"/>
      <c r="E55" s="188"/>
      <c r="F55" s="188"/>
      <c r="G55" s="188"/>
      <c r="H55" s="188"/>
      <c r="I55" s="188"/>
      <c r="J55" s="188"/>
      <c r="K55" s="188"/>
      <c r="L55" s="188"/>
      <c r="M55" s="188"/>
      <c r="N55" s="188"/>
      <c r="O55" s="188"/>
      <c r="P55" s="188"/>
      <c r="Q55" s="188"/>
      <c r="R55" s="188"/>
      <c r="S55" s="188"/>
      <c r="T55" s="188"/>
      <c r="U55" s="189"/>
      <c r="V55" s="189"/>
      <c r="W55" s="188"/>
      <c r="X55" s="188"/>
      <c r="Y55" s="188"/>
      <c r="Z55" s="188"/>
      <c r="AA55" s="188"/>
      <c r="AB55" s="188"/>
      <c r="AC55" s="188"/>
      <c r="AD55" s="188"/>
      <c r="AE55" s="188"/>
      <c r="AF55" s="188"/>
      <c r="AG55" s="188"/>
      <c r="AH55" s="188"/>
      <c r="AI55" s="188"/>
      <c r="AJ55" s="188"/>
      <c r="AK55" s="188"/>
      <c r="AL55" s="189"/>
      <c r="AM55" s="189"/>
      <c r="BF55" s="189"/>
    </row>
    <row r="56" spans="1:58" ht="20.25" customHeight="1" x14ac:dyDescent="0.2">
      <c r="C56" s="188"/>
      <c r="D56" s="188"/>
      <c r="E56" s="188"/>
      <c r="F56" s="188"/>
      <c r="G56" s="188"/>
      <c r="H56" s="188"/>
      <c r="I56" s="188"/>
      <c r="J56" s="188"/>
      <c r="K56" s="188"/>
      <c r="L56" s="188"/>
      <c r="M56" s="188"/>
      <c r="N56" s="188"/>
      <c r="O56" s="188"/>
      <c r="P56" s="188"/>
      <c r="Q56" s="188"/>
      <c r="R56" s="188"/>
      <c r="S56" s="188"/>
      <c r="T56" s="188"/>
      <c r="U56" s="189"/>
      <c r="V56" s="189"/>
      <c r="W56" s="188"/>
      <c r="X56" s="188"/>
      <c r="Y56" s="188"/>
      <c r="Z56" s="188"/>
      <c r="AA56" s="188"/>
      <c r="AB56" s="188"/>
      <c r="AC56" s="188"/>
      <c r="AD56" s="188"/>
      <c r="AE56" s="188"/>
      <c r="AF56" s="188"/>
      <c r="AG56" s="188"/>
      <c r="AH56" s="188"/>
      <c r="AI56" s="188"/>
      <c r="AJ56" s="188"/>
      <c r="AK56" s="188"/>
      <c r="AL56" s="189"/>
      <c r="AM56" s="189"/>
      <c r="BF56" s="189"/>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4"/>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xr:uid="{D55E6716-077A-45A4-951D-0B96A0344EEC}">
      <formula1>"A, B, C, D"</formula1>
    </dataValidation>
    <dataValidation type="list" allowBlank="1" showInputMessage="1" showErrorMessage="1" sqref="AZ4:BC4" xr:uid="{30F8A5F9-3329-488E-8B6D-46D9B4D131CA}">
      <formula1>"予定,実績,予定・実績"</formula1>
    </dataValidation>
    <dataValidation type="list" errorStyle="warning" allowBlank="1" showInputMessage="1" error="リストにない場合のみ、入力してください。" sqref="G13:K30" xr:uid="{FBDB399F-C25B-4FBF-9A37-001635D1F0EE}">
      <formula1>INDIRECT(C13)</formula1>
    </dataValidation>
    <dataValidation type="list" allowBlank="1" showInputMessage="1" sqref="C13:D30" xr:uid="{8F4B2FAE-D826-4981-9210-11E79C08C0A7}">
      <formula1>職種</formula1>
    </dataValidation>
    <dataValidation type="decimal" allowBlank="1" showInputMessage="1" showErrorMessage="1" error="入力可能範囲　32～40" sqref="AV5" xr:uid="{45FC7448-6A69-410B-B801-58332478B501}">
      <formula1>32</formula1>
      <formula2>40</formula2>
    </dataValidation>
    <dataValidation type="list" allowBlank="1" showInputMessage="1" showErrorMessage="1" sqref="J41:K41" xr:uid="{AE84AB7A-D5BA-4848-A603-0B7DE566B19B}">
      <formula1>"週,暦月"</formula1>
    </dataValidation>
    <dataValidation type="list" allowBlank="1" showInputMessage="1" showErrorMessage="1" sqref="AZ3" xr:uid="{FDA79A8E-9FD3-4C25-8B80-75F89F693C57}">
      <formula1>"４週,暦月"</formula1>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91302A15-8B8C-442C-AEC9-09650F65A051}">
          <x14:formula1>
            <xm:f>プルダウン・リスト!$C$5:$C$9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9289-9C17-4992-9E9C-563EDF82AFD0}">
  <sheetPr>
    <pageSetUpPr fitToPage="1"/>
  </sheetPr>
  <dimension ref="A1:BC67"/>
  <sheetViews>
    <sheetView view="pageBreakPreview" zoomScaleNormal="100" zoomScaleSheetLayoutView="100" workbookViewId="0"/>
  </sheetViews>
  <sheetFormatPr defaultColWidth="9" defaultRowHeight="13" x14ac:dyDescent="0.2"/>
  <cols>
    <col min="1" max="2" width="9" style="194"/>
    <col min="3" max="3" width="44.08984375" style="194" customWidth="1"/>
    <col min="4" max="16384" width="9" style="194"/>
  </cols>
  <sheetData>
    <row r="1" spans="1:10" ht="16.5" x14ac:dyDescent="0.2">
      <c r="A1" s="232" t="s">
        <v>115</v>
      </c>
    </row>
    <row r="2" spans="1:10" s="197" customFormat="1" ht="20.25" customHeight="1" x14ac:dyDescent="0.2">
      <c r="A2" s="195" t="s">
        <v>116</v>
      </c>
      <c r="B2" s="195"/>
      <c r="C2" s="196"/>
    </row>
    <row r="3" spans="1:10" s="197" customFormat="1" ht="20.25" customHeight="1" x14ac:dyDescent="0.2">
      <c r="A3" s="196"/>
      <c r="B3" s="196"/>
      <c r="C3" s="196"/>
    </row>
    <row r="4" spans="1:10" s="197" customFormat="1" ht="20.25" customHeight="1" x14ac:dyDescent="0.2">
      <c r="A4" s="198"/>
      <c r="B4" s="196" t="s">
        <v>117</v>
      </c>
      <c r="C4" s="196"/>
      <c r="E4" s="564" t="s">
        <v>118</v>
      </c>
      <c r="F4" s="564"/>
      <c r="G4" s="564"/>
      <c r="H4" s="564"/>
      <c r="I4" s="564"/>
      <c r="J4" s="564"/>
    </row>
    <row r="5" spans="1:10" s="197" customFormat="1" ht="20.25" customHeight="1" x14ac:dyDescent="0.2">
      <c r="A5" s="199"/>
      <c r="B5" s="196" t="s">
        <v>119</v>
      </c>
      <c r="C5" s="196"/>
      <c r="E5" s="564"/>
      <c r="F5" s="564"/>
      <c r="G5" s="564"/>
      <c r="H5" s="564"/>
      <c r="I5" s="564"/>
      <c r="J5" s="564"/>
    </row>
    <row r="6" spans="1:10" s="197" customFormat="1" ht="20.25" customHeight="1" x14ac:dyDescent="0.2">
      <c r="A6" s="200"/>
      <c r="B6" s="196"/>
      <c r="C6" s="196"/>
    </row>
    <row r="7" spans="1:10" s="197" customFormat="1" ht="20.25" customHeight="1" x14ac:dyDescent="0.2">
      <c r="A7" s="200"/>
      <c r="B7" s="196"/>
      <c r="C7" s="196"/>
    </row>
    <row r="8" spans="1:10" s="197" customFormat="1" ht="20.25" customHeight="1" x14ac:dyDescent="0.2">
      <c r="A8" s="196" t="s">
        <v>120</v>
      </c>
      <c r="B8" s="196"/>
      <c r="C8" s="196"/>
    </row>
    <row r="9" spans="1:10" s="197" customFormat="1" ht="20.25" customHeight="1" x14ac:dyDescent="0.2">
      <c r="A9" s="200"/>
      <c r="B9" s="196"/>
      <c r="C9" s="196"/>
    </row>
    <row r="10" spans="1:10" s="197" customFormat="1" ht="20.25" customHeight="1" x14ac:dyDescent="0.2">
      <c r="A10" s="196" t="s">
        <v>121</v>
      </c>
      <c r="B10" s="196"/>
      <c r="C10" s="196"/>
    </row>
    <row r="11" spans="1:10" s="197" customFormat="1" ht="20.25" customHeight="1" x14ac:dyDescent="0.2">
      <c r="A11" s="196"/>
      <c r="B11" s="196"/>
      <c r="C11" s="196"/>
    </row>
    <row r="12" spans="1:10" s="197" customFormat="1" ht="20.25" customHeight="1" x14ac:dyDescent="0.2">
      <c r="A12" s="196" t="s">
        <v>122</v>
      </c>
      <c r="B12" s="196"/>
      <c r="C12" s="196"/>
    </row>
    <row r="13" spans="1:10" s="197" customFormat="1" ht="20.25" customHeight="1" x14ac:dyDescent="0.2">
      <c r="A13" s="196"/>
      <c r="B13" s="196"/>
      <c r="C13" s="196"/>
    </row>
    <row r="14" spans="1:10" s="197" customFormat="1" ht="20.25" customHeight="1" x14ac:dyDescent="0.2">
      <c r="A14" s="196" t="s">
        <v>123</v>
      </c>
      <c r="B14" s="196"/>
      <c r="C14" s="196"/>
    </row>
    <row r="15" spans="1:10" s="197" customFormat="1" ht="20.25" customHeight="1" x14ac:dyDescent="0.2">
      <c r="A15" s="196"/>
      <c r="B15" s="196"/>
      <c r="C15" s="196"/>
    </row>
    <row r="16" spans="1:10" s="197" customFormat="1" ht="20.25" customHeight="1" x14ac:dyDescent="0.2">
      <c r="A16" s="196" t="s">
        <v>124</v>
      </c>
      <c r="B16" s="196"/>
      <c r="C16" s="196"/>
    </row>
    <row r="17" spans="1:3" s="197" customFormat="1" ht="20.25" customHeight="1" x14ac:dyDescent="0.2">
      <c r="A17" s="196" t="s">
        <v>125</v>
      </c>
      <c r="B17" s="196"/>
      <c r="C17" s="196"/>
    </row>
    <row r="18" spans="1:3" s="197" customFormat="1" ht="20.25" customHeight="1" x14ac:dyDescent="0.2">
      <c r="A18" s="196"/>
      <c r="B18" s="196"/>
      <c r="C18" s="196"/>
    </row>
    <row r="19" spans="1:3" s="197" customFormat="1" ht="20.25" customHeight="1" x14ac:dyDescent="0.2">
      <c r="A19" s="196"/>
      <c r="B19" s="201" t="s">
        <v>53</v>
      </c>
      <c r="C19" s="201" t="s">
        <v>126</v>
      </c>
    </row>
    <row r="20" spans="1:3" s="197" customFormat="1" ht="20.25" customHeight="1" x14ac:dyDescent="0.2">
      <c r="A20" s="196"/>
      <c r="B20" s="201">
        <v>1</v>
      </c>
      <c r="C20" s="202" t="s">
        <v>103</v>
      </c>
    </row>
    <row r="21" spans="1:3" s="197" customFormat="1" ht="20.25" customHeight="1" x14ac:dyDescent="0.2">
      <c r="A21" s="196"/>
      <c r="B21" s="201">
        <v>2</v>
      </c>
      <c r="C21" s="202" t="s">
        <v>127</v>
      </c>
    </row>
    <row r="22" spans="1:3" s="197" customFormat="1" ht="20.25" customHeight="1" x14ac:dyDescent="0.2">
      <c r="A22" s="196"/>
      <c r="B22" s="196"/>
      <c r="C22" s="196"/>
    </row>
    <row r="23" spans="1:3" s="197" customFormat="1" ht="20.25" customHeight="1" x14ac:dyDescent="0.2">
      <c r="A23" s="196" t="s">
        <v>128</v>
      </c>
      <c r="B23" s="196"/>
      <c r="C23" s="196"/>
    </row>
    <row r="24" spans="1:3" s="197" customFormat="1" ht="20.25" customHeight="1" x14ac:dyDescent="0.2">
      <c r="A24" s="196" t="s">
        <v>129</v>
      </c>
      <c r="B24" s="196"/>
      <c r="C24" s="196"/>
    </row>
    <row r="25" spans="1:3" s="197" customFormat="1" ht="20.25" customHeight="1" x14ac:dyDescent="0.2">
      <c r="A25" s="196"/>
      <c r="B25" s="196"/>
      <c r="C25" s="196"/>
    </row>
    <row r="26" spans="1:3" s="197" customFormat="1" ht="20.25" customHeight="1" x14ac:dyDescent="0.2">
      <c r="A26" s="196"/>
      <c r="B26" s="201" t="s">
        <v>72</v>
      </c>
      <c r="C26" s="201" t="s">
        <v>73</v>
      </c>
    </row>
    <row r="27" spans="1:3" s="197" customFormat="1" ht="20.25" customHeight="1" x14ac:dyDescent="0.2">
      <c r="A27" s="196"/>
      <c r="B27" s="201" t="s">
        <v>77</v>
      </c>
      <c r="C27" s="202" t="s">
        <v>78</v>
      </c>
    </row>
    <row r="28" spans="1:3" s="197" customFormat="1" ht="20.25" customHeight="1" x14ac:dyDescent="0.2">
      <c r="A28" s="196"/>
      <c r="B28" s="201" t="s">
        <v>79</v>
      </c>
      <c r="C28" s="202" t="s">
        <v>80</v>
      </c>
    </row>
    <row r="29" spans="1:3" s="197" customFormat="1" ht="20.25" customHeight="1" x14ac:dyDescent="0.2">
      <c r="A29" s="196"/>
      <c r="B29" s="201" t="s">
        <v>81</v>
      </c>
      <c r="C29" s="202" t="s">
        <v>82</v>
      </c>
    </row>
    <row r="30" spans="1:3" s="197" customFormat="1" ht="20.25" customHeight="1" x14ac:dyDescent="0.2">
      <c r="A30" s="196"/>
      <c r="B30" s="201" t="s">
        <v>84</v>
      </c>
      <c r="C30" s="202" t="s">
        <v>85</v>
      </c>
    </row>
    <row r="31" spans="1:3" s="197" customFormat="1" ht="20.25" customHeight="1" x14ac:dyDescent="0.2">
      <c r="A31" s="196"/>
      <c r="B31" s="196"/>
      <c r="C31" s="196"/>
    </row>
    <row r="32" spans="1:3" s="197" customFormat="1" ht="20.25" customHeight="1" x14ac:dyDescent="0.2">
      <c r="A32" s="196"/>
      <c r="B32" s="203" t="s">
        <v>130</v>
      </c>
      <c r="C32" s="196"/>
    </row>
    <row r="33" spans="1:55" s="197" customFormat="1" ht="20.25" customHeight="1" x14ac:dyDescent="0.2">
      <c r="B33" s="196" t="s">
        <v>131</v>
      </c>
      <c r="E33" s="203"/>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row>
    <row r="34" spans="1:55" s="197" customFormat="1" ht="20.25" customHeight="1" x14ac:dyDescent="0.2">
      <c r="B34" s="196" t="s">
        <v>132</v>
      </c>
      <c r="E34" s="196"/>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row>
    <row r="35" spans="1:55" s="197" customFormat="1" ht="20.25" customHeight="1" x14ac:dyDescent="0.2">
      <c r="E35" s="196"/>
    </row>
    <row r="36" spans="1:55" s="197" customFormat="1" ht="20.25" customHeight="1" x14ac:dyDescent="0.2">
      <c r="A36" s="196"/>
      <c r="B36" s="196"/>
      <c r="C36" s="196"/>
      <c r="D36" s="203"/>
      <c r="E36" s="205"/>
      <c r="F36" s="205"/>
      <c r="G36" s="205"/>
      <c r="J36" s="205"/>
      <c r="K36" s="205"/>
      <c r="L36" s="205"/>
      <c r="R36" s="205"/>
      <c r="S36" s="205"/>
      <c r="T36" s="205"/>
      <c r="W36" s="205"/>
      <c r="X36" s="205"/>
      <c r="Y36" s="205"/>
    </row>
    <row r="37" spans="1:55" s="197" customFormat="1" ht="20.25" customHeight="1" x14ac:dyDescent="0.2">
      <c r="A37" s="196" t="s">
        <v>133</v>
      </c>
      <c r="B37" s="196"/>
      <c r="C37" s="196"/>
    </row>
    <row r="38" spans="1:55" s="197" customFormat="1" ht="20.25" customHeight="1" x14ac:dyDescent="0.2">
      <c r="A38" s="196" t="s">
        <v>134</v>
      </c>
      <c r="B38" s="196"/>
      <c r="C38" s="196"/>
    </row>
    <row r="39" spans="1:55" s="197" customFormat="1" ht="20.25" customHeight="1" x14ac:dyDescent="0.2">
      <c r="A39" s="206" t="s">
        <v>497</v>
      </c>
      <c r="D39" s="207"/>
      <c r="E39" s="208"/>
      <c r="F39" s="205"/>
      <c r="G39" s="205"/>
      <c r="H39" s="205"/>
      <c r="I39" s="205"/>
      <c r="K39" s="205"/>
      <c r="M39" s="205"/>
      <c r="N39" s="205"/>
      <c r="O39" s="205"/>
      <c r="P39" s="205"/>
      <c r="Q39" s="205"/>
      <c r="S39" s="205"/>
      <c r="U39" s="205"/>
      <c r="V39" s="205"/>
      <c r="X39" s="205"/>
      <c r="Z39" s="205"/>
      <c r="AA39" s="205"/>
      <c r="AB39" s="205"/>
      <c r="AC39" s="205"/>
      <c r="AD39" s="205"/>
      <c r="AF39" s="203"/>
      <c r="AH39" s="205"/>
      <c r="AM39" s="205"/>
    </row>
    <row r="40" spans="1:55" s="197" customFormat="1" ht="20.25" customHeight="1" x14ac:dyDescent="0.2">
      <c r="C40" s="206"/>
      <c r="D40" s="207"/>
      <c r="E40" s="208"/>
      <c r="F40" s="205"/>
      <c r="G40" s="205"/>
      <c r="H40" s="205"/>
      <c r="I40" s="205"/>
      <c r="K40" s="205"/>
      <c r="M40" s="205"/>
      <c r="N40" s="205"/>
      <c r="O40" s="205"/>
      <c r="P40" s="205"/>
      <c r="Q40" s="205"/>
      <c r="S40" s="205"/>
      <c r="U40" s="205"/>
      <c r="V40" s="205"/>
      <c r="X40" s="205"/>
      <c r="Z40" s="205"/>
      <c r="AA40" s="205"/>
      <c r="AB40" s="205"/>
      <c r="AC40" s="205"/>
      <c r="AD40" s="205"/>
      <c r="AF40" s="203"/>
      <c r="AH40" s="205"/>
      <c r="AM40" s="205"/>
    </row>
    <row r="41" spans="1:55" s="197" customFormat="1" ht="20.25" customHeight="1" x14ac:dyDescent="0.2">
      <c r="A41" s="196" t="s">
        <v>135</v>
      </c>
      <c r="B41" s="196"/>
    </row>
    <row r="42" spans="1:55" s="197" customFormat="1" ht="20.25" customHeight="1" x14ac:dyDescent="0.2"/>
    <row r="43" spans="1:55" s="197" customFormat="1" ht="20.25" customHeight="1" x14ac:dyDescent="0.2">
      <c r="A43" s="196" t="s">
        <v>136</v>
      </c>
      <c r="B43" s="196"/>
      <c r="C43" s="196"/>
    </row>
    <row r="44" spans="1:55" s="197" customFormat="1" ht="20.25" customHeight="1" x14ac:dyDescent="0.2"/>
    <row r="45" spans="1:55" s="197" customFormat="1" ht="20.25" customHeight="1" x14ac:dyDescent="0.2">
      <c r="A45" s="196" t="s">
        <v>137</v>
      </c>
      <c r="B45" s="196"/>
      <c r="C45" s="196"/>
    </row>
    <row r="46" spans="1:55" s="197" customFormat="1" ht="20.25" customHeight="1" x14ac:dyDescent="0.2">
      <c r="A46" s="196" t="s">
        <v>138</v>
      </c>
      <c r="B46" s="196"/>
      <c r="C46" s="196"/>
    </row>
    <row r="47" spans="1:55" s="197" customFormat="1" ht="20.25" customHeight="1" x14ac:dyDescent="0.2">
      <c r="A47" s="196"/>
      <c r="B47" s="196"/>
      <c r="C47" s="196"/>
    </row>
    <row r="48" spans="1:55" s="197" customFormat="1" ht="20.25" customHeight="1" x14ac:dyDescent="0.2">
      <c r="A48" s="196" t="s">
        <v>139</v>
      </c>
      <c r="B48" s="196"/>
      <c r="C48" s="196"/>
    </row>
    <row r="49" spans="1:55" s="197" customFormat="1" ht="20.25" customHeight="1" x14ac:dyDescent="0.2">
      <c r="A49" s="196"/>
      <c r="B49" s="196"/>
      <c r="C49" s="196"/>
    </row>
    <row r="50" spans="1:55" s="197" customFormat="1" ht="20.25" customHeight="1" x14ac:dyDescent="0.2">
      <c r="A50" s="197" t="s">
        <v>140</v>
      </c>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row>
    <row r="51" spans="1:55" s="197" customFormat="1" ht="20.25" customHeight="1" x14ac:dyDescent="0.2">
      <c r="A51" s="197" t="s">
        <v>141</v>
      </c>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row>
    <row r="52" spans="1:55" s="197" customFormat="1" ht="20.25" customHeight="1" x14ac:dyDescent="0.2">
      <c r="A52" s="197" t="s">
        <v>142</v>
      </c>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row>
    <row r="53" spans="1:55" s="197" customFormat="1" ht="20.25" customHeight="1" x14ac:dyDescent="0.2">
      <c r="A53" s="196"/>
      <c r="B53" s="196"/>
      <c r="C53" s="196"/>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row>
    <row r="54" spans="1:55" s="197" customFormat="1" ht="20.25" customHeight="1" x14ac:dyDescent="0.2">
      <c r="A54" s="197" t="s">
        <v>143</v>
      </c>
      <c r="C54" s="210"/>
      <c r="D54" s="203"/>
      <c r="E54" s="203"/>
    </row>
    <row r="55" spans="1:55" s="197" customFormat="1" ht="20.25" customHeight="1" x14ac:dyDescent="0.2">
      <c r="A55" s="211" t="s">
        <v>144</v>
      </c>
      <c r="B55" s="210"/>
      <c r="C55" s="210"/>
      <c r="D55" s="196"/>
      <c r="E55" s="196"/>
    </row>
    <row r="56" spans="1:55" s="197" customFormat="1" ht="20.25" customHeight="1" x14ac:dyDescent="0.2">
      <c r="A56" s="212" t="s">
        <v>145</v>
      </c>
      <c r="B56" s="210"/>
      <c r="C56" s="210"/>
      <c r="D56" s="196"/>
      <c r="E56" s="196"/>
    </row>
    <row r="57" spans="1:55" s="197" customFormat="1" ht="20.25" customHeight="1" x14ac:dyDescent="0.2">
      <c r="A57" s="211" t="s">
        <v>146</v>
      </c>
      <c r="B57" s="210"/>
      <c r="C57" s="210"/>
      <c r="D57" s="196"/>
      <c r="E57" s="196"/>
    </row>
    <row r="58" spans="1:55" s="197" customFormat="1" ht="20.25" customHeight="1" x14ac:dyDescent="0.2">
      <c r="A58" s="212" t="s">
        <v>147</v>
      </c>
      <c r="B58" s="210"/>
      <c r="C58" s="210"/>
      <c r="D58" s="196"/>
      <c r="E58" s="196"/>
    </row>
    <row r="59" spans="1:55" s="197" customFormat="1" ht="20.25" customHeight="1" x14ac:dyDescent="0.2">
      <c r="A59" s="211" t="s">
        <v>148</v>
      </c>
      <c r="B59" s="210"/>
      <c r="C59" s="210"/>
      <c r="D59" s="196"/>
      <c r="E59" s="196"/>
    </row>
    <row r="60" spans="1:55" s="197" customFormat="1" ht="20.25" customHeight="1" x14ac:dyDescent="0.2">
      <c r="A60" s="211" t="s">
        <v>149</v>
      </c>
      <c r="B60" s="210"/>
      <c r="C60" s="210"/>
      <c r="D60" s="196"/>
      <c r="E60" s="196"/>
    </row>
    <row r="61" spans="1:55" s="197" customFormat="1" ht="20.25" customHeight="1" x14ac:dyDescent="0.2">
      <c r="A61" s="211" t="s">
        <v>150</v>
      </c>
      <c r="B61" s="210"/>
      <c r="C61" s="210"/>
      <c r="D61" s="196"/>
      <c r="E61" s="196"/>
    </row>
    <row r="62" spans="1:55" s="197" customFormat="1" ht="20.25" customHeight="1" x14ac:dyDescent="0.2">
      <c r="A62" s="210"/>
      <c r="B62" s="210"/>
      <c r="C62" s="210"/>
      <c r="D62" s="196"/>
      <c r="E62" s="196"/>
    </row>
    <row r="63" spans="1:55" s="197" customFormat="1" ht="20.25" customHeight="1" x14ac:dyDescent="0.2">
      <c r="A63" s="210"/>
      <c r="B63" s="210"/>
      <c r="C63" s="210"/>
      <c r="D63" s="196"/>
      <c r="E63" s="196"/>
    </row>
    <row r="64" spans="1:55" s="197" customFormat="1" ht="20.25" customHeight="1" x14ac:dyDescent="0.2">
      <c r="A64" s="210"/>
      <c r="B64" s="210"/>
      <c r="C64" s="210"/>
      <c r="D64" s="196"/>
      <c r="E64" s="196"/>
    </row>
    <row r="65" spans="1:5" s="197" customFormat="1" ht="20.25" customHeight="1" x14ac:dyDescent="0.2">
      <c r="A65" s="210"/>
      <c r="B65" s="210"/>
      <c r="C65" s="210"/>
      <c r="D65" s="196"/>
      <c r="E65" s="196"/>
    </row>
    <row r="66" spans="1:5" ht="20.25" customHeight="1" x14ac:dyDescent="0.2"/>
    <row r="67" spans="1: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52"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D2BFB-3E91-44F8-8A02-B637C9302356}">
  <sheetPr>
    <pageSetUpPr fitToPage="1"/>
  </sheetPr>
  <dimension ref="B1:K44"/>
  <sheetViews>
    <sheetView workbookViewId="0">
      <selection activeCell="B1" sqref="B1"/>
    </sheetView>
  </sheetViews>
  <sheetFormatPr defaultColWidth="9" defaultRowHeight="19" x14ac:dyDescent="0.2"/>
  <cols>
    <col min="1" max="1" width="2" style="213" customWidth="1"/>
    <col min="2" max="2" width="8.6328125" style="213" customWidth="1"/>
    <col min="3" max="11" width="40.6328125" style="213" customWidth="1"/>
    <col min="12" max="16384" width="9" style="213"/>
  </cols>
  <sheetData>
    <row r="1" spans="2:11" x14ac:dyDescent="0.2">
      <c r="B1" s="213" t="s">
        <v>151</v>
      </c>
    </row>
    <row r="2" spans="2:11" x14ac:dyDescent="0.2">
      <c r="B2" s="213" t="s">
        <v>152</v>
      </c>
    </row>
    <row r="4" spans="2:11" x14ac:dyDescent="0.2">
      <c r="B4" s="214" t="s">
        <v>53</v>
      </c>
      <c r="C4" s="214" t="s">
        <v>153</v>
      </c>
    </row>
    <row r="5" spans="2:11" x14ac:dyDescent="0.2">
      <c r="B5" s="214">
        <v>1</v>
      </c>
      <c r="C5" s="215" t="s">
        <v>36</v>
      </c>
    </row>
    <row r="6" spans="2:11" x14ac:dyDescent="0.2">
      <c r="B6" s="214">
        <v>2</v>
      </c>
      <c r="C6" s="215" t="s">
        <v>154</v>
      </c>
    </row>
    <row r="7" spans="2:11" x14ac:dyDescent="0.2">
      <c r="B7" s="214">
        <v>3</v>
      </c>
      <c r="C7" s="215" t="s">
        <v>155</v>
      </c>
    </row>
    <row r="8" spans="2:11" x14ac:dyDescent="0.2">
      <c r="B8" s="214">
        <v>4</v>
      </c>
      <c r="C8" s="215" t="s">
        <v>156</v>
      </c>
    </row>
    <row r="9" spans="2:11" x14ac:dyDescent="0.2">
      <c r="B9" s="214">
        <v>5</v>
      </c>
      <c r="C9" s="215" t="s">
        <v>157</v>
      </c>
    </row>
    <row r="10" spans="2:11" x14ac:dyDescent="0.2">
      <c r="B10" s="214">
        <v>6</v>
      </c>
      <c r="C10" s="215" t="s">
        <v>158</v>
      </c>
    </row>
    <row r="11" spans="2:11" x14ac:dyDescent="0.2">
      <c r="B11" s="214">
        <v>7</v>
      </c>
      <c r="C11" s="215"/>
    </row>
    <row r="12" spans="2:11" x14ac:dyDescent="0.2">
      <c r="B12" s="214">
        <v>8</v>
      </c>
      <c r="C12" s="215"/>
    </row>
    <row r="14" spans="2:11" x14ac:dyDescent="0.2">
      <c r="B14" s="213" t="s">
        <v>159</v>
      </c>
    </row>
    <row r="15" spans="2:11" ht="19.5" thickBot="1" x14ac:dyDescent="0.25"/>
    <row r="16" spans="2:11" ht="19.5" thickBot="1" x14ac:dyDescent="0.25">
      <c r="B16" s="216" t="s">
        <v>126</v>
      </c>
      <c r="C16" s="217" t="s">
        <v>103</v>
      </c>
      <c r="D16" s="218" t="s">
        <v>107</v>
      </c>
      <c r="E16" s="219" t="s">
        <v>160</v>
      </c>
      <c r="F16" s="219" t="s">
        <v>160</v>
      </c>
      <c r="G16" s="219" t="s">
        <v>160</v>
      </c>
      <c r="H16" s="219" t="s">
        <v>160</v>
      </c>
      <c r="I16" s="219" t="s">
        <v>160</v>
      </c>
      <c r="J16" s="219" t="s">
        <v>160</v>
      </c>
      <c r="K16" s="220" t="s">
        <v>160</v>
      </c>
    </row>
    <row r="17" spans="2:11" x14ac:dyDescent="0.2">
      <c r="B17" s="565" t="s">
        <v>161</v>
      </c>
      <c r="C17" s="221" t="s">
        <v>105</v>
      </c>
      <c r="D17" s="222" t="s">
        <v>108</v>
      </c>
      <c r="E17" s="223"/>
      <c r="F17" s="223"/>
      <c r="G17" s="223"/>
      <c r="H17" s="223"/>
      <c r="I17" s="224"/>
      <c r="J17" s="224"/>
      <c r="K17" s="225"/>
    </row>
    <row r="18" spans="2:11" x14ac:dyDescent="0.2">
      <c r="B18" s="565"/>
      <c r="C18" s="221" t="s">
        <v>105</v>
      </c>
      <c r="D18" s="223" t="s">
        <v>110</v>
      </c>
      <c r="E18" s="223"/>
      <c r="F18" s="223"/>
      <c r="G18" s="223"/>
      <c r="H18" s="223"/>
      <c r="I18" s="226"/>
      <c r="J18" s="226"/>
      <c r="K18" s="227"/>
    </row>
    <row r="19" spans="2:11" x14ac:dyDescent="0.2">
      <c r="B19" s="565"/>
      <c r="C19" s="221" t="s">
        <v>105</v>
      </c>
      <c r="D19" s="223" t="s">
        <v>162</v>
      </c>
      <c r="E19" s="223"/>
      <c r="F19" s="223"/>
      <c r="G19" s="223"/>
      <c r="H19" s="223"/>
      <c r="I19" s="226"/>
      <c r="J19" s="226"/>
      <c r="K19" s="227"/>
    </row>
    <row r="20" spans="2:11" x14ac:dyDescent="0.2">
      <c r="B20" s="565"/>
      <c r="C20" s="221" t="s">
        <v>160</v>
      </c>
      <c r="D20" s="223" t="s">
        <v>113</v>
      </c>
      <c r="E20" s="223"/>
      <c r="F20" s="223"/>
      <c r="G20" s="223"/>
      <c r="H20" s="223"/>
      <c r="I20" s="226"/>
      <c r="J20" s="226"/>
      <c r="K20" s="227"/>
    </row>
    <row r="21" spans="2:11" x14ac:dyDescent="0.2">
      <c r="B21" s="565"/>
      <c r="C21" s="221" t="s">
        <v>160</v>
      </c>
      <c r="D21" s="223" t="s">
        <v>163</v>
      </c>
      <c r="E21" s="223"/>
      <c r="F21" s="223"/>
      <c r="G21" s="223"/>
      <c r="H21" s="223"/>
      <c r="I21" s="226"/>
      <c r="J21" s="226"/>
      <c r="K21" s="227"/>
    </row>
    <row r="22" spans="2:11" x14ac:dyDescent="0.2">
      <c r="B22" s="565"/>
      <c r="C22" s="221" t="s">
        <v>160</v>
      </c>
      <c r="D22" s="223" t="s">
        <v>164</v>
      </c>
      <c r="E22" s="223"/>
      <c r="F22" s="223"/>
      <c r="G22" s="223"/>
      <c r="H22" s="223"/>
      <c r="I22" s="226"/>
      <c r="J22" s="226"/>
      <c r="K22" s="227"/>
    </row>
    <row r="23" spans="2:11" x14ac:dyDescent="0.2">
      <c r="B23" s="565"/>
      <c r="C23" s="221" t="s">
        <v>160</v>
      </c>
      <c r="D23" s="223" t="s">
        <v>165</v>
      </c>
      <c r="E23" s="223"/>
      <c r="F23" s="223"/>
      <c r="G23" s="223"/>
      <c r="H23" s="223"/>
      <c r="I23" s="226"/>
      <c r="J23" s="226"/>
      <c r="K23" s="227"/>
    </row>
    <row r="24" spans="2:11" x14ac:dyDescent="0.2">
      <c r="B24" s="565"/>
      <c r="C24" s="221" t="s">
        <v>160</v>
      </c>
      <c r="D24" s="223" t="s">
        <v>166</v>
      </c>
      <c r="E24" s="223"/>
      <c r="F24" s="223"/>
      <c r="G24" s="223"/>
      <c r="H24" s="223"/>
      <c r="I24" s="226"/>
      <c r="J24" s="226"/>
      <c r="K24" s="227"/>
    </row>
    <row r="25" spans="2:11" x14ac:dyDescent="0.2">
      <c r="B25" s="565"/>
      <c r="C25" s="221" t="s">
        <v>160</v>
      </c>
      <c r="D25" s="223" t="s">
        <v>167</v>
      </c>
      <c r="E25" s="223"/>
      <c r="F25" s="223"/>
      <c r="G25" s="223"/>
      <c r="H25" s="223"/>
      <c r="I25" s="226"/>
      <c r="J25" s="226"/>
      <c r="K25" s="227"/>
    </row>
    <row r="26" spans="2:11" x14ac:dyDescent="0.2">
      <c r="B26" s="565"/>
      <c r="C26" s="221" t="s">
        <v>160</v>
      </c>
      <c r="D26" s="228" t="s">
        <v>160</v>
      </c>
      <c r="E26" s="228"/>
      <c r="F26" s="228"/>
      <c r="G26" s="228"/>
      <c r="H26" s="228"/>
      <c r="I26" s="226"/>
      <c r="J26" s="226"/>
      <c r="K26" s="227"/>
    </row>
    <row r="27" spans="2:11" x14ac:dyDescent="0.2">
      <c r="B27" s="565"/>
      <c r="C27" s="221" t="s">
        <v>160</v>
      </c>
      <c r="D27" s="228" t="s">
        <v>160</v>
      </c>
      <c r="E27" s="228"/>
      <c r="F27" s="228"/>
      <c r="G27" s="228"/>
      <c r="H27" s="228"/>
      <c r="I27" s="226"/>
      <c r="J27" s="226"/>
      <c r="K27" s="227"/>
    </row>
    <row r="28" spans="2:11" x14ac:dyDescent="0.2">
      <c r="B28" s="565"/>
      <c r="C28" s="221" t="s">
        <v>160</v>
      </c>
      <c r="D28" s="228" t="s">
        <v>160</v>
      </c>
      <c r="E28" s="228"/>
      <c r="F28" s="228"/>
      <c r="G28" s="228"/>
      <c r="H28" s="228"/>
      <c r="I28" s="226"/>
      <c r="J28" s="226"/>
      <c r="K28" s="227"/>
    </row>
    <row r="29" spans="2:11" ht="19.5" thickBot="1" x14ac:dyDescent="0.25">
      <c r="B29" s="566"/>
      <c r="C29" s="229" t="s">
        <v>160</v>
      </c>
      <c r="D29" s="230" t="s">
        <v>160</v>
      </c>
      <c r="E29" s="230"/>
      <c r="F29" s="230"/>
      <c r="G29" s="230"/>
      <c r="H29" s="230"/>
      <c r="I29" s="230"/>
      <c r="J29" s="230"/>
      <c r="K29" s="231"/>
    </row>
    <row r="32" spans="2:11" x14ac:dyDescent="0.2">
      <c r="C32" s="213" t="s">
        <v>168</v>
      </c>
    </row>
    <row r="33" spans="3:3" x14ac:dyDescent="0.2">
      <c r="C33" s="213" t="s">
        <v>169</v>
      </c>
    </row>
    <row r="34" spans="3:3" x14ac:dyDescent="0.2">
      <c r="C34" s="213" t="s">
        <v>170</v>
      </c>
    </row>
    <row r="35" spans="3:3" x14ac:dyDescent="0.2">
      <c r="C35" s="213" t="s">
        <v>171</v>
      </c>
    </row>
    <row r="36" spans="3:3" x14ac:dyDescent="0.2">
      <c r="C36" s="213" t="s">
        <v>172</v>
      </c>
    </row>
    <row r="37" spans="3:3" x14ac:dyDescent="0.2">
      <c r="C37" s="213" t="s">
        <v>173</v>
      </c>
    </row>
    <row r="39" spans="3:3" x14ac:dyDescent="0.2">
      <c r="C39" s="213" t="s">
        <v>174</v>
      </c>
    </row>
    <row r="40" spans="3:3" x14ac:dyDescent="0.2">
      <c r="C40" s="213" t="s">
        <v>175</v>
      </c>
    </row>
    <row r="41" spans="3:3" x14ac:dyDescent="0.2">
      <c r="C41" s="213" t="s">
        <v>176</v>
      </c>
    </row>
    <row r="42" spans="3:3" x14ac:dyDescent="0.2">
      <c r="C42" s="213" t="s">
        <v>177</v>
      </c>
    </row>
    <row r="43" spans="3:3" x14ac:dyDescent="0.2">
      <c r="C43" s="213" t="s">
        <v>178</v>
      </c>
    </row>
    <row r="44" spans="3:3" x14ac:dyDescent="0.2">
      <c r="C44" s="213" t="s">
        <v>179</v>
      </c>
    </row>
  </sheetData>
  <mergeCells count="1">
    <mergeCell ref="B17:B29"/>
  </mergeCells>
  <phoneticPr fontId="4"/>
  <pageMargins left="0.70866141732283472" right="0.70866141732283472" top="0.74803149606299213" bottom="0.74803149606299213"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zoomScaleSheetLayoutView="100" workbookViewId="0"/>
  </sheetViews>
  <sheetFormatPr defaultColWidth="9" defaultRowHeight="13" x14ac:dyDescent="0.2"/>
  <cols>
    <col min="1" max="60" width="2.6328125" style="7" customWidth="1"/>
    <col min="61" max="16384" width="9" style="7"/>
  </cols>
  <sheetData>
    <row r="1" spans="1:49" ht="13.5" thickBot="1" x14ac:dyDescent="0.25">
      <c r="A1" s="16" t="s">
        <v>180</v>
      </c>
    </row>
    <row r="2" spans="1:49" s="17" customFormat="1" ht="18" customHeight="1" x14ac:dyDescent="0.2">
      <c r="A2" s="628" t="s">
        <v>181</v>
      </c>
      <c r="B2" s="629"/>
      <c r="C2" s="629"/>
      <c r="D2" s="629"/>
      <c r="E2" s="629"/>
      <c r="F2" s="629"/>
      <c r="G2" s="629"/>
      <c r="H2" s="629"/>
      <c r="I2" s="629"/>
      <c r="J2" s="630"/>
      <c r="K2" s="602" t="s">
        <v>182</v>
      </c>
      <c r="L2" s="603"/>
      <c r="M2" s="603"/>
      <c r="N2" s="603"/>
      <c r="O2" s="603"/>
      <c r="P2" s="603"/>
      <c r="Q2" s="603"/>
      <c r="R2" s="603"/>
      <c r="S2" s="603"/>
      <c r="T2" s="603"/>
      <c r="U2" s="603"/>
      <c r="V2" s="603"/>
      <c r="W2" s="603"/>
      <c r="X2" s="603"/>
      <c r="Y2" s="603"/>
      <c r="Z2" s="603"/>
      <c r="AA2" s="603"/>
      <c r="AB2" s="603"/>
      <c r="AC2" s="603"/>
      <c r="AD2" s="604"/>
      <c r="AE2" s="605" t="s">
        <v>183</v>
      </c>
      <c r="AF2" s="605"/>
      <c r="AG2" s="605"/>
      <c r="AH2" s="605"/>
      <c r="AI2" s="605" t="s">
        <v>184</v>
      </c>
      <c r="AJ2" s="605"/>
      <c r="AK2" s="605"/>
      <c r="AL2" s="605"/>
      <c r="AN2" s="576" t="s">
        <v>185</v>
      </c>
      <c r="AO2" s="577"/>
      <c r="AP2" s="577"/>
      <c r="AQ2" s="577"/>
      <c r="AR2" s="577"/>
      <c r="AS2" s="577"/>
      <c r="AT2" s="577"/>
      <c r="AU2" s="577"/>
      <c r="AV2" s="577"/>
      <c r="AW2" s="578"/>
    </row>
    <row r="3" spans="1:49" s="17" customFormat="1" ht="18" customHeight="1" x14ac:dyDescent="0.2">
      <c r="A3" s="631"/>
      <c r="B3" s="632"/>
      <c r="C3" s="632"/>
      <c r="D3" s="632"/>
      <c r="E3" s="632"/>
      <c r="F3" s="632"/>
      <c r="G3" s="632"/>
      <c r="H3" s="632"/>
      <c r="I3" s="632"/>
      <c r="J3" s="633"/>
      <c r="K3" s="606" t="s">
        <v>186</v>
      </c>
      <c r="L3" s="606"/>
      <c r="M3" s="606"/>
      <c r="N3" s="606"/>
      <c r="O3" s="602" t="s">
        <v>187</v>
      </c>
      <c r="P3" s="603"/>
      <c r="Q3" s="603"/>
      <c r="R3" s="604"/>
      <c r="S3" s="625" t="s">
        <v>188</v>
      </c>
      <c r="T3" s="626"/>
      <c r="U3" s="626"/>
      <c r="V3" s="627"/>
      <c r="W3" s="602" t="s">
        <v>189</v>
      </c>
      <c r="X3" s="603"/>
      <c r="Y3" s="603"/>
      <c r="Z3" s="604"/>
      <c r="AA3" s="602" t="s">
        <v>190</v>
      </c>
      <c r="AB3" s="603"/>
      <c r="AC3" s="603"/>
      <c r="AD3" s="604"/>
      <c r="AE3" s="605"/>
      <c r="AF3" s="605"/>
      <c r="AG3" s="605"/>
      <c r="AH3" s="605"/>
      <c r="AI3" s="605"/>
      <c r="AJ3" s="605"/>
      <c r="AK3" s="605"/>
      <c r="AL3" s="605"/>
      <c r="AN3" s="579"/>
      <c r="AO3" s="580"/>
      <c r="AP3" s="580"/>
      <c r="AQ3" s="580"/>
      <c r="AR3" s="580"/>
      <c r="AS3" s="580"/>
      <c r="AT3" s="580"/>
      <c r="AU3" s="580"/>
      <c r="AV3" s="580"/>
      <c r="AW3" s="581"/>
    </row>
    <row r="4" spans="1:49" s="17" customFormat="1" ht="18" customHeight="1" x14ac:dyDescent="0.2">
      <c r="A4" s="634" t="s">
        <v>191</v>
      </c>
      <c r="B4" s="634"/>
      <c r="C4" s="634"/>
      <c r="D4" s="634"/>
      <c r="E4" s="634"/>
      <c r="F4" s="634"/>
      <c r="G4" s="634"/>
      <c r="H4" s="619" t="s">
        <v>192</v>
      </c>
      <c r="I4" s="620"/>
      <c r="J4" s="621"/>
      <c r="K4" s="601"/>
      <c r="L4" s="601"/>
      <c r="M4" s="601"/>
      <c r="N4" s="601"/>
      <c r="O4" s="601"/>
      <c r="P4" s="601"/>
      <c r="Q4" s="601"/>
      <c r="R4" s="601"/>
      <c r="S4" s="601"/>
      <c r="T4" s="601"/>
      <c r="U4" s="601"/>
      <c r="V4" s="601"/>
      <c r="W4" s="601"/>
      <c r="X4" s="601"/>
      <c r="Y4" s="601"/>
      <c r="Z4" s="601"/>
      <c r="AA4" s="567"/>
      <c r="AB4" s="568"/>
      <c r="AC4" s="568"/>
      <c r="AD4" s="569"/>
      <c r="AE4" s="582"/>
      <c r="AF4" s="582"/>
      <c r="AG4" s="582"/>
      <c r="AH4" s="582"/>
      <c r="AI4" s="582"/>
      <c r="AJ4" s="582"/>
      <c r="AK4" s="582"/>
      <c r="AL4" s="582"/>
      <c r="AN4" s="570"/>
      <c r="AO4" s="571"/>
      <c r="AP4" s="571"/>
      <c r="AQ4" s="571"/>
      <c r="AR4" s="571"/>
      <c r="AS4" s="571"/>
      <c r="AT4" s="571"/>
      <c r="AU4" s="571"/>
      <c r="AV4" s="571"/>
      <c r="AW4" s="572"/>
    </row>
    <row r="5" spans="1:49" s="17" customFormat="1" ht="18" customHeight="1" x14ac:dyDescent="0.2">
      <c r="A5" s="634"/>
      <c r="B5" s="634"/>
      <c r="C5" s="634"/>
      <c r="D5" s="634"/>
      <c r="E5" s="634"/>
      <c r="F5" s="634"/>
      <c r="G5" s="634"/>
      <c r="H5" s="613" t="s">
        <v>193</v>
      </c>
      <c r="I5" s="614"/>
      <c r="J5" s="615"/>
      <c r="K5" s="601"/>
      <c r="L5" s="601"/>
      <c r="M5" s="601"/>
      <c r="N5" s="601"/>
      <c r="O5" s="601"/>
      <c r="P5" s="601"/>
      <c r="Q5" s="601"/>
      <c r="R5" s="601"/>
      <c r="S5" s="601"/>
      <c r="T5" s="601"/>
      <c r="U5" s="601"/>
      <c r="V5" s="601"/>
      <c r="W5" s="601"/>
      <c r="X5" s="601"/>
      <c r="Y5" s="601"/>
      <c r="Z5" s="601"/>
      <c r="AA5" s="567"/>
      <c r="AB5" s="568"/>
      <c r="AC5" s="568"/>
      <c r="AD5" s="569"/>
      <c r="AE5" s="582"/>
      <c r="AF5" s="582"/>
      <c r="AG5" s="582"/>
      <c r="AH5" s="582"/>
      <c r="AI5" s="582"/>
      <c r="AJ5" s="582"/>
      <c r="AK5" s="582"/>
      <c r="AL5" s="582"/>
      <c r="AN5" s="570"/>
      <c r="AO5" s="571"/>
      <c r="AP5" s="571"/>
      <c r="AQ5" s="571"/>
      <c r="AR5" s="571"/>
      <c r="AS5" s="571"/>
      <c r="AT5" s="571"/>
      <c r="AU5" s="571"/>
      <c r="AV5" s="571"/>
      <c r="AW5" s="572"/>
    </row>
    <row r="6" spans="1:49" s="17" customFormat="1" ht="18" customHeight="1" x14ac:dyDescent="0.2">
      <c r="A6" s="634" t="s">
        <v>194</v>
      </c>
      <c r="B6" s="634"/>
      <c r="C6" s="634"/>
      <c r="D6" s="634"/>
      <c r="E6" s="634"/>
      <c r="F6" s="634"/>
      <c r="G6" s="634"/>
      <c r="H6" s="619" t="s">
        <v>192</v>
      </c>
      <c r="I6" s="620"/>
      <c r="J6" s="621"/>
      <c r="K6" s="601"/>
      <c r="L6" s="601"/>
      <c r="M6" s="601"/>
      <c r="N6" s="601"/>
      <c r="O6" s="601"/>
      <c r="P6" s="601"/>
      <c r="Q6" s="601"/>
      <c r="R6" s="601"/>
      <c r="S6" s="601"/>
      <c r="T6" s="601"/>
      <c r="U6" s="601"/>
      <c r="V6" s="601"/>
      <c r="W6" s="601"/>
      <c r="X6" s="601"/>
      <c r="Y6" s="601"/>
      <c r="Z6" s="601"/>
      <c r="AA6" s="567"/>
      <c r="AB6" s="568"/>
      <c r="AC6" s="568"/>
      <c r="AD6" s="569"/>
      <c r="AE6" s="582"/>
      <c r="AF6" s="582"/>
      <c r="AG6" s="582"/>
      <c r="AH6" s="582"/>
      <c r="AI6" s="582"/>
      <c r="AJ6" s="582"/>
      <c r="AK6" s="582"/>
      <c r="AL6" s="582"/>
      <c r="AN6" s="570"/>
      <c r="AO6" s="571"/>
      <c r="AP6" s="571"/>
      <c r="AQ6" s="571"/>
      <c r="AR6" s="571"/>
      <c r="AS6" s="571"/>
      <c r="AT6" s="571"/>
      <c r="AU6" s="571"/>
      <c r="AV6" s="571"/>
      <c r="AW6" s="572"/>
    </row>
    <row r="7" spans="1:49" s="17" customFormat="1" ht="18" customHeight="1" x14ac:dyDescent="0.2">
      <c r="A7" s="634"/>
      <c r="B7" s="634"/>
      <c r="C7" s="634"/>
      <c r="D7" s="634"/>
      <c r="E7" s="634"/>
      <c r="F7" s="634"/>
      <c r="G7" s="634"/>
      <c r="H7" s="613" t="s">
        <v>193</v>
      </c>
      <c r="I7" s="614"/>
      <c r="J7" s="615"/>
      <c r="K7" s="601"/>
      <c r="L7" s="601"/>
      <c r="M7" s="601"/>
      <c r="N7" s="601"/>
      <c r="O7" s="601"/>
      <c r="P7" s="601"/>
      <c r="Q7" s="601"/>
      <c r="R7" s="601"/>
      <c r="S7" s="601"/>
      <c r="T7" s="601"/>
      <c r="U7" s="601"/>
      <c r="V7" s="601"/>
      <c r="W7" s="601"/>
      <c r="X7" s="601"/>
      <c r="Y7" s="601"/>
      <c r="Z7" s="601"/>
      <c r="AA7" s="567"/>
      <c r="AB7" s="568"/>
      <c r="AC7" s="568"/>
      <c r="AD7" s="569"/>
      <c r="AE7" s="582"/>
      <c r="AF7" s="582"/>
      <c r="AG7" s="582"/>
      <c r="AH7" s="582"/>
      <c r="AI7" s="582"/>
      <c r="AJ7" s="582"/>
      <c r="AK7" s="582"/>
      <c r="AL7" s="582"/>
      <c r="AN7" s="570"/>
      <c r="AO7" s="571"/>
      <c r="AP7" s="571"/>
      <c r="AQ7" s="571"/>
      <c r="AR7" s="571"/>
      <c r="AS7" s="571"/>
      <c r="AT7" s="571"/>
      <c r="AU7" s="571"/>
      <c r="AV7" s="571"/>
      <c r="AW7" s="572"/>
    </row>
    <row r="8" spans="1:49" s="17" customFormat="1" ht="18" customHeight="1" x14ac:dyDescent="0.2">
      <c r="A8" s="634" t="s">
        <v>195</v>
      </c>
      <c r="B8" s="634"/>
      <c r="C8" s="634"/>
      <c r="D8" s="634"/>
      <c r="E8" s="634"/>
      <c r="F8" s="634"/>
      <c r="G8" s="634"/>
      <c r="H8" s="619" t="s">
        <v>192</v>
      </c>
      <c r="I8" s="620"/>
      <c r="J8" s="621"/>
      <c r="K8" s="601"/>
      <c r="L8" s="601"/>
      <c r="M8" s="601"/>
      <c r="N8" s="601"/>
      <c r="O8" s="601"/>
      <c r="P8" s="601"/>
      <c r="Q8" s="601"/>
      <c r="R8" s="601"/>
      <c r="S8" s="601"/>
      <c r="T8" s="601"/>
      <c r="U8" s="601"/>
      <c r="V8" s="601"/>
      <c r="W8" s="601"/>
      <c r="X8" s="601"/>
      <c r="Y8" s="601"/>
      <c r="Z8" s="601"/>
      <c r="AA8" s="567"/>
      <c r="AB8" s="568"/>
      <c r="AC8" s="568"/>
      <c r="AD8" s="569"/>
      <c r="AE8" s="582"/>
      <c r="AF8" s="582"/>
      <c r="AG8" s="582"/>
      <c r="AH8" s="582"/>
      <c r="AI8" s="582"/>
      <c r="AJ8" s="582"/>
      <c r="AK8" s="582"/>
      <c r="AL8" s="582"/>
      <c r="AN8" s="570"/>
      <c r="AO8" s="571"/>
      <c r="AP8" s="571"/>
      <c r="AQ8" s="571"/>
      <c r="AR8" s="571"/>
      <c r="AS8" s="571"/>
      <c r="AT8" s="571"/>
      <c r="AU8" s="571"/>
      <c r="AV8" s="571"/>
      <c r="AW8" s="572"/>
    </row>
    <row r="9" spans="1:49" s="17" customFormat="1" ht="18" customHeight="1" x14ac:dyDescent="0.2">
      <c r="A9" s="634"/>
      <c r="B9" s="634"/>
      <c r="C9" s="634"/>
      <c r="D9" s="634"/>
      <c r="E9" s="634"/>
      <c r="F9" s="634"/>
      <c r="G9" s="634"/>
      <c r="H9" s="613" t="s">
        <v>193</v>
      </c>
      <c r="I9" s="614"/>
      <c r="J9" s="615"/>
      <c r="K9" s="601"/>
      <c r="L9" s="601"/>
      <c r="M9" s="601"/>
      <c r="N9" s="601"/>
      <c r="O9" s="601"/>
      <c r="P9" s="601"/>
      <c r="Q9" s="601"/>
      <c r="R9" s="601"/>
      <c r="S9" s="601"/>
      <c r="T9" s="601"/>
      <c r="U9" s="601"/>
      <c r="V9" s="601"/>
      <c r="W9" s="601"/>
      <c r="X9" s="601"/>
      <c r="Y9" s="601"/>
      <c r="Z9" s="601"/>
      <c r="AA9" s="567"/>
      <c r="AB9" s="568"/>
      <c r="AC9" s="568"/>
      <c r="AD9" s="569"/>
      <c r="AE9" s="582"/>
      <c r="AF9" s="582"/>
      <c r="AG9" s="582"/>
      <c r="AH9" s="582"/>
      <c r="AI9" s="582"/>
      <c r="AJ9" s="582"/>
      <c r="AK9" s="582"/>
      <c r="AL9" s="582"/>
      <c r="AN9" s="570"/>
      <c r="AO9" s="571"/>
      <c r="AP9" s="571"/>
      <c r="AQ9" s="571"/>
      <c r="AR9" s="571"/>
      <c r="AS9" s="571"/>
      <c r="AT9" s="571"/>
      <c r="AU9" s="571"/>
      <c r="AV9" s="571"/>
      <c r="AW9" s="572"/>
    </row>
    <row r="10" spans="1:49" s="17" customFormat="1" ht="18" customHeight="1" x14ac:dyDescent="0.2">
      <c r="A10" s="634" t="s">
        <v>196</v>
      </c>
      <c r="B10" s="634"/>
      <c r="C10" s="634"/>
      <c r="D10" s="634"/>
      <c r="E10" s="634"/>
      <c r="F10" s="634"/>
      <c r="G10" s="634"/>
      <c r="H10" s="619" t="s">
        <v>192</v>
      </c>
      <c r="I10" s="620"/>
      <c r="J10" s="621"/>
      <c r="K10" s="601"/>
      <c r="L10" s="601"/>
      <c r="M10" s="601"/>
      <c r="N10" s="601"/>
      <c r="O10" s="601"/>
      <c r="P10" s="601"/>
      <c r="Q10" s="601"/>
      <c r="R10" s="601"/>
      <c r="S10" s="601"/>
      <c r="T10" s="601"/>
      <c r="U10" s="601"/>
      <c r="V10" s="601"/>
      <c r="W10" s="601"/>
      <c r="X10" s="601"/>
      <c r="Y10" s="601"/>
      <c r="Z10" s="601"/>
      <c r="AA10" s="567"/>
      <c r="AB10" s="568"/>
      <c r="AC10" s="568"/>
      <c r="AD10" s="569"/>
      <c r="AE10" s="582"/>
      <c r="AF10" s="582"/>
      <c r="AG10" s="582"/>
      <c r="AH10" s="582"/>
      <c r="AI10" s="582"/>
      <c r="AJ10" s="582"/>
      <c r="AK10" s="582"/>
      <c r="AL10" s="582"/>
      <c r="AN10" s="570"/>
      <c r="AO10" s="571"/>
      <c r="AP10" s="571"/>
      <c r="AQ10" s="571"/>
      <c r="AR10" s="571"/>
      <c r="AS10" s="571"/>
      <c r="AT10" s="571"/>
      <c r="AU10" s="571"/>
      <c r="AV10" s="571"/>
      <c r="AW10" s="572"/>
    </row>
    <row r="11" spans="1:49" s="17" customFormat="1" ht="18" customHeight="1" x14ac:dyDescent="0.2">
      <c r="A11" s="634"/>
      <c r="B11" s="634"/>
      <c r="C11" s="634"/>
      <c r="D11" s="634"/>
      <c r="E11" s="634"/>
      <c r="F11" s="634"/>
      <c r="G11" s="634"/>
      <c r="H11" s="613" t="s">
        <v>193</v>
      </c>
      <c r="I11" s="614"/>
      <c r="J11" s="615"/>
      <c r="K11" s="601"/>
      <c r="L11" s="601"/>
      <c r="M11" s="601"/>
      <c r="N11" s="601"/>
      <c r="O11" s="601"/>
      <c r="P11" s="601"/>
      <c r="Q11" s="601"/>
      <c r="R11" s="601"/>
      <c r="S11" s="601"/>
      <c r="T11" s="601"/>
      <c r="U11" s="601"/>
      <c r="V11" s="601"/>
      <c r="W11" s="601"/>
      <c r="X11" s="601"/>
      <c r="Y11" s="601"/>
      <c r="Z11" s="601"/>
      <c r="AA11" s="567"/>
      <c r="AB11" s="568"/>
      <c r="AC11" s="568"/>
      <c r="AD11" s="569"/>
      <c r="AE11" s="582"/>
      <c r="AF11" s="582"/>
      <c r="AG11" s="582"/>
      <c r="AH11" s="582"/>
      <c r="AI11" s="582"/>
      <c r="AJ11" s="582"/>
      <c r="AK11" s="582"/>
      <c r="AL11" s="582"/>
      <c r="AN11" s="570"/>
      <c r="AO11" s="571"/>
      <c r="AP11" s="571"/>
      <c r="AQ11" s="571"/>
      <c r="AR11" s="571"/>
      <c r="AS11" s="571"/>
      <c r="AT11" s="571"/>
      <c r="AU11" s="571"/>
      <c r="AV11" s="571"/>
      <c r="AW11" s="572"/>
    </row>
    <row r="12" spans="1:49" s="17" customFormat="1" ht="18" customHeight="1" x14ac:dyDescent="0.2">
      <c r="A12" s="634" t="s">
        <v>197</v>
      </c>
      <c r="B12" s="634"/>
      <c r="C12" s="634"/>
      <c r="D12" s="634"/>
      <c r="E12" s="634"/>
      <c r="F12" s="634"/>
      <c r="G12" s="634"/>
      <c r="H12" s="619" t="s">
        <v>192</v>
      </c>
      <c r="I12" s="620"/>
      <c r="J12" s="621"/>
      <c r="K12" s="601"/>
      <c r="L12" s="601"/>
      <c r="M12" s="601"/>
      <c r="N12" s="601"/>
      <c r="O12" s="601"/>
      <c r="P12" s="601"/>
      <c r="Q12" s="601"/>
      <c r="R12" s="601"/>
      <c r="S12" s="601"/>
      <c r="T12" s="601"/>
      <c r="U12" s="601"/>
      <c r="V12" s="601"/>
      <c r="W12" s="601"/>
      <c r="X12" s="601"/>
      <c r="Y12" s="601"/>
      <c r="Z12" s="601"/>
      <c r="AA12" s="567"/>
      <c r="AB12" s="568"/>
      <c r="AC12" s="568"/>
      <c r="AD12" s="569"/>
      <c r="AE12" s="582"/>
      <c r="AF12" s="582"/>
      <c r="AG12" s="582"/>
      <c r="AH12" s="582"/>
      <c r="AI12" s="582"/>
      <c r="AJ12" s="582"/>
      <c r="AK12" s="582"/>
      <c r="AL12" s="582"/>
      <c r="AN12" s="570"/>
      <c r="AO12" s="571"/>
      <c r="AP12" s="571"/>
      <c r="AQ12" s="571"/>
      <c r="AR12" s="571"/>
      <c r="AS12" s="571"/>
      <c r="AT12" s="571"/>
      <c r="AU12" s="571"/>
      <c r="AV12" s="571"/>
      <c r="AW12" s="572"/>
    </row>
    <row r="13" spans="1:49" s="17" customFormat="1" ht="18" customHeight="1" x14ac:dyDescent="0.2">
      <c r="A13" s="634"/>
      <c r="B13" s="634"/>
      <c r="C13" s="634"/>
      <c r="D13" s="634"/>
      <c r="E13" s="634"/>
      <c r="F13" s="634"/>
      <c r="G13" s="634"/>
      <c r="H13" s="613" t="s">
        <v>193</v>
      </c>
      <c r="I13" s="614"/>
      <c r="J13" s="615"/>
      <c r="K13" s="601"/>
      <c r="L13" s="601"/>
      <c r="M13" s="601"/>
      <c r="N13" s="601"/>
      <c r="O13" s="601"/>
      <c r="P13" s="601"/>
      <c r="Q13" s="601"/>
      <c r="R13" s="601"/>
      <c r="S13" s="601"/>
      <c r="T13" s="601"/>
      <c r="U13" s="601"/>
      <c r="V13" s="601"/>
      <c r="W13" s="601"/>
      <c r="X13" s="601"/>
      <c r="Y13" s="601"/>
      <c r="Z13" s="601"/>
      <c r="AA13" s="567"/>
      <c r="AB13" s="568"/>
      <c r="AC13" s="568"/>
      <c r="AD13" s="569"/>
      <c r="AE13" s="582"/>
      <c r="AF13" s="582"/>
      <c r="AG13" s="582"/>
      <c r="AH13" s="582"/>
      <c r="AI13" s="582"/>
      <c r="AJ13" s="582"/>
      <c r="AK13" s="582"/>
      <c r="AL13" s="582"/>
      <c r="AN13" s="570"/>
      <c r="AO13" s="571"/>
      <c r="AP13" s="571"/>
      <c r="AQ13" s="571"/>
      <c r="AR13" s="571"/>
      <c r="AS13" s="571"/>
      <c r="AT13" s="571"/>
      <c r="AU13" s="571"/>
      <c r="AV13" s="571"/>
      <c r="AW13" s="572"/>
    </row>
    <row r="14" spans="1:49" s="17" customFormat="1" ht="18" customHeight="1" x14ac:dyDescent="0.2">
      <c r="A14" s="634" t="s">
        <v>198</v>
      </c>
      <c r="B14" s="634"/>
      <c r="C14" s="634"/>
      <c r="D14" s="634"/>
      <c r="E14" s="634"/>
      <c r="F14" s="634"/>
      <c r="G14" s="634"/>
      <c r="H14" s="619" t="s">
        <v>192</v>
      </c>
      <c r="I14" s="620"/>
      <c r="J14" s="621"/>
      <c r="K14" s="601"/>
      <c r="L14" s="601"/>
      <c r="M14" s="601"/>
      <c r="N14" s="601"/>
      <c r="O14" s="601"/>
      <c r="P14" s="601"/>
      <c r="Q14" s="601"/>
      <c r="R14" s="601"/>
      <c r="S14" s="601"/>
      <c r="T14" s="601"/>
      <c r="U14" s="601"/>
      <c r="V14" s="601"/>
      <c r="W14" s="601"/>
      <c r="X14" s="601"/>
      <c r="Y14" s="601"/>
      <c r="Z14" s="601"/>
      <c r="AA14" s="567"/>
      <c r="AB14" s="568"/>
      <c r="AC14" s="568"/>
      <c r="AD14" s="569"/>
      <c r="AE14" s="582"/>
      <c r="AF14" s="582"/>
      <c r="AG14" s="582"/>
      <c r="AH14" s="582"/>
      <c r="AI14" s="582"/>
      <c r="AJ14" s="582"/>
      <c r="AK14" s="582"/>
      <c r="AL14" s="582"/>
      <c r="AN14" s="570"/>
      <c r="AO14" s="571"/>
      <c r="AP14" s="571"/>
      <c r="AQ14" s="571"/>
      <c r="AR14" s="571"/>
      <c r="AS14" s="571"/>
      <c r="AT14" s="571"/>
      <c r="AU14" s="571"/>
      <c r="AV14" s="571"/>
      <c r="AW14" s="572"/>
    </row>
    <row r="15" spans="1:49" s="17" customFormat="1" ht="18" customHeight="1" x14ac:dyDescent="0.2">
      <c r="A15" s="634"/>
      <c r="B15" s="634"/>
      <c r="C15" s="634"/>
      <c r="D15" s="634"/>
      <c r="E15" s="634"/>
      <c r="F15" s="634"/>
      <c r="G15" s="634"/>
      <c r="H15" s="613" t="s">
        <v>193</v>
      </c>
      <c r="I15" s="614"/>
      <c r="J15" s="615"/>
      <c r="K15" s="601"/>
      <c r="L15" s="601"/>
      <c r="M15" s="601"/>
      <c r="N15" s="601"/>
      <c r="O15" s="601"/>
      <c r="P15" s="601"/>
      <c r="Q15" s="601"/>
      <c r="R15" s="601"/>
      <c r="S15" s="601"/>
      <c r="T15" s="601"/>
      <c r="U15" s="601"/>
      <c r="V15" s="601"/>
      <c r="W15" s="601"/>
      <c r="X15" s="601"/>
      <c r="Y15" s="601"/>
      <c r="Z15" s="601"/>
      <c r="AA15" s="567"/>
      <c r="AB15" s="568"/>
      <c r="AC15" s="568"/>
      <c r="AD15" s="569"/>
      <c r="AE15" s="582"/>
      <c r="AF15" s="582"/>
      <c r="AG15" s="582"/>
      <c r="AH15" s="582"/>
      <c r="AI15" s="582"/>
      <c r="AJ15" s="582"/>
      <c r="AK15" s="582"/>
      <c r="AL15" s="582"/>
      <c r="AN15" s="570"/>
      <c r="AO15" s="571"/>
      <c r="AP15" s="571"/>
      <c r="AQ15" s="571"/>
      <c r="AR15" s="571"/>
      <c r="AS15" s="571"/>
      <c r="AT15" s="571"/>
      <c r="AU15" s="571"/>
      <c r="AV15" s="571"/>
      <c r="AW15" s="572"/>
    </row>
    <row r="16" spans="1:49" s="17" customFormat="1" ht="18" customHeight="1" x14ac:dyDescent="0.2">
      <c r="A16" s="634" t="s">
        <v>199</v>
      </c>
      <c r="B16" s="634"/>
      <c r="C16" s="634"/>
      <c r="D16" s="634"/>
      <c r="E16" s="634"/>
      <c r="F16" s="634"/>
      <c r="G16" s="634"/>
      <c r="H16" s="619" t="s">
        <v>192</v>
      </c>
      <c r="I16" s="620"/>
      <c r="J16" s="621"/>
      <c r="K16" s="601"/>
      <c r="L16" s="601"/>
      <c r="M16" s="601"/>
      <c r="N16" s="601"/>
      <c r="O16" s="601"/>
      <c r="P16" s="601"/>
      <c r="Q16" s="601"/>
      <c r="R16" s="601"/>
      <c r="S16" s="601"/>
      <c r="T16" s="601"/>
      <c r="U16" s="601"/>
      <c r="V16" s="601"/>
      <c r="W16" s="601"/>
      <c r="X16" s="601"/>
      <c r="Y16" s="601"/>
      <c r="Z16" s="601"/>
      <c r="AA16" s="567"/>
      <c r="AB16" s="568"/>
      <c r="AC16" s="568"/>
      <c r="AD16" s="569"/>
      <c r="AE16" s="582"/>
      <c r="AF16" s="582"/>
      <c r="AG16" s="582"/>
      <c r="AH16" s="582"/>
      <c r="AI16" s="582"/>
      <c r="AJ16" s="582"/>
      <c r="AK16" s="582"/>
      <c r="AL16" s="582"/>
      <c r="AN16" s="570"/>
      <c r="AO16" s="571"/>
      <c r="AP16" s="571"/>
      <c r="AQ16" s="571"/>
      <c r="AR16" s="571"/>
      <c r="AS16" s="571"/>
      <c r="AT16" s="571"/>
      <c r="AU16" s="571"/>
      <c r="AV16" s="571"/>
      <c r="AW16" s="572"/>
    </row>
    <row r="17" spans="1:49" s="17" customFormat="1" ht="18" customHeight="1" x14ac:dyDescent="0.2">
      <c r="A17" s="634"/>
      <c r="B17" s="634"/>
      <c r="C17" s="634"/>
      <c r="D17" s="634"/>
      <c r="E17" s="634"/>
      <c r="F17" s="634"/>
      <c r="G17" s="634"/>
      <c r="H17" s="613" t="s">
        <v>193</v>
      </c>
      <c r="I17" s="614"/>
      <c r="J17" s="615"/>
      <c r="K17" s="601"/>
      <c r="L17" s="601"/>
      <c r="M17" s="601"/>
      <c r="N17" s="601"/>
      <c r="O17" s="601"/>
      <c r="P17" s="601"/>
      <c r="Q17" s="601"/>
      <c r="R17" s="601"/>
      <c r="S17" s="601"/>
      <c r="T17" s="601"/>
      <c r="U17" s="601"/>
      <c r="V17" s="601"/>
      <c r="W17" s="601"/>
      <c r="X17" s="601"/>
      <c r="Y17" s="601"/>
      <c r="Z17" s="601"/>
      <c r="AA17" s="567"/>
      <c r="AB17" s="568"/>
      <c r="AC17" s="568"/>
      <c r="AD17" s="569"/>
      <c r="AE17" s="582"/>
      <c r="AF17" s="582"/>
      <c r="AG17" s="582"/>
      <c r="AH17" s="582"/>
      <c r="AI17" s="582"/>
      <c r="AJ17" s="582"/>
      <c r="AK17" s="582"/>
      <c r="AL17" s="582"/>
      <c r="AN17" s="570"/>
      <c r="AO17" s="571"/>
      <c r="AP17" s="571"/>
      <c r="AQ17" s="571"/>
      <c r="AR17" s="571"/>
      <c r="AS17" s="571"/>
      <c r="AT17" s="571"/>
      <c r="AU17" s="571"/>
      <c r="AV17" s="571"/>
      <c r="AW17" s="572"/>
    </row>
    <row r="18" spans="1:49" s="17" customFormat="1" ht="18" customHeight="1" x14ac:dyDescent="0.2">
      <c r="A18" s="634" t="s">
        <v>200</v>
      </c>
      <c r="B18" s="634"/>
      <c r="C18" s="634"/>
      <c r="D18" s="634"/>
      <c r="E18" s="634"/>
      <c r="F18" s="634"/>
      <c r="G18" s="634"/>
      <c r="H18" s="619" t="s">
        <v>192</v>
      </c>
      <c r="I18" s="620"/>
      <c r="J18" s="621"/>
      <c r="K18" s="601"/>
      <c r="L18" s="601"/>
      <c r="M18" s="601"/>
      <c r="N18" s="601"/>
      <c r="O18" s="601"/>
      <c r="P18" s="601"/>
      <c r="Q18" s="601"/>
      <c r="R18" s="601"/>
      <c r="S18" s="601"/>
      <c r="T18" s="601"/>
      <c r="U18" s="601"/>
      <c r="V18" s="601"/>
      <c r="W18" s="601"/>
      <c r="X18" s="601"/>
      <c r="Y18" s="601"/>
      <c r="Z18" s="601"/>
      <c r="AA18" s="567"/>
      <c r="AB18" s="568"/>
      <c r="AC18" s="568"/>
      <c r="AD18" s="569"/>
      <c r="AE18" s="582"/>
      <c r="AF18" s="582"/>
      <c r="AG18" s="582"/>
      <c r="AH18" s="582"/>
      <c r="AI18" s="582"/>
      <c r="AJ18" s="582"/>
      <c r="AK18" s="582"/>
      <c r="AL18" s="582"/>
      <c r="AN18" s="570"/>
      <c r="AO18" s="571"/>
      <c r="AP18" s="571"/>
      <c r="AQ18" s="571"/>
      <c r="AR18" s="571"/>
      <c r="AS18" s="571"/>
      <c r="AT18" s="571"/>
      <c r="AU18" s="571"/>
      <c r="AV18" s="571"/>
      <c r="AW18" s="572"/>
    </row>
    <row r="19" spans="1:49" s="17" customFormat="1" ht="18" customHeight="1" thickBot="1" x14ac:dyDescent="0.25">
      <c r="A19" s="635"/>
      <c r="B19" s="635"/>
      <c r="C19" s="635"/>
      <c r="D19" s="635"/>
      <c r="E19" s="635"/>
      <c r="F19" s="635"/>
      <c r="G19" s="635"/>
      <c r="H19" s="622" t="s">
        <v>193</v>
      </c>
      <c r="I19" s="623"/>
      <c r="J19" s="624"/>
      <c r="K19" s="618"/>
      <c r="L19" s="618"/>
      <c r="M19" s="618"/>
      <c r="N19" s="618"/>
      <c r="O19" s="618"/>
      <c r="P19" s="618"/>
      <c r="Q19" s="618"/>
      <c r="R19" s="618"/>
      <c r="S19" s="618"/>
      <c r="T19" s="618"/>
      <c r="U19" s="618"/>
      <c r="V19" s="618"/>
      <c r="W19" s="618"/>
      <c r="X19" s="618"/>
      <c r="Y19" s="618"/>
      <c r="Z19" s="618"/>
      <c r="AA19" s="595"/>
      <c r="AB19" s="596"/>
      <c r="AC19" s="596"/>
      <c r="AD19" s="597"/>
      <c r="AE19" s="583"/>
      <c r="AF19" s="583"/>
      <c r="AG19" s="583"/>
      <c r="AH19" s="583"/>
      <c r="AI19" s="583"/>
      <c r="AJ19" s="583"/>
      <c r="AK19" s="583"/>
      <c r="AL19" s="583"/>
      <c r="AN19" s="570"/>
      <c r="AO19" s="571"/>
      <c r="AP19" s="571"/>
      <c r="AQ19" s="571"/>
      <c r="AR19" s="571"/>
      <c r="AS19" s="571"/>
      <c r="AT19" s="571"/>
      <c r="AU19" s="571"/>
      <c r="AV19" s="571"/>
      <c r="AW19" s="572"/>
    </row>
    <row r="20" spans="1:49" s="17" customFormat="1" ht="18" customHeight="1" x14ac:dyDescent="0.2">
      <c r="A20" s="636" t="s">
        <v>189</v>
      </c>
      <c r="B20" s="637"/>
      <c r="C20" s="637"/>
      <c r="D20" s="637"/>
      <c r="E20" s="637"/>
      <c r="F20" s="637"/>
      <c r="G20" s="637"/>
      <c r="H20" s="619" t="s">
        <v>192</v>
      </c>
      <c r="I20" s="620"/>
      <c r="J20" s="621"/>
      <c r="K20" s="616"/>
      <c r="L20" s="616"/>
      <c r="M20" s="616"/>
      <c r="N20" s="616"/>
      <c r="O20" s="616"/>
      <c r="P20" s="616"/>
      <c r="Q20" s="616"/>
      <c r="R20" s="616"/>
      <c r="S20" s="616"/>
      <c r="T20" s="616"/>
      <c r="U20" s="616"/>
      <c r="V20" s="616"/>
      <c r="W20" s="616"/>
      <c r="X20" s="616"/>
      <c r="Y20" s="616"/>
      <c r="Z20" s="616"/>
      <c r="AA20" s="598"/>
      <c r="AB20" s="599"/>
      <c r="AC20" s="599"/>
      <c r="AD20" s="600"/>
      <c r="AE20" s="584"/>
      <c r="AF20" s="584"/>
      <c r="AG20" s="584"/>
      <c r="AH20" s="584"/>
      <c r="AI20" s="584"/>
      <c r="AJ20" s="584"/>
      <c r="AK20" s="584"/>
      <c r="AL20" s="585"/>
      <c r="AN20" s="570"/>
      <c r="AO20" s="571"/>
      <c r="AP20" s="571"/>
      <c r="AQ20" s="571"/>
      <c r="AR20" s="571"/>
      <c r="AS20" s="571"/>
      <c r="AT20" s="571"/>
      <c r="AU20" s="571"/>
      <c r="AV20" s="571"/>
      <c r="AW20" s="572"/>
    </row>
    <row r="21" spans="1:49" s="17" customFormat="1" ht="18" customHeight="1" thickBot="1" x14ac:dyDescent="0.25">
      <c r="A21" s="638"/>
      <c r="B21" s="639"/>
      <c r="C21" s="639"/>
      <c r="D21" s="639"/>
      <c r="E21" s="639"/>
      <c r="F21" s="639"/>
      <c r="G21" s="639"/>
      <c r="H21" s="640" t="s">
        <v>193</v>
      </c>
      <c r="I21" s="641"/>
      <c r="J21" s="642"/>
      <c r="K21" s="617"/>
      <c r="L21" s="617"/>
      <c r="M21" s="617"/>
      <c r="N21" s="617"/>
      <c r="O21" s="617"/>
      <c r="P21" s="617"/>
      <c r="Q21" s="617"/>
      <c r="R21" s="617"/>
      <c r="S21" s="617"/>
      <c r="T21" s="617"/>
      <c r="U21" s="617"/>
      <c r="V21" s="617"/>
      <c r="W21" s="617"/>
      <c r="X21" s="617"/>
      <c r="Y21" s="617"/>
      <c r="Z21" s="617"/>
      <c r="AA21" s="589"/>
      <c r="AB21" s="590"/>
      <c r="AC21" s="590"/>
      <c r="AD21" s="591"/>
      <c r="AE21" s="586"/>
      <c r="AF21" s="586"/>
      <c r="AG21" s="586"/>
      <c r="AH21" s="586"/>
      <c r="AI21" s="586"/>
      <c r="AJ21" s="586"/>
      <c r="AK21" s="586"/>
      <c r="AL21" s="587"/>
      <c r="AN21" s="573"/>
      <c r="AO21" s="574"/>
      <c r="AP21" s="574"/>
      <c r="AQ21" s="574"/>
      <c r="AR21" s="574"/>
      <c r="AS21" s="574"/>
      <c r="AT21" s="574"/>
      <c r="AU21" s="574"/>
      <c r="AV21" s="574"/>
      <c r="AW21" s="575"/>
    </row>
    <row r="22" spans="1:49" ht="18" customHeight="1" x14ac:dyDescent="0.2">
      <c r="A22" s="607" t="s">
        <v>190</v>
      </c>
      <c r="B22" s="608"/>
      <c r="C22" s="608"/>
      <c r="D22" s="608"/>
      <c r="E22" s="608"/>
      <c r="F22" s="608"/>
      <c r="G22" s="609"/>
      <c r="H22" s="619" t="s">
        <v>192</v>
      </c>
      <c r="I22" s="620"/>
      <c r="J22" s="621"/>
      <c r="K22" s="592"/>
      <c r="L22" s="593"/>
      <c r="M22" s="593"/>
      <c r="N22" s="594"/>
      <c r="O22" s="592"/>
      <c r="P22" s="593"/>
      <c r="Q22" s="593"/>
      <c r="R22" s="594"/>
      <c r="S22" s="592"/>
      <c r="T22" s="593"/>
      <c r="U22" s="593"/>
      <c r="V22" s="594"/>
      <c r="W22" s="592"/>
      <c r="X22" s="593"/>
      <c r="Y22" s="593"/>
      <c r="Z22" s="594"/>
      <c r="AA22" s="592"/>
      <c r="AB22" s="593"/>
      <c r="AC22" s="593"/>
      <c r="AD22" s="594"/>
      <c r="AE22" s="588"/>
      <c r="AF22" s="588"/>
      <c r="AG22" s="588"/>
      <c r="AH22" s="588"/>
      <c r="AI22" s="588"/>
      <c r="AJ22" s="588"/>
      <c r="AK22" s="588"/>
      <c r="AL22" s="588"/>
    </row>
    <row r="23" spans="1:49" ht="18" customHeight="1" x14ac:dyDescent="0.2">
      <c r="A23" s="610"/>
      <c r="B23" s="611"/>
      <c r="C23" s="611"/>
      <c r="D23" s="611"/>
      <c r="E23" s="611"/>
      <c r="F23" s="611"/>
      <c r="G23" s="612"/>
      <c r="H23" s="613" t="s">
        <v>193</v>
      </c>
      <c r="I23" s="614"/>
      <c r="J23" s="615"/>
      <c r="K23" s="567"/>
      <c r="L23" s="568"/>
      <c r="M23" s="568"/>
      <c r="N23" s="569"/>
      <c r="O23" s="567"/>
      <c r="P23" s="568"/>
      <c r="Q23" s="568"/>
      <c r="R23" s="569"/>
      <c r="S23" s="567"/>
      <c r="T23" s="568"/>
      <c r="U23" s="568"/>
      <c r="V23" s="569"/>
      <c r="W23" s="567"/>
      <c r="X23" s="568"/>
      <c r="Y23" s="568"/>
      <c r="Z23" s="569"/>
      <c r="AA23" s="567"/>
      <c r="AB23" s="568"/>
      <c r="AC23" s="568"/>
      <c r="AD23" s="569"/>
      <c r="AE23" s="582"/>
      <c r="AF23" s="582"/>
      <c r="AG23" s="582"/>
      <c r="AH23" s="582"/>
      <c r="AI23" s="582"/>
      <c r="AJ23" s="582"/>
      <c r="AK23" s="582"/>
      <c r="AL23" s="582"/>
    </row>
    <row r="24" spans="1:49" x14ac:dyDescent="0.2">
      <c r="A24"/>
      <c r="B24"/>
      <c r="C24"/>
      <c r="D24"/>
      <c r="E24"/>
      <c r="F24"/>
      <c r="G24"/>
      <c r="H24"/>
      <c r="I24"/>
      <c r="J24"/>
      <c r="K24"/>
      <c r="L24"/>
      <c r="M24"/>
      <c r="N24"/>
      <c r="O24"/>
      <c r="P24"/>
      <c r="Q24"/>
      <c r="R24"/>
      <c r="S24"/>
      <c r="T24"/>
      <c r="U24"/>
      <c r="V24"/>
      <c r="W24"/>
      <c r="X24"/>
      <c r="Y24"/>
      <c r="Z24"/>
      <c r="AA24"/>
      <c r="AB24"/>
      <c r="AC24"/>
      <c r="AD24"/>
    </row>
    <row r="25" spans="1:49" s="17" customFormat="1" ht="43.5" customHeight="1" x14ac:dyDescent="0.2">
      <c r="A25" s="650" t="s">
        <v>201</v>
      </c>
      <c r="B25" s="651"/>
      <c r="C25" s="651"/>
      <c r="D25" s="651"/>
      <c r="E25" s="651"/>
      <c r="F25" s="651"/>
      <c r="G25" s="652"/>
      <c r="H25" s="647"/>
      <c r="I25" s="648"/>
      <c r="J25" s="648"/>
      <c r="K25" s="648"/>
      <c r="L25" s="648" t="s">
        <v>202</v>
      </c>
      <c r="M25" s="649"/>
      <c r="N25" s="644" t="s">
        <v>203</v>
      </c>
      <c r="O25" s="645"/>
      <c r="P25" s="645"/>
      <c r="Q25" s="645"/>
      <c r="R25" s="645"/>
      <c r="S25" s="645"/>
      <c r="T25" s="645"/>
      <c r="U25" s="645"/>
      <c r="V25" s="645"/>
      <c r="W25" s="646"/>
      <c r="X25" s="647"/>
      <c r="Y25" s="648"/>
      <c r="Z25" s="648"/>
      <c r="AA25" s="648"/>
      <c r="AB25" s="648" t="s">
        <v>202</v>
      </c>
      <c r="AC25" s="649"/>
      <c r="AD25" s="46"/>
    </row>
    <row r="26" spans="1:49" ht="30" customHeight="1" x14ac:dyDescent="0.2">
      <c r="A26" s="643" t="s">
        <v>204</v>
      </c>
      <c r="B26" s="643"/>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3"/>
      <c r="AM26" s="643"/>
      <c r="AN26" s="643"/>
      <c r="AO26" s="643"/>
      <c r="AP26" s="643"/>
      <c r="AQ26" s="643"/>
      <c r="AR26" s="643"/>
      <c r="AS26" s="643"/>
      <c r="AT26" s="643"/>
      <c r="AU26" s="643"/>
      <c r="AV26" s="643"/>
      <c r="AW26" s="643"/>
    </row>
    <row r="27" spans="1:49" ht="30" customHeight="1" x14ac:dyDescent="0.2">
      <c r="A27" s="643" t="s">
        <v>204</v>
      </c>
      <c r="B27" s="643"/>
      <c r="C27" s="643"/>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643"/>
      <c r="AC27" s="643"/>
      <c r="AD27" s="643"/>
      <c r="AE27" s="643"/>
      <c r="AF27" s="643"/>
      <c r="AG27" s="643"/>
      <c r="AH27" s="643"/>
      <c r="AI27" s="643"/>
      <c r="AJ27" s="643"/>
      <c r="AK27" s="643"/>
      <c r="AL27" s="643"/>
      <c r="AM27" s="643"/>
      <c r="AN27" s="643"/>
      <c r="AO27" s="643"/>
      <c r="AP27" s="643"/>
      <c r="AQ27" s="643"/>
      <c r="AR27" s="643"/>
      <c r="AS27" s="643"/>
      <c r="AT27" s="643"/>
      <c r="AU27" s="643"/>
      <c r="AV27" s="643"/>
      <c r="AW27" s="643"/>
    </row>
  </sheetData>
  <mergeCells count="189">
    <mergeCell ref="A27:AW27"/>
    <mergeCell ref="N25:W25"/>
    <mergeCell ref="X25:AA25"/>
    <mergeCell ref="AB25:AC25"/>
    <mergeCell ref="A26:AW26"/>
    <mergeCell ref="A25:G25"/>
    <mergeCell ref="H14:J14"/>
    <mergeCell ref="H15:J15"/>
    <mergeCell ref="H13:J13"/>
    <mergeCell ref="K13:N13"/>
    <mergeCell ref="O13:R13"/>
    <mergeCell ref="S13:V13"/>
    <mergeCell ref="O20:R20"/>
    <mergeCell ref="S20:V20"/>
    <mergeCell ref="L25:M25"/>
    <mergeCell ref="H25:K25"/>
    <mergeCell ref="K21:N21"/>
    <mergeCell ref="K19:N19"/>
    <mergeCell ref="K16:N16"/>
    <mergeCell ref="K17:N17"/>
    <mergeCell ref="K20:N20"/>
    <mergeCell ref="K15:N15"/>
    <mergeCell ref="O15:R15"/>
    <mergeCell ref="S15:V15"/>
    <mergeCell ref="A2:J3"/>
    <mergeCell ref="A4:G5"/>
    <mergeCell ref="A6:G7"/>
    <mergeCell ref="A8:G9"/>
    <mergeCell ref="A10:G11"/>
    <mergeCell ref="A12:G13"/>
    <mergeCell ref="A14:G15"/>
    <mergeCell ref="H20:J20"/>
    <mergeCell ref="H4:J4"/>
    <mergeCell ref="H7:J7"/>
    <mergeCell ref="H8:J8"/>
    <mergeCell ref="A16:G17"/>
    <mergeCell ref="A18:G19"/>
    <mergeCell ref="A20:G21"/>
    <mergeCell ref="H5:J5"/>
    <mergeCell ref="H6:J6"/>
    <mergeCell ref="H11:J11"/>
    <mergeCell ref="H12:J12"/>
    <mergeCell ref="H16:J16"/>
    <mergeCell ref="H21:J21"/>
    <mergeCell ref="H17:J17"/>
    <mergeCell ref="H9:J9"/>
    <mergeCell ref="H10:J10"/>
    <mergeCell ref="K14:N14"/>
    <mergeCell ref="O14:R14"/>
    <mergeCell ref="S14:V14"/>
    <mergeCell ref="K8:N8"/>
    <mergeCell ref="O3:R3"/>
    <mergeCell ref="S3:V3"/>
    <mergeCell ref="O6:R6"/>
    <mergeCell ref="S6:V6"/>
    <mergeCell ref="O9:R9"/>
    <mergeCell ref="S9:V9"/>
    <mergeCell ref="K9:N9"/>
    <mergeCell ref="K10:N10"/>
    <mergeCell ref="K11:N11"/>
    <mergeCell ref="K7:N7"/>
    <mergeCell ref="K12:N12"/>
    <mergeCell ref="O4:R4"/>
    <mergeCell ref="S4:V4"/>
    <mergeCell ref="O5:R5"/>
    <mergeCell ref="S5:V5"/>
    <mergeCell ref="O16:R16"/>
    <mergeCell ref="S16:V16"/>
    <mergeCell ref="W9:Z9"/>
    <mergeCell ref="W10:Z10"/>
    <mergeCell ref="W11:Z11"/>
    <mergeCell ref="W12:Z12"/>
    <mergeCell ref="W13:Z13"/>
    <mergeCell ref="O8:R8"/>
    <mergeCell ref="S8:V8"/>
    <mergeCell ref="S12:V12"/>
    <mergeCell ref="O10:R10"/>
    <mergeCell ref="S10:V10"/>
    <mergeCell ref="W14:Z14"/>
    <mergeCell ref="O11:R11"/>
    <mergeCell ref="S11:V11"/>
    <mergeCell ref="O12:R12"/>
    <mergeCell ref="O23:R23"/>
    <mergeCell ref="S23:V23"/>
    <mergeCell ref="A22:G23"/>
    <mergeCell ref="H23:J23"/>
    <mergeCell ref="K22:N22"/>
    <mergeCell ref="K23:N23"/>
    <mergeCell ref="W15:Z15"/>
    <mergeCell ref="W20:Z20"/>
    <mergeCell ref="W21:Z21"/>
    <mergeCell ref="W16:Z16"/>
    <mergeCell ref="W17:Z17"/>
    <mergeCell ref="W18:Z18"/>
    <mergeCell ref="W19:Z19"/>
    <mergeCell ref="W23:Z23"/>
    <mergeCell ref="O21:R21"/>
    <mergeCell ref="S21:V21"/>
    <mergeCell ref="H18:J18"/>
    <mergeCell ref="H19:J19"/>
    <mergeCell ref="O22:R22"/>
    <mergeCell ref="S22:V22"/>
    <mergeCell ref="H22:J22"/>
    <mergeCell ref="O19:R19"/>
    <mergeCell ref="S19:V19"/>
    <mergeCell ref="K18:N18"/>
    <mergeCell ref="AA9:AD9"/>
    <mergeCell ref="AA10:AD10"/>
    <mergeCell ref="AA11:AD11"/>
    <mergeCell ref="AE15:AH15"/>
    <mergeCell ref="AE16:AH16"/>
    <mergeCell ref="AE17:AH17"/>
    <mergeCell ref="AE18:AH18"/>
    <mergeCell ref="AA17:AD17"/>
    <mergeCell ref="AA16:AD16"/>
    <mergeCell ref="AA12:AD12"/>
    <mergeCell ref="AA13:AD13"/>
    <mergeCell ref="O18:R18"/>
    <mergeCell ref="S18:V18"/>
    <mergeCell ref="O17:R17"/>
    <mergeCell ref="S17:V17"/>
    <mergeCell ref="K2:AD2"/>
    <mergeCell ref="AI2:AL3"/>
    <mergeCell ref="AI4:AL4"/>
    <mergeCell ref="AI5:AL5"/>
    <mergeCell ref="AE2:AH3"/>
    <mergeCell ref="AE4:AH4"/>
    <mergeCell ref="W6:Z6"/>
    <mergeCell ref="O7:R7"/>
    <mergeCell ref="S7:V7"/>
    <mergeCell ref="K3:N3"/>
    <mergeCell ref="K4:N4"/>
    <mergeCell ref="K5:N5"/>
    <mergeCell ref="K6:N6"/>
    <mergeCell ref="W3:Z3"/>
    <mergeCell ref="AA3:AD3"/>
    <mergeCell ref="AA4:AD4"/>
    <mergeCell ref="AA5:AD5"/>
    <mergeCell ref="W4:Z4"/>
    <mergeCell ref="W5:Z5"/>
    <mergeCell ref="W7:Z7"/>
    <mergeCell ref="AE23:AH23"/>
    <mergeCell ref="AA21:AD21"/>
    <mergeCell ref="AA22:AD22"/>
    <mergeCell ref="W22:Z22"/>
    <mergeCell ref="AE22:AH22"/>
    <mergeCell ref="AE5:AH5"/>
    <mergeCell ref="AE6:AH6"/>
    <mergeCell ref="AE7:AH7"/>
    <mergeCell ref="AA15:AD15"/>
    <mergeCell ref="AE21:AH21"/>
    <mergeCell ref="AE11:AH11"/>
    <mergeCell ref="AE12:AH12"/>
    <mergeCell ref="AE13:AH13"/>
    <mergeCell ref="AE14:AH14"/>
    <mergeCell ref="AE19:AH19"/>
    <mergeCell ref="AA14:AD14"/>
    <mergeCell ref="AA19:AD19"/>
    <mergeCell ref="AA20:AD20"/>
    <mergeCell ref="AE20:AH20"/>
    <mergeCell ref="AE8:AH8"/>
    <mergeCell ref="W8:Z8"/>
    <mergeCell ref="AE9:AH9"/>
    <mergeCell ref="AA18:AD18"/>
    <mergeCell ref="AE10:AH10"/>
    <mergeCell ref="AA8:AD8"/>
    <mergeCell ref="AN4:AW21"/>
    <mergeCell ref="AN2:AW3"/>
    <mergeCell ref="AI7:AL7"/>
    <mergeCell ref="AI6:AL6"/>
    <mergeCell ref="AI16:AL16"/>
    <mergeCell ref="AI17:AL17"/>
    <mergeCell ref="AI23:AL23"/>
    <mergeCell ref="AI18:AL18"/>
    <mergeCell ref="AI11:AL11"/>
    <mergeCell ref="AI12:AL12"/>
    <mergeCell ref="AI13:AL13"/>
    <mergeCell ref="AI14:AL14"/>
    <mergeCell ref="AI15:AL15"/>
    <mergeCell ref="AI19:AL19"/>
    <mergeCell ref="AI20:AL20"/>
    <mergeCell ref="AI21:AL21"/>
    <mergeCell ref="AI22:AL22"/>
    <mergeCell ref="AI10:AL10"/>
    <mergeCell ref="AI9:AL9"/>
    <mergeCell ref="AI8:AL8"/>
    <mergeCell ref="AA6:AD6"/>
    <mergeCell ref="AA7:AD7"/>
    <mergeCell ref="AA23:AD23"/>
  </mergeCells>
  <phoneticPr fontId="4"/>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view="pageBreakPreview" zoomScaleNormal="100" zoomScaleSheetLayoutView="100" workbookViewId="0"/>
  </sheetViews>
  <sheetFormatPr defaultColWidth="9" defaultRowHeight="13" x14ac:dyDescent="0.2"/>
  <cols>
    <col min="1" max="5" width="3.6328125" style="9" customWidth="1"/>
    <col min="6" max="6" width="15.6328125" style="9" customWidth="1"/>
    <col min="7" max="8" width="23.6328125" style="9" customWidth="1"/>
    <col min="9" max="9" width="8.08984375" style="9" customWidth="1"/>
    <col min="10" max="13" width="13.08984375" style="9" customWidth="1"/>
    <col min="14" max="14" width="10.6328125" style="9" customWidth="1"/>
    <col min="15" max="16384" width="9" style="9"/>
  </cols>
  <sheetData>
    <row r="1" spans="1:10" ht="15" customHeight="1" x14ac:dyDescent="0.2">
      <c r="A1" s="9" t="s">
        <v>205</v>
      </c>
    </row>
    <row r="2" spans="1:10" ht="15" customHeight="1" x14ac:dyDescent="0.2"/>
    <row r="3" spans="1:10" ht="15" customHeight="1" x14ac:dyDescent="0.2">
      <c r="B3" s="9" t="s">
        <v>206</v>
      </c>
    </row>
    <row r="4" spans="1:10" ht="9" customHeight="1" x14ac:dyDescent="0.2"/>
    <row r="5" spans="1:10" ht="21" customHeight="1" x14ac:dyDescent="0.2">
      <c r="C5" s="9" t="s">
        <v>207</v>
      </c>
      <c r="H5" s="10" t="s">
        <v>208</v>
      </c>
    </row>
    <row r="6" spans="1:10" ht="15" customHeight="1" x14ac:dyDescent="0.2"/>
    <row r="7" spans="1:10" ht="15" customHeight="1" x14ac:dyDescent="0.2">
      <c r="D7" s="9" t="s">
        <v>209</v>
      </c>
      <c r="H7" s="11" t="s">
        <v>210</v>
      </c>
      <c r="J7" s="9" t="s">
        <v>211</v>
      </c>
    </row>
    <row r="8" spans="1:10" ht="15" customHeight="1" x14ac:dyDescent="0.2">
      <c r="D8" s="12"/>
      <c r="E8" s="13"/>
      <c r="F8" s="14"/>
      <c r="G8" s="15" t="s">
        <v>212</v>
      </c>
      <c r="H8" s="15" t="s">
        <v>213</v>
      </c>
    </row>
    <row r="9" spans="1:10" ht="27" customHeight="1" x14ac:dyDescent="0.2">
      <c r="D9" s="653" t="s">
        <v>214</v>
      </c>
      <c r="E9" s="654"/>
      <c r="F9" s="655"/>
      <c r="G9" s="306"/>
      <c r="H9" s="307"/>
    </row>
    <row r="10" spans="1:10" ht="27" customHeight="1" x14ac:dyDescent="0.2">
      <c r="D10" s="653" t="s">
        <v>215</v>
      </c>
      <c r="E10" s="654"/>
      <c r="F10" s="655"/>
      <c r="G10" s="306"/>
      <c r="H10" s="307"/>
    </row>
    <row r="11" spans="1:10" ht="27" customHeight="1" x14ac:dyDescent="0.2">
      <c r="D11" s="653" t="s">
        <v>216</v>
      </c>
      <c r="E11" s="654"/>
      <c r="F11" s="655"/>
      <c r="G11" s="306"/>
      <c r="H11" s="307"/>
    </row>
    <row r="12" spans="1:10" ht="15" customHeight="1" x14ac:dyDescent="0.2"/>
    <row r="13" spans="1:10" ht="15" customHeight="1" x14ac:dyDescent="0.2">
      <c r="B13" s="9" t="s">
        <v>217</v>
      </c>
    </row>
    <row r="14" spans="1:10" ht="9" customHeight="1" x14ac:dyDescent="0.2"/>
    <row r="15" spans="1:10" ht="21" customHeight="1" x14ac:dyDescent="0.2">
      <c r="C15" s="9" t="s">
        <v>218</v>
      </c>
      <c r="H15" s="10" t="s">
        <v>208</v>
      </c>
    </row>
    <row r="16" spans="1:10"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sheetData>
  <mergeCells count="3">
    <mergeCell ref="D9:F9"/>
    <mergeCell ref="D10:F10"/>
    <mergeCell ref="D11:F11"/>
  </mergeCells>
  <phoneticPr fontId="4"/>
  <pageMargins left="0.39370078740157483" right="0.39370078740157483" top="0.78740157480314965" bottom="0.39370078740157483" header="0.31496062992125984" footer="0.31496062992125984"/>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4"/>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20" customWidth="1"/>
    <col min="2" max="2" width="22.6328125" style="21" customWidth="1"/>
    <col min="3" max="3" width="54.6328125" style="22" customWidth="1"/>
    <col min="4" max="4" width="4.08984375" style="23" customWidth="1"/>
    <col min="5" max="5" width="15.08984375" style="24" customWidth="1"/>
    <col min="6" max="6" width="30.6328125" style="21" customWidth="1"/>
    <col min="7" max="7" width="7.6328125" style="19" customWidth="1"/>
    <col min="8" max="16384" width="9" style="19"/>
  </cols>
  <sheetData>
    <row r="1" spans="1:7" ht="24" customHeight="1" x14ac:dyDescent="0.2">
      <c r="A1" s="657" t="s">
        <v>219</v>
      </c>
      <c r="B1" s="657"/>
      <c r="C1" s="657"/>
      <c r="D1" s="657"/>
      <c r="E1" s="657"/>
      <c r="F1" s="657"/>
      <c r="G1" s="657"/>
    </row>
    <row r="2" spans="1:7" ht="18" customHeight="1" x14ac:dyDescent="0.2">
      <c r="A2" s="31" t="s">
        <v>220</v>
      </c>
    </row>
    <row r="3" spans="1:7" ht="18" customHeight="1" x14ac:dyDescent="0.2">
      <c r="A3" s="31" t="s">
        <v>221</v>
      </c>
    </row>
    <row r="4" spans="1:7" s="30" customFormat="1" ht="24" customHeight="1" x14ac:dyDescent="0.2">
      <c r="A4" s="25" t="s">
        <v>222</v>
      </c>
      <c r="B4" s="26" t="s">
        <v>223</v>
      </c>
      <c r="C4" s="27" t="s">
        <v>224</v>
      </c>
      <c r="D4" s="656" t="s">
        <v>225</v>
      </c>
      <c r="E4" s="656"/>
      <c r="F4" s="28" t="s">
        <v>226</v>
      </c>
      <c r="G4" s="29" t="s">
        <v>227</v>
      </c>
    </row>
    <row r="5" spans="1:7" s="31" customFormat="1" ht="105" customHeight="1" x14ac:dyDescent="0.2">
      <c r="A5" s="40"/>
      <c r="B5" s="41" t="s">
        <v>228</v>
      </c>
      <c r="C5" s="42" t="s">
        <v>229</v>
      </c>
      <c r="D5" s="43" t="s">
        <v>230</v>
      </c>
      <c r="E5" s="44" t="s">
        <v>231</v>
      </c>
      <c r="F5" s="41"/>
      <c r="G5" s="45" t="s">
        <v>232</v>
      </c>
    </row>
    <row r="6" spans="1:7" s="31" customFormat="1" ht="120" customHeight="1" x14ac:dyDescent="0.2">
      <c r="A6" s="40"/>
      <c r="B6" s="41" t="s">
        <v>233</v>
      </c>
      <c r="C6" s="42" t="s">
        <v>234</v>
      </c>
      <c r="D6" s="43" t="s">
        <v>230</v>
      </c>
      <c r="E6" s="44" t="s">
        <v>231</v>
      </c>
      <c r="F6" s="41"/>
      <c r="G6" s="45" t="s">
        <v>232</v>
      </c>
    </row>
    <row r="7" spans="1:7" s="31" customFormat="1" ht="135" customHeight="1" x14ac:dyDescent="0.2">
      <c r="A7" s="40"/>
      <c r="B7" s="41" t="s">
        <v>235</v>
      </c>
      <c r="C7" s="42" t="s">
        <v>229</v>
      </c>
      <c r="D7" s="43" t="s">
        <v>230</v>
      </c>
      <c r="E7" s="44" t="s">
        <v>231</v>
      </c>
      <c r="F7" s="41"/>
      <c r="G7" s="45" t="s">
        <v>232</v>
      </c>
    </row>
    <row r="8" spans="1:7" s="31" customFormat="1" ht="25" customHeight="1" x14ac:dyDescent="0.2">
      <c r="A8" s="420" t="s">
        <v>563</v>
      </c>
      <c r="B8" s="421"/>
      <c r="C8" s="422"/>
      <c r="D8" s="423"/>
      <c r="E8" s="424"/>
      <c r="F8" s="425"/>
      <c r="G8" s="426"/>
    </row>
    <row r="9" spans="1:7" s="31" customFormat="1" ht="70" customHeight="1" x14ac:dyDescent="0.2">
      <c r="A9" s="393"/>
      <c r="B9" s="399" t="s">
        <v>549</v>
      </c>
      <c r="C9" s="394" t="s">
        <v>550</v>
      </c>
      <c r="D9" s="395" t="s">
        <v>230</v>
      </c>
      <c r="E9" s="396" t="s">
        <v>551</v>
      </c>
      <c r="F9" s="397" t="s">
        <v>552</v>
      </c>
      <c r="G9" s="398" t="s">
        <v>230</v>
      </c>
    </row>
    <row r="10" spans="1:7" s="31" customFormat="1" ht="30" customHeight="1" x14ac:dyDescent="0.2">
      <c r="A10" s="400"/>
      <c r="B10" s="658" t="s">
        <v>553</v>
      </c>
      <c r="C10" s="401" t="s">
        <v>554</v>
      </c>
      <c r="D10" s="402" t="s">
        <v>230</v>
      </c>
      <c r="E10" s="403" t="s">
        <v>551</v>
      </c>
      <c r="F10" s="404" t="s">
        <v>555</v>
      </c>
      <c r="G10" s="405" t="s">
        <v>230</v>
      </c>
    </row>
    <row r="11" spans="1:7" s="31" customFormat="1" ht="18.5" customHeight="1" x14ac:dyDescent="0.2">
      <c r="A11" s="406"/>
      <c r="B11" s="659"/>
      <c r="C11" s="407" t="s">
        <v>556</v>
      </c>
      <c r="D11" s="408" t="s">
        <v>230</v>
      </c>
      <c r="E11" s="409" t="s">
        <v>551</v>
      </c>
      <c r="F11" s="410" t="s">
        <v>483</v>
      </c>
      <c r="G11" s="411" t="s">
        <v>230</v>
      </c>
    </row>
    <row r="12" spans="1:7" s="31" customFormat="1" ht="18.5" customHeight="1" x14ac:dyDescent="0.2">
      <c r="A12" s="406"/>
      <c r="B12" s="412"/>
      <c r="C12" s="407" t="s">
        <v>557</v>
      </c>
      <c r="D12" s="408" t="s">
        <v>230</v>
      </c>
      <c r="E12" s="409" t="s">
        <v>231</v>
      </c>
      <c r="F12" s="410" t="s">
        <v>558</v>
      </c>
      <c r="G12" s="411" t="s">
        <v>230</v>
      </c>
    </row>
    <row r="13" spans="1:7" s="31" customFormat="1" ht="18.5" customHeight="1" x14ac:dyDescent="0.2">
      <c r="A13" s="406"/>
      <c r="B13" s="413"/>
      <c r="C13" s="407" t="s">
        <v>559</v>
      </c>
      <c r="D13" s="408" t="s">
        <v>230</v>
      </c>
      <c r="E13" s="409" t="s">
        <v>551</v>
      </c>
      <c r="F13" s="410" t="s">
        <v>560</v>
      </c>
      <c r="G13" s="411" t="s">
        <v>230</v>
      </c>
    </row>
    <row r="14" spans="1:7" ht="20.149999999999999" customHeight="1" x14ac:dyDescent="0.2">
      <c r="A14" s="414"/>
      <c r="B14" s="415"/>
      <c r="C14" s="416" t="s">
        <v>561</v>
      </c>
      <c r="D14" s="418"/>
      <c r="E14" s="419"/>
      <c r="F14" s="415"/>
      <c r="G14" s="417"/>
    </row>
  </sheetData>
  <mergeCells count="3">
    <mergeCell ref="D4:E4"/>
    <mergeCell ref="A1:G1"/>
    <mergeCell ref="B10:B11"/>
  </mergeCells>
  <phoneticPr fontId="5"/>
  <printOptions horizontalCentered="1"/>
  <pageMargins left="0.39370078740157483" right="0.39370078740157483" top="0.59055118110236227" bottom="0.59055118110236227" header="0.39370078740157483" footer="0.19685039370078741"/>
  <pageSetup paperSize="9" orientation="landscape" r:id="rId1"/>
  <headerFooter alignWithMargins="0">
    <oddFooter>&amp;R&amp;10&amp;A（&amp;P/&amp;N）</oddFooter>
  </headerFooter>
  <rowBreaks count="1" manualBreakCount="1">
    <brk id="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添付書類等</vt:lpstr>
      <vt:lpstr>1勤務表</vt:lpstr>
      <vt:lpstr>【記載例】勤務表</vt:lpstr>
      <vt:lpstr>記入方法</vt:lpstr>
      <vt:lpstr>プルダウン・リスト</vt:lpstr>
      <vt:lpstr>2苦情・事故</vt:lpstr>
      <vt:lpstr>３運営状況</vt:lpstr>
      <vt:lpstr>加算等自己点検 福祉用具貸与費</vt:lpstr>
      <vt:lpstr>加算等自己点検 介護予防福祉用具貸与費</vt:lpstr>
      <vt:lpstr>基準自己点検</vt:lpstr>
      <vt:lpstr>【記載例】勤務表!Print_Area</vt:lpstr>
      <vt:lpstr>'1勤務表'!Print_Area</vt:lpstr>
      <vt:lpstr>'2苦情・事故'!Print_Area</vt:lpstr>
      <vt:lpstr>'加算等自己点検 介護予防福祉用具貸与費'!Print_Area</vt:lpstr>
      <vt:lpstr>'加算等自己点検 福祉用具貸与費'!Print_Area</vt:lpstr>
      <vt:lpstr>基準自己点検!Print_Area</vt:lpstr>
      <vt:lpstr>記入方法!Print_Area</vt:lpstr>
      <vt:lpstr>【記載例】勤務表!Print_Titles</vt:lpstr>
      <vt:lpstr>'1勤務表'!Print_Titles</vt:lpstr>
      <vt:lpstr>'加算等自己点検 介護予防福祉用具貸与費'!Print_Titles</vt:lpstr>
      <vt:lpstr>'加算等自己点検 福祉用具貸与費'!Print_Titles</vt:lpstr>
      <vt:lpstr>基準自己点検!Print_Titles</vt:lpstr>
      <vt:lpstr>管理者</vt:lpstr>
      <vt:lpstr>職種</vt:lpstr>
      <vt:lpstr>福祉用具専門相談員</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2024-04-11T06:16:37Z</cp:lastPrinted>
  <dcterms:created xsi:type="dcterms:W3CDTF">2006-05-08T10:56:33Z</dcterms:created>
  <dcterms:modified xsi:type="dcterms:W3CDTF">2024-05-01T01:13:37Z</dcterms:modified>
  <cp:category/>
  <cp:contentStatus/>
</cp:coreProperties>
</file>