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C:\Users\222551\Desktop\R6事前提出資料様式\"/>
    </mc:Choice>
  </mc:AlternateContent>
  <xr:revisionPtr revIDLastSave="0" documentId="13_ncr:1_{82CF87F9-EABB-41B1-B58E-653B05C2B2A8}" xr6:coauthVersionLast="47" xr6:coauthVersionMax="47" xr10:uidLastSave="{00000000-0000-0000-0000-000000000000}"/>
  <bookViews>
    <workbookView xWindow="-28920" yWindow="-120" windowWidth="29040" windowHeight="15840" tabRatio="838" xr2:uid="{00000000-000D-0000-FFFF-FFFF00000000}"/>
  </bookViews>
  <sheets>
    <sheet name="表紙" sheetId="1" r:id="rId1"/>
    <sheet name="添付書類等" sheetId="18" r:id="rId2"/>
    <sheet name="1勤務表" sheetId="28" r:id="rId3"/>
    <sheet name="【記載例】勤務表" sheetId="27" r:id="rId4"/>
    <sheet name="記入方法" sheetId="30" r:id="rId5"/>
    <sheet name="プルダウン・リスト" sheetId="31" r:id="rId6"/>
    <sheet name="２苦情・事故" sheetId="21" r:id="rId7"/>
    <sheet name="３運営状況" sheetId="24" r:id="rId8"/>
    <sheet name="加算自己点検 訪問看護" sheetId="22" r:id="rId9"/>
    <sheet name="加算自己点検 介護予防訪問看護" sheetId="23" r:id="rId10"/>
    <sheet name="基準自己点検" sheetId="26" r:id="rId11"/>
  </sheets>
  <definedNames>
    <definedName name="_xlnm.Print_Area" localSheetId="3">【記載例】勤務表!$A$1:$BD$49</definedName>
    <definedName name="_xlnm.Print_Area" localSheetId="2">'1勤務表'!$A$1:$BD$50</definedName>
    <definedName name="_xlnm.Print_Area" localSheetId="9">'加算自己点検 介護予防訪問看護'!$A$1:$G$82</definedName>
    <definedName name="_xlnm.Print_Area" localSheetId="8">'加算自己点検 訪問看護'!$A$1:$G$122</definedName>
    <definedName name="_xlnm.Print_Area" localSheetId="10">基準自己点検!$A$1:$M$180</definedName>
    <definedName name="_xlnm.Print_Area" localSheetId="4">記入方法!$A$1:$O$76</definedName>
    <definedName name="_xlnm.Print_Titles" localSheetId="3">【記載例】勤務表!$1:$12</definedName>
    <definedName name="_xlnm.Print_Titles" localSheetId="2">'1勤務表'!$1:$12</definedName>
    <definedName name="_xlnm.Print_Titles" localSheetId="9">'加算自己点検 介護予防訪問看護'!$4:$4</definedName>
    <definedName name="_xlnm.Print_Titles" localSheetId="8">'加算自己点検 訪問看護'!$4:$4</definedName>
    <definedName name="_xlnm.Print_Titles" localSheetId="10">基準自己点検!$10:$11</definedName>
    <definedName name="看護職員">プルダウン・リスト!$D$17:$D$29</definedName>
    <definedName name="管理者">プルダウン・リスト!$C$17:$C$29</definedName>
    <definedName name="言語聴覚士">プルダウン・リスト!$G$17:$G$29</definedName>
    <definedName name="作業療法士">プルダウン・リスト!$F$17:$F$29</definedName>
    <definedName name="理学療法士">プルダウン・リスト!$E$17:$E$29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4" i="28" l="1"/>
  <c r="H43" i="28"/>
  <c r="C43" i="28"/>
  <c r="P39" i="28"/>
  <c r="C49" i="28" s="1"/>
  <c r="L39" i="28"/>
  <c r="C44" i="28" s="1"/>
  <c r="J39" i="28"/>
  <c r="G38" i="28"/>
  <c r="E38" i="28"/>
  <c r="G37" i="28"/>
  <c r="E37" i="28"/>
  <c r="G36" i="28"/>
  <c r="E36" i="28"/>
  <c r="G35" i="28"/>
  <c r="E35" i="28"/>
  <c r="AU30" i="28"/>
  <c r="AW30" i="28" s="1"/>
  <c r="AU29" i="28"/>
  <c r="AW29" i="28" s="1"/>
  <c r="AW28" i="28"/>
  <c r="AU28" i="28"/>
  <c r="AU27" i="28"/>
  <c r="AW27" i="28" s="1"/>
  <c r="AU26" i="28"/>
  <c r="AW26" i="28" s="1"/>
  <c r="AU25" i="28"/>
  <c r="AW25" i="28" s="1"/>
  <c r="AU24" i="28"/>
  <c r="AW24" i="28" s="1"/>
  <c r="AW23" i="28"/>
  <c r="AU23" i="28"/>
  <c r="AU22" i="28"/>
  <c r="AW22" i="28" s="1"/>
  <c r="AU21" i="28"/>
  <c r="AW21" i="28" s="1"/>
  <c r="AW20" i="28"/>
  <c r="AU20" i="28"/>
  <c r="AU19" i="28"/>
  <c r="AW19" i="28" s="1"/>
  <c r="AU18" i="28"/>
  <c r="AW18" i="28" s="1"/>
  <c r="AU17" i="28"/>
  <c r="AW17" i="28" s="1"/>
  <c r="AU16" i="28"/>
  <c r="AW16" i="28" s="1"/>
  <c r="AU15" i="28"/>
  <c r="AW15" i="28" s="1"/>
  <c r="AU14" i="28"/>
  <c r="AW14" i="28" s="1"/>
  <c r="B14" i="28"/>
  <c r="B15" i="28" s="1"/>
  <c r="B16" i="28" s="1"/>
  <c r="B17" i="28" s="1"/>
  <c r="B18" i="28" s="1"/>
  <c r="B19" i="28" s="1"/>
  <c r="B20" i="28" s="1"/>
  <c r="B21" i="28" s="1"/>
  <c r="B22" i="28" s="1"/>
  <c r="B23" i="28" s="1"/>
  <c r="B24" i="28" s="1"/>
  <c r="B25" i="28" s="1"/>
  <c r="B26" i="28" s="1"/>
  <c r="B27" i="28" s="1"/>
  <c r="B28" i="28" s="1"/>
  <c r="B29" i="28" s="1"/>
  <c r="B30" i="28" s="1"/>
  <c r="AU13" i="28"/>
  <c r="AW13" i="28" s="1"/>
  <c r="AT10" i="28"/>
  <c r="AT11" i="28" s="1"/>
  <c r="AT12" i="28" s="1"/>
  <c r="AS10" i="28"/>
  <c r="AS11" i="28" s="1"/>
  <c r="AS12" i="28" s="1"/>
  <c r="AR10" i="28"/>
  <c r="AR11" i="28" s="1"/>
  <c r="AR12" i="28" s="1"/>
  <c r="AU8" i="28"/>
  <c r="X2" i="28"/>
  <c r="AP11" i="28" s="1"/>
  <c r="AP12" i="28" s="1"/>
  <c r="H44" i="27"/>
  <c r="H43" i="27"/>
  <c r="C43" i="27"/>
  <c r="P39" i="27"/>
  <c r="C49" i="27" s="1"/>
  <c r="L39" i="27"/>
  <c r="C44" i="27" s="1"/>
  <c r="M44" i="27" s="1"/>
  <c r="H49" i="27" s="1"/>
  <c r="J39" i="27"/>
  <c r="G37" i="27"/>
  <c r="E37" i="27"/>
  <c r="G36" i="27"/>
  <c r="E36" i="27"/>
  <c r="AW30" i="27"/>
  <c r="AU30" i="27"/>
  <c r="AU29" i="27"/>
  <c r="AW29" i="27" s="1"/>
  <c r="AU28" i="27"/>
  <c r="AW28" i="27" s="1"/>
  <c r="AW27" i="27"/>
  <c r="AU27" i="27"/>
  <c r="AW26" i="27"/>
  <c r="AU26" i="27"/>
  <c r="AU25" i="27"/>
  <c r="AW25" i="27" s="1"/>
  <c r="AU24" i="27"/>
  <c r="AW24" i="27" s="1"/>
  <c r="AW23" i="27"/>
  <c r="AU23" i="27"/>
  <c r="AW22" i="27"/>
  <c r="AU22" i="27"/>
  <c r="AU21" i="27"/>
  <c r="AW21" i="27" s="1"/>
  <c r="AU20" i="27"/>
  <c r="AW20" i="27" s="1"/>
  <c r="AW19" i="27"/>
  <c r="AU19" i="27"/>
  <c r="AW18" i="27"/>
  <c r="AU18" i="27"/>
  <c r="AW17" i="27"/>
  <c r="AU17" i="27"/>
  <c r="AU16" i="27"/>
  <c r="AW15" i="27"/>
  <c r="AU15" i="27"/>
  <c r="B15" i="27"/>
  <c r="B16" i="27" s="1"/>
  <c r="B17" i="27" s="1"/>
  <c r="B18" i="27" s="1"/>
  <c r="B19" i="27" s="1"/>
  <c r="B20" i="27" s="1"/>
  <c r="B21" i="27" s="1"/>
  <c r="B22" i="27" s="1"/>
  <c r="B23" i="27" s="1"/>
  <c r="B24" i="27" s="1"/>
  <c r="B25" i="27" s="1"/>
  <c r="B26" i="27" s="1"/>
  <c r="B27" i="27" s="1"/>
  <c r="B28" i="27" s="1"/>
  <c r="B29" i="27" s="1"/>
  <c r="B30" i="27" s="1"/>
  <c r="AU14" i="27"/>
  <c r="E35" i="27" s="1"/>
  <c r="B14" i="27"/>
  <c r="AU13" i="27"/>
  <c r="AW13" i="27" s="1"/>
  <c r="AT10" i="27"/>
  <c r="AT11" i="27" s="1"/>
  <c r="AT12" i="27" s="1"/>
  <c r="AS10" i="27"/>
  <c r="AS11" i="27" s="1"/>
  <c r="AS12" i="27" s="1"/>
  <c r="AR10" i="27"/>
  <c r="AR11" i="27" s="1"/>
  <c r="AR12" i="27" s="1"/>
  <c r="AU8" i="27"/>
  <c r="X2" i="27"/>
  <c r="AL11" i="27" s="1"/>
  <c r="AL12" i="27" s="1"/>
  <c r="W11" i="27" l="1"/>
  <c r="W12" i="27" s="1"/>
  <c r="V10" i="27"/>
  <c r="AG10" i="27"/>
  <c r="M44" i="28"/>
  <c r="H49" i="28" s="1"/>
  <c r="M49" i="28" s="1"/>
  <c r="AI11" i="27"/>
  <c r="AI12" i="27" s="1"/>
  <c r="AK10" i="27"/>
  <c r="AZ6" i="27"/>
  <c r="Y10" i="27"/>
  <c r="AE10" i="28"/>
  <c r="AE11" i="28"/>
  <c r="AE12" i="28" s="1"/>
  <c r="T10" i="28"/>
  <c r="T11" i="28"/>
  <c r="T12" i="28" s="1"/>
  <c r="Z10" i="28"/>
  <c r="Y11" i="28"/>
  <c r="Y12" i="28" s="1"/>
  <c r="AJ10" i="28"/>
  <c r="AJ11" i="28"/>
  <c r="AJ12" i="28" s="1"/>
  <c r="AP10" i="28"/>
  <c r="AO11" i="28"/>
  <c r="AO12" i="28" s="1"/>
  <c r="U10" i="27"/>
  <c r="AD10" i="27"/>
  <c r="AO10" i="27"/>
  <c r="S11" i="27"/>
  <c r="S12" i="27" s="1"/>
  <c r="AD11" i="27"/>
  <c r="AD12" i="27" s="1"/>
  <c r="AM11" i="27"/>
  <c r="AM12" i="27" s="1"/>
  <c r="R10" i="28"/>
  <c r="W10" i="28"/>
  <c r="AB10" i="28"/>
  <c r="AH10" i="28"/>
  <c r="AM10" i="28"/>
  <c r="Q11" i="28"/>
  <c r="Q12" i="28" s="1"/>
  <c r="W11" i="28"/>
  <c r="W12" i="28" s="1"/>
  <c r="AB11" i="28"/>
  <c r="AB12" i="28" s="1"/>
  <c r="AG11" i="28"/>
  <c r="AG12" i="28" s="1"/>
  <c r="AM11" i="28"/>
  <c r="AM12" i="28" s="1"/>
  <c r="V11" i="27"/>
  <c r="V12" i="27" s="1"/>
  <c r="AE11" i="27"/>
  <c r="AE12" i="27" s="1"/>
  <c r="AQ11" i="27"/>
  <c r="AQ12" i="27" s="1"/>
  <c r="AW14" i="27"/>
  <c r="G35" i="27" s="1"/>
  <c r="AZ6" i="28"/>
  <c r="S10" i="28"/>
  <c r="X10" i="28"/>
  <c r="AD10" i="28"/>
  <c r="AI10" i="28"/>
  <c r="AN10" i="28"/>
  <c r="S11" i="28"/>
  <c r="S12" i="28" s="1"/>
  <c r="X11" i="28"/>
  <c r="X12" i="28" s="1"/>
  <c r="AC11" i="28"/>
  <c r="AC12" i="28" s="1"/>
  <c r="AI11" i="28"/>
  <c r="AI12" i="28" s="1"/>
  <c r="AN11" i="28"/>
  <c r="AN12" i="28" s="1"/>
  <c r="Q10" i="27"/>
  <c r="AC10" i="27"/>
  <c r="AL10" i="27"/>
  <c r="AA11" i="27"/>
  <c r="AA12" i="27" s="1"/>
  <c r="M49" i="27"/>
  <c r="P10" i="28"/>
  <c r="V10" i="28"/>
  <c r="AA10" i="28"/>
  <c r="AF10" i="28"/>
  <c r="AL10" i="28"/>
  <c r="AQ10" i="28"/>
  <c r="P11" i="28"/>
  <c r="P12" i="28" s="1"/>
  <c r="U11" i="28"/>
  <c r="U12" i="28" s="1"/>
  <c r="AA11" i="28"/>
  <c r="AA12" i="28" s="1"/>
  <c r="AF11" i="28"/>
  <c r="AF12" i="28" s="1"/>
  <c r="AK11" i="28"/>
  <c r="AK12" i="28" s="1"/>
  <c r="AQ11" i="28"/>
  <c r="AQ12" i="28" s="1"/>
  <c r="G39" i="28"/>
  <c r="E38" i="27"/>
  <c r="E39" i="27" s="1"/>
  <c r="AW16" i="27"/>
  <c r="G38" i="27" s="1"/>
  <c r="AO11" i="27"/>
  <c r="AO12" i="27" s="1"/>
  <c r="AK11" i="27"/>
  <c r="AK12" i="27" s="1"/>
  <c r="AG11" i="27"/>
  <c r="AG12" i="27" s="1"/>
  <c r="AC11" i="27"/>
  <c r="AC12" i="27" s="1"/>
  <c r="Y11" i="27"/>
  <c r="Y12" i="27" s="1"/>
  <c r="U11" i="27"/>
  <c r="U12" i="27" s="1"/>
  <c r="Q11" i="27"/>
  <c r="Q12" i="27" s="1"/>
  <c r="AN10" i="27"/>
  <c r="AJ10" i="27"/>
  <c r="AF10" i="27"/>
  <c r="AB10" i="27"/>
  <c r="X10" i="27"/>
  <c r="T10" i="27"/>
  <c r="P10" i="27"/>
  <c r="AN11" i="27"/>
  <c r="AN12" i="27" s="1"/>
  <c r="AJ11" i="27"/>
  <c r="AJ12" i="27" s="1"/>
  <c r="AF11" i="27"/>
  <c r="AF12" i="27" s="1"/>
  <c r="AB11" i="27"/>
  <c r="AB12" i="27" s="1"/>
  <c r="X11" i="27"/>
  <c r="X12" i="27" s="1"/>
  <c r="T11" i="27"/>
  <c r="T12" i="27" s="1"/>
  <c r="P11" i="27"/>
  <c r="P12" i="27" s="1"/>
  <c r="AQ10" i="27"/>
  <c r="AM10" i="27"/>
  <c r="AI10" i="27"/>
  <c r="AE10" i="27"/>
  <c r="AA10" i="27"/>
  <c r="W10" i="27"/>
  <c r="S10" i="27"/>
  <c r="R10" i="27"/>
  <c r="Z10" i="27"/>
  <c r="AH10" i="27"/>
  <c r="AP10" i="27"/>
  <c r="R11" i="27"/>
  <c r="R12" i="27" s="1"/>
  <c r="Z11" i="27"/>
  <c r="Z12" i="27" s="1"/>
  <c r="AH11" i="27"/>
  <c r="AH12" i="27" s="1"/>
  <c r="AP11" i="27"/>
  <c r="AP12" i="27" s="1"/>
  <c r="Q10" i="28"/>
  <c r="U10" i="28"/>
  <c r="Y10" i="28"/>
  <c r="AC10" i="28"/>
  <c r="AG10" i="28"/>
  <c r="AK10" i="28"/>
  <c r="AO10" i="28"/>
  <c r="R11" i="28"/>
  <c r="R12" i="28" s="1"/>
  <c r="V11" i="28"/>
  <c r="V12" i="28" s="1"/>
  <c r="Z11" i="28"/>
  <c r="Z12" i="28" s="1"/>
  <c r="AD11" i="28"/>
  <c r="AD12" i="28" s="1"/>
  <c r="AH11" i="28"/>
  <c r="AH12" i="28" s="1"/>
  <c r="AL11" i="28"/>
  <c r="AL12" i="28" s="1"/>
  <c r="E39" i="28"/>
  <c r="G39" i="27" l="1"/>
</calcChain>
</file>

<file path=xl/sharedStrings.xml><?xml version="1.0" encoding="utf-8"?>
<sst xmlns="http://schemas.openxmlformats.org/spreadsheetml/2006/main" count="1758" uniqueCount="659">
  <si>
    <t>指定（介護予防）訪問看護ステーションの指導に係る事前提出資料</t>
    <rPh sb="0" eb="2">
      <t>シテイ</t>
    </rPh>
    <rPh sb="3" eb="5">
      <t>カイゴ</t>
    </rPh>
    <rPh sb="5" eb="7">
      <t>ヨボウ</t>
    </rPh>
    <rPh sb="8" eb="10">
      <t>ホウモン</t>
    </rPh>
    <rPh sb="10" eb="12">
      <t>カンゴ</t>
    </rPh>
    <rPh sb="19" eb="21">
      <t>シドウ</t>
    </rPh>
    <rPh sb="22" eb="23">
      <t>カカ</t>
    </rPh>
    <rPh sb="24" eb="26">
      <t>ジゼン</t>
    </rPh>
    <rPh sb="26" eb="28">
      <t>テイシュツ</t>
    </rPh>
    <rPh sb="28" eb="30">
      <t>シリョウ</t>
    </rPh>
    <phoneticPr fontId="3"/>
  </si>
  <si>
    <t>　　</t>
    <phoneticPr fontId="3"/>
  </si>
  <si>
    <t>事業所名</t>
    <phoneticPr fontId="3"/>
  </si>
  <si>
    <t>提出日：</t>
    <phoneticPr fontId="3"/>
  </si>
  <si>
    <t>令和　　年　　月　　日</t>
    <rPh sb="0" eb="2">
      <t>レイワ</t>
    </rPh>
    <phoneticPr fontId="3"/>
  </si>
  <si>
    <t>開設法人名</t>
    <phoneticPr fontId="3"/>
  </si>
  <si>
    <t>代表者名</t>
  </si>
  <si>
    <t>管理者名</t>
    <rPh sb="0" eb="3">
      <t>カンリシャ</t>
    </rPh>
    <rPh sb="3" eb="4">
      <t>メイ</t>
    </rPh>
    <phoneticPr fontId="3"/>
  </si>
  <si>
    <t>（記入担当者）</t>
  </si>
  <si>
    <t>（担当者連絡先）</t>
  </si>
  <si>
    <t>※　既存の様式として作成してある場合（様式の縦、横等）は、内容の変更がなければ、既存の様式を使用してください。</t>
  </si>
  <si>
    <t>・添付資料（1部ずつ提出）</t>
    <phoneticPr fontId="3"/>
  </si>
  <si>
    <t>この様式で作成した事前提出資料と併せて下記①②の資料を事前に提出してください。</t>
  </si>
  <si>
    <t>※メールでの提出が対応可能な事業所は、実施通知に添付しているメールアドレスへ送付してください。</t>
    <rPh sb="6" eb="8">
      <t>テイシュツ</t>
    </rPh>
    <rPh sb="9" eb="13">
      <t>タイオウカノウ</t>
    </rPh>
    <rPh sb="14" eb="17">
      <t>ジギョウショ</t>
    </rPh>
    <rPh sb="19" eb="23">
      <t>ジッシツウチ</t>
    </rPh>
    <rPh sb="24" eb="26">
      <t>テンプ</t>
    </rPh>
    <rPh sb="38" eb="40">
      <t>ソウフ</t>
    </rPh>
    <phoneticPr fontId="4"/>
  </si>
  <si>
    <t>（１０MBを超える添付資料は、資料を分割して送付または圧縮ファイルにして送付等してください。）</t>
    <rPh sb="6" eb="7">
      <t>コ</t>
    </rPh>
    <rPh sb="9" eb="13">
      <t>テンプシリョウ</t>
    </rPh>
    <rPh sb="15" eb="17">
      <t>シリョウ</t>
    </rPh>
    <rPh sb="18" eb="20">
      <t>ブンカツ</t>
    </rPh>
    <rPh sb="22" eb="24">
      <t>ソウフ</t>
    </rPh>
    <rPh sb="27" eb="39">
      <t>アッシュクファイルニシテソウフトウ</t>
    </rPh>
    <phoneticPr fontId="4"/>
  </si>
  <si>
    <t>※郵送で資料を提出する場合、資料をホッチキス留めせずに提出してください。</t>
    <rPh sb="1" eb="3">
      <t>ユウソウ</t>
    </rPh>
    <rPh sb="4" eb="6">
      <t>シリョウ</t>
    </rPh>
    <rPh sb="7" eb="9">
      <t>テイシュツ</t>
    </rPh>
    <rPh sb="11" eb="13">
      <t>バアイ</t>
    </rPh>
    <rPh sb="14" eb="16">
      <t>シリョウ</t>
    </rPh>
    <rPh sb="22" eb="23">
      <t>ド</t>
    </rPh>
    <rPh sb="27" eb="29">
      <t>テイシュツ</t>
    </rPh>
    <phoneticPr fontId="4"/>
  </si>
  <si>
    <t>①</t>
    <phoneticPr fontId="3"/>
  </si>
  <si>
    <t>事業所作成のサービス計画、当該居宅サービス計画書（ケアプランⅠ、Ⅱ、Ⅲ表）、サービス提供の記録一式　直近のもの1名分</t>
    <rPh sb="0" eb="3">
      <t>ジギョウショ</t>
    </rPh>
    <rPh sb="3" eb="5">
      <t>サクセイ</t>
    </rPh>
    <rPh sb="10" eb="12">
      <t>ケイカク</t>
    </rPh>
    <rPh sb="13" eb="15">
      <t>トウガイ</t>
    </rPh>
    <rPh sb="15" eb="17">
      <t>キョタク</t>
    </rPh>
    <rPh sb="21" eb="24">
      <t>ケイカクショ</t>
    </rPh>
    <rPh sb="35" eb="36">
      <t>ヒョウ</t>
    </rPh>
    <rPh sb="42" eb="44">
      <t>テイキョウ</t>
    </rPh>
    <rPh sb="45" eb="47">
      <t>キロク</t>
    </rPh>
    <rPh sb="47" eb="49">
      <t>イッシキ</t>
    </rPh>
    <rPh sb="50" eb="51">
      <t>チョク</t>
    </rPh>
    <rPh sb="51" eb="52">
      <t>キン</t>
    </rPh>
    <rPh sb="55" eb="58">
      <t>１メイブン</t>
    </rPh>
    <phoneticPr fontId="3"/>
  </si>
  <si>
    <t>加算請求している場合は、加算対象となる個別計画、サービス提供の評価・記録一式　直近のもの1名分</t>
    <rPh sb="0" eb="2">
      <t>カサン</t>
    </rPh>
    <rPh sb="2" eb="4">
      <t>セイキュウ</t>
    </rPh>
    <rPh sb="8" eb="10">
      <t>バアイ</t>
    </rPh>
    <rPh sb="12" eb="14">
      <t>カサン</t>
    </rPh>
    <rPh sb="14" eb="16">
      <t>タイショウ</t>
    </rPh>
    <rPh sb="19" eb="21">
      <t>コベツ</t>
    </rPh>
    <rPh sb="21" eb="23">
      <t>ケイカク</t>
    </rPh>
    <rPh sb="28" eb="30">
      <t>テイキョウ</t>
    </rPh>
    <rPh sb="31" eb="33">
      <t>ヒョウカ</t>
    </rPh>
    <rPh sb="34" eb="36">
      <t>キロク</t>
    </rPh>
    <rPh sb="36" eb="38">
      <t>イッシキ</t>
    </rPh>
    <rPh sb="39" eb="40">
      <t>チョク</t>
    </rPh>
    <rPh sb="40" eb="41">
      <t>キン</t>
    </rPh>
    <rPh sb="44" eb="47">
      <t>１メイブン</t>
    </rPh>
    <phoneticPr fontId="3"/>
  </si>
  <si>
    <t>（利用者名、住所、電話番号、家族構成など個人情報に係わる部分はマジックなどで黒く塗りつぶしてください。）</t>
  </si>
  <si>
    <t>②</t>
    <phoneticPr fontId="3"/>
  </si>
  <si>
    <t>運営規程、重要事項説明書、契約書</t>
  </si>
  <si>
    <t>職員勤務割実績表（非常勤を含む。兼務職員については、兼務先での勤務割合がわかるものも準備してください。）</t>
  </si>
  <si>
    <t>人事記録（履歴書、研修・勤務歴がわかる人事カード、辞令の写し、タイムカード等）</t>
  </si>
  <si>
    <t>指定申請、変更届</t>
  </si>
  <si>
    <t>介護給付費算定に係る体制の届出</t>
  </si>
  <si>
    <t>職員の研修に関する記録</t>
  </si>
  <si>
    <t>利用者ごとの台帳（契約書、サービス計画、居宅サービス計画書（ケアプラン）、サービス提供の記録）</t>
    <rPh sb="17" eb="19">
      <t>ケイカク</t>
    </rPh>
    <rPh sb="20" eb="22">
      <t>キョタク</t>
    </rPh>
    <phoneticPr fontId="4"/>
  </si>
  <si>
    <t>苦情処理に関するマニュアル、記録</t>
  </si>
  <si>
    <t>介護報酬請求レセプト控え</t>
  </si>
  <si>
    <t>利用料請求書控え</t>
  </si>
  <si>
    <t>運営規程</t>
  </si>
  <si>
    <t>重要事項説明書、パンフレット等</t>
  </si>
  <si>
    <t>１　従業者の勤務の体制及び勤務形態一覧表</t>
    <phoneticPr fontId="45"/>
  </si>
  <si>
    <t>サービス種別</t>
    <rPh sb="4" eb="6">
      <t>シュベツ</t>
    </rPh>
    <phoneticPr fontId="45"/>
  </si>
  <si>
    <t>(</t>
    <phoneticPr fontId="45"/>
  </si>
  <si>
    <t>訪問看護（訪問看護ステーション）</t>
    <rPh sb="0" eb="2">
      <t>ホウモン</t>
    </rPh>
    <rPh sb="2" eb="4">
      <t>カンゴ</t>
    </rPh>
    <rPh sb="5" eb="7">
      <t>ホウモン</t>
    </rPh>
    <rPh sb="7" eb="9">
      <t>カンゴ</t>
    </rPh>
    <phoneticPr fontId="45"/>
  </si>
  <si>
    <t>）</t>
    <phoneticPr fontId="45"/>
  </si>
  <si>
    <t>令和</t>
    <rPh sb="0" eb="2">
      <t>レイワ</t>
    </rPh>
    <phoneticPr fontId="45"/>
  </si>
  <si>
    <t>)</t>
    <phoneticPr fontId="45"/>
  </si>
  <si>
    <t>年</t>
    <rPh sb="0" eb="1">
      <t>ネン</t>
    </rPh>
    <phoneticPr fontId="45"/>
  </si>
  <si>
    <t>月</t>
    <rPh sb="0" eb="1">
      <t>ゲツ</t>
    </rPh>
    <phoneticPr fontId="45"/>
  </si>
  <si>
    <t>事業所名</t>
    <rPh sb="0" eb="3">
      <t>ジギョウショ</t>
    </rPh>
    <rPh sb="3" eb="4">
      <t>メイ</t>
    </rPh>
    <phoneticPr fontId="45"/>
  </si>
  <si>
    <t>(1)</t>
    <phoneticPr fontId="45"/>
  </si>
  <si>
    <t>４週</t>
  </si>
  <si>
    <t>※【記載例】・【記入方法】を確認した後に資料作成してください。</t>
    <rPh sb="2" eb="5">
      <t>キサイレイ</t>
    </rPh>
    <rPh sb="8" eb="12">
      <t>キニュウホウホウ</t>
    </rPh>
    <rPh sb="14" eb="16">
      <t>カクニン</t>
    </rPh>
    <rPh sb="18" eb="19">
      <t>ゴ</t>
    </rPh>
    <rPh sb="20" eb="24">
      <t>シリョウサクセイ</t>
    </rPh>
    <phoneticPr fontId="3"/>
  </si>
  <si>
    <t>(2)</t>
    <phoneticPr fontId="45"/>
  </si>
  <si>
    <t>実績</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</si>
  <si>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45"/>
  </si>
  <si>
    <t>時間/週</t>
    <rPh sb="0" eb="2">
      <t>ジカン</t>
    </rPh>
    <rPh sb="3" eb="4">
      <t>シュウ</t>
    </rPh>
    <phoneticPr fontId="45"/>
  </si>
  <si>
    <t>時間/月</t>
    <rPh sb="0" eb="2">
      <t>ジカン</t>
    </rPh>
    <rPh sb="3" eb="4">
      <t>ツキ</t>
    </rPh>
    <phoneticPr fontId="45"/>
  </si>
  <si>
    <t>当月の日数</t>
    <rPh sb="0" eb="2">
      <t>トウゲツ</t>
    </rPh>
    <rPh sb="3" eb="5">
      <t>ニッスウ</t>
    </rPh>
    <phoneticPr fontId="45"/>
  </si>
  <si>
    <t>日</t>
    <rPh sb="0" eb="1">
      <t>ニチ</t>
    </rPh>
    <phoneticPr fontId="45"/>
  </si>
  <si>
    <t>No</t>
    <phoneticPr fontId="45"/>
  </si>
  <si>
    <t>(4) 
職種</t>
    <phoneticPr fontId="3"/>
  </si>
  <si>
    <t>(5)
勤務
形態</t>
    <phoneticPr fontId="3"/>
  </si>
  <si>
    <t>(6)
資格</t>
    <rPh sb="4" eb="6">
      <t>シカク</t>
    </rPh>
    <phoneticPr fontId="45"/>
  </si>
  <si>
    <t>(7) 氏　名</t>
    <phoneticPr fontId="3"/>
  </si>
  <si>
    <t>(8)</t>
    <phoneticPr fontId="45"/>
  </si>
  <si>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</si>
  <si>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</si>
  <si>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1週目</t>
    <rPh sb="1" eb="2">
      <t>シュウ</t>
    </rPh>
    <rPh sb="2" eb="3">
      <t>メ</t>
    </rPh>
    <phoneticPr fontId="45"/>
  </si>
  <si>
    <t>2週目</t>
    <rPh sb="1" eb="2">
      <t>シュウ</t>
    </rPh>
    <rPh sb="2" eb="3">
      <t>メ</t>
    </rPh>
    <phoneticPr fontId="45"/>
  </si>
  <si>
    <t>3週目</t>
    <rPh sb="1" eb="2">
      <t>シュウ</t>
    </rPh>
    <rPh sb="2" eb="3">
      <t>メ</t>
    </rPh>
    <phoneticPr fontId="45"/>
  </si>
  <si>
    <t>4週目</t>
    <rPh sb="1" eb="2">
      <t>シュウ</t>
    </rPh>
    <rPh sb="2" eb="3">
      <t>メ</t>
    </rPh>
    <phoneticPr fontId="45"/>
  </si>
  <si>
    <t>5週目</t>
    <rPh sb="1" eb="2">
      <t>シュウ</t>
    </rPh>
    <rPh sb="2" eb="3">
      <t>メ</t>
    </rPh>
    <phoneticPr fontId="45"/>
  </si>
  <si>
    <t>(12)【任意入力】人員基準の確認（看護職員）</t>
    <rPh sb="5" eb="7">
      <t>ニンイ</t>
    </rPh>
    <rPh sb="7" eb="9">
      <t>ニュウリョク</t>
    </rPh>
    <rPh sb="10" eb="12">
      <t>ジンイン</t>
    </rPh>
    <rPh sb="12" eb="14">
      <t>キジュン</t>
    </rPh>
    <rPh sb="15" eb="17">
      <t>カクニン</t>
    </rPh>
    <rPh sb="18" eb="20">
      <t>カンゴ</t>
    </rPh>
    <rPh sb="20" eb="22">
      <t>ショクイン</t>
    </rPh>
    <phoneticPr fontId="45"/>
  </si>
  <si>
    <t>（勤務形態の記号）</t>
    <rPh sb="1" eb="3">
      <t>キンム</t>
    </rPh>
    <rPh sb="3" eb="5">
      <t>ケイタイ</t>
    </rPh>
    <rPh sb="6" eb="8">
      <t>キゴウ</t>
    </rPh>
    <phoneticPr fontId="45"/>
  </si>
  <si>
    <t>勤務形態</t>
    <rPh sb="0" eb="2">
      <t>キンム</t>
    </rPh>
    <rPh sb="2" eb="4">
      <t>ケイタイ</t>
    </rPh>
    <phoneticPr fontId="45"/>
  </si>
  <si>
    <t>勤務時間数合計</t>
    <rPh sb="0" eb="2">
      <t>キンム</t>
    </rPh>
    <rPh sb="2" eb="5">
      <t>ジカンスウ</t>
    </rPh>
    <rPh sb="5" eb="7">
      <t>ゴウケイ</t>
    </rPh>
    <phoneticPr fontId="45"/>
  </si>
  <si>
    <t>常勤換算の対象時間数</t>
    <rPh sb="0" eb="2">
      <t>ジョウキン</t>
    </rPh>
    <rPh sb="2" eb="4">
      <t>カンサン</t>
    </rPh>
    <rPh sb="5" eb="7">
      <t>タイショウ</t>
    </rPh>
    <rPh sb="7" eb="9">
      <t>ジカン</t>
    </rPh>
    <rPh sb="9" eb="10">
      <t>スウ</t>
    </rPh>
    <phoneticPr fontId="45"/>
  </si>
  <si>
    <t>常勤換算方法対象外の</t>
    <rPh sb="0" eb="2">
      <t>ジョウキン</t>
    </rPh>
    <rPh sb="2" eb="4">
      <t>カンサン</t>
    </rPh>
    <rPh sb="4" eb="6">
      <t>ホウホウ</t>
    </rPh>
    <rPh sb="6" eb="9">
      <t>タイショウガイ</t>
    </rPh>
    <phoneticPr fontId="45"/>
  </si>
  <si>
    <t>記号</t>
    <rPh sb="0" eb="2">
      <t>キゴウ</t>
    </rPh>
    <phoneticPr fontId="45"/>
  </si>
  <si>
    <t>区分</t>
    <rPh sb="0" eb="2">
      <t>クブン</t>
    </rPh>
    <phoneticPr fontId="45"/>
  </si>
  <si>
    <t>当月合計</t>
    <rPh sb="0" eb="2">
      <t>トウゲツ</t>
    </rPh>
    <rPh sb="2" eb="4">
      <t>ゴウケイ</t>
    </rPh>
    <phoneticPr fontId="45"/>
  </si>
  <si>
    <t>週平均</t>
    <rPh sb="0" eb="3">
      <t>シュウヘイキン</t>
    </rPh>
    <phoneticPr fontId="45"/>
  </si>
  <si>
    <t>常勤の従業者の人数</t>
    <rPh sb="0" eb="2">
      <t>ジョウキン</t>
    </rPh>
    <rPh sb="3" eb="6">
      <t>ジュウギョウシャ</t>
    </rPh>
    <rPh sb="7" eb="9">
      <t>ニンズウ</t>
    </rPh>
    <phoneticPr fontId="45"/>
  </si>
  <si>
    <t>A</t>
    <phoneticPr fontId="45"/>
  </si>
  <si>
    <t>常勤で専従</t>
    <rPh sb="0" eb="2">
      <t>ジョウキン</t>
    </rPh>
    <rPh sb="3" eb="5">
      <t>センジュウ</t>
    </rPh>
    <phoneticPr fontId="45"/>
  </si>
  <si>
    <t>B</t>
    <phoneticPr fontId="45"/>
  </si>
  <si>
    <t>常勤で兼務</t>
    <rPh sb="0" eb="2">
      <t>ジョウキン</t>
    </rPh>
    <rPh sb="3" eb="5">
      <t>ケンム</t>
    </rPh>
    <phoneticPr fontId="45"/>
  </si>
  <si>
    <t>C</t>
    <phoneticPr fontId="45"/>
  </si>
  <si>
    <t>非常勤で専従</t>
    <rPh sb="0" eb="3">
      <t>ヒジョウキン</t>
    </rPh>
    <rPh sb="4" eb="6">
      <t>センジュウ</t>
    </rPh>
    <phoneticPr fontId="45"/>
  </si>
  <si>
    <t>-</t>
    <phoneticPr fontId="45"/>
  </si>
  <si>
    <t>D</t>
    <phoneticPr fontId="45"/>
  </si>
  <si>
    <t>非常勤で兼務</t>
    <rPh sb="0" eb="3">
      <t>ヒジョウキン</t>
    </rPh>
    <rPh sb="4" eb="6">
      <t>ケンム</t>
    </rPh>
    <phoneticPr fontId="45"/>
  </si>
  <si>
    <t>合計</t>
    <rPh sb="0" eb="2">
      <t>ゴウケイ</t>
    </rPh>
    <phoneticPr fontId="45"/>
  </si>
  <si>
    <t>■ 常勤換算方法による人数</t>
    <rPh sb="2" eb="4">
      <t>ジョウキン</t>
    </rPh>
    <rPh sb="4" eb="6">
      <t>カンサン</t>
    </rPh>
    <rPh sb="6" eb="8">
      <t>ホウホウ</t>
    </rPh>
    <rPh sb="11" eb="13">
      <t>ニンズウ</t>
    </rPh>
    <phoneticPr fontId="45"/>
  </si>
  <si>
    <t>基準：</t>
    <rPh sb="0" eb="2">
      <t>キジュン</t>
    </rPh>
    <phoneticPr fontId="45"/>
  </si>
  <si>
    <t>週</t>
  </si>
  <si>
    <t>常勤換算の</t>
    <rPh sb="0" eb="2">
      <t>ジョウキン</t>
    </rPh>
    <rPh sb="2" eb="4">
      <t>カンサン</t>
    </rPh>
    <phoneticPr fontId="45"/>
  </si>
  <si>
    <t>常勤の従業者が</t>
    <rPh sb="0" eb="2">
      <t>ジョウキン</t>
    </rPh>
    <rPh sb="3" eb="6">
      <t>ジュウギョウシャ</t>
    </rPh>
    <phoneticPr fontId="45"/>
  </si>
  <si>
    <t>常勤換算後の人数</t>
    <rPh sb="0" eb="2">
      <t>ジョウキン</t>
    </rPh>
    <rPh sb="2" eb="4">
      <t>カンサン</t>
    </rPh>
    <rPh sb="4" eb="5">
      <t>ゴ</t>
    </rPh>
    <rPh sb="6" eb="8">
      <t>ニンズウ</t>
    </rPh>
    <phoneticPr fontId="45"/>
  </si>
  <si>
    <t>÷</t>
    <phoneticPr fontId="45"/>
  </si>
  <si>
    <t>＝</t>
    <phoneticPr fontId="45"/>
  </si>
  <si>
    <t>（小数点第2位以下切り捨て）</t>
    <rPh sb="1" eb="4">
      <t>ショウスウテン</t>
    </rPh>
    <rPh sb="4" eb="5">
      <t>ダイ</t>
    </rPh>
    <rPh sb="6" eb="7">
      <t>イ</t>
    </rPh>
    <rPh sb="7" eb="9">
      <t>イカ</t>
    </rPh>
    <rPh sb="9" eb="10">
      <t>キ</t>
    </rPh>
    <rPh sb="11" eb="12">
      <t>ス</t>
    </rPh>
    <phoneticPr fontId="45"/>
  </si>
  <si>
    <t>■ 看護職員の常勤換算方法による人数</t>
    <rPh sb="2" eb="4">
      <t>カンゴ</t>
    </rPh>
    <rPh sb="4" eb="6">
      <t>ショクイン</t>
    </rPh>
    <rPh sb="7" eb="9">
      <t>ジョウキン</t>
    </rPh>
    <rPh sb="9" eb="11">
      <t>カンサン</t>
    </rPh>
    <rPh sb="11" eb="13">
      <t>ホウホウ</t>
    </rPh>
    <rPh sb="16" eb="18">
      <t>ニンズウ</t>
    </rPh>
    <phoneticPr fontId="45"/>
  </si>
  <si>
    <t>常勤の従業者の人数</t>
  </si>
  <si>
    <t>常勤換算方法による人数</t>
    <rPh sb="0" eb="2">
      <t>ジョウキン</t>
    </rPh>
    <rPh sb="2" eb="4">
      <t>カンサン</t>
    </rPh>
    <rPh sb="4" eb="6">
      <t>ホウホウ</t>
    </rPh>
    <rPh sb="9" eb="11">
      <t>ニンズウ</t>
    </rPh>
    <phoneticPr fontId="45"/>
  </si>
  <si>
    <t>＋</t>
    <phoneticPr fontId="45"/>
  </si>
  <si>
    <t>（参考様式1）</t>
    <rPh sb="1" eb="3">
      <t>サンコウ</t>
    </rPh>
    <rPh sb="3" eb="5">
      <t>ヨウシキ</t>
    </rPh>
    <phoneticPr fontId="3"/>
  </si>
  <si>
    <t>従業者の勤務の体制及び勤務形態一覧表</t>
    <phoneticPr fontId="45"/>
  </si>
  <si>
    <t>○○○○</t>
    <phoneticPr fontId="45"/>
  </si>
  <si>
    <t>管理者</t>
    <rPh sb="0" eb="3">
      <t>カンリシャ</t>
    </rPh>
    <phoneticPr fontId="45"/>
  </si>
  <si>
    <t>A</t>
  </si>
  <si>
    <t>保健師</t>
    <rPh sb="0" eb="3">
      <t>ホケンシ</t>
    </rPh>
    <phoneticPr fontId="45"/>
  </si>
  <si>
    <t>厚労　太郎</t>
    <rPh sb="0" eb="2">
      <t>コウロウ</t>
    </rPh>
    <rPh sb="3" eb="5">
      <t>タロウ</t>
    </rPh>
    <phoneticPr fontId="45"/>
  </si>
  <si>
    <t>看護職員</t>
    <rPh sb="0" eb="2">
      <t>カンゴ</t>
    </rPh>
    <rPh sb="2" eb="4">
      <t>ショクイン</t>
    </rPh>
    <phoneticPr fontId="45"/>
  </si>
  <si>
    <t>看護師</t>
    <rPh sb="0" eb="3">
      <t>カンゴシ</t>
    </rPh>
    <phoneticPr fontId="45"/>
  </si>
  <si>
    <t>○○　A郞</t>
    <rPh sb="4" eb="5">
      <t>ロウ</t>
    </rPh>
    <phoneticPr fontId="45"/>
  </si>
  <si>
    <t>○○　B子</t>
    <rPh sb="4" eb="5">
      <t>コ</t>
    </rPh>
    <phoneticPr fontId="45"/>
  </si>
  <si>
    <t>D</t>
  </si>
  <si>
    <t>准看護師</t>
    <rPh sb="0" eb="4">
      <t>ジュンカンゴシ</t>
    </rPh>
    <phoneticPr fontId="45"/>
  </si>
  <si>
    <t>○○　C子</t>
    <rPh sb="4" eb="5">
      <t>コ</t>
    </rPh>
    <phoneticPr fontId="45"/>
  </si>
  <si>
    <t>理学療法士</t>
    <rPh sb="0" eb="2">
      <t>リガク</t>
    </rPh>
    <rPh sb="2" eb="5">
      <t>リョウホウシ</t>
    </rPh>
    <phoneticPr fontId="45"/>
  </si>
  <si>
    <t>○○　D子</t>
    <rPh sb="4" eb="5">
      <t>コ</t>
    </rPh>
    <phoneticPr fontId="45"/>
  </si>
  <si>
    <t>≪提出不要≫</t>
    <rPh sb="1" eb="3">
      <t>テイシュツ</t>
    </rPh>
    <rPh sb="3" eb="5">
      <t>フヨウ</t>
    </rPh>
    <phoneticPr fontId="45"/>
  </si>
  <si>
    <t>従業者の勤務の体制及び勤務形態一覧表　記入方法　（訪問看護）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9">
      <t>カンゴ</t>
    </rPh>
    <phoneticPr fontId="3"/>
  </si>
  <si>
    <t>・・・直接入力する必要がある箇所です。</t>
    <rPh sb="3" eb="5">
      <t>チョクセツ</t>
    </rPh>
    <rPh sb="5" eb="7">
      <t>ニュウリョク</t>
    </rPh>
    <rPh sb="9" eb="11">
      <t>ヒツヨウ</t>
    </rPh>
    <rPh sb="14" eb="16">
      <t>カショ</t>
    </rPh>
    <phoneticPr fontId="45"/>
  </si>
  <si>
    <t>下記の記入方法に従って、入力してください。</t>
    <rPh sb="0" eb="2">
      <t>カキ</t>
    </rPh>
    <rPh sb="3" eb="5">
      <t>キニュウ</t>
    </rPh>
    <rPh sb="5" eb="7">
      <t>ホウホウ</t>
    </rPh>
    <rPh sb="8" eb="9">
      <t>シタガ</t>
    </rPh>
    <rPh sb="12" eb="14">
      <t>ニュウリョク</t>
    </rPh>
    <phoneticPr fontId="45"/>
  </si>
  <si>
    <t>・・・プルダウンから選択して入力する必要がある箇所です。</t>
    <rPh sb="10" eb="12">
      <t>センタク</t>
    </rPh>
    <rPh sb="14" eb="16">
      <t>ニュウリョク</t>
    </rPh>
    <rPh sb="18" eb="20">
      <t>ヒツヨウ</t>
    </rPh>
    <rPh sb="23" eb="25">
      <t>カショ</t>
    </rPh>
    <phoneticPr fontId="45"/>
  </si>
  <si>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45"/>
  </si>
  <si>
    <t>　(1) 「４週」を選択してください。</t>
    <rPh sb="7" eb="8">
      <t>シュウ</t>
    </rPh>
    <rPh sb="10" eb="12">
      <t>センタク</t>
    </rPh>
    <phoneticPr fontId="45"/>
  </si>
  <si>
    <t>　(2) 「実績」を選択してください。</t>
    <rPh sb="6" eb="8">
      <t>ジッセキ</t>
    </rPh>
    <rPh sb="10" eb="12">
      <t>センタク</t>
    </rPh>
    <phoneticPr fontId="45"/>
  </si>
  <si>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45"/>
  </si>
  <si>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45"/>
  </si>
  <si>
    <t xml:space="preserve"> 　　 記入の順序は、職種ごとにまとめてください。</t>
    <rPh sb="4" eb="6">
      <t>キニュウ</t>
    </rPh>
    <rPh sb="7" eb="9">
      <t>ジュンジョ</t>
    </rPh>
    <rPh sb="11" eb="13">
      <t>ショクシュ</t>
    </rPh>
    <phoneticPr fontId="45"/>
  </si>
  <si>
    <t>職種名</t>
    <rPh sb="0" eb="2">
      <t>ショクシュ</t>
    </rPh>
    <rPh sb="2" eb="3">
      <t>メイ</t>
    </rPh>
    <phoneticPr fontId="45"/>
  </si>
  <si>
    <t>作業療法士</t>
    <rPh sb="0" eb="2">
      <t>サギョウ</t>
    </rPh>
    <rPh sb="2" eb="5">
      <t>リョウホウシ</t>
    </rPh>
    <phoneticPr fontId="45"/>
  </si>
  <si>
    <t>言語聴覚士</t>
    <rPh sb="0" eb="2">
      <t>ゲンゴ</t>
    </rPh>
    <rPh sb="2" eb="5">
      <t>チョウカクシ</t>
    </rPh>
    <phoneticPr fontId="45"/>
  </si>
  <si>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</si>
  <si>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45"/>
  </si>
  <si>
    <t>（注）常勤・非常勤の区分について</t>
    <rPh sb="1" eb="2">
      <t>チュウ</t>
    </rPh>
    <rPh sb="3" eb="5">
      <t>ジョウキン</t>
    </rPh>
    <rPh sb="6" eb="9">
      <t>ヒジョウキン</t>
    </rPh>
    <rPh sb="10" eb="12">
      <t>クブン</t>
    </rPh>
    <phoneticPr fontId="45"/>
  </si>
  <si>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45"/>
  </si>
  <si>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45"/>
  </si>
  <si>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45"/>
  </si>
  <si>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45"/>
  </si>
  <si>
    <t>　(7) 従業者の氏名を記入してください。</t>
    <rPh sb="5" eb="8">
      <t>ジュウギョウシャ</t>
    </rPh>
    <rPh sb="9" eb="11">
      <t>シメイ</t>
    </rPh>
    <rPh sb="12" eb="14">
      <t>キニュウ</t>
    </rPh>
    <phoneticPr fontId="45"/>
  </si>
  <si>
    <t>　(8) 事業に係る従業者（管理者を含む。）の4週分の勤務時間を入力してください。</t>
    <rPh sb="5" eb="7">
      <t>ジギョウ</t>
    </rPh>
    <rPh sb="8" eb="9">
      <t>カカ</t>
    </rPh>
    <rPh sb="10" eb="13">
      <t>ジュウギョウシャ</t>
    </rPh>
    <rPh sb="14" eb="17">
      <t>カンリシャ</t>
    </rPh>
    <rPh sb="18" eb="19">
      <t>フク</t>
    </rPh>
    <rPh sb="24" eb="25">
      <t>シュウ</t>
    </rPh>
    <rPh sb="25" eb="26">
      <t>ブン</t>
    </rPh>
    <rPh sb="27" eb="29">
      <t>キンム</t>
    </rPh>
    <rPh sb="29" eb="31">
      <t>ジカン</t>
    </rPh>
    <rPh sb="32" eb="34">
      <t>ニュウリョク</t>
    </rPh>
    <phoneticPr fontId="45"/>
  </si>
  <si>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45"/>
  </si>
  <si>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45"/>
  </si>
  <si>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45"/>
  </si>
  <si>
    <t>　(11) 対象の事業所以外の事業所・施設との兼務がある場合は、兼務先の事業所・施設の名称、兼務する職務の内容について記入してください。</t>
    <rPh sb="6" eb="8">
      <t>タイショウ</t>
    </rPh>
    <rPh sb="9" eb="12">
      <t>ジギョウショ</t>
    </rPh>
    <rPh sb="12" eb="14">
      <t>イガイ</t>
    </rPh>
    <rPh sb="15" eb="18">
      <t>ジギョウショ</t>
    </rPh>
    <rPh sb="19" eb="21">
      <t>シセツ</t>
    </rPh>
    <rPh sb="23" eb="25">
      <t>ケンム</t>
    </rPh>
    <rPh sb="28" eb="30">
      <t>バアイ</t>
    </rPh>
    <rPh sb="32" eb="34">
      <t>ケンム</t>
    </rPh>
    <rPh sb="34" eb="35">
      <t>サキ</t>
    </rPh>
    <rPh sb="36" eb="39">
      <t>ジギョウショ</t>
    </rPh>
    <rPh sb="40" eb="42">
      <t>シセツ</t>
    </rPh>
    <rPh sb="43" eb="45">
      <t>メイショウ</t>
    </rPh>
    <rPh sb="46" eb="48">
      <t>ケンム</t>
    </rPh>
    <rPh sb="50" eb="52">
      <t>ショクム</t>
    </rPh>
    <rPh sb="53" eb="55">
      <t>ナイヨウ</t>
    </rPh>
    <rPh sb="59" eb="61">
      <t>キニュウ</t>
    </rPh>
    <phoneticPr fontId="45"/>
  </si>
  <si>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45"/>
  </si>
  <si>
    <t>　　　 その他、特記事項欄としてもご活用ください。</t>
    <rPh sb="6" eb="7">
      <t>タ</t>
    </rPh>
    <rPh sb="8" eb="10">
      <t>トッキ</t>
    </rPh>
    <rPh sb="10" eb="12">
      <t>ジコウ</t>
    </rPh>
    <rPh sb="12" eb="13">
      <t>ラン</t>
    </rPh>
    <rPh sb="18" eb="20">
      <t>カツヨウ</t>
    </rPh>
    <phoneticPr fontId="3"/>
  </si>
  <si>
    <t>　(12)【任意入力】 看護職員について、各欄に該当する数字を入力し、常勤換算後の人数を算出してください。</t>
    <rPh sb="6" eb="8">
      <t>ニンイ</t>
    </rPh>
    <rPh sb="8" eb="10">
      <t>ニュウリョク</t>
    </rPh>
    <rPh sb="12" eb="14">
      <t>カンゴ</t>
    </rPh>
    <rPh sb="14" eb="16">
      <t>ショクイン</t>
    </rPh>
    <rPh sb="21" eb="22">
      <t>カク</t>
    </rPh>
    <rPh sb="22" eb="23">
      <t>ラン</t>
    </rPh>
    <rPh sb="24" eb="26">
      <t>ガイトウ</t>
    </rPh>
    <rPh sb="28" eb="30">
      <t>スウジ</t>
    </rPh>
    <rPh sb="31" eb="33">
      <t>ニュウリョク</t>
    </rPh>
    <rPh sb="35" eb="37">
      <t>ジョウキン</t>
    </rPh>
    <rPh sb="37" eb="39">
      <t>カンサン</t>
    </rPh>
    <rPh sb="39" eb="40">
      <t>ゴ</t>
    </rPh>
    <rPh sb="41" eb="43">
      <t>ニンズウ</t>
    </rPh>
    <rPh sb="44" eb="46">
      <t>サンシュツ</t>
    </rPh>
    <phoneticPr fontId="45"/>
  </si>
  <si>
    <t>　　　　○ 常勤換算方法とは、非常勤の従業者について「事業所の従業者の勤務延時間数を当該事業所において常勤の従業者が勤務すべき時間数で除することにより、</t>
    <phoneticPr fontId="45"/>
  </si>
  <si>
    <t>　　　　　常勤の従業者の員数に換算する方法」であるため、常勤の従業者については常勤換算方法によらず、実人数で計算する。</t>
    <phoneticPr fontId="45"/>
  </si>
  <si>
    <r>
      <t>　　　　　したがって、勤務形態「</t>
    </r>
    <r>
      <rPr>
        <sz val="11"/>
        <color rgb="FF000000"/>
        <rFont val="Calibri"/>
        <family val="2"/>
      </rPr>
      <t>A</t>
    </r>
    <r>
      <rPr>
        <sz val="11"/>
        <color rgb="FF000000"/>
        <rFont val="ＭＳ Ｐゴシック"/>
        <family val="3"/>
        <charset val="128"/>
        <scheme val="minor"/>
      </rPr>
      <t>：常勤で専従」及び「</t>
    </r>
    <r>
      <rPr>
        <sz val="11"/>
        <color rgb="FF000000"/>
        <rFont val="Calibri"/>
        <family val="2"/>
      </rPr>
      <t>B</t>
    </r>
    <r>
      <rPr>
        <sz val="11"/>
        <color rgb="FF000000"/>
        <rFont val="ＭＳ Ｐゴシック"/>
        <family val="3"/>
        <charset val="128"/>
        <scheme val="minor"/>
      </rPr>
      <t>：常勤で兼務」については、実態に応じて「常勤換算の対象時間数」及び「常勤換算方法対象外の常勤の従業者の人数」を確認し、</t>
    </r>
    <phoneticPr fontId="45"/>
  </si>
  <si>
    <t>　　　　　手入力すること。</t>
    <phoneticPr fontId="45"/>
  </si>
  <si>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45"/>
  </si>
  <si>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45"/>
  </si>
  <si>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45"/>
  </si>
  <si>
    <t>≪提出不要≫</t>
  </si>
  <si>
    <t>１．サービス種別</t>
    <rPh sb="6" eb="8">
      <t>シュベツ</t>
    </rPh>
    <phoneticPr fontId="45"/>
  </si>
  <si>
    <t>サービス種別名</t>
    <rPh sb="4" eb="6">
      <t>シュベツ</t>
    </rPh>
    <rPh sb="6" eb="7">
      <t>メイ</t>
    </rPh>
    <phoneticPr fontId="45"/>
  </si>
  <si>
    <t>訪問看護（病院・診療所）</t>
    <rPh sb="0" eb="2">
      <t>ホウモン</t>
    </rPh>
    <rPh sb="2" eb="4">
      <t>カンゴ</t>
    </rPh>
    <rPh sb="5" eb="7">
      <t>ビョウイン</t>
    </rPh>
    <rPh sb="8" eb="11">
      <t>シンリョウジョ</t>
    </rPh>
    <phoneticPr fontId="45"/>
  </si>
  <si>
    <t>介護予防訪問看護（訪問看護ステーション）</t>
    <rPh sb="0" eb="2">
      <t>カイゴ</t>
    </rPh>
    <rPh sb="2" eb="4">
      <t>ヨボウ</t>
    </rPh>
    <rPh sb="4" eb="6">
      <t>ホウモン</t>
    </rPh>
    <rPh sb="6" eb="8">
      <t>カンゴ</t>
    </rPh>
    <rPh sb="9" eb="11">
      <t>ホウモン</t>
    </rPh>
    <rPh sb="11" eb="13">
      <t>カンゴ</t>
    </rPh>
    <phoneticPr fontId="45"/>
  </si>
  <si>
    <t>介護予防訪問看護（病院・診療所）</t>
    <rPh sb="0" eb="2">
      <t>カイゴ</t>
    </rPh>
    <rPh sb="2" eb="4">
      <t>ヨボウ</t>
    </rPh>
    <rPh sb="4" eb="6">
      <t>ホウモン</t>
    </rPh>
    <rPh sb="6" eb="8">
      <t>カンゴ</t>
    </rPh>
    <rPh sb="9" eb="11">
      <t>ビョウイン</t>
    </rPh>
    <rPh sb="12" eb="15">
      <t>シンリョウジョ</t>
    </rPh>
    <phoneticPr fontId="45"/>
  </si>
  <si>
    <t>訪問看護・介護予防訪問看護（訪問看護ステーション）</t>
    <rPh sb="0" eb="2">
      <t>ホウモン</t>
    </rPh>
    <rPh sb="2" eb="4">
      <t>カンゴ</t>
    </rPh>
    <rPh sb="5" eb="7">
      <t>カイゴ</t>
    </rPh>
    <rPh sb="7" eb="9">
      <t>ヨボウ</t>
    </rPh>
    <rPh sb="9" eb="11">
      <t>ホウモン</t>
    </rPh>
    <rPh sb="11" eb="13">
      <t>カンゴ</t>
    </rPh>
    <rPh sb="14" eb="16">
      <t>ホウモン</t>
    </rPh>
    <rPh sb="16" eb="18">
      <t>カンゴ</t>
    </rPh>
    <phoneticPr fontId="45"/>
  </si>
  <si>
    <t>訪問看護・介護予防訪問看護（病院・診療所）</t>
    <rPh sb="0" eb="2">
      <t>ホウモン</t>
    </rPh>
    <rPh sb="2" eb="4">
      <t>カンゴ</t>
    </rPh>
    <rPh sb="5" eb="7">
      <t>カイゴ</t>
    </rPh>
    <rPh sb="7" eb="9">
      <t>ヨボウ</t>
    </rPh>
    <rPh sb="9" eb="11">
      <t>ホウモン</t>
    </rPh>
    <rPh sb="11" eb="13">
      <t>カンゴ</t>
    </rPh>
    <rPh sb="14" eb="16">
      <t>ビョウイン</t>
    </rPh>
    <rPh sb="17" eb="20">
      <t>シンリョウジョ</t>
    </rPh>
    <phoneticPr fontId="45"/>
  </si>
  <si>
    <t>２．職種名・資格名称</t>
    <rPh sb="2" eb="4">
      <t>ショクシュ</t>
    </rPh>
    <rPh sb="4" eb="5">
      <t>メイ</t>
    </rPh>
    <rPh sb="6" eb="8">
      <t>シカク</t>
    </rPh>
    <rPh sb="8" eb="10">
      <t>メイショウ</t>
    </rPh>
    <phoneticPr fontId="45"/>
  </si>
  <si>
    <t>ー</t>
    <phoneticPr fontId="45"/>
  </si>
  <si>
    <t>資格</t>
    <rPh sb="0" eb="2">
      <t>シカク</t>
    </rPh>
    <phoneticPr fontId="45"/>
  </si>
  <si>
    <t>ー</t>
  </si>
  <si>
    <t>※ INDIRECT関数使用のため、以下のとおりセルに「名前の定義」をしています。</t>
    <rPh sb="10" eb="12">
      <t>カンスウ</t>
    </rPh>
    <rPh sb="12" eb="14">
      <t>シヨウ</t>
    </rPh>
    <rPh sb="18" eb="20">
      <t>イカ</t>
    </rPh>
    <rPh sb="28" eb="30">
      <t>ナマエ</t>
    </rPh>
    <rPh sb="31" eb="33">
      <t>テイギ</t>
    </rPh>
    <phoneticPr fontId="45"/>
  </si>
  <si>
    <t>　16行目・・・「職種」</t>
    <rPh sb="3" eb="5">
      <t>ギョウメ</t>
    </rPh>
    <rPh sb="9" eb="11">
      <t>ショクシュ</t>
    </rPh>
    <phoneticPr fontId="45"/>
  </si>
  <si>
    <t>　C列・・・「管理者」</t>
    <rPh sb="2" eb="3">
      <t>レツ</t>
    </rPh>
    <rPh sb="7" eb="10">
      <t>カンリシャ</t>
    </rPh>
    <phoneticPr fontId="45"/>
  </si>
  <si>
    <t>　D列・・・「看護職員」</t>
    <rPh sb="2" eb="3">
      <t>レツ</t>
    </rPh>
    <rPh sb="7" eb="9">
      <t>カンゴ</t>
    </rPh>
    <rPh sb="9" eb="11">
      <t>ショクイン</t>
    </rPh>
    <phoneticPr fontId="45"/>
  </si>
  <si>
    <t>　E列・・・「理学療法士」</t>
    <rPh sb="2" eb="3">
      <t>レツ</t>
    </rPh>
    <rPh sb="7" eb="9">
      <t>リガク</t>
    </rPh>
    <rPh sb="9" eb="12">
      <t>リョウホウシ</t>
    </rPh>
    <phoneticPr fontId="45"/>
  </si>
  <si>
    <t>　F列・・・「作業療法士」</t>
    <rPh sb="2" eb="3">
      <t>レツ</t>
    </rPh>
    <rPh sb="7" eb="9">
      <t>サギョウ</t>
    </rPh>
    <rPh sb="9" eb="12">
      <t>リョウホウシ</t>
    </rPh>
    <phoneticPr fontId="45"/>
  </si>
  <si>
    <t>　G列・・・「言語聴覚士」</t>
    <rPh sb="2" eb="3">
      <t>レツ</t>
    </rPh>
    <rPh sb="7" eb="9">
      <t>ゲンゴ</t>
    </rPh>
    <rPh sb="9" eb="12">
      <t>チョウカクシ</t>
    </rPh>
    <phoneticPr fontId="45"/>
  </si>
  <si>
    <t>※職種を追加したい場合は、16行目に職種名を追加し、それぞれの列に必要資格を入力してください。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45"/>
  </si>
  <si>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45"/>
  </si>
  <si>
    <t>　・「数式」タブ　⇒　「名前の定義」を選択</t>
    <rPh sb="3" eb="5">
      <t>スウシキ</t>
    </rPh>
    <rPh sb="12" eb="14">
      <t>ナマエ</t>
    </rPh>
    <rPh sb="15" eb="17">
      <t>テイギ</t>
    </rPh>
    <rPh sb="19" eb="21">
      <t>センタク</t>
    </rPh>
    <phoneticPr fontId="45"/>
  </si>
  <si>
    <t>　・「名前」に職種名を入力</t>
    <rPh sb="3" eb="5">
      <t>ナマエ</t>
    </rPh>
    <rPh sb="7" eb="9">
      <t>ショクシュ</t>
    </rPh>
    <rPh sb="9" eb="10">
      <t>メイ</t>
    </rPh>
    <rPh sb="11" eb="13">
      <t>ニュウリョク</t>
    </rPh>
    <phoneticPr fontId="45"/>
  </si>
  <si>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45"/>
  </si>
  <si>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45"/>
  </si>
  <si>
    <t>２　事故発生件数および苦情受付件数</t>
    <phoneticPr fontId="3"/>
  </si>
  <si>
    <t>内容</t>
    <rPh sb="0" eb="2">
      <t>ナイヨウ</t>
    </rPh>
    <phoneticPr fontId="3"/>
  </si>
  <si>
    <t>左記の「内容」のうち、市町等に報告した件数</t>
    <rPh sb="0" eb="2">
      <t>サキ</t>
    </rPh>
    <rPh sb="4" eb="6">
      <t>ナイヨウ</t>
    </rPh>
    <rPh sb="11" eb="12">
      <t>シ</t>
    </rPh>
    <rPh sb="12" eb="13">
      <t>チョウ</t>
    </rPh>
    <rPh sb="13" eb="14">
      <t>トウ</t>
    </rPh>
    <rPh sb="15" eb="17">
      <t>ホウコク</t>
    </rPh>
    <rPh sb="19" eb="21">
      <t>ケンスウ</t>
    </rPh>
    <phoneticPr fontId="3"/>
  </si>
  <si>
    <t>左記の「内容」のうち、損害賠償を行った件数</t>
    <rPh sb="0" eb="2">
      <t>サキ</t>
    </rPh>
    <rPh sb="4" eb="6">
      <t>ナイヨウ</t>
    </rPh>
    <rPh sb="11" eb="13">
      <t>ソンガイ</t>
    </rPh>
    <rPh sb="13" eb="15">
      <t>バイショウ</t>
    </rPh>
    <rPh sb="16" eb="17">
      <t>オコナ</t>
    </rPh>
    <rPh sb="19" eb="21">
      <t>ケンスウ</t>
    </rPh>
    <phoneticPr fontId="3"/>
  </si>
  <si>
    <t>「その他」の事故の場合の具体的な内容を記載してください。</t>
    <rPh sb="3" eb="4">
      <t>タ</t>
    </rPh>
    <rPh sb="6" eb="8">
      <t>ジコ</t>
    </rPh>
    <rPh sb="9" eb="11">
      <t>バアイ</t>
    </rPh>
    <rPh sb="12" eb="15">
      <t>グタイテキ</t>
    </rPh>
    <rPh sb="16" eb="18">
      <t>ナイヨウ</t>
    </rPh>
    <rPh sb="19" eb="21">
      <t>キサイ</t>
    </rPh>
    <phoneticPr fontId="3"/>
  </si>
  <si>
    <t>死亡</t>
    <rPh sb="0" eb="2">
      <t>シボウ</t>
    </rPh>
    <phoneticPr fontId="3"/>
  </si>
  <si>
    <t>骨折</t>
    <rPh sb="0" eb="2">
      <t>コッセツ</t>
    </rPh>
    <phoneticPr fontId="3"/>
  </si>
  <si>
    <t>打撲・裂傷</t>
    <rPh sb="0" eb="2">
      <t>ダボク</t>
    </rPh>
    <rPh sb="3" eb="5">
      <t>レッショウ</t>
    </rPh>
    <phoneticPr fontId="3"/>
  </si>
  <si>
    <t>その他</t>
    <rPh sb="2" eb="3">
      <t>タ</t>
    </rPh>
    <phoneticPr fontId="3"/>
  </si>
  <si>
    <t>合計</t>
    <rPh sb="0" eb="2">
      <t>ゴウケイ</t>
    </rPh>
    <phoneticPr fontId="3"/>
  </si>
  <si>
    <t>歩行中の転倒</t>
    <rPh sb="0" eb="3">
      <t>ホコウチュウ</t>
    </rPh>
    <rPh sb="4" eb="6">
      <t>テントウ</t>
    </rPh>
    <phoneticPr fontId="3"/>
  </si>
  <si>
    <t>前年度</t>
    <rPh sb="0" eb="1">
      <t>ゼン</t>
    </rPh>
    <rPh sb="1" eb="3">
      <t>ネンド</t>
    </rPh>
    <phoneticPr fontId="3"/>
  </si>
  <si>
    <t>（参考：今年度中）</t>
    <rPh sb="1" eb="3">
      <t>サンコウ</t>
    </rPh>
    <rPh sb="4" eb="5">
      <t>イマ</t>
    </rPh>
    <rPh sb="5" eb="7">
      <t>ネンド</t>
    </rPh>
    <rPh sb="7" eb="8">
      <t>チュウ</t>
    </rPh>
    <phoneticPr fontId="3"/>
  </si>
  <si>
    <t>ベッド、イスからの転倒</t>
    <rPh sb="9" eb="11">
      <t>テントウ</t>
    </rPh>
    <phoneticPr fontId="3"/>
  </si>
  <si>
    <t>介護中の過失</t>
    <rPh sb="0" eb="2">
      <t>カイゴ</t>
    </rPh>
    <rPh sb="2" eb="3">
      <t>チュウ</t>
    </rPh>
    <rPh sb="4" eb="6">
      <t>カシツ</t>
    </rPh>
    <phoneticPr fontId="3"/>
  </si>
  <si>
    <t>誤嚥による窒息</t>
    <rPh sb="0" eb="1">
      <t>ゴ</t>
    </rPh>
    <rPh sb="1" eb="2">
      <t>エンゲ</t>
    </rPh>
    <rPh sb="5" eb="7">
      <t>チッソク</t>
    </rPh>
    <phoneticPr fontId="3"/>
  </si>
  <si>
    <t>床ずれ</t>
    <rPh sb="0" eb="1">
      <t>トコ</t>
    </rPh>
    <phoneticPr fontId="3"/>
  </si>
  <si>
    <t>薬に関わる事故</t>
    <rPh sb="0" eb="1">
      <t>クスリ</t>
    </rPh>
    <rPh sb="2" eb="3">
      <t>カカ</t>
    </rPh>
    <rPh sb="5" eb="7">
      <t>ジコ</t>
    </rPh>
    <phoneticPr fontId="3"/>
  </si>
  <si>
    <t>無断外出</t>
    <rPh sb="0" eb="2">
      <t>ムダン</t>
    </rPh>
    <rPh sb="2" eb="4">
      <t>ガイシュツ</t>
    </rPh>
    <phoneticPr fontId="3"/>
  </si>
  <si>
    <t>原因不明心停止</t>
    <rPh sb="0" eb="2">
      <t>ゲンイン</t>
    </rPh>
    <rPh sb="2" eb="4">
      <t>フメイ</t>
    </rPh>
    <rPh sb="4" eb="5">
      <t>シン</t>
    </rPh>
    <rPh sb="5" eb="7">
      <t>テイシ</t>
    </rPh>
    <phoneticPr fontId="3"/>
  </si>
  <si>
    <t>苦情受付件数
（前年度）</t>
    <rPh sb="0" eb="2">
      <t>クジョウ</t>
    </rPh>
    <rPh sb="2" eb="4">
      <t>ウケツケ</t>
    </rPh>
    <rPh sb="4" eb="6">
      <t>ケンスウ</t>
    </rPh>
    <rPh sb="8" eb="11">
      <t>ゼンネンド</t>
    </rPh>
    <phoneticPr fontId="3"/>
  </si>
  <si>
    <t>件</t>
    <rPh sb="0" eb="1">
      <t>ケン</t>
    </rPh>
    <phoneticPr fontId="3"/>
  </si>
  <si>
    <t>左記のうち県、市町等、国保連に報告した件数</t>
    <rPh sb="0" eb="2">
      <t>サキ</t>
    </rPh>
    <rPh sb="5" eb="6">
      <t>ケン</t>
    </rPh>
    <rPh sb="7" eb="8">
      <t>シ</t>
    </rPh>
    <rPh sb="8" eb="9">
      <t>チョウ</t>
    </rPh>
    <rPh sb="9" eb="10">
      <t>トウ</t>
    </rPh>
    <rPh sb="11" eb="13">
      <t>コクホ</t>
    </rPh>
    <rPh sb="13" eb="14">
      <t>レン</t>
    </rPh>
    <rPh sb="15" eb="17">
      <t>ホウコク</t>
    </rPh>
    <rPh sb="19" eb="21">
      <t>ケンスウ</t>
    </rPh>
    <phoneticPr fontId="3"/>
  </si>
  <si>
    <t>＜苦情の内容を具体的に記載してください。＞</t>
    <rPh sb="1" eb="3">
      <t>クジョウ</t>
    </rPh>
    <rPh sb="4" eb="6">
      <t>ナイヨウ</t>
    </rPh>
    <rPh sb="7" eb="10">
      <t>グタイテキ</t>
    </rPh>
    <rPh sb="11" eb="13">
      <t>キサイ</t>
    </rPh>
    <phoneticPr fontId="3"/>
  </si>
  <si>
    <t xml:space="preserve"> ３　事業所・施設の運営の状況</t>
    <rPh sb="3" eb="6">
      <t>ジギョウショ</t>
    </rPh>
    <rPh sb="7" eb="9">
      <t>シセツ</t>
    </rPh>
    <rPh sb="10" eb="12">
      <t>ウンエイ</t>
    </rPh>
    <rPh sb="13" eb="15">
      <t>ジョウキョウ</t>
    </rPh>
    <phoneticPr fontId="3"/>
  </si>
  <si>
    <r>
      <t>（１）法人および事業所（サービスごと）における収支状況</t>
    </r>
    <r>
      <rPr>
        <sz val="11"/>
        <rFont val="ＭＳ Ｐゴシック"/>
        <family val="3"/>
        <charset val="128"/>
      </rPr>
      <t>（前年度）</t>
    </r>
    <rPh sb="3" eb="5">
      <t>ホウジン</t>
    </rPh>
    <rPh sb="8" eb="11">
      <t>ジギョウショ</t>
    </rPh>
    <rPh sb="23" eb="25">
      <t>シュウシ</t>
    </rPh>
    <rPh sb="25" eb="27">
      <t>ジョウキョウ</t>
    </rPh>
    <rPh sb="28" eb="29">
      <t>ゼン</t>
    </rPh>
    <phoneticPr fontId="3"/>
  </si>
  <si>
    <t>○事業所（サービス）ごとの収支が管理されているか</t>
    <rPh sb="1" eb="4">
      <t>ジギョウショ</t>
    </rPh>
    <rPh sb="13" eb="15">
      <t>シュウシ</t>
    </rPh>
    <rPh sb="16" eb="18">
      <t>カンリ</t>
    </rPh>
    <phoneticPr fontId="3"/>
  </si>
  <si>
    <t>はい　・　いいえ</t>
    <phoneticPr fontId="3"/>
  </si>
  <si>
    <t>【収支の状況】</t>
    <rPh sb="1" eb="3">
      <t>シュウシ</t>
    </rPh>
    <rPh sb="4" eb="6">
      <t>ジョウキョウ</t>
    </rPh>
    <phoneticPr fontId="3"/>
  </si>
  <si>
    <t>（単位：千円）</t>
    <rPh sb="1" eb="3">
      <t>タンイ</t>
    </rPh>
    <rPh sb="4" eb="6">
      <t>センエン</t>
    </rPh>
    <phoneticPr fontId="3"/>
  </si>
  <si>
    <t>「はい」の場合のみ、当該事業所（サービス）分を記入</t>
    <rPh sb="5" eb="7">
      <t>バアイ</t>
    </rPh>
    <rPh sb="10" eb="12">
      <t>トウガイ</t>
    </rPh>
    <rPh sb="12" eb="15">
      <t>ジギョウショ</t>
    </rPh>
    <rPh sb="21" eb="22">
      <t>ブン</t>
    </rPh>
    <rPh sb="23" eb="25">
      <t>キニュウ</t>
    </rPh>
    <phoneticPr fontId="3"/>
  </si>
  <si>
    <t>法人全体</t>
    <rPh sb="0" eb="2">
      <t>ホウジン</t>
    </rPh>
    <rPh sb="2" eb="4">
      <t>ゼンタイ</t>
    </rPh>
    <phoneticPr fontId="3"/>
  </si>
  <si>
    <t>当該事業所（サービス）分</t>
    <rPh sb="0" eb="2">
      <t>トウガイ</t>
    </rPh>
    <rPh sb="2" eb="5">
      <t>ジギョウショ</t>
    </rPh>
    <rPh sb="11" eb="12">
      <t>ブン</t>
    </rPh>
    <phoneticPr fontId="3"/>
  </si>
  <si>
    <r>
      <t xml:space="preserve">売上高
</t>
    </r>
    <r>
      <rPr>
        <sz val="8"/>
        <rFont val="ＭＳ Ｐゴシック"/>
        <family val="3"/>
        <charset val="128"/>
      </rPr>
      <t>（介護報酬等）</t>
    </r>
    <rPh sb="0" eb="2">
      <t>ウリアゲ</t>
    </rPh>
    <rPh sb="2" eb="3">
      <t>ダカ</t>
    </rPh>
    <rPh sb="5" eb="7">
      <t>カイゴ</t>
    </rPh>
    <rPh sb="7" eb="10">
      <t>ホウシュウトウ</t>
    </rPh>
    <phoneticPr fontId="3"/>
  </si>
  <si>
    <r>
      <t xml:space="preserve">人件費
</t>
    </r>
    <r>
      <rPr>
        <sz val="8"/>
        <rFont val="ＭＳ Ｐゴシック"/>
        <family val="3"/>
        <charset val="128"/>
      </rPr>
      <t>（法定福利費等含む）</t>
    </r>
    <rPh sb="0" eb="3">
      <t>ジンケンヒ</t>
    </rPh>
    <rPh sb="5" eb="7">
      <t>ホウテイ</t>
    </rPh>
    <rPh sb="7" eb="9">
      <t>フクリ</t>
    </rPh>
    <rPh sb="9" eb="10">
      <t>ヒ</t>
    </rPh>
    <rPh sb="10" eb="11">
      <t>トウ</t>
    </rPh>
    <rPh sb="11" eb="12">
      <t>フク</t>
    </rPh>
    <phoneticPr fontId="3"/>
  </si>
  <si>
    <r>
      <t xml:space="preserve">経常利益（損失）
</t>
    </r>
    <r>
      <rPr>
        <sz val="8"/>
        <rFont val="ＭＳ Ｐゴシック"/>
        <family val="3"/>
        <charset val="128"/>
      </rPr>
      <t>（社会福祉法人は経常収支差額）</t>
    </r>
    <rPh sb="0" eb="2">
      <t>ケイジョウ</t>
    </rPh>
    <rPh sb="2" eb="4">
      <t>リエキ</t>
    </rPh>
    <rPh sb="5" eb="7">
      <t>ソンシツ</t>
    </rPh>
    <rPh sb="10" eb="12">
      <t>シャカイ</t>
    </rPh>
    <rPh sb="12" eb="14">
      <t>フクシ</t>
    </rPh>
    <rPh sb="14" eb="16">
      <t>ホウジン</t>
    </rPh>
    <rPh sb="17" eb="19">
      <t>ケイジョウ</t>
    </rPh>
    <rPh sb="19" eb="21">
      <t>シュウシ</t>
    </rPh>
    <rPh sb="21" eb="23">
      <t>サガク</t>
    </rPh>
    <phoneticPr fontId="3"/>
  </si>
  <si>
    <t>（２）職員への研修実施状況</t>
    <rPh sb="3" eb="5">
      <t>ショクイン</t>
    </rPh>
    <rPh sb="7" eb="9">
      <t>ケンシュウ</t>
    </rPh>
    <rPh sb="9" eb="11">
      <t>ジッシ</t>
    </rPh>
    <rPh sb="11" eb="13">
      <t>ジョウキョウ</t>
    </rPh>
    <phoneticPr fontId="3"/>
  </si>
  <si>
    <t>○職員向けの具体的な研修計画を策定しているか</t>
    <rPh sb="1" eb="3">
      <t>ショクイン</t>
    </rPh>
    <rPh sb="3" eb="4">
      <t>ム</t>
    </rPh>
    <rPh sb="6" eb="9">
      <t>グタイテキ</t>
    </rPh>
    <rPh sb="10" eb="12">
      <t>ケンシュウ</t>
    </rPh>
    <rPh sb="12" eb="14">
      <t>ケイカク</t>
    </rPh>
    <rPh sb="15" eb="17">
      <t>サクテイ</t>
    </rPh>
    <phoneticPr fontId="3"/>
  </si>
  <si>
    <t>訪問看護費　各種加算等自己点検表</t>
    <rPh sb="6" eb="8">
      <t>カクシュ</t>
    </rPh>
    <rPh sb="8" eb="11">
      <t>カサントウ</t>
    </rPh>
    <rPh sb="11" eb="13">
      <t>ジコ</t>
    </rPh>
    <rPh sb="13" eb="15">
      <t>テンケン</t>
    </rPh>
    <rPh sb="15" eb="16">
      <t>ヒョウ</t>
    </rPh>
    <phoneticPr fontId="4"/>
  </si>
  <si>
    <t>※１　「届出状況」欄には、過去１年間に算定した加算・減算の項目に○を付してください。</t>
    <rPh sb="4" eb="6">
      <t>トドケデ</t>
    </rPh>
    <rPh sb="6" eb="8">
      <t>ジョウキョウ</t>
    </rPh>
    <rPh sb="9" eb="10">
      <t>ラン</t>
    </rPh>
    <rPh sb="13" eb="15">
      <t>カコ</t>
    </rPh>
    <rPh sb="16" eb="18">
      <t>ネンカン</t>
    </rPh>
    <rPh sb="19" eb="21">
      <t>サンテイ</t>
    </rPh>
    <rPh sb="23" eb="25">
      <t>カサン</t>
    </rPh>
    <rPh sb="26" eb="28">
      <t>ゲンサン</t>
    </rPh>
    <rPh sb="29" eb="31">
      <t>コウモク</t>
    </rPh>
    <rPh sb="34" eb="35">
      <t>フ</t>
    </rPh>
    <phoneticPr fontId="3"/>
  </si>
  <si>
    <t>※２　過去1年間に算定実績のある加算・減算の算定について、「点検結果」欄の□にチェックをしてください。</t>
    <rPh sb="3" eb="5">
      <t>カコ</t>
    </rPh>
    <rPh sb="6" eb="8">
      <t>ネンカン</t>
    </rPh>
    <rPh sb="9" eb="11">
      <t>サンテイ</t>
    </rPh>
    <rPh sb="11" eb="13">
      <t>ジッセキ</t>
    </rPh>
    <rPh sb="16" eb="18">
      <t>カサン</t>
    </rPh>
    <rPh sb="19" eb="21">
      <t>ゲンサン</t>
    </rPh>
    <rPh sb="22" eb="24">
      <t>サンテイ</t>
    </rPh>
    <rPh sb="30" eb="32">
      <t>テンケン</t>
    </rPh>
    <rPh sb="32" eb="34">
      <t>ケッカ</t>
    </rPh>
    <rPh sb="35" eb="36">
      <t>ラン</t>
    </rPh>
    <phoneticPr fontId="3"/>
  </si>
  <si>
    <t>届出状況</t>
  </si>
  <si>
    <t>点検項目</t>
    <rPh sb="0" eb="2">
      <t>テンケン</t>
    </rPh>
    <rPh sb="2" eb="4">
      <t>コウモク</t>
    </rPh>
    <phoneticPr fontId="3"/>
  </si>
  <si>
    <t>点検事項</t>
    <rPh sb="0" eb="2">
      <t>テンケン</t>
    </rPh>
    <rPh sb="2" eb="4">
      <t>ジコウ</t>
    </rPh>
    <phoneticPr fontId="3"/>
  </si>
  <si>
    <t>点検結果</t>
    <rPh sb="0" eb="2">
      <t>テンケン</t>
    </rPh>
    <rPh sb="2" eb="4">
      <t>ケッカ</t>
    </rPh>
    <phoneticPr fontId="3"/>
  </si>
  <si>
    <t>確認書類等</t>
    <rPh sb="0" eb="2">
      <t>カクニン</t>
    </rPh>
    <rPh sb="2" eb="4">
      <t>ショルイ</t>
    </rPh>
    <rPh sb="4" eb="5">
      <t>トウ</t>
    </rPh>
    <phoneticPr fontId="3"/>
  </si>
  <si>
    <t>指導職員
チェック</t>
    <rPh sb="0" eb="2">
      <t>シドウ</t>
    </rPh>
    <rPh sb="2" eb="4">
      <t>ショクイン</t>
    </rPh>
    <phoneticPr fontId="3"/>
  </si>
  <si>
    <t>准看護師の訪問
　　　　　【*90/100】</t>
    <phoneticPr fontId="4"/>
  </si>
  <si>
    <t>□</t>
  </si>
  <si>
    <t>該当</t>
  </si>
  <si>
    <t>理学療法士等の訪問
　　　　　【*90/100】</t>
    <rPh sb="0" eb="2">
      <t>リガク</t>
    </rPh>
    <rPh sb="2" eb="5">
      <t>リョウホウシ</t>
    </rPh>
    <rPh sb="5" eb="6">
      <t>トウ</t>
    </rPh>
    <rPh sb="7" eb="9">
      <t>ホウモン</t>
    </rPh>
    <phoneticPr fontId="3"/>
  </si>
  <si>
    <t>１日に２回を超えて行った場合</t>
    <rPh sb="1" eb="2">
      <t>ニチ</t>
    </rPh>
    <rPh sb="4" eb="5">
      <t>カイ</t>
    </rPh>
    <rPh sb="6" eb="7">
      <t>コ</t>
    </rPh>
    <rPh sb="9" eb="10">
      <t>オコナ</t>
    </rPh>
    <rPh sb="12" eb="14">
      <t>バアイ</t>
    </rPh>
    <phoneticPr fontId="4"/>
  </si>
  <si>
    <t>□</t>
    <phoneticPr fontId="4"/>
  </si>
  <si>
    <t>理学療法士等が訪問看護している利用者については、訪問看護記録書等を用い、利用者の状況や実施した看護(看護業務の一環としてのリハビリテーションを含む)の内容を看護職員と理学療法士等が共有するとともに、訪問看護計画書及び訪問看護報告書について、看護職員(准看護士除く)と理学療法士等が連携して作成</t>
    <rPh sb="0" eb="2">
      <t>リガク</t>
    </rPh>
    <rPh sb="2" eb="5">
      <t>リョウホウシ</t>
    </rPh>
    <rPh sb="5" eb="6">
      <t>トウ</t>
    </rPh>
    <rPh sb="7" eb="9">
      <t>ホウモン</t>
    </rPh>
    <rPh sb="9" eb="11">
      <t>カンゴ</t>
    </rPh>
    <rPh sb="15" eb="18">
      <t>リヨウシャ</t>
    </rPh>
    <rPh sb="24" eb="26">
      <t>ホウモン</t>
    </rPh>
    <rPh sb="26" eb="28">
      <t>カンゴ</t>
    </rPh>
    <rPh sb="28" eb="30">
      <t>キロク</t>
    </rPh>
    <rPh sb="30" eb="31">
      <t>ショ</t>
    </rPh>
    <rPh sb="31" eb="32">
      <t>トウ</t>
    </rPh>
    <rPh sb="33" eb="34">
      <t>モチ</t>
    </rPh>
    <rPh sb="36" eb="39">
      <t>リヨウシャ</t>
    </rPh>
    <rPh sb="40" eb="42">
      <t>ジョウキョウ</t>
    </rPh>
    <rPh sb="43" eb="45">
      <t>ジッシ</t>
    </rPh>
    <rPh sb="47" eb="49">
      <t>カンゴ</t>
    </rPh>
    <rPh sb="50" eb="52">
      <t>カンゴ</t>
    </rPh>
    <rPh sb="52" eb="54">
      <t>ギョウム</t>
    </rPh>
    <rPh sb="55" eb="57">
      <t>イッカン</t>
    </rPh>
    <rPh sb="71" eb="72">
      <t>フク</t>
    </rPh>
    <rPh sb="75" eb="77">
      <t>ナイヨウ</t>
    </rPh>
    <rPh sb="78" eb="80">
      <t>カンゴ</t>
    </rPh>
    <rPh sb="80" eb="82">
      <t>ショクイン</t>
    </rPh>
    <rPh sb="83" eb="85">
      <t>リガク</t>
    </rPh>
    <rPh sb="85" eb="88">
      <t>リョウホウシ</t>
    </rPh>
    <rPh sb="88" eb="89">
      <t>トウ</t>
    </rPh>
    <rPh sb="90" eb="92">
      <t>キョウユウ</t>
    </rPh>
    <rPh sb="125" eb="126">
      <t>ジュン</t>
    </rPh>
    <rPh sb="126" eb="129">
      <t>カンゴシ</t>
    </rPh>
    <rPh sb="129" eb="130">
      <t>ノゾ</t>
    </rPh>
    <phoneticPr fontId="4"/>
  </si>
  <si>
    <t>訪問看護計画書及び訪問看護報告書の作成にあたり、利用開始時や利用者の状態の変化等に合わせ、定期的な看護職員による訪問により利用者の状態について適切に評価</t>
    <rPh sb="0" eb="2">
      <t>ホウモン</t>
    </rPh>
    <rPh sb="2" eb="4">
      <t>カンゴ</t>
    </rPh>
    <rPh sb="4" eb="6">
      <t>ケイカク</t>
    </rPh>
    <rPh sb="6" eb="7">
      <t>ショ</t>
    </rPh>
    <rPh sb="7" eb="8">
      <t>オヨ</t>
    </rPh>
    <rPh sb="9" eb="11">
      <t>ホウモン</t>
    </rPh>
    <rPh sb="11" eb="13">
      <t>カンゴ</t>
    </rPh>
    <rPh sb="13" eb="16">
      <t>ホウコクショ</t>
    </rPh>
    <rPh sb="17" eb="19">
      <t>サクセイ</t>
    </rPh>
    <rPh sb="24" eb="26">
      <t>リヨウ</t>
    </rPh>
    <rPh sb="26" eb="28">
      <t>カイシ</t>
    </rPh>
    <rPh sb="28" eb="29">
      <t>ジ</t>
    </rPh>
    <rPh sb="30" eb="33">
      <t>リヨウシャ</t>
    </rPh>
    <rPh sb="34" eb="36">
      <t>ジョウタイ</t>
    </rPh>
    <rPh sb="37" eb="39">
      <t>ヘンカ</t>
    </rPh>
    <rPh sb="39" eb="40">
      <t>トウ</t>
    </rPh>
    <rPh sb="41" eb="42">
      <t>ア</t>
    </rPh>
    <rPh sb="45" eb="48">
      <t>テイキテキ</t>
    </rPh>
    <rPh sb="49" eb="51">
      <t>カンゴ</t>
    </rPh>
    <rPh sb="51" eb="53">
      <t>ショクイン</t>
    </rPh>
    <rPh sb="56" eb="58">
      <t>ホウモン</t>
    </rPh>
    <rPh sb="61" eb="64">
      <t>リヨウシャ</t>
    </rPh>
    <rPh sb="65" eb="67">
      <t>ジョウタイ</t>
    </rPh>
    <rPh sb="71" eb="73">
      <t>テキセツ</t>
    </rPh>
    <rPh sb="74" eb="76">
      <t>ヒョウカ</t>
    </rPh>
    <phoneticPr fontId="4"/>
  </si>
  <si>
    <t>理学療法士等による訪問看護はその訪問が看護業務の一環としてのリハビリテーションを中心としたものである場合に、看護職員の代わりにさせる訪問であることを利用者等に説明し、同意を得る</t>
    <rPh sb="0" eb="2">
      <t>リガク</t>
    </rPh>
    <rPh sb="2" eb="5">
      <t>リョウホウシ</t>
    </rPh>
    <rPh sb="5" eb="6">
      <t>トウ</t>
    </rPh>
    <rPh sb="9" eb="11">
      <t>ホウモン</t>
    </rPh>
    <rPh sb="11" eb="13">
      <t>カンゴ</t>
    </rPh>
    <rPh sb="16" eb="18">
      <t>ホウモン</t>
    </rPh>
    <rPh sb="19" eb="21">
      <t>カンゴ</t>
    </rPh>
    <rPh sb="21" eb="23">
      <t>ギョウム</t>
    </rPh>
    <rPh sb="24" eb="26">
      <t>イッカン</t>
    </rPh>
    <rPh sb="40" eb="42">
      <t>チュウシン</t>
    </rPh>
    <rPh sb="50" eb="52">
      <t>バアイ</t>
    </rPh>
    <rPh sb="54" eb="56">
      <t>カンゴ</t>
    </rPh>
    <rPh sb="56" eb="58">
      <t>ショクイン</t>
    </rPh>
    <rPh sb="59" eb="60">
      <t>カ</t>
    </rPh>
    <rPh sb="66" eb="68">
      <t>ホウモン</t>
    </rPh>
    <rPh sb="74" eb="77">
      <t>リヨウシャ</t>
    </rPh>
    <rPh sb="77" eb="78">
      <t>トウ</t>
    </rPh>
    <rPh sb="79" eb="81">
      <t>セツメイ</t>
    </rPh>
    <rPh sb="83" eb="85">
      <t>ドウイ</t>
    </rPh>
    <rPh sb="86" eb="87">
      <t>エ</t>
    </rPh>
    <phoneticPr fontId="4"/>
  </si>
  <si>
    <t>同一の建物
　　　①③【*90/100】</t>
    <rPh sb="0" eb="2">
      <t>ドウイツ</t>
    </rPh>
    <rPh sb="3" eb="5">
      <t>タテモノ</t>
    </rPh>
    <phoneticPr fontId="3"/>
  </si>
  <si>
    <t>①事業所と同一の敷地内もしくは隣接する敷地内の建物もしくは同一建物に居住する利用者（②除く）</t>
    <rPh sb="1" eb="4">
      <t>ジギョウショ</t>
    </rPh>
    <rPh sb="5" eb="7">
      <t>ドウイツ</t>
    </rPh>
    <rPh sb="8" eb="10">
      <t>シキチ</t>
    </rPh>
    <rPh sb="10" eb="11">
      <t>ナイ</t>
    </rPh>
    <rPh sb="15" eb="17">
      <t>リンセツ</t>
    </rPh>
    <rPh sb="19" eb="21">
      <t>シキチ</t>
    </rPh>
    <rPh sb="21" eb="22">
      <t>ナイ</t>
    </rPh>
    <rPh sb="23" eb="25">
      <t>タテモノ</t>
    </rPh>
    <rPh sb="29" eb="31">
      <t>ドウイツ</t>
    </rPh>
    <rPh sb="31" eb="33">
      <t>タテモノ</t>
    </rPh>
    <rPh sb="34" eb="36">
      <t>キョジュウ</t>
    </rPh>
    <rPh sb="38" eb="41">
      <t>リヨウシャ</t>
    </rPh>
    <phoneticPr fontId="3"/>
  </si>
  <si>
    <t xml:space="preserve">利用者台帳等
</t>
    <rPh sb="0" eb="3">
      <t>リヨウシャ</t>
    </rPh>
    <rPh sb="3" eb="5">
      <t>ダイチョウ</t>
    </rPh>
    <rPh sb="5" eb="6">
      <t>トウ</t>
    </rPh>
    <phoneticPr fontId="3"/>
  </si>
  <si>
    <t>　　　　②【*85/100】</t>
    <phoneticPr fontId="4"/>
  </si>
  <si>
    <t>②上記の建物のうち、当該建物に居住する利用者（１月あたり５０人以上）</t>
    <phoneticPr fontId="4"/>
  </si>
  <si>
    <t>該当</t>
    <rPh sb="0" eb="2">
      <t>ガイトウ</t>
    </rPh>
    <phoneticPr fontId="4"/>
  </si>
  <si>
    <t>利用者台帳、サービス提供記録等</t>
    <phoneticPr fontId="4"/>
  </si>
  <si>
    <t>③上記①以外の範囲に所在する建物に居住する利用者（１月あたりの利用者数が２０人以上）</t>
    <rPh sb="1" eb="3">
      <t>ジョウキ</t>
    </rPh>
    <rPh sb="4" eb="6">
      <t>イガイ</t>
    </rPh>
    <rPh sb="7" eb="9">
      <t>ハンイ</t>
    </rPh>
    <rPh sb="10" eb="12">
      <t>ショザイ</t>
    </rPh>
    <rPh sb="14" eb="16">
      <t>タテモノ</t>
    </rPh>
    <rPh sb="17" eb="19">
      <t>キョジュウ</t>
    </rPh>
    <rPh sb="21" eb="24">
      <t>リヨウシャ</t>
    </rPh>
    <rPh sb="26" eb="27">
      <t>ガツ</t>
    </rPh>
    <rPh sb="31" eb="33">
      <t>リヨウ</t>
    </rPh>
    <rPh sb="33" eb="34">
      <t>シャ</t>
    </rPh>
    <rPh sb="34" eb="35">
      <t>スウ</t>
    </rPh>
    <rPh sb="38" eb="41">
      <t>ニンイジョウ</t>
    </rPh>
    <phoneticPr fontId="4"/>
  </si>
  <si>
    <t>利用者台帳、サービス提供記録等</t>
    <rPh sb="0" eb="3">
      <t>リヨウシャ</t>
    </rPh>
    <rPh sb="3" eb="5">
      <t>ダイチョウ</t>
    </rPh>
    <rPh sb="10" eb="12">
      <t>テイキョウ</t>
    </rPh>
    <rPh sb="12" eb="14">
      <t>キロク</t>
    </rPh>
    <rPh sb="14" eb="15">
      <t>トウ</t>
    </rPh>
    <phoneticPr fontId="3"/>
  </si>
  <si>
    <t>定期巡回・随時対応型訪問看護介護事業所との連携</t>
    <rPh sb="0" eb="2">
      <t>テイキ</t>
    </rPh>
    <rPh sb="2" eb="4">
      <t>ジュンカイ</t>
    </rPh>
    <rPh sb="5" eb="7">
      <t>ズイジ</t>
    </rPh>
    <rPh sb="7" eb="10">
      <t>タイオウガタ</t>
    </rPh>
    <rPh sb="10" eb="12">
      <t>ホウモン</t>
    </rPh>
    <rPh sb="12" eb="14">
      <t>カンゴ</t>
    </rPh>
    <rPh sb="14" eb="16">
      <t>カイゴ</t>
    </rPh>
    <rPh sb="16" eb="18">
      <t>ジギョウ</t>
    </rPh>
    <rPh sb="18" eb="19">
      <t>ショ</t>
    </rPh>
    <rPh sb="21" eb="23">
      <t>レンケイ</t>
    </rPh>
    <phoneticPr fontId="4"/>
  </si>
  <si>
    <t>定期巡回・随時対応型訪問介護看護事業所との連携</t>
    <rPh sb="0" eb="2">
      <t>テイキ</t>
    </rPh>
    <rPh sb="2" eb="4">
      <t>ジュンカイ</t>
    </rPh>
    <rPh sb="5" eb="7">
      <t>ズイジ</t>
    </rPh>
    <rPh sb="7" eb="10">
      <t>タイオウガタ</t>
    </rPh>
    <rPh sb="10" eb="12">
      <t>ホウモン</t>
    </rPh>
    <rPh sb="12" eb="14">
      <t>カイゴ</t>
    </rPh>
    <rPh sb="14" eb="16">
      <t>カンゴ</t>
    </rPh>
    <rPh sb="16" eb="18">
      <t>ジギョウ</t>
    </rPh>
    <rPh sb="18" eb="19">
      <t>ショ</t>
    </rPh>
    <rPh sb="21" eb="23">
      <t>レンケイ</t>
    </rPh>
    <phoneticPr fontId="3"/>
  </si>
  <si>
    <t>□</t>
    <phoneticPr fontId="3"/>
  </si>
  <si>
    <t>あり</t>
    <phoneticPr fontId="3"/>
  </si>
  <si>
    <t>准看護師の訪問【*98/100】</t>
    <phoneticPr fontId="4"/>
  </si>
  <si>
    <t>保健師、看護師又は理学療法士等の訪問</t>
    <phoneticPr fontId="4"/>
  </si>
  <si>
    <t>該当</t>
    <phoneticPr fontId="4"/>
  </si>
  <si>
    <t>緊急時訪問看護加算の届出【+540単位/月】</t>
    <rPh sb="17" eb="19">
      <t>タンイ</t>
    </rPh>
    <rPh sb="20" eb="21">
      <t>ツキ</t>
    </rPh>
    <phoneticPr fontId="4"/>
  </si>
  <si>
    <t>あり</t>
    <phoneticPr fontId="4"/>
  </si>
  <si>
    <t>届出書</t>
    <phoneticPr fontId="4"/>
  </si>
  <si>
    <t>都道府県知事等への届出</t>
    <phoneticPr fontId="4"/>
  </si>
  <si>
    <t>利用者の要介護状態区分が要介護５【+800単位/月】</t>
    <rPh sb="21" eb="23">
      <t>タンイ</t>
    </rPh>
    <rPh sb="24" eb="25">
      <t>ツキ</t>
    </rPh>
    <phoneticPr fontId="4"/>
  </si>
  <si>
    <t>夜間加算　【+25/100】</t>
    <rPh sb="0" eb="2">
      <t>ヤカン</t>
    </rPh>
    <rPh sb="2" eb="4">
      <t>カサン</t>
    </rPh>
    <phoneticPr fontId="3"/>
  </si>
  <si>
    <t>18時～22時</t>
  </si>
  <si>
    <t>サービス提供票</t>
  </si>
  <si>
    <t>早朝加算　【+25/100】</t>
    <rPh sb="0" eb="2">
      <t>ソウチョウ</t>
    </rPh>
    <rPh sb="2" eb="4">
      <t>カサン</t>
    </rPh>
    <phoneticPr fontId="3"/>
  </si>
  <si>
    <t>６時～８時</t>
    <phoneticPr fontId="4"/>
  </si>
  <si>
    <t>深夜加算　【+50/100】</t>
    <rPh sb="0" eb="2">
      <t>シンヤ</t>
    </rPh>
    <rPh sb="2" eb="4">
      <t>カサン</t>
    </rPh>
    <phoneticPr fontId="3"/>
  </si>
  <si>
    <t>22時～６時</t>
    <phoneticPr fontId="4"/>
  </si>
  <si>
    <t>複数名訪問加算（Ⅰ）</t>
    <phoneticPr fontId="4"/>
  </si>
  <si>
    <t>一人で看護を行うことが困難な場合</t>
    <rPh sb="6" eb="7">
      <t>オコナ</t>
    </rPh>
    <phoneticPr fontId="4"/>
  </si>
  <si>
    <t>【30分未満:+254単位】
【30分以上:+402単位】</t>
    <phoneticPr fontId="4"/>
  </si>
  <si>
    <t>両名とも保健師、看護師、准看護師又はＰＴ、ＯＴ、ＳＴ</t>
  </si>
  <si>
    <t>複数名訪問加算（Ⅱ）
【30分未満:+201単位】
【30分以上:+317単位】</t>
    <rPh sb="0" eb="2">
      <t>フクスウ</t>
    </rPh>
    <rPh sb="2" eb="3">
      <t>メイ</t>
    </rPh>
    <rPh sb="3" eb="5">
      <t>ホウモン</t>
    </rPh>
    <rPh sb="5" eb="7">
      <t>カサン</t>
    </rPh>
    <phoneticPr fontId="4"/>
  </si>
  <si>
    <t>一人で看護を行うことが困難な場合</t>
    <rPh sb="0" eb="2">
      <t>ヒトリ</t>
    </rPh>
    <rPh sb="3" eb="5">
      <t>カンゴ</t>
    </rPh>
    <rPh sb="6" eb="7">
      <t>オコナ</t>
    </rPh>
    <rPh sb="11" eb="13">
      <t>コンナン</t>
    </rPh>
    <rPh sb="14" eb="16">
      <t>バアイ</t>
    </rPh>
    <phoneticPr fontId="4"/>
  </si>
  <si>
    <t>看護師等と看護補助者が同時に行う場合</t>
    <rPh sb="0" eb="3">
      <t>カンゴシ</t>
    </rPh>
    <rPh sb="3" eb="4">
      <t>トウ</t>
    </rPh>
    <rPh sb="5" eb="7">
      <t>カンゴ</t>
    </rPh>
    <rPh sb="7" eb="9">
      <t>ホジョ</t>
    </rPh>
    <rPh sb="9" eb="10">
      <t>シャ</t>
    </rPh>
    <rPh sb="11" eb="13">
      <t>ドウジ</t>
    </rPh>
    <rPh sb="14" eb="15">
      <t>オコナ</t>
    </rPh>
    <rPh sb="16" eb="18">
      <t>バアイ</t>
    </rPh>
    <phoneticPr fontId="4"/>
  </si>
  <si>
    <t>看護補助者の雇用契約書、秘密保持誓約書</t>
    <rPh sb="0" eb="2">
      <t>カンゴ</t>
    </rPh>
    <rPh sb="2" eb="5">
      <t>ホジョシャ</t>
    </rPh>
    <rPh sb="6" eb="8">
      <t>コヨウ</t>
    </rPh>
    <rPh sb="8" eb="11">
      <t>ケイヤクショ</t>
    </rPh>
    <rPh sb="12" eb="14">
      <t>ヒミツ</t>
    </rPh>
    <rPh sb="14" eb="16">
      <t>ホジ</t>
    </rPh>
    <rPh sb="16" eb="19">
      <t>セイヤクショ</t>
    </rPh>
    <phoneticPr fontId="4"/>
  </si>
  <si>
    <t>１時間30分以上の訪問看護　　 【+300単位】</t>
    <rPh sb="21" eb="23">
      <t>タンイ</t>
    </rPh>
    <phoneticPr fontId="4"/>
  </si>
  <si>
    <t>特別管理加算の算定者であり１．５Ｈ以上の訪問看護をした場合</t>
  </si>
  <si>
    <t>特別地域訪問看護加算
　　　　　【+15/100】</t>
    <rPh sb="0" eb="2">
      <t>トクベツ</t>
    </rPh>
    <rPh sb="2" eb="4">
      <t>チイキ</t>
    </rPh>
    <rPh sb="4" eb="6">
      <t>ホウモン</t>
    </rPh>
    <rPh sb="6" eb="8">
      <t>カンゴ</t>
    </rPh>
    <rPh sb="8" eb="10">
      <t>カサン</t>
    </rPh>
    <phoneticPr fontId="3"/>
  </si>
  <si>
    <t>厚生労働大臣の定める地域</t>
  </si>
  <si>
    <t>中山間地域等における小規模事業所加算
　　　　 【+10/100】</t>
    <rPh sb="0" eb="1">
      <t>ナカ</t>
    </rPh>
    <rPh sb="1" eb="3">
      <t>ヤマアイ</t>
    </rPh>
    <rPh sb="3" eb="6">
      <t>チイキナド</t>
    </rPh>
    <rPh sb="10" eb="13">
      <t>ショウキボ</t>
    </rPh>
    <rPh sb="13" eb="16">
      <t>ジギョウショ</t>
    </rPh>
    <rPh sb="16" eb="18">
      <t>カサン</t>
    </rPh>
    <phoneticPr fontId="3"/>
  </si>
  <si>
    <t>厚生労働大臣の定める地域＋事業所規模要件</t>
  </si>
  <si>
    <t>中山間地域等に居住する者へのサービス提供加算　　　 【+5/100】</t>
    <rPh sb="0" eb="1">
      <t>チュウ</t>
    </rPh>
    <rPh sb="1" eb="3">
      <t>サンカン</t>
    </rPh>
    <rPh sb="3" eb="5">
      <t>チイキ</t>
    </rPh>
    <rPh sb="5" eb="6">
      <t>トウ</t>
    </rPh>
    <rPh sb="7" eb="8">
      <t>イ</t>
    </rPh>
    <rPh sb="8" eb="9">
      <t>ス</t>
    </rPh>
    <rPh sb="11" eb="12">
      <t>モノ</t>
    </rPh>
    <rPh sb="18" eb="20">
      <t>テイキョウ</t>
    </rPh>
    <rPh sb="20" eb="22">
      <t>カサン</t>
    </rPh>
    <phoneticPr fontId="3"/>
  </si>
  <si>
    <t>緊急時訪問看護加算
　　　【+574単位/月】</t>
    <rPh sb="18" eb="20">
      <t>タンイ</t>
    </rPh>
    <rPh sb="21" eb="22">
      <t>ツキ</t>
    </rPh>
    <phoneticPr fontId="4"/>
  </si>
  <si>
    <t>看護に関する相談に常時対応し、緊急時の訪問を必要に応じ行うことができる体制</t>
    <phoneticPr fontId="4"/>
  </si>
  <si>
    <t>あり</t>
  </si>
  <si>
    <t xml:space="preserve">届出書、対応マニュアル等
</t>
    <phoneticPr fontId="4"/>
  </si>
  <si>
    <t>利用者またはその家族の同意</t>
    <rPh sb="8" eb="10">
      <t>カゾク</t>
    </rPh>
    <phoneticPr fontId="4"/>
  </si>
  <si>
    <t>同意書等(規定はなし)</t>
  </si>
  <si>
    <t>（指定訪問看護を担当する医療機関の場合　
　　　　+315単位/月）</t>
    <phoneticPr fontId="4"/>
  </si>
  <si>
    <t>早朝・夜間、深夜加算</t>
    <phoneticPr fontId="4"/>
  </si>
  <si>
    <t>２回目以降</t>
  </si>
  <si>
    <t>他の訪問看護ステーション等で当該加算の算定の有無</t>
    <phoneticPr fontId="4"/>
  </si>
  <si>
    <t>なし</t>
  </si>
  <si>
    <t xml:space="preserve">24時間対応体制加算(医療保険)の算定 </t>
    <phoneticPr fontId="4"/>
  </si>
  <si>
    <t>特別管理加算（Ⅰ）
　　　【+500単位/月】</t>
    <rPh sb="18" eb="20">
      <t>タンイ</t>
    </rPh>
    <rPh sb="21" eb="22">
      <t>ツキ</t>
    </rPh>
    <phoneticPr fontId="4"/>
  </si>
  <si>
    <t>在宅悪性腫瘍等患者指導管理若しくは在宅気管切開患者指導管理を受けている状態又は気管カニューレ若しくは留置カテーテルを使用している状態</t>
    <rPh sb="6" eb="7">
      <t>トウ</t>
    </rPh>
    <rPh sb="13" eb="14">
      <t>モ</t>
    </rPh>
    <rPh sb="35" eb="37">
      <t>ジョウタイ</t>
    </rPh>
    <rPh sb="46" eb="47">
      <t>モ</t>
    </rPh>
    <phoneticPr fontId="4"/>
  </si>
  <si>
    <t xml:space="preserve">主治医の指示書等
</t>
    <phoneticPr fontId="4"/>
  </si>
  <si>
    <t>計画的な管理の実施</t>
    <phoneticPr fontId="4"/>
  </si>
  <si>
    <t>訪問看護計画書、訪問看護記録書等</t>
    <phoneticPr fontId="4"/>
  </si>
  <si>
    <t>　　</t>
    <phoneticPr fontId="4"/>
  </si>
  <si>
    <t>症状が重篤の場合医師による診療を受診できるような支援の有無</t>
    <phoneticPr fontId="4"/>
  </si>
  <si>
    <t>特別管理加算（Ⅱ）
　　　【+250単位/月】</t>
    <rPh sb="18" eb="20">
      <t>タンイ</t>
    </rPh>
    <rPh sb="21" eb="22">
      <t>ツキ</t>
    </rPh>
    <phoneticPr fontId="4"/>
  </si>
  <si>
    <t>１　在宅自己腹膜灌（かん）流指導管理、在宅血液透析指導管理、在宅酸素療法指導管理、在宅中心静脈栄養法指導管理、在宅成分栄養経管栄養法指導管理、在宅自己導尿指導管理、在宅持続陽圧呼吸療法指導管理、在宅自己疼（とう）痛管理指導管理又は在宅肺高血圧症患者指導管理を受けている状態</t>
    <rPh sb="2" eb="4">
      <t>ザイタク</t>
    </rPh>
    <rPh sb="4" eb="6">
      <t>ジコ</t>
    </rPh>
    <rPh sb="6" eb="8">
      <t>フクマク</t>
    </rPh>
    <phoneticPr fontId="4"/>
  </si>
  <si>
    <t xml:space="preserve">主治医の指示書等
</t>
    <phoneticPr fontId="4"/>
  </si>
  <si>
    <t>２　人工肛(こう)門又は人工膀胱(ぼうこう)を設置している状態</t>
    <phoneticPr fontId="4"/>
  </si>
  <si>
    <t xml:space="preserve">　　　　〃
</t>
    <phoneticPr fontId="4"/>
  </si>
  <si>
    <t>３　真皮を越える褥瘡(じよくそう)の状態</t>
    <phoneticPr fontId="4"/>
  </si>
  <si>
    <t>　　　　〃</t>
  </si>
  <si>
    <t>４　点滴注射を週３日以上行う必要があると認められる状態</t>
    <rPh sb="2" eb="4">
      <t>テンテキ</t>
    </rPh>
    <rPh sb="4" eb="6">
      <t>チュウシャ</t>
    </rPh>
    <rPh sb="7" eb="8">
      <t>シュウ</t>
    </rPh>
    <rPh sb="9" eb="10">
      <t>ニチ</t>
    </rPh>
    <rPh sb="10" eb="12">
      <t>イジョウ</t>
    </rPh>
    <rPh sb="12" eb="13">
      <t>オコナ</t>
    </rPh>
    <rPh sb="14" eb="16">
      <t>ヒツヨウ</t>
    </rPh>
    <rPh sb="20" eb="21">
      <t>ミト</t>
    </rPh>
    <phoneticPr fontId="4"/>
  </si>
  <si>
    <t>ターミナルケア加算
　　　　【+2000単位】</t>
    <rPh sb="20" eb="22">
      <t>タンイ</t>
    </rPh>
    <phoneticPr fontId="4"/>
  </si>
  <si>
    <t>１　末期の悪性腫瘍、多発性硬化症、重症筋無力症、スモン、筋萎縮性側索硬化症、脊髄小脳変性症、ハンチントン病、進行性筋ジストロフィー症、パーキンソン病関連疾患（進行性核上性麻痺、大脳皮質基底核変性症及びパーキンソン病（ホーエン・ヤールの重症度分類がステージ三以上であって生活機能障害度がⅡ度又はⅢ度のものに限る。）をいう。）、多系統萎縮症（線条体黒質変性症、オリーブ橋小脳萎縮症及びシャイ・ドレーガー症候群をいう。）、プリオン病、亜急性硬化性全脳炎、ライソゾーム病、副腎白質ジストロフィー、脊髄性筋萎縮症、球脊髄性筋萎縮症、慢性炎症性脱随性多発神経炎、後天性免疫不全症候群、頚(けい)髄損傷及び人工呼吸器を使用している状態が、死亡日及び死亡日前14日以内に含まれる。</t>
    <rPh sb="2" eb="4">
      <t>マッキ</t>
    </rPh>
    <rPh sb="5" eb="7">
      <t>アクセイ</t>
    </rPh>
    <rPh sb="7" eb="9">
      <t>シュヨウ</t>
    </rPh>
    <rPh sb="317" eb="318">
      <t>シ</t>
    </rPh>
    <rPh sb="327" eb="328">
      <t>フク</t>
    </rPh>
    <phoneticPr fontId="3"/>
  </si>
  <si>
    <t>該当</t>
    <rPh sb="0" eb="2">
      <t>ガイトウ</t>
    </rPh>
    <phoneticPr fontId="3"/>
  </si>
  <si>
    <t>２　急性増悪その他当該利用者の主治の医師が一時的に頻回の訪問看護が必要であると認める状態が、死亡日及び死亡日前14日以内に含まれる。</t>
    <phoneticPr fontId="3"/>
  </si>
  <si>
    <t>24時間連絡及び訪問の体制</t>
  </si>
  <si>
    <t>利用者本人の意思決定を基本に、主治医と連携のもとターミナルケア計画及び支援体制を利用者、家族に説明と同意</t>
    <rPh sb="0" eb="3">
      <t>リヨウシャ</t>
    </rPh>
    <rPh sb="3" eb="5">
      <t>ホンニン</t>
    </rPh>
    <rPh sb="6" eb="8">
      <t>イシ</t>
    </rPh>
    <rPh sb="8" eb="10">
      <t>ケッテイ</t>
    </rPh>
    <rPh sb="11" eb="13">
      <t>キホン</t>
    </rPh>
    <phoneticPr fontId="4"/>
  </si>
  <si>
    <t>「人生の最終段階における医療の決定プロセスにおけるガイドライン」等</t>
    <rPh sb="1" eb="3">
      <t>ジンセイ</t>
    </rPh>
    <rPh sb="4" eb="6">
      <t>サイシュウ</t>
    </rPh>
    <rPh sb="6" eb="8">
      <t>ダンカイ</t>
    </rPh>
    <rPh sb="12" eb="14">
      <t>イリョウ</t>
    </rPh>
    <rPh sb="15" eb="17">
      <t>ケッテイ</t>
    </rPh>
    <rPh sb="32" eb="33">
      <t>トウ</t>
    </rPh>
    <phoneticPr fontId="4"/>
  </si>
  <si>
    <t>ターミナルケア提供についての身体状況の変化等必要な記録</t>
  </si>
  <si>
    <t>死亡日及び死亡日前14日以内に2日以上のターミナルケアの実施（末期の悪性腫瘍その他別に厚生労働大臣が定める状態にある場合は１日。ターミナルケア後24時間以内に在宅以外で死亡した場合を含む。）</t>
    <rPh sb="2" eb="3">
      <t>ニチ</t>
    </rPh>
    <rPh sb="3" eb="4">
      <t>オヨ</t>
    </rPh>
    <rPh sb="5" eb="8">
      <t>シボウビ</t>
    </rPh>
    <rPh sb="16" eb="17">
      <t>ニチ</t>
    </rPh>
    <phoneticPr fontId="4"/>
  </si>
  <si>
    <t xml:space="preserve">サービス提供票
</t>
    <phoneticPr fontId="4"/>
  </si>
  <si>
    <t>他の医療機関及び介護関係者と十分な連携に努める</t>
    <rPh sb="0" eb="1">
      <t>タ</t>
    </rPh>
    <rPh sb="2" eb="4">
      <t>イリョウ</t>
    </rPh>
    <rPh sb="4" eb="6">
      <t>キカン</t>
    </rPh>
    <rPh sb="6" eb="7">
      <t>オヨ</t>
    </rPh>
    <rPh sb="8" eb="10">
      <t>カイゴ</t>
    </rPh>
    <rPh sb="10" eb="13">
      <t>カンケイシャ</t>
    </rPh>
    <rPh sb="14" eb="16">
      <t>ジュウブン</t>
    </rPh>
    <rPh sb="17" eb="19">
      <t>レンケイ</t>
    </rPh>
    <rPh sb="20" eb="21">
      <t>ツト</t>
    </rPh>
    <phoneticPr fontId="4"/>
  </si>
  <si>
    <t>他の訪問看護ステーション等で当該加算の算定の有無</t>
  </si>
  <si>
    <t>主治の医師の特別な指示</t>
    <rPh sb="0" eb="2">
      <t>シュジ</t>
    </rPh>
    <rPh sb="3" eb="5">
      <t>イシ</t>
    </rPh>
    <rPh sb="6" eb="8">
      <t>トクベツ</t>
    </rPh>
    <rPh sb="9" eb="11">
      <t>シジ</t>
    </rPh>
    <phoneticPr fontId="3"/>
  </si>
  <si>
    <t>指定定期巡回・随時対応型訪問介護看護事業所との連携</t>
    <rPh sb="0" eb="2">
      <t>シテイ</t>
    </rPh>
    <rPh sb="2" eb="4">
      <t>テイキ</t>
    </rPh>
    <rPh sb="4" eb="6">
      <t>ジュンカイ</t>
    </rPh>
    <rPh sb="7" eb="9">
      <t>ズイジ</t>
    </rPh>
    <rPh sb="9" eb="12">
      <t>タイオウガタ</t>
    </rPh>
    <rPh sb="12" eb="14">
      <t>ホウモン</t>
    </rPh>
    <rPh sb="14" eb="16">
      <t>カイゴ</t>
    </rPh>
    <rPh sb="16" eb="18">
      <t>カンゴ</t>
    </rPh>
    <rPh sb="18" eb="21">
      <t>ジギョウショ</t>
    </rPh>
    <rPh sb="23" eb="25">
      <t>レンケイ</t>
    </rPh>
    <phoneticPr fontId="3"/>
  </si>
  <si>
    <t xml:space="preserve">　　　　　【-97単位】
</t>
    <rPh sb="9" eb="11">
      <t>タンイ</t>
    </rPh>
    <phoneticPr fontId="4"/>
  </si>
  <si>
    <t>急性増悪等により一時的に頻回の訪問看護を行う必要がある旨の特別の指示（当該指示の日数に応じて1日につき）</t>
    <rPh sb="35" eb="37">
      <t>トウガイ</t>
    </rPh>
    <rPh sb="37" eb="39">
      <t>シジ</t>
    </rPh>
    <rPh sb="40" eb="42">
      <t>ニッスウ</t>
    </rPh>
    <rPh sb="43" eb="44">
      <t>オウ</t>
    </rPh>
    <rPh sb="47" eb="48">
      <t>ニチ</t>
    </rPh>
    <phoneticPr fontId="3"/>
  </si>
  <si>
    <t>初回加算
　　　【+300単位/月】</t>
    <rPh sb="0" eb="2">
      <t>ショカイ</t>
    </rPh>
    <rPh sb="2" eb="4">
      <t>カサン</t>
    </rPh>
    <rPh sb="13" eb="15">
      <t>タンイ</t>
    </rPh>
    <rPh sb="16" eb="17">
      <t>ツキ</t>
    </rPh>
    <phoneticPr fontId="4"/>
  </si>
  <si>
    <t>過去２月の利用実績がない</t>
    <phoneticPr fontId="4"/>
  </si>
  <si>
    <t xml:space="preserve">サービス提供記録等
</t>
    <phoneticPr fontId="4"/>
  </si>
  <si>
    <t>保健師、看護師、理学療法士等（准看護師を除く）による共同指導の実施</t>
    <phoneticPr fontId="4"/>
  </si>
  <si>
    <t>共同指導の内容を文書により提供</t>
    <phoneticPr fontId="4"/>
  </si>
  <si>
    <t>退院又は退所後に訪問看護を実施</t>
    <rPh sb="10" eb="12">
      <t>カンゴ</t>
    </rPh>
    <rPh sb="13" eb="15">
      <t>ジッシ</t>
    </rPh>
    <phoneticPr fontId="3"/>
  </si>
  <si>
    <t>看護・介護職員連携強化加算【+250単位/月】</t>
    <rPh sb="0" eb="2">
      <t>カンゴ</t>
    </rPh>
    <rPh sb="3" eb="5">
      <t>カイゴ</t>
    </rPh>
    <rPh sb="5" eb="7">
      <t>ショクイン</t>
    </rPh>
    <rPh sb="7" eb="9">
      <t>レンケイ</t>
    </rPh>
    <rPh sb="9" eb="11">
      <t>キョウカ</t>
    </rPh>
    <rPh sb="11" eb="13">
      <t>カサン</t>
    </rPh>
    <rPh sb="18" eb="20">
      <t>タンイ</t>
    </rPh>
    <rPh sb="21" eb="22">
      <t>ツキ</t>
    </rPh>
    <phoneticPr fontId="4"/>
  </si>
  <si>
    <t>指定訪問介護事業所に対するたんの吸引等に係る計画書や報告書の作成の助言　</t>
    <phoneticPr fontId="4"/>
  </si>
  <si>
    <t>指定訪問介護事業所の訪問介護員と同行し、業務の実施状況について確認又はサービス提供体制整備や連携体制確保の会議の出席</t>
    <rPh sb="16" eb="18">
      <t>ドウコウ</t>
    </rPh>
    <rPh sb="33" eb="34">
      <t>マタ</t>
    </rPh>
    <rPh sb="39" eb="41">
      <t>テイキョウ</t>
    </rPh>
    <rPh sb="41" eb="43">
      <t>タイセイ</t>
    </rPh>
    <rPh sb="43" eb="45">
      <t>セイビ</t>
    </rPh>
    <rPh sb="46" eb="48">
      <t>レンケイ</t>
    </rPh>
    <rPh sb="48" eb="50">
      <t>タイセイ</t>
    </rPh>
    <rPh sb="50" eb="52">
      <t>カクホ</t>
    </rPh>
    <rPh sb="53" eb="55">
      <t>カイギ</t>
    </rPh>
    <rPh sb="56" eb="58">
      <t>シュッセキ</t>
    </rPh>
    <phoneticPr fontId="3"/>
  </si>
  <si>
    <t>訪問看護記録書の記録</t>
    <rPh sb="0" eb="2">
      <t>ホウモン</t>
    </rPh>
    <rPh sb="2" eb="4">
      <t>カンゴ</t>
    </rPh>
    <rPh sb="4" eb="7">
      <t>キロクショ</t>
    </rPh>
    <rPh sb="8" eb="10">
      <t>キロク</t>
    </rPh>
    <phoneticPr fontId="3"/>
  </si>
  <si>
    <t>訪問看護記録書</t>
    <rPh sb="0" eb="2">
      <t>ホウモン</t>
    </rPh>
    <rPh sb="2" eb="4">
      <t>カンゴ</t>
    </rPh>
    <rPh sb="4" eb="7">
      <t>キロクショ</t>
    </rPh>
    <phoneticPr fontId="3"/>
  </si>
  <si>
    <t>緊急時訪問看護加算の届出</t>
    <rPh sb="0" eb="3">
      <t>キンキュウジ</t>
    </rPh>
    <rPh sb="3" eb="5">
      <t>ホウモン</t>
    </rPh>
    <rPh sb="5" eb="7">
      <t>カンゴ</t>
    </rPh>
    <rPh sb="7" eb="9">
      <t>カサン</t>
    </rPh>
    <rPh sb="10" eb="12">
      <t>トドケデ</t>
    </rPh>
    <phoneticPr fontId="3"/>
  </si>
  <si>
    <t>届出書</t>
    <rPh sb="0" eb="3">
      <t>トドケデショ</t>
    </rPh>
    <phoneticPr fontId="3"/>
  </si>
  <si>
    <t>看護体制強化加算（Ⅰ）
　　　【+550単位/月】</t>
    <rPh sb="0" eb="2">
      <t>カンゴ</t>
    </rPh>
    <rPh sb="2" eb="4">
      <t>タイセイ</t>
    </rPh>
    <rPh sb="4" eb="6">
      <t>キョウカ</t>
    </rPh>
    <rPh sb="6" eb="8">
      <t>カサン</t>
    </rPh>
    <phoneticPr fontId="4"/>
  </si>
  <si>
    <t>１　算定日が属する前６月において、緊急時訪問看護加算を算定した利用者の割合</t>
    <phoneticPr fontId="4"/>
  </si>
  <si>
    <t>５割以上</t>
    <phoneticPr fontId="4"/>
  </si>
  <si>
    <t>２　算定日が属する前６月において、特別管理加算を算定した利用者の割合</t>
    <phoneticPr fontId="4"/>
  </si>
  <si>
    <t>２割以上</t>
    <phoneticPr fontId="4"/>
  </si>
  <si>
    <t>３　算定日が属する前１２月において、ターミナルケア加算を算定した利用者数</t>
    <phoneticPr fontId="4"/>
  </si>
  <si>
    <t>５名以上</t>
    <phoneticPr fontId="4"/>
  </si>
  <si>
    <t>４　従業者の総数のうち、看護職員の占める割合が６割以上であること。（指定訪問看護事業と指定介護予防訪問看護事業を同一の事業所において一体的に運営されている場合は、両方の従業者の合計数のうち、看護職員の割合とする。）</t>
    <rPh sb="2" eb="5">
      <t>ジュウギョウシャ</t>
    </rPh>
    <rPh sb="6" eb="8">
      <t>ソウスウ</t>
    </rPh>
    <rPh sb="12" eb="14">
      <t>カンゴ</t>
    </rPh>
    <rPh sb="14" eb="16">
      <t>ショクイン</t>
    </rPh>
    <rPh sb="17" eb="18">
      <t>シ</t>
    </rPh>
    <rPh sb="20" eb="22">
      <t>ワリアイ</t>
    </rPh>
    <rPh sb="24" eb="25">
      <t>ワリ</t>
    </rPh>
    <rPh sb="25" eb="27">
      <t>イジョウ</t>
    </rPh>
    <rPh sb="34" eb="36">
      <t>シテイ</t>
    </rPh>
    <rPh sb="36" eb="38">
      <t>ホウモン</t>
    </rPh>
    <rPh sb="38" eb="40">
      <t>カンゴ</t>
    </rPh>
    <rPh sb="40" eb="42">
      <t>ジギョウ</t>
    </rPh>
    <rPh sb="43" eb="45">
      <t>シテイ</t>
    </rPh>
    <rPh sb="45" eb="47">
      <t>カイゴ</t>
    </rPh>
    <rPh sb="47" eb="49">
      <t>ヨボウ</t>
    </rPh>
    <rPh sb="49" eb="51">
      <t>ホウモン</t>
    </rPh>
    <rPh sb="51" eb="53">
      <t>カンゴ</t>
    </rPh>
    <rPh sb="53" eb="55">
      <t>ジギョウ</t>
    </rPh>
    <rPh sb="56" eb="58">
      <t>ドウイツ</t>
    </rPh>
    <rPh sb="59" eb="62">
      <t>ジギョウショ</t>
    </rPh>
    <rPh sb="66" eb="69">
      <t>イッタイテキ</t>
    </rPh>
    <rPh sb="70" eb="72">
      <t>ウンエイ</t>
    </rPh>
    <rPh sb="77" eb="79">
      <t>バアイ</t>
    </rPh>
    <rPh sb="81" eb="83">
      <t>リョウホウ</t>
    </rPh>
    <rPh sb="84" eb="87">
      <t>ジュウギョウシャ</t>
    </rPh>
    <rPh sb="88" eb="90">
      <t>ゴウケイ</t>
    </rPh>
    <rPh sb="90" eb="91">
      <t>スウ</t>
    </rPh>
    <rPh sb="95" eb="97">
      <t>カンゴ</t>
    </rPh>
    <rPh sb="97" eb="99">
      <t>ショクイン</t>
    </rPh>
    <rPh sb="100" eb="102">
      <t>ワリアイ</t>
    </rPh>
    <phoneticPr fontId="4"/>
  </si>
  <si>
    <t>常勤換算方法により算出した前月(歴月)の平均
※令和５年４月１日以降適用</t>
    <rPh sb="0" eb="2">
      <t>ジョウキン</t>
    </rPh>
    <rPh sb="2" eb="4">
      <t>カンサン</t>
    </rPh>
    <rPh sb="4" eb="6">
      <t>ホウホウ</t>
    </rPh>
    <rPh sb="9" eb="11">
      <t>サンシュツ</t>
    </rPh>
    <rPh sb="13" eb="15">
      <t>ゼンゲツ</t>
    </rPh>
    <rPh sb="16" eb="17">
      <t>レキ</t>
    </rPh>
    <rPh sb="17" eb="18">
      <t>ゲツ</t>
    </rPh>
    <rPh sb="20" eb="22">
      <t>ヘイキン</t>
    </rPh>
    <rPh sb="23" eb="26">
      <t>コメジルシレイワ</t>
    </rPh>
    <rPh sb="27" eb="28">
      <t>ネン</t>
    </rPh>
    <rPh sb="29" eb="30">
      <t>ガツ</t>
    </rPh>
    <rPh sb="31" eb="32">
      <t>ニチ</t>
    </rPh>
    <rPh sb="32" eb="34">
      <t>イコウ</t>
    </rPh>
    <rPh sb="34" eb="36">
      <t>テキヨウ</t>
    </rPh>
    <phoneticPr fontId="4"/>
  </si>
  <si>
    <t>指定訪問看護ステーション以外である指定訪問看護事業所は４を除き１から３にいずれにも適合している</t>
    <rPh sb="0" eb="2">
      <t>シテイ</t>
    </rPh>
    <rPh sb="2" eb="4">
      <t>ホウモン</t>
    </rPh>
    <rPh sb="4" eb="6">
      <t>カンゴ</t>
    </rPh>
    <rPh sb="12" eb="14">
      <t>イガイ</t>
    </rPh>
    <rPh sb="17" eb="19">
      <t>シテイ</t>
    </rPh>
    <rPh sb="19" eb="21">
      <t>ホウモン</t>
    </rPh>
    <rPh sb="21" eb="23">
      <t>カンゴ</t>
    </rPh>
    <rPh sb="23" eb="26">
      <t>ジギョウショ</t>
    </rPh>
    <rPh sb="29" eb="30">
      <t>ノゾ</t>
    </rPh>
    <rPh sb="41" eb="43">
      <t>テキゴウ</t>
    </rPh>
    <phoneticPr fontId="4"/>
  </si>
  <si>
    <t>医療機関と連携のもと、看護職員の出向や研修派遣などの相互人材交流を通じて在宅療養支援能力の向上を支援し、地域の訪問看護人材の確保・育成に寄与する取り組みを実施</t>
    <rPh sb="0" eb="2">
      <t>イリョウ</t>
    </rPh>
    <rPh sb="2" eb="4">
      <t>キカン</t>
    </rPh>
    <rPh sb="5" eb="7">
      <t>レンケイ</t>
    </rPh>
    <rPh sb="11" eb="13">
      <t>カンゴ</t>
    </rPh>
    <rPh sb="13" eb="15">
      <t>ショクイン</t>
    </rPh>
    <rPh sb="16" eb="18">
      <t>シュッコウ</t>
    </rPh>
    <rPh sb="19" eb="21">
      <t>ケンシュウ</t>
    </rPh>
    <rPh sb="21" eb="23">
      <t>ハケン</t>
    </rPh>
    <rPh sb="26" eb="28">
      <t>ソウゴ</t>
    </rPh>
    <rPh sb="28" eb="30">
      <t>ジンザイ</t>
    </rPh>
    <rPh sb="30" eb="32">
      <t>コウリュウ</t>
    </rPh>
    <rPh sb="33" eb="34">
      <t>ツウ</t>
    </rPh>
    <rPh sb="36" eb="38">
      <t>ザイタク</t>
    </rPh>
    <rPh sb="38" eb="40">
      <t>リョウヨウ</t>
    </rPh>
    <rPh sb="40" eb="42">
      <t>シエン</t>
    </rPh>
    <rPh sb="42" eb="44">
      <t>ノウリョク</t>
    </rPh>
    <rPh sb="45" eb="47">
      <t>コウジョウ</t>
    </rPh>
    <rPh sb="48" eb="50">
      <t>シエン</t>
    </rPh>
    <rPh sb="52" eb="54">
      <t>チイキ</t>
    </rPh>
    <rPh sb="55" eb="57">
      <t>ホウモン</t>
    </rPh>
    <rPh sb="57" eb="59">
      <t>カンゴ</t>
    </rPh>
    <rPh sb="59" eb="61">
      <t>ジンザイ</t>
    </rPh>
    <rPh sb="62" eb="64">
      <t>カクホ</t>
    </rPh>
    <rPh sb="65" eb="67">
      <t>イクセイ</t>
    </rPh>
    <rPh sb="68" eb="70">
      <t>キヨ</t>
    </rPh>
    <rPh sb="72" eb="73">
      <t>ト</t>
    </rPh>
    <rPh sb="74" eb="75">
      <t>ク</t>
    </rPh>
    <rPh sb="77" eb="79">
      <t>ジッシ</t>
    </rPh>
    <phoneticPr fontId="4"/>
  </si>
  <si>
    <t>同意書等(規定はなし)</t>
    <phoneticPr fontId="4"/>
  </si>
  <si>
    <t>１、２および４の割合、３の人数の記録（毎月）</t>
    <phoneticPr fontId="4"/>
  </si>
  <si>
    <t>台帳等（規程はなし）</t>
    <rPh sb="0" eb="1">
      <t>ダイ</t>
    </rPh>
    <rPh sb="1" eb="2">
      <t>チョウ</t>
    </rPh>
    <rPh sb="2" eb="3">
      <t>トウ</t>
    </rPh>
    <rPh sb="4" eb="6">
      <t>キテイ</t>
    </rPh>
    <phoneticPr fontId="4"/>
  </si>
  <si>
    <t>看護体制強化加算（Ⅱ）との同時算定不可</t>
    <rPh sb="2" eb="4">
      <t>タイセイ</t>
    </rPh>
    <rPh sb="4" eb="6">
      <t>キョウカ</t>
    </rPh>
    <rPh sb="6" eb="8">
      <t>カサン</t>
    </rPh>
    <rPh sb="13" eb="15">
      <t>ドウジ</t>
    </rPh>
    <rPh sb="15" eb="17">
      <t>サンテイ</t>
    </rPh>
    <rPh sb="17" eb="19">
      <t>フカ</t>
    </rPh>
    <phoneticPr fontId="4"/>
  </si>
  <si>
    <t>算定していない</t>
    <rPh sb="0" eb="2">
      <t>サンテイ</t>
    </rPh>
    <phoneticPr fontId="4"/>
  </si>
  <si>
    <t>看護体制強化加算（Ⅱ）
　　　【+200単位/月】</t>
    <rPh sb="0" eb="2">
      <t>カンゴ</t>
    </rPh>
    <rPh sb="2" eb="4">
      <t>タイセイ</t>
    </rPh>
    <rPh sb="4" eb="6">
      <t>キョウカ</t>
    </rPh>
    <rPh sb="6" eb="8">
      <t>カサン</t>
    </rPh>
    <phoneticPr fontId="4"/>
  </si>
  <si>
    <t>１　算定日が属する前６月において、緊急時訪問看護加算を算定した利用者の割合</t>
    <rPh sb="2" eb="4">
      <t>サンテイ</t>
    </rPh>
    <rPh sb="4" eb="5">
      <t>ビ</t>
    </rPh>
    <rPh sb="6" eb="7">
      <t>ゾク</t>
    </rPh>
    <rPh sb="9" eb="10">
      <t>マエ</t>
    </rPh>
    <rPh sb="11" eb="12">
      <t>ツキ</t>
    </rPh>
    <rPh sb="17" eb="20">
      <t>キンキュウジ</t>
    </rPh>
    <rPh sb="20" eb="22">
      <t>ホウモン</t>
    </rPh>
    <rPh sb="22" eb="24">
      <t>カンゴ</t>
    </rPh>
    <rPh sb="24" eb="26">
      <t>カサン</t>
    </rPh>
    <rPh sb="27" eb="29">
      <t>サンテイ</t>
    </rPh>
    <rPh sb="31" eb="34">
      <t>リヨウシャ</t>
    </rPh>
    <rPh sb="35" eb="37">
      <t>ワリアイ</t>
    </rPh>
    <phoneticPr fontId="4"/>
  </si>
  <si>
    <t>５割以上</t>
    <rPh sb="1" eb="2">
      <t>ワリ</t>
    </rPh>
    <rPh sb="2" eb="4">
      <t>イジョウ</t>
    </rPh>
    <phoneticPr fontId="4"/>
  </si>
  <si>
    <t>２　算定日が属する前６月において、特別管理加算を算定した利用者の割合</t>
    <rPh sb="2" eb="4">
      <t>サンテイ</t>
    </rPh>
    <rPh sb="4" eb="5">
      <t>ビ</t>
    </rPh>
    <rPh sb="6" eb="7">
      <t>ゾク</t>
    </rPh>
    <rPh sb="9" eb="10">
      <t>マエ</t>
    </rPh>
    <rPh sb="11" eb="12">
      <t>ツキ</t>
    </rPh>
    <rPh sb="17" eb="19">
      <t>トクベツ</t>
    </rPh>
    <rPh sb="19" eb="21">
      <t>カンリ</t>
    </rPh>
    <rPh sb="21" eb="23">
      <t>カサン</t>
    </rPh>
    <rPh sb="24" eb="26">
      <t>サンテイ</t>
    </rPh>
    <rPh sb="28" eb="31">
      <t>リヨウシャ</t>
    </rPh>
    <rPh sb="32" eb="34">
      <t>ワリアイ</t>
    </rPh>
    <phoneticPr fontId="4"/>
  </si>
  <si>
    <t>２割以上</t>
    <rPh sb="1" eb="2">
      <t>ワリ</t>
    </rPh>
    <phoneticPr fontId="4"/>
  </si>
  <si>
    <t>３　算定日が属する前１２月において、ターミナルケア加算を算定した利用者数</t>
    <rPh sb="2" eb="4">
      <t>サンテイ</t>
    </rPh>
    <rPh sb="4" eb="5">
      <t>ビ</t>
    </rPh>
    <rPh sb="6" eb="7">
      <t>ゾク</t>
    </rPh>
    <rPh sb="9" eb="10">
      <t>マエ</t>
    </rPh>
    <rPh sb="12" eb="13">
      <t>ツキ</t>
    </rPh>
    <rPh sb="25" eb="27">
      <t>カサン</t>
    </rPh>
    <rPh sb="28" eb="30">
      <t>サンテイ</t>
    </rPh>
    <rPh sb="32" eb="35">
      <t>リヨウシャ</t>
    </rPh>
    <rPh sb="35" eb="36">
      <t>スウ</t>
    </rPh>
    <phoneticPr fontId="4"/>
  </si>
  <si>
    <t>１名以上</t>
    <rPh sb="1" eb="2">
      <t>メイ</t>
    </rPh>
    <rPh sb="2" eb="4">
      <t>イジョウ</t>
    </rPh>
    <phoneticPr fontId="4"/>
  </si>
  <si>
    <t>指定訪問看護ステーション以外である指定訪問看護事業所の場合は４を除き１から３にいずれにも適合している</t>
    <rPh sb="0" eb="2">
      <t>シテイ</t>
    </rPh>
    <rPh sb="2" eb="4">
      <t>ホウモン</t>
    </rPh>
    <rPh sb="4" eb="6">
      <t>カンゴ</t>
    </rPh>
    <rPh sb="12" eb="14">
      <t>イガイ</t>
    </rPh>
    <rPh sb="17" eb="19">
      <t>シテイ</t>
    </rPh>
    <rPh sb="19" eb="21">
      <t>ホウモン</t>
    </rPh>
    <rPh sb="21" eb="23">
      <t>カンゴ</t>
    </rPh>
    <rPh sb="23" eb="26">
      <t>ジギョウショ</t>
    </rPh>
    <rPh sb="27" eb="29">
      <t>バアイ</t>
    </rPh>
    <rPh sb="32" eb="33">
      <t>ノゾ</t>
    </rPh>
    <rPh sb="44" eb="46">
      <t>テキゴウ</t>
    </rPh>
    <phoneticPr fontId="4"/>
  </si>
  <si>
    <t>利用者またはその家族の同意</t>
    <rPh sb="0" eb="3">
      <t>リヨウシャ</t>
    </rPh>
    <rPh sb="8" eb="10">
      <t>カゾク</t>
    </rPh>
    <phoneticPr fontId="4"/>
  </si>
  <si>
    <t>１及び２の割合、３の人数の記録（毎月）</t>
    <rPh sb="1" eb="2">
      <t>オヨ</t>
    </rPh>
    <rPh sb="5" eb="7">
      <t>ワリアイ</t>
    </rPh>
    <rPh sb="10" eb="12">
      <t>ニンズウ</t>
    </rPh>
    <rPh sb="13" eb="15">
      <t>キロク</t>
    </rPh>
    <rPh sb="16" eb="18">
      <t>マイツキ</t>
    </rPh>
    <phoneticPr fontId="4"/>
  </si>
  <si>
    <t>看護体制強化加算（Ⅰ）との同時算定不可</t>
    <phoneticPr fontId="4"/>
  </si>
  <si>
    <t>サービス提供体制強化加算(Ⅰ)　　
　　　　【+6単位/回】</t>
    <rPh sb="25" eb="27">
      <t>タンイ</t>
    </rPh>
    <rPh sb="28" eb="29">
      <t>カイ</t>
    </rPh>
    <phoneticPr fontId="4"/>
  </si>
  <si>
    <t>１　従業者ごとの研修の計画策定、実施</t>
    <phoneticPr fontId="4"/>
  </si>
  <si>
    <t>２　利用者情報、留意事項伝達、技術指導等の会議開催</t>
    <phoneticPr fontId="4"/>
  </si>
  <si>
    <t>定期的に実施</t>
  </si>
  <si>
    <t>1月に1回以上の開催した記録</t>
    <rPh sb="1" eb="2">
      <t>ツキ</t>
    </rPh>
    <rPh sb="4" eb="5">
      <t>カイ</t>
    </rPh>
    <rPh sb="5" eb="7">
      <t>イジョウ</t>
    </rPh>
    <rPh sb="8" eb="10">
      <t>カイサイ</t>
    </rPh>
    <rPh sb="12" eb="14">
      <t>キロク</t>
    </rPh>
    <phoneticPr fontId="4"/>
  </si>
  <si>
    <t>３　定期的な健康診断の実施</t>
    <phoneticPr fontId="4"/>
  </si>
  <si>
    <t>全員に実施</t>
  </si>
  <si>
    <t>指定定期巡回・随時対応型訪問介護看護と連携する場合　【+50単位/月】</t>
    <rPh sb="0" eb="2">
      <t>シテイ</t>
    </rPh>
    <phoneticPr fontId="4"/>
  </si>
  <si>
    <t>４　看護師等の総数のうち、勤続年数７年以上の看護師等の割合</t>
    <rPh sb="2" eb="5">
      <t>カンゴシ</t>
    </rPh>
    <rPh sb="5" eb="6">
      <t>トウ</t>
    </rPh>
    <rPh sb="7" eb="9">
      <t>ソウスウ</t>
    </rPh>
    <rPh sb="18" eb="19">
      <t>ネン</t>
    </rPh>
    <rPh sb="19" eb="21">
      <t>イジョウ</t>
    </rPh>
    <rPh sb="22" eb="25">
      <t>カンゴシ</t>
    </rPh>
    <rPh sb="25" eb="26">
      <t>トウ</t>
    </rPh>
    <rPh sb="27" eb="29">
      <t>ワリアイ</t>
    </rPh>
    <phoneticPr fontId="4"/>
  </si>
  <si>
    <t>３割以上</t>
  </si>
  <si>
    <t>毎月の割合を確認した書類</t>
    <rPh sb="0" eb="2">
      <t>マイツキ</t>
    </rPh>
    <rPh sb="3" eb="5">
      <t>ワリアイ</t>
    </rPh>
    <rPh sb="6" eb="8">
      <t>カクニン</t>
    </rPh>
    <rPh sb="10" eb="12">
      <t>ショルイ</t>
    </rPh>
    <phoneticPr fontId="4"/>
  </si>
  <si>
    <t>サービス提供体制強化加算(Ⅱ)　　
　　　　【+3単位/回】</t>
    <rPh sb="25" eb="27">
      <t>タンイ</t>
    </rPh>
    <rPh sb="28" eb="29">
      <t>カイ</t>
    </rPh>
    <phoneticPr fontId="4"/>
  </si>
  <si>
    <t>指定定期巡回・随時対応型訪問介護看護と連携する場合　【+25単位/月】</t>
    <rPh sb="0" eb="2">
      <t>シテイ</t>
    </rPh>
    <rPh sb="30" eb="32">
      <t>タンイ</t>
    </rPh>
    <rPh sb="33" eb="34">
      <t>ツキ</t>
    </rPh>
    <phoneticPr fontId="4"/>
  </si>
  <si>
    <t>４　看護師等の総数のうち、勤続年数３年以上の看護師等の割合</t>
    <rPh sb="2" eb="5">
      <t>カンゴシ</t>
    </rPh>
    <rPh sb="5" eb="6">
      <t>トウ</t>
    </rPh>
    <rPh sb="7" eb="9">
      <t>ソウスウ</t>
    </rPh>
    <rPh sb="27" eb="29">
      <t>ワリアイ</t>
    </rPh>
    <phoneticPr fontId="4"/>
  </si>
  <si>
    <t>介護予防訪問看護費　各種加算等自己点検表</t>
    <rPh sb="10" eb="12">
      <t>カクシュ</t>
    </rPh>
    <rPh sb="12" eb="15">
      <t>カサントウ</t>
    </rPh>
    <rPh sb="15" eb="17">
      <t>ジコ</t>
    </rPh>
    <rPh sb="17" eb="19">
      <t>テンケン</t>
    </rPh>
    <rPh sb="19" eb="20">
      <t>ヒョウ</t>
    </rPh>
    <phoneticPr fontId="4"/>
  </si>
  <si>
    <t>理学療法士等の訪問
　　　　　【*50/100】</t>
    <rPh sb="0" eb="2">
      <t>リガク</t>
    </rPh>
    <rPh sb="2" eb="5">
      <t>リョウホウシ</t>
    </rPh>
    <rPh sb="5" eb="6">
      <t>トウ</t>
    </rPh>
    <rPh sb="7" eb="9">
      <t>ホウモン</t>
    </rPh>
    <phoneticPr fontId="3"/>
  </si>
  <si>
    <t>理学療法士等が訪問看護している利用者については、訪問看護記録書等を用い、利用者の状況や実施した看護(看護業務の一環としてのリハビリテーションを含む)の内容を看護職員と理学療法士等が共有するとともに、訪問看護計画書及び訪問看護報告書について、看護職員(准看護士除く)と理学療法士等が連携して作成</t>
  </si>
  <si>
    <t>訪問看護計画書及び訪問看護報告書の作成にあたり、利用開始時や利用者の状態の変化等に合わせた定期的な看護職員により、利用者の状態について適切に評価</t>
    <rPh sb="0" eb="2">
      <t>ホウモン</t>
    </rPh>
    <rPh sb="2" eb="4">
      <t>カンゴ</t>
    </rPh>
    <rPh sb="4" eb="6">
      <t>ケイカク</t>
    </rPh>
    <rPh sb="6" eb="7">
      <t>ショ</t>
    </rPh>
    <rPh sb="7" eb="8">
      <t>オヨ</t>
    </rPh>
    <rPh sb="9" eb="11">
      <t>ホウモン</t>
    </rPh>
    <rPh sb="11" eb="13">
      <t>カンゴ</t>
    </rPh>
    <rPh sb="13" eb="16">
      <t>ホウコクショ</t>
    </rPh>
    <rPh sb="17" eb="19">
      <t>サクセイ</t>
    </rPh>
    <rPh sb="24" eb="26">
      <t>リヨウ</t>
    </rPh>
    <rPh sb="26" eb="28">
      <t>カイシ</t>
    </rPh>
    <rPh sb="28" eb="29">
      <t>ジ</t>
    </rPh>
    <rPh sb="30" eb="33">
      <t>リヨウシャ</t>
    </rPh>
    <rPh sb="34" eb="36">
      <t>ジョウタイ</t>
    </rPh>
    <rPh sb="37" eb="39">
      <t>ヘンカ</t>
    </rPh>
    <rPh sb="39" eb="40">
      <t>トウ</t>
    </rPh>
    <rPh sb="41" eb="42">
      <t>ア</t>
    </rPh>
    <rPh sb="45" eb="48">
      <t>テイキテキ</t>
    </rPh>
    <rPh sb="49" eb="51">
      <t>カンゴ</t>
    </rPh>
    <rPh sb="51" eb="53">
      <t>ショクイン</t>
    </rPh>
    <rPh sb="57" eb="60">
      <t>リヨウシャ</t>
    </rPh>
    <rPh sb="61" eb="63">
      <t>ジョウタイ</t>
    </rPh>
    <rPh sb="67" eb="69">
      <t>テキセツ</t>
    </rPh>
    <rPh sb="70" eb="72">
      <t>ヒョウカ</t>
    </rPh>
    <phoneticPr fontId="4"/>
  </si>
  <si>
    <t xml:space="preserve">複数名訪問加算（Ⅱ）
</t>
    <rPh sb="0" eb="2">
      <t>フクスウ</t>
    </rPh>
    <rPh sb="2" eb="3">
      <t>メイ</t>
    </rPh>
    <rPh sb="3" eb="5">
      <t>ホウモン</t>
    </rPh>
    <rPh sb="5" eb="7">
      <t>カサン</t>
    </rPh>
    <phoneticPr fontId="4"/>
  </si>
  <si>
    <t>【30分未満:+201単位】
【30分以上:+317単位】</t>
    <phoneticPr fontId="4"/>
  </si>
  <si>
    <t>特別地域介護予防訪問看護加算　【+15/100】</t>
    <rPh sb="0" eb="2">
      <t>トクベツ</t>
    </rPh>
    <rPh sb="2" eb="4">
      <t>チイキ</t>
    </rPh>
    <rPh sb="4" eb="6">
      <t>カイゴ</t>
    </rPh>
    <rPh sb="6" eb="8">
      <t>ヨボウ</t>
    </rPh>
    <rPh sb="8" eb="10">
      <t>ホウモン</t>
    </rPh>
    <rPh sb="10" eb="12">
      <t>カンゴ</t>
    </rPh>
    <rPh sb="12" eb="14">
      <t>カサン</t>
    </rPh>
    <phoneticPr fontId="3"/>
  </si>
  <si>
    <t>（指定介護予防訪問看護を担当する医療機関の場合　+315単位/月）</t>
    <rPh sb="1" eb="3">
      <t>シテイ</t>
    </rPh>
    <rPh sb="3" eb="5">
      <t>カイゴ</t>
    </rPh>
    <rPh sb="5" eb="7">
      <t>ヨボウ</t>
    </rPh>
    <rPh sb="7" eb="9">
      <t>ホウモン</t>
    </rPh>
    <rPh sb="9" eb="11">
      <t>カンゴ</t>
    </rPh>
    <rPh sb="12" eb="14">
      <t>タントウ</t>
    </rPh>
    <rPh sb="16" eb="18">
      <t>イリョウ</t>
    </rPh>
    <rPh sb="18" eb="20">
      <t>キカン</t>
    </rPh>
    <rPh sb="21" eb="23">
      <t>バアイ</t>
    </rPh>
    <rPh sb="28" eb="30">
      <t>タンイ</t>
    </rPh>
    <rPh sb="31" eb="32">
      <t>ツキ</t>
    </rPh>
    <phoneticPr fontId="4"/>
  </si>
  <si>
    <t>理学療法士等が提供する介護予防訪問看護の利用が12月を超える場合
　　　【-5単位/回】</t>
    <rPh sb="0" eb="2">
      <t>リガク</t>
    </rPh>
    <rPh sb="2" eb="5">
      <t>リョウホウシ</t>
    </rPh>
    <rPh sb="5" eb="6">
      <t>トウ</t>
    </rPh>
    <rPh sb="7" eb="9">
      <t>テイキョウ</t>
    </rPh>
    <rPh sb="11" eb="13">
      <t>カイゴ</t>
    </rPh>
    <rPh sb="13" eb="15">
      <t>ヨボウ</t>
    </rPh>
    <rPh sb="15" eb="17">
      <t>ホウモン</t>
    </rPh>
    <rPh sb="17" eb="19">
      <t>カンゴ</t>
    </rPh>
    <rPh sb="20" eb="22">
      <t>リヨウ</t>
    </rPh>
    <rPh sb="25" eb="26">
      <t>ツキ</t>
    </rPh>
    <rPh sb="27" eb="28">
      <t>コ</t>
    </rPh>
    <rPh sb="30" eb="32">
      <t>バアイ</t>
    </rPh>
    <rPh sb="39" eb="41">
      <t>タンイ</t>
    </rPh>
    <rPh sb="42" eb="43">
      <t>カイ</t>
    </rPh>
    <phoneticPr fontId="4"/>
  </si>
  <si>
    <t>令和3年4月から起算して、理学療法士等が提供する介護予防訪問看護の利用が12月を超える場合</t>
    <rPh sb="0" eb="2">
      <t>レイワ</t>
    </rPh>
    <rPh sb="3" eb="4">
      <t>ネン</t>
    </rPh>
    <rPh sb="5" eb="6">
      <t>ガツ</t>
    </rPh>
    <rPh sb="8" eb="10">
      <t>キサン</t>
    </rPh>
    <rPh sb="13" eb="15">
      <t>リガク</t>
    </rPh>
    <rPh sb="15" eb="18">
      <t>リョウホウシ</t>
    </rPh>
    <rPh sb="18" eb="19">
      <t>トウ</t>
    </rPh>
    <rPh sb="20" eb="22">
      <t>テイキョウ</t>
    </rPh>
    <rPh sb="24" eb="26">
      <t>カイゴ</t>
    </rPh>
    <rPh sb="26" eb="28">
      <t>ヨボウ</t>
    </rPh>
    <rPh sb="28" eb="30">
      <t>ホウモン</t>
    </rPh>
    <rPh sb="30" eb="32">
      <t>カンゴ</t>
    </rPh>
    <rPh sb="33" eb="35">
      <t>リヨウ</t>
    </rPh>
    <rPh sb="38" eb="39">
      <t>ツキ</t>
    </rPh>
    <rPh sb="40" eb="41">
      <t>コ</t>
    </rPh>
    <rPh sb="43" eb="45">
      <t>バアイ</t>
    </rPh>
    <phoneticPr fontId="4"/>
  </si>
  <si>
    <t>看護体制強化加算
　　　【+100単位/月】</t>
    <rPh sb="0" eb="2">
      <t>カンゴ</t>
    </rPh>
    <rPh sb="2" eb="4">
      <t>タイセイ</t>
    </rPh>
    <rPh sb="4" eb="6">
      <t>キョウカ</t>
    </rPh>
    <rPh sb="6" eb="8">
      <t>カサン</t>
    </rPh>
    <phoneticPr fontId="4"/>
  </si>
  <si>
    <t>３　介護予防訪問看護の提供に当たる従業者の総数に占める看護職員の割合</t>
    <rPh sb="2" eb="4">
      <t>カイゴ</t>
    </rPh>
    <rPh sb="4" eb="6">
      <t>ヨボウ</t>
    </rPh>
    <rPh sb="6" eb="8">
      <t>ホウモン</t>
    </rPh>
    <rPh sb="8" eb="10">
      <t>カンゴ</t>
    </rPh>
    <rPh sb="11" eb="13">
      <t>テイキョウ</t>
    </rPh>
    <rPh sb="14" eb="15">
      <t>ア</t>
    </rPh>
    <rPh sb="17" eb="20">
      <t>ジュウギョウシャ</t>
    </rPh>
    <rPh sb="21" eb="23">
      <t>ソウスウ</t>
    </rPh>
    <rPh sb="24" eb="25">
      <t>シ</t>
    </rPh>
    <rPh sb="27" eb="29">
      <t>カンゴ</t>
    </rPh>
    <rPh sb="29" eb="31">
      <t>ショクイン</t>
    </rPh>
    <rPh sb="32" eb="34">
      <t>ワリアイ</t>
    </rPh>
    <phoneticPr fontId="4"/>
  </si>
  <si>
    <t>６割以上</t>
    <rPh sb="1" eb="2">
      <t>ワリ</t>
    </rPh>
    <phoneticPr fontId="4"/>
  </si>
  <si>
    <t>１、２および３の割合の記録（毎月）</t>
    <phoneticPr fontId="4"/>
  </si>
  <si>
    <t>台帳等（規定はなし）</t>
    <rPh sb="0" eb="1">
      <t>ダイ</t>
    </rPh>
    <rPh sb="1" eb="2">
      <t>チョウ</t>
    </rPh>
    <rPh sb="2" eb="3">
      <t>トウ</t>
    </rPh>
    <rPh sb="4" eb="6">
      <t>キテイ</t>
    </rPh>
    <phoneticPr fontId="4"/>
  </si>
  <si>
    <t>サービス提供体制強化加算(Ⅰ)　【+6単位/回】</t>
    <rPh sb="19" eb="21">
      <t>タンイ</t>
    </rPh>
    <rPh sb="22" eb="23">
      <t>カイ</t>
    </rPh>
    <phoneticPr fontId="4"/>
  </si>
  <si>
    <t>４　勤続年数７年以上の看護師等の数</t>
    <phoneticPr fontId="4"/>
  </si>
  <si>
    <t>サービス提供体制強化加算(Ⅱ)　【+3単位/回】</t>
    <rPh sb="19" eb="21">
      <t>タンイ</t>
    </rPh>
    <rPh sb="22" eb="23">
      <t>カイ</t>
    </rPh>
    <phoneticPr fontId="4"/>
  </si>
  <si>
    <t>１　従業者ごとの研修の計画策定、実施</t>
  </si>
  <si>
    <t>２　利用者情報、留意事項伝達、技術指導等の会議開催</t>
  </si>
  <si>
    <t>３　定期的な健康診断の実施</t>
  </si>
  <si>
    <t>４　勤続年数３年以上の看護師等の数</t>
    <phoneticPr fontId="4"/>
  </si>
  <si>
    <t>　自己点検シート（訪問看護・介護予防訪問看護）</t>
    <rPh sb="1" eb="3">
      <t>ジコ</t>
    </rPh>
    <rPh sb="3" eb="5">
      <t>テンケン</t>
    </rPh>
    <rPh sb="9" eb="11">
      <t>ホウモン</t>
    </rPh>
    <rPh sb="11" eb="13">
      <t>カンゴ</t>
    </rPh>
    <rPh sb="14" eb="16">
      <t>カイゴ</t>
    </rPh>
    <rPh sb="16" eb="18">
      <t>ヨボウ</t>
    </rPh>
    <rPh sb="18" eb="20">
      <t>ホウモン</t>
    </rPh>
    <rPh sb="20" eb="22">
      <t>カンゴ</t>
    </rPh>
    <phoneticPr fontId="3"/>
  </si>
  <si>
    <t>　　【指定訪問看護ステーション】</t>
    <rPh sb="3" eb="5">
      <t>シテイ</t>
    </rPh>
    <rPh sb="5" eb="7">
      <t>ホウモン</t>
    </rPh>
    <rPh sb="7" eb="9">
      <t>カンゴ</t>
    </rPh>
    <phoneticPr fontId="3"/>
  </si>
  <si>
    <t>法　人　名</t>
    <rPh sb="0" eb="1">
      <t>ホウ</t>
    </rPh>
    <rPh sb="2" eb="3">
      <t>ヒト</t>
    </rPh>
    <rPh sb="4" eb="5">
      <t>メイ</t>
    </rPh>
    <phoneticPr fontId="3"/>
  </si>
  <si>
    <t>施設・事業所名</t>
    <rPh sb="0" eb="2">
      <t>シセツ</t>
    </rPh>
    <rPh sb="3" eb="6">
      <t>ジギョウショ</t>
    </rPh>
    <rPh sb="6" eb="7">
      <t>メイ</t>
    </rPh>
    <phoneticPr fontId="3"/>
  </si>
  <si>
    <t>サービス種別</t>
    <rPh sb="4" eb="6">
      <t>シュベツ</t>
    </rPh>
    <phoneticPr fontId="3"/>
  </si>
  <si>
    <t>住　　　所</t>
    <rPh sb="0" eb="1">
      <t>ジュウ</t>
    </rPh>
    <rPh sb="4" eb="5">
      <t>ショ</t>
    </rPh>
    <phoneticPr fontId="3"/>
  </si>
  <si>
    <t>管　理　者</t>
    <rPh sb="0" eb="1">
      <t>カン</t>
    </rPh>
    <rPh sb="2" eb="3">
      <t>リ</t>
    </rPh>
    <rPh sb="4" eb="5">
      <t>モノ</t>
    </rPh>
    <phoneticPr fontId="3"/>
  </si>
  <si>
    <t>記入担当者</t>
    <rPh sb="0" eb="2">
      <t>キニュウ</t>
    </rPh>
    <rPh sb="2" eb="5">
      <t>タントウシャ</t>
    </rPh>
    <phoneticPr fontId="3"/>
  </si>
  <si>
    <t>確認事項</t>
    <rPh sb="0" eb="2">
      <t>カクニン</t>
    </rPh>
    <rPh sb="2" eb="4">
      <t>ジコウ</t>
    </rPh>
    <phoneticPr fontId="3"/>
  </si>
  <si>
    <t>根拠条文</t>
    <rPh sb="0" eb="2">
      <t>コンキョ</t>
    </rPh>
    <rPh sb="2" eb="4">
      <t>ジョウブン</t>
    </rPh>
    <phoneticPr fontId="3"/>
  </si>
  <si>
    <t>適</t>
    <rPh sb="0" eb="1">
      <t>テキ</t>
    </rPh>
    <phoneticPr fontId="3"/>
  </si>
  <si>
    <t>不適</t>
    <rPh sb="0" eb="2">
      <t>フテキ</t>
    </rPh>
    <phoneticPr fontId="3"/>
  </si>
  <si>
    <t>事例
なし</t>
    <rPh sb="0" eb="2">
      <t>ジレイ</t>
    </rPh>
    <phoneticPr fontId="3"/>
  </si>
  <si>
    <t>Ⅰ　人員基準</t>
    <rPh sb="2" eb="4">
      <t>ジンイン</t>
    </rPh>
    <rPh sb="4" eb="6">
      <t>キジュン</t>
    </rPh>
    <phoneticPr fontId="3"/>
  </si>
  <si>
    <t>看護師等の員数</t>
    <rPh sb="0" eb="3">
      <t>カンゴシ</t>
    </rPh>
    <rPh sb="3" eb="4">
      <t>トウ</t>
    </rPh>
    <rPh sb="5" eb="7">
      <t>インスウ</t>
    </rPh>
    <phoneticPr fontId="3"/>
  </si>
  <si>
    <t>　看護職員（保健師、看護師または准看護師）は、常勤換算方法で2.5人以上ですか。うち１人は常勤ですか。</t>
    <rPh sb="1" eb="3">
      <t>カンゴ</t>
    </rPh>
    <rPh sb="3" eb="5">
      <t>ショクイン</t>
    </rPh>
    <rPh sb="6" eb="9">
      <t>ホケンシ</t>
    </rPh>
    <rPh sb="10" eb="13">
      <t>カンゴシ</t>
    </rPh>
    <rPh sb="16" eb="20">
      <t>ジュンカンゴシ</t>
    </rPh>
    <rPh sb="23" eb="25">
      <t>ジョウキン</t>
    </rPh>
    <rPh sb="25" eb="27">
      <t>カンサン</t>
    </rPh>
    <rPh sb="27" eb="29">
      <t>ホウホウ</t>
    </rPh>
    <rPh sb="33" eb="36">
      <t>ニンイジョウ</t>
    </rPh>
    <rPh sb="42" eb="44">
      <t>ヒトリ</t>
    </rPh>
    <rPh sb="45" eb="47">
      <t>ジョウキン</t>
    </rPh>
    <phoneticPr fontId="3"/>
  </si>
  <si>
    <t>基準第60条</t>
    <rPh sb="2" eb="3">
      <t>ダイ</t>
    </rPh>
    <rPh sb="5" eb="6">
      <t>ジョウ</t>
    </rPh>
    <phoneticPr fontId="3"/>
  </si>
  <si>
    <t>勤務実績表/
出勤簿、タイムカード
勤務体制一覧表
従業員の資格証</t>
    <rPh sb="0" eb="2">
      <t>キンム</t>
    </rPh>
    <rPh sb="2" eb="4">
      <t>ジッセキ</t>
    </rPh>
    <rPh sb="4" eb="5">
      <t>ヒョウ</t>
    </rPh>
    <rPh sb="7" eb="9">
      <t>シュッキン</t>
    </rPh>
    <rPh sb="9" eb="10">
      <t>ボ</t>
    </rPh>
    <rPh sb="18" eb="20">
      <t>キンム</t>
    </rPh>
    <rPh sb="20" eb="22">
      <t>タイセイ</t>
    </rPh>
    <rPh sb="22" eb="24">
      <t>イチラン</t>
    </rPh>
    <rPh sb="24" eb="25">
      <t>ヒョウ</t>
    </rPh>
    <rPh sb="26" eb="29">
      <t>ジュウギョウイン</t>
    </rPh>
    <rPh sb="30" eb="32">
      <t>シカク</t>
    </rPh>
    <rPh sb="32" eb="33">
      <t>ショウ</t>
    </rPh>
    <phoneticPr fontId="3"/>
  </si>
  <si>
    <t>→</t>
    <phoneticPr fontId="3"/>
  </si>
  <si>
    <t>下記の数値を記載してください。</t>
    <rPh sb="0" eb="2">
      <t>カキ</t>
    </rPh>
    <rPh sb="3" eb="5">
      <t>スウチ</t>
    </rPh>
    <rPh sb="6" eb="8">
      <t>キサイ</t>
    </rPh>
    <phoneticPr fontId="3"/>
  </si>
  <si>
    <t>常勤専従職員の人数</t>
    <rPh sb="0" eb="2">
      <t>ジョウキン</t>
    </rPh>
    <rPh sb="2" eb="4">
      <t>センジュウ</t>
    </rPh>
    <rPh sb="4" eb="6">
      <t>ショクイン</t>
    </rPh>
    <rPh sb="7" eb="9">
      <t>ニンズウ</t>
    </rPh>
    <phoneticPr fontId="3"/>
  </si>
  <si>
    <t>（　　　　　人）</t>
    <rPh sb="6" eb="7">
      <t>ニン</t>
    </rPh>
    <phoneticPr fontId="3"/>
  </si>
  <si>
    <t>常勤職員の１か月の通常勤務すべき時間</t>
    <rPh sb="0" eb="2">
      <t>ジョウキン</t>
    </rPh>
    <rPh sb="2" eb="4">
      <t>ショクイン</t>
    </rPh>
    <rPh sb="7" eb="8">
      <t>ゲツ</t>
    </rPh>
    <rPh sb="9" eb="11">
      <t>ツウジョウ</t>
    </rPh>
    <rPh sb="11" eb="13">
      <t>キンム</t>
    </rPh>
    <rPh sb="16" eb="18">
      <t>ジカン</t>
    </rPh>
    <phoneticPr fontId="3"/>
  </si>
  <si>
    <t>（　　　　時間）</t>
    <rPh sb="5" eb="7">
      <t>ジカン</t>
    </rPh>
    <phoneticPr fontId="3"/>
  </si>
  <si>
    <t>③</t>
    <phoneticPr fontId="3"/>
  </si>
  <si>
    <t>非常勤・非専従看護職員の１か月間の
勤務時間合計</t>
    <rPh sb="0" eb="3">
      <t>ヒジョウキン</t>
    </rPh>
    <rPh sb="4" eb="5">
      <t>ヒ</t>
    </rPh>
    <rPh sb="5" eb="7">
      <t>センジュウ</t>
    </rPh>
    <rPh sb="7" eb="9">
      <t>カンゴ</t>
    </rPh>
    <rPh sb="9" eb="11">
      <t>ショクイン</t>
    </rPh>
    <rPh sb="14" eb="15">
      <t>ゲツ</t>
    </rPh>
    <rPh sb="15" eb="16">
      <t>カン</t>
    </rPh>
    <rPh sb="18" eb="20">
      <t>キンム</t>
    </rPh>
    <rPh sb="20" eb="22">
      <t>ジカン</t>
    </rPh>
    <rPh sb="22" eb="24">
      <t>ゴウケイ</t>
    </rPh>
    <phoneticPr fontId="3"/>
  </si>
  <si>
    <t>④</t>
    <phoneticPr fontId="3"/>
  </si>
  <si>
    <t>①＋③÷②の値（小数点以下第２位切り捨て）</t>
    <rPh sb="6" eb="7">
      <t>アタイ</t>
    </rPh>
    <rPh sb="8" eb="11">
      <t>ショウスウテン</t>
    </rPh>
    <rPh sb="11" eb="13">
      <t>イカ</t>
    </rPh>
    <rPh sb="13" eb="14">
      <t>ダイ</t>
    </rPh>
    <rPh sb="15" eb="16">
      <t>イ</t>
    </rPh>
    <rPh sb="16" eb="17">
      <t>キ</t>
    </rPh>
    <rPh sb="18" eb="19">
      <t>ス</t>
    </rPh>
    <phoneticPr fontId="3"/>
  </si>
  <si>
    <t>　必要な資格は有していますか。</t>
    <rPh sb="1" eb="3">
      <t>ヒツヨウ</t>
    </rPh>
    <rPh sb="4" eb="6">
      <t>シカク</t>
    </rPh>
    <rPh sb="7" eb="8">
      <t>ユウ</t>
    </rPh>
    <phoneticPr fontId="3"/>
  </si>
  <si>
    <t>管理者</t>
    <rPh sb="0" eb="3">
      <t>カンリシャ</t>
    </rPh>
    <phoneticPr fontId="3"/>
  </si>
  <si>
    <t>　管理者は指定訪問看護ステーション業務に専ら従事している常勤の保健師または看護師ですか。</t>
    <rPh sb="1" eb="4">
      <t>カンリシャ</t>
    </rPh>
    <rPh sb="5" eb="7">
      <t>シテイ</t>
    </rPh>
    <rPh sb="7" eb="9">
      <t>ホウモン</t>
    </rPh>
    <rPh sb="9" eb="11">
      <t>カンゴ</t>
    </rPh>
    <rPh sb="17" eb="19">
      <t>ギョウム</t>
    </rPh>
    <rPh sb="20" eb="21">
      <t>モッパ</t>
    </rPh>
    <rPh sb="22" eb="24">
      <t>ジュウジ</t>
    </rPh>
    <rPh sb="28" eb="30">
      <t>ジョウキン</t>
    </rPh>
    <rPh sb="31" eb="34">
      <t>ホケンシ</t>
    </rPh>
    <rPh sb="37" eb="39">
      <t>カンゴ</t>
    </rPh>
    <rPh sb="39" eb="40">
      <t>シ</t>
    </rPh>
    <phoneticPr fontId="3"/>
  </si>
  <si>
    <t>基準第61条</t>
    <rPh sb="2" eb="3">
      <t>ダイ</t>
    </rPh>
    <rPh sb="5" eb="6">
      <t>ジョウ</t>
    </rPh>
    <phoneticPr fontId="3"/>
  </si>
  <si>
    <t>　管理者が他の職種等を兼務している場合、兼務形態は適切ですか。</t>
    <rPh sb="1" eb="4">
      <t>カンリシャ</t>
    </rPh>
    <rPh sb="5" eb="6">
      <t>タ</t>
    </rPh>
    <rPh sb="7" eb="9">
      <t>ショクシュ</t>
    </rPh>
    <rPh sb="9" eb="10">
      <t>トウ</t>
    </rPh>
    <rPh sb="11" eb="13">
      <t>ケンム</t>
    </rPh>
    <rPh sb="17" eb="19">
      <t>バアイ</t>
    </rPh>
    <rPh sb="20" eb="22">
      <t>ケンム</t>
    </rPh>
    <rPh sb="22" eb="24">
      <t>ケイタイ</t>
    </rPh>
    <rPh sb="25" eb="27">
      <t>テキセツ</t>
    </rPh>
    <phoneticPr fontId="3"/>
  </si>
  <si>
    <t>管理者の雇用形態が分かる文書
管理者の勤務実績表/出勤簿、タイムカード</t>
    <rPh sb="0" eb="3">
      <t>カンリシャ</t>
    </rPh>
    <rPh sb="4" eb="6">
      <t>コヨウ</t>
    </rPh>
    <rPh sb="6" eb="8">
      <t>ケイタイ</t>
    </rPh>
    <rPh sb="9" eb="10">
      <t>ワ</t>
    </rPh>
    <rPh sb="12" eb="14">
      <t>ブンショ</t>
    </rPh>
    <rPh sb="15" eb="18">
      <t>カンリシャ</t>
    </rPh>
    <rPh sb="19" eb="21">
      <t>キンム</t>
    </rPh>
    <rPh sb="21" eb="23">
      <t>ジッセキ</t>
    </rPh>
    <rPh sb="23" eb="24">
      <t>ヒョウ</t>
    </rPh>
    <rPh sb="25" eb="27">
      <t>シュッキン</t>
    </rPh>
    <rPh sb="27" eb="28">
      <t>ボ</t>
    </rPh>
    <phoneticPr fontId="3"/>
  </si>
  <si>
    <t>・</t>
    <phoneticPr fontId="3"/>
  </si>
  <si>
    <t>兼務の有無　（　□有　・　□無　）</t>
    <rPh sb="0" eb="2">
      <t>ケンム</t>
    </rPh>
    <rPh sb="3" eb="5">
      <t>ウム</t>
    </rPh>
    <rPh sb="9" eb="10">
      <t>アリ</t>
    </rPh>
    <rPh sb="14" eb="15">
      <t>ナシ</t>
    </rPh>
    <phoneticPr fontId="3"/>
  </si>
  <si>
    <t>当該事業所内で他職種と兼務している場合は
その職種名</t>
    <rPh sb="0" eb="2">
      <t>トウガイ</t>
    </rPh>
    <rPh sb="2" eb="5">
      <t>ジギョウショ</t>
    </rPh>
    <rPh sb="5" eb="6">
      <t>ナイ</t>
    </rPh>
    <rPh sb="7" eb="8">
      <t>タ</t>
    </rPh>
    <rPh sb="8" eb="10">
      <t>ショクシュ</t>
    </rPh>
    <rPh sb="11" eb="13">
      <t>ケンム</t>
    </rPh>
    <rPh sb="17" eb="19">
      <t>バアイ</t>
    </rPh>
    <rPh sb="23" eb="25">
      <t>ショクシュ</t>
    </rPh>
    <rPh sb="25" eb="26">
      <t>メイ</t>
    </rPh>
    <phoneticPr fontId="3"/>
  </si>
  <si>
    <t>（　　　　　　　　　　　　　　　　　　　）</t>
    <phoneticPr fontId="3"/>
  </si>
  <si>
    <t>事業所名：（　　　　　　　　　　　　）</t>
    <rPh sb="0" eb="3">
      <t>ジギョウショ</t>
    </rPh>
    <rPh sb="3" eb="4">
      <t>メイ</t>
    </rPh>
    <phoneticPr fontId="3"/>
  </si>
  <si>
    <t>職種名　：（　　　　　　　　　　　　）</t>
    <rPh sb="0" eb="2">
      <t>ショクシュ</t>
    </rPh>
    <rPh sb="2" eb="3">
      <t>メイ</t>
    </rPh>
    <phoneticPr fontId="3"/>
  </si>
  <si>
    <t>勤務時間：（　　　　　　　　　　　　）</t>
    <rPh sb="0" eb="2">
      <t>キンム</t>
    </rPh>
    <rPh sb="2" eb="4">
      <t>ジカン</t>
    </rPh>
    <phoneticPr fontId="3"/>
  </si>
  <si>
    <t>Ⅱ　運営基準</t>
    <rPh sb="2" eb="4">
      <t>ウンエイ</t>
    </rPh>
    <rPh sb="4" eb="6">
      <t>キジュン</t>
    </rPh>
    <phoneticPr fontId="3"/>
  </si>
  <si>
    <t>内容および手続の説明および同意</t>
    <rPh sb="0" eb="2">
      <t>ナイヨウ</t>
    </rPh>
    <rPh sb="5" eb="7">
      <t>テツヅキ</t>
    </rPh>
    <rPh sb="8" eb="10">
      <t>セツメイ</t>
    </rPh>
    <rPh sb="13" eb="15">
      <t>ドウイ</t>
    </rPh>
    <phoneticPr fontId="3"/>
  </si>
  <si>
    <t>　事業所の概要、重要事項について記した文書を利用申込者またはその家族に対し、交付して説明を行い、利用申込者の同意を得ていますか。</t>
    <rPh sb="1" eb="4">
      <t>ジギョウショ</t>
    </rPh>
    <rPh sb="5" eb="7">
      <t>ガイヨウ</t>
    </rPh>
    <rPh sb="8" eb="10">
      <t>ジュウヨウ</t>
    </rPh>
    <rPh sb="10" eb="12">
      <t>ジコウ</t>
    </rPh>
    <rPh sb="16" eb="17">
      <t>シル</t>
    </rPh>
    <rPh sb="19" eb="21">
      <t>ブンショ</t>
    </rPh>
    <rPh sb="22" eb="24">
      <t>リヨウ</t>
    </rPh>
    <rPh sb="24" eb="26">
      <t>モウシコミ</t>
    </rPh>
    <rPh sb="26" eb="27">
      <t>シャ</t>
    </rPh>
    <rPh sb="32" eb="34">
      <t>カゾク</t>
    </rPh>
    <rPh sb="35" eb="36">
      <t>タイ</t>
    </rPh>
    <rPh sb="38" eb="40">
      <t>コウフ</t>
    </rPh>
    <rPh sb="42" eb="44">
      <t>セツメイ</t>
    </rPh>
    <rPh sb="45" eb="46">
      <t>オコナ</t>
    </rPh>
    <rPh sb="48" eb="50">
      <t>リヨウ</t>
    </rPh>
    <rPh sb="50" eb="52">
      <t>モウシコミ</t>
    </rPh>
    <rPh sb="52" eb="53">
      <t>シャ</t>
    </rPh>
    <rPh sb="54" eb="56">
      <t>ドウイ</t>
    </rPh>
    <rPh sb="57" eb="58">
      <t>エ</t>
    </rPh>
    <phoneticPr fontId="3"/>
  </si>
  <si>
    <t>基準第8条</t>
    <rPh sb="2" eb="3">
      <t>ダイ</t>
    </rPh>
    <rPh sb="4" eb="5">
      <t>ジョウ</t>
    </rPh>
    <phoneticPr fontId="3"/>
  </si>
  <si>
    <t>重要事項説明書、利用契約書（利用者または家族の署名、捺印）</t>
    <rPh sb="0" eb="2">
      <t>ジュウヨウ</t>
    </rPh>
    <rPh sb="2" eb="4">
      <t>ジコウ</t>
    </rPh>
    <rPh sb="4" eb="7">
      <t>セツメイショ</t>
    </rPh>
    <rPh sb="8" eb="10">
      <t>リヨウ</t>
    </rPh>
    <rPh sb="10" eb="13">
      <t>ケイヤクショ</t>
    </rPh>
    <rPh sb="14" eb="17">
      <t>リヨウシャ</t>
    </rPh>
    <rPh sb="20" eb="22">
      <t>カゾク</t>
    </rPh>
    <rPh sb="23" eb="25">
      <t>ショメイ</t>
    </rPh>
    <rPh sb="26" eb="28">
      <t>ナツイン</t>
    </rPh>
    <phoneticPr fontId="3"/>
  </si>
  <si>
    <t>※</t>
    <phoneticPr fontId="3"/>
  </si>
  <si>
    <t>運営規程の概要、勤務体制、事故発生時の対応、苦情処理の体制等利用者のサービス選択に資すると認められる事項</t>
    <rPh sb="0" eb="2">
      <t>ウンエイ</t>
    </rPh>
    <rPh sb="2" eb="4">
      <t>キテイ</t>
    </rPh>
    <rPh sb="5" eb="7">
      <t>ガイヨウ</t>
    </rPh>
    <rPh sb="8" eb="10">
      <t>キンム</t>
    </rPh>
    <rPh sb="10" eb="12">
      <t>タイセイ</t>
    </rPh>
    <rPh sb="13" eb="15">
      <t>ジコ</t>
    </rPh>
    <rPh sb="15" eb="17">
      <t>ハッセイ</t>
    </rPh>
    <rPh sb="17" eb="18">
      <t>ジ</t>
    </rPh>
    <rPh sb="19" eb="21">
      <t>タイオウ</t>
    </rPh>
    <rPh sb="22" eb="24">
      <t>クジョウ</t>
    </rPh>
    <rPh sb="24" eb="26">
      <t>ショリ</t>
    </rPh>
    <rPh sb="27" eb="29">
      <t>タイセイ</t>
    </rPh>
    <rPh sb="29" eb="30">
      <t>トウ</t>
    </rPh>
    <rPh sb="30" eb="33">
      <t>リヨウシャ</t>
    </rPh>
    <rPh sb="38" eb="40">
      <t>センタク</t>
    </rPh>
    <rPh sb="41" eb="42">
      <t>シ</t>
    </rPh>
    <rPh sb="45" eb="46">
      <t>ミト</t>
    </rPh>
    <rPh sb="50" eb="52">
      <t>ジコウ</t>
    </rPh>
    <phoneticPr fontId="3"/>
  </si>
  <si>
    <t>受給資格等の確認</t>
    <rPh sb="0" eb="2">
      <t>ジュキュウ</t>
    </rPh>
    <rPh sb="2" eb="4">
      <t>シカク</t>
    </rPh>
    <rPh sb="4" eb="5">
      <t>トウ</t>
    </rPh>
    <rPh sb="6" eb="8">
      <t>カクニン</t>
    </rPh>
    <phoneticPr fontId="3"/>
  </si>
  <si>
    <t>　被保険者証等の確認を行っていますか。</t>
    <rPh sb="1" eb="5">
      <t>ヒホケンシャ</t>
    </rPh>
    <rPh sb="5" eb="6">
      <t>ショウ</t>
    </rPh>
    <rPh sb="6" eb="7">
      <t>トウ</t>
    </rPh>
    <rPh sb="8" eb="10">
      <t>カクニン</t>
    </rPh>
    <rPh sb="11" eb="12">
      <t>オコナ</t>
    </rPh>
    <phoneticPr fontId="3"/>
  </si>
  <si>
    <t>基準第11条</t>
    <rPh sb="0" eb="2">
      <t>キジュン</t>
    </rPh>
    <rPh sb="2" eb="3">
      <t>ダイ</t>
    </rPh>
    <rPh sb="5" eb="6">
      <t>ジョウ</t>
    </rPh>
    <phoneticPr fontId="3"/>
  </si>
  <si>
    <t>介護保険番号、有効期限等を確認している記録等</t>
    <rPh sb="0" eb="2">
      <t>カイゴ</t>
    </rPh>
    <rPh sb="2" eb="4">
      <t>ホケン</t>
    </rPh>
    <rPh sb="4" eb="6">
      <t>バンゴウ</t>
    </rPh>
    <rPh sb="7" eb="9">
      <t>ユウコウ</t>
    </rPh>
    <rPh sb="9" eb="11">
      <t>キゲン</t>
    </rPh>
    <rPh sb="11" eb="12">
      <t>トウ</t>
    </rPh>
    <rPh sb="13" eb="15">
      <t>カクニン</t>
    </rPh>
    <rPh sb="19" eb="21">
      <t>キロク</t>
    </rPh>
    <rPh sb="21" eb="22">
      <t>トウ</t>
    </rPh>
    <phoneticPr fontId="3"/>
  </si>
  <si>
    <t>心身の状況等の把握</t>
    <rPh sb="0" eb="2">
      <t>シンシン</t>
    </rPh>
    <rPh sb="3" eb="5">
      <t>ジョウキョウ</t>
    </rPh>
    <rPh sb="5" eb="6">
      <t>トウ</t>
    </rPh>
    <rPh sb="7" eb="9">
      <t>ハアク</t>
    </rPh>
    <phoneticPr fontId="3"/>
  </si>
  <si>
    <t>　サービス担当者会議等を通じて利用者の心身の状況、病歴等の把握に努めていますか。</t>
    <rPh sb="5" eb="8">
      <t>タントウシャ</t>
    </rPh>
    <rPh sb="8" eb="10">
      <t>カイギ</t>
    </rPh>
    <rPh sb="10" eb="11">
      <t>トウ</t>
    </rPh>
    <rPh sb="12" eb="13">
      <t>ツウ</t>
    </rPh>
    <rPh sb="15" eb="18">
      <t>リヨウシャ</t>
    </rPh>
    <rPh sb="19" eb="21">
      <t>シンシン</t>
    </rPh>
    <rPh sb="22" eb="24">
      <t>ジョウキョウ</t>
    </rPh>
    <rPh sb="25" eb="27">
      <t>ビョウレキ</t>
    </rPh>
    <rPh sb="27" eb="28">
      <t>トウ</t>
    </rPh>
    <rPh sb="29" eb="31">
      <t>ハアク</t>
    </rPh>
    <rPh sb="32" eb="33">
      <t>ツト</t>
    </rPh>
    <phoneticPr fontId="3"/>
  </si>
  <si>
    <t>基準第13条</t>
    <rPh sb="0" eb="2">
      <t>キジュン</t>
    </rPh>
    <rPh sb="2" eb="3">
      <t>ダイ</t>
    </rPh>
    <rPh sb="5" eb="6">
      <t>ジョウ</t>
    </rPh>
    <phoneticPr fontId="3"/>
  </si>
  <si>
    <t>サービス担当者会議の記録</t>
    <rPh sb="4" eb="7">
      <t>タントウシャ</t>
    </rPh>
    <rPh sb="7" eb="9">
      <t>カイギ</t>
    </rPh>
    <rPh sb="10" eb="12">
      <t>キロク</t>
    </rPh>
    <phoneticPr fontId="3"/>
  </si>
  <si>
    <t>居宅介護支援事業者等との連携</t>
    <rPh sb="0" eb="2">
      <t>キョタク</t>
    </rPh>
    <rPh sb="2" eb="4">
      <t>カイゴ</t>
    </rPh>
    <rPh sb="4" eb="6">
      <t>シエン</t>
    </rPh>
    <rPh sb="6" eb="9">
      <t>ジギョウシャ</t>
    </rPh>
    <rPh sb="9" eb="10">
      <t>トウ</t>
    </rPh>
    <rPh sb="12" eb="14">
      <t>レンケイ</t>
    </rPh>
    <phoneticPr fontId="3"/>
  </si>
  <si>
    <t>　介護サービスを提供する場合は、居宅介護支援事業者と密接な連携に努めていますか。(サービス終了時に際しては、利用者等への指導、主治医・居宅介護支援事業者に対する情報提供)</t>
    <rPh sb="1" eb="3">
      <t>カイゴ</t>
    </rPh>
    <rPh sb="8" eb="10">
      <t>テイキョウ</t>
    </rPh>
    <rPh sb="12" eb="14">
      <t>バアイ</t>
    </rPh>
    <rPh sb="16" eb="18">
      <t>キョタク</t>
    </rPh>
    <rPh sb="18" eb="20">
      <t>カイゴ</t>
    </rPh>
    <rPh sb="20" eb="22">
      <t>シエン</t>
    </rPh>
    <rPh sb="22" eb="25">
      <t>ジギョウシャ</t>
    </rPh>
    <rPh sb="26" eb="28">
      <t>ミッセツ</t>
    </rPh>
    <rPh sb="29" eb="31">
      <t>レンケイ</t>
    </rPh>
    <rPh sb="32" eb="33">
      <t>ツト</t>
    </rPh>
    <phoneticPr fontId="3"/>
  </si>
  <si>
    <t>基準第64条</t>
    <rPh sb="0" eb="2">
      <t>キジュン</t>
    </rPh>
    <rPh sb="2" eb="3">
      <t>ダイ</t>
    </rPh>
    <rPh sb="5" eb="6">
      <t>ジョウ</t>
    </rPh>
    <phoneticPr fontId="3"/>
  </si>
  <si>
    <t>居宅サービス計画に沿ったサービスの提供</t>
    <rPh sb="0" eb="2">
      <t>キョタク</t>
    </rPh>
    <rPh sb="6" eb="8">
      <t>ケイカク</t>
    </rPh>
    <rPh sb="9" eb="10">
      <t>ソ</t>
    </rPh>
    <rPh sb="17" eb="19">
      <t>テイキョウ</t>
    </rPh>
    <phoneticPr fontId="3"/>
  </si>
  <si>
    <t>　居宅サービス計画が作成されている場合は、当該計画に沿ったサービスを提供していますか。</t>
    <rPh sb="1" eb="3">
      <t>キョタク</t>
    </rPh>
    <rPh sb="7" eb="9">
      <t>ケイカク</t>
    </rPh>
    <rPh sb="10" eb="12">
      <t>サクセイ</t>
    </rPh>
    <rPh sb="17" eb="19">
      <t>バアイ</t>
    </rPh>
    <rPh sb="21" eb="23">
      <t>トウガイ</t>
    </rPh>
    <rPh sb="23" eb="25">
      <t>ケイカク</t>
    </rPh>
    <rPh sb="26" eb="27">
      <t>ソ</t>
    </rPh>
    <rPh sb="34" eb="36">
      <t>テイキョウ</t>
    </rPh>
    <phoneticPr fontId="3"/>
  </si>
  <si>
    <t>基準第16条</t>
    <rPh sb="0" eb="2">
      <t>キジュン</t>
    </rPh>
    <rPh sb="2" eb="3">
      <t>ダイ</t>
    </rPh>
    <rPh sb="5" eb="6">
      <t>ジョウ</t>
    </rPh>
    <phoneticPr fontId="3"/>
  </si>
  <si>
    <t>居宅サービス計画書</t>
    <rPh sb="0" eb="2">
      <t>キョタク</t>
    </rPh>
    <rPh sb="6" eb="8">
      <t>ケイカク</t>
    </rPh>
    <rPh sb="8" eb="9">
      <t>ショ</t>
    </rPh>
    <phoneticPr fontId="3"/>
  </si>
  <si>
    <t>サービスの提供の記録</t>
    <rPh sb="5" eb="7">
      <t>テイキョウ</t>
    </rPh>
    <rPh sb="8" eb="10">
      <t>キロク</t>
    </rPh>
    <phoneticPr fontId="3"/>
  </si>
  <si>
    <t>　訪問看護計画にある目標を達成するための具体的なサービスの内容が記載されていますか。</t>
    <rPh sb="1" eb="3">
      <t>ホウモン</t>
    </rPh>
    <rPh sb="3" eb="5">
      <t>カンゴ</t>
    </rPh>
    <rPh sb="5" eb="7">
      <t>ケイカク</t>
    </rPh>
    <rPh sb="10" eb="12">
      <t>モクヒョウ</t>
    </rPh>
    <rPh sb="13" eb="15">
      <t>タッセイ</t>
    </rPh>
    <rPh sb="20" eb="23">
      <t>グタイテキ</t>
    </rPh>
    <rPh sb="29" eb="31">
      <t>ナイヨウ</t>
    </rPh>
    <rPh sb="32" eb="34">
      <t>キサイ</t>
    </rPh>
    <phoneticPr fontId="3"/>
  </si>
  <si>
    <t>基準第19条</t>
    <rPh sb="2" eb="3">
      <t>ダイ</t>
    </rPh>
    <rPh sb="5" eb="6">
      <t>ジョウ</t>
    </rPh>
    <phoneticPr fontId="3"/>
  </si>
  <si>
    <t>サービス提供記録</t>
    <rPh sb="4" eb="6">
      <t>テイキョウ</t>
    </rPh>
    <rPh sb="6" eb="8">
      <t>キロク</t>
    </rPh>
    <phoneticPr fontId="3"/>
  </si>
  <si>
    <t>　介護サービスを提供した際は、提供日、提供した具体的なサービスの内容、利用者の心身の状況その他必要な事項を書面に記録していますか。また、利用者からの申し出があった場合は、その情報を提供していますか。</t>
    <rPh sb="1" eb="3">
      <t>カイゴ</t>
    </rPh>
    <rPh sb="8" eb="10">
      <t>テイキョウ</t>
    </rPh>
    <rPh sb="12" eb="13">
      <t>サイ</t>
    </rPh>
    <rPh sb="15" eb="17">
      <t>テイキョウ</t>
    </rPh>
    <rPh sb="17" eb="18">
      <t>ビ</t>
    </rPh>
    <rPh sb="19" eb="21">
      <t>テイキョウ</t>
    </rPh>
    <rPh sb="23" eb="26">
      <t>グタイテキ</t>
    </rPh>
    <rPh sb="32" eb="34">
      <t>ナイヨウ</t>
    </rPh>
    <rPh sb="35" eb="38">
      <t>リヨウシャ</t>
    </rPh>
    <rPh sb="39" eb="41">
      <t>シンシン</t>
    </rPh>
    <rPh sb="42" eb="44">
      <t>ジョウキョウ</t>
    </rPh>
    <rPh sb="46" eb="47">
      <t>タ</t>
    </rPh>
    <rPh sb="47" eb="49">
      <t>ヒツヨウ</t>
    </rPh>
    <rPh sb="50" eb="52">
      <t>ジコウ</t>
    </rPh>
    <rPh sb="53" eb="55">
      <t>ショメン</t>
    </rPh>
    <rPh sb="56" eb="58">
      <t>キロク</t>
    </rPh>
    <rPh sb="68" eb="71">
      <t>リヨウシャ</t>
    </rPh>
    <rPh sb="74" eb="75">
      <t>モウ</t>
    </rPh>
    <rPh sb="76" eb="77">
      <t>デ</t>
    </rPh>
    <rPh sb="81" eb="83">
      <t>バアイ</t>
    </rPh>
    <rPh sb="87" eb="89">
      <t>ジョウホウ</t>
    </rPh>
    <rPh sb="90" eb="92">
      <t>テイキョウ</t>
    </rPh>
    <phoneticPr fontId="3"/>
  </si>
  <si>
    <t>利用料等の受領</t>
    <rPh sb="0" eb="3">
      <t>リヨウリョウ</t>
    </rPh>
    <rPh sb="3" eb="4">
      <t>トウ</t>
    </rPh>
    <rPh sb="5" eb="7">
      <t>ジュリョウ</t>
    </rPh>
    <phoneticPr fontId="3"/>
  </si>
  <si>
    <t>　法定代理受領サービスの場合、利用者から利用者負担分の支払いを受けていますか。</t>
    <rPh sb="1" eb="3">
      <t>ホウテイ</t>
    </rPh>
    <rPh sb="3" eb="5">
      <t>ダイリ</t>
    </rPh>
    <rPh sb="5" eb="7">
      <t>ジュリョウ</t>
    </rPh>
    <rPh sb="12" eb="14">
      <t>バアイ</t>
    </rPh>
    <rPh sb="15" eb="18">
      <t>リヨウシャ</t>
    </rPh>
    <rPh sb="20" eb="23">
      <t>リヨウシャ</t>
    </rPh>
    <rPh sb="23" eb="25">
      <t>フタン</t>
    </rPh>
    <rPh sb="25" eb="26">
      <t>ブン</t>
    </rPh>
    <rPh sb="27" eb="29">
      <t>シハラ</t>
    </rPh>
    <rPh sb="31" eb="32">
      <t>ウ</t>
    </rPh>
    <phoneticPr fontId="3"/>
  </si>
  <si>
    <t>基準第66条</t>
    <rPh sb="2" eb="3">
      <t>ダイ</t>
    </rPh>
    <rPh sb="5" eb="6">
      <t>ジョウ</t>
    </rPh>
    <phoneticPr fontId="3"/>
  </si>
  <si>
    <t>請求書
領収証</t>
    <rPh sb="0" eb="3">
      <t>セイキュウショ</t>
    </rPh>
    <rPh sb="4" eb="7">
      <t>リョウシュウショウ</t>
    </rPh>
    <phoneticPr fontId="3"/>
  </si>
  <si>
    <t>　法定代理受領サービスである場合と、そうでない場合との間に差額を設けていませんか。</t>
    <rPh sb="1" eb="3">
      <t>ホウテイ</t>
    </rPh>
    <rPh sb="3" eb="5">
      <t>ダイリ</t>
    </rPh>
    <rPh sb="5" eb="7">
      <t>ジュリョウ</t>
    </rPh>
    <rPh sb="14" eb="16">
      <t>バアイ</t>
    </rPh>
    <rPh sb="23" eb="25">
      <t>バアイ</t>
    </rPh>
    <rPh sb="27" eb="28">
      <t>アイダ</t>
    </rPh>
    <rPh sb="29" eb="31">
      <t>サガク</t>
    </rPh>
    <rPh sb="32" eb="33">
      <t>モウ</t>
    </rPh>
    <phoneticPr fontId="3"/>
  </si>
  <si>
    <t>　サービス提供回数と介護給付費請求額および利用者負担額請求額との整合性は取れていますか。</t>
    <rPh sb="5" eb="7">
      <t>テイキョウ</t>
    </rPh>
    <rPh sb="7" eb="9">
      <t>カイスウ</t>
    </rPh>
    <rPh sb="10" eb="12">
      <t>カイゴ</t>
    </rPh>
    <rPh sb="12" eb="14">
      <t>キュウフ</t>
    </rPh>
    <rPh sb="14" eb="15">
      <t>ヒ</t>
    </rPh>
    <rPh sb="15" eb="17">
      <t>セイキュウ</t>
    </rPh>
    <rPh sb="17" eb="18">
      <t>ガク</t>
    </rPh>
    <rPh sb="21" eb="24">
      <t>リヨウシャ</t>
    </rPh>
    <rPh sb="24" eb="26">
      <t>フタン</t>
    </rPh>
    <rPh sb="26" eb="27">
      <t>ガク</t>
    </rPh>
    <rPh sb="27" eb="29">
      <t>セイキュウ</t>
    </rPh>
    <rPh sb="29" eb="30">
      <t>ガク</t>
    </rPh>
    <rPh sb="32" eb="35">
      <t>セイゴウセイ</t>
    </rPh>
    <rPh sb="36" eb="37">
      <t>ト</t>
    </rPh>
    <phoneticPr fontId="3"/>
  </si>
  <si>
    <t>サービス提供票
介護給付費明細書、領収証控え、サービス提供記録</t>
    <rPh sb="4" eb="6">
      <t>テイキョウ</t>
    </rPh>
    <rPh sb="6" eb="7">
      <t>ヒョウ</t>
    </rPh>
    <rPh sb="8" eb="10">
      <t>カイゴ</t>
    </rPh>
    <rPh sb="10" eb="12">
      <t>キュウフ</t>
    </rPh>
    <rPh sb="12" eb="13">
      <t>ヒ</t>
    </rPh>
    <rPh sb="13" eb="16">
      <t>メイサイショ</t>
    </rPh>
    <rPh sb="17" eb="20">
      <t>リョウシュウショウ</t>
    </rPh>
    <rPh sb="20" eb="21">
      <t>ヒカ</t>
    </rPh>
    <rPh sb="27" eb="29">
      <t>テイキョウ</t>
    </rPh>
    <rPh sb="29" eb="31">
      <t>キロク</t>
    </rPh>
    <phoneticPr fontId="3"/>
  </si>
  <si>
    <t>介護報酬請求確認表（別紙）</t>
    <rPh sb="0" eb="2">
      <t>カイゴ</t>
    </rPh>
    <rPh sb="2" eb="4">
      <t>ホウシュウ</t>
    </rPh>
    <rPh sb="4" eb="6">
      <t>セイキュウ</t>
    </rPh>
    <rPh sb="6" eb="8">
      <t>カクニン</t>
    </rPh>
    <rPh sb="8" eb="9">
      <t>ヒョウ</t>
    </rPh>
    <rPh sb="10" eb="12">
      <t>ベッシ</t>
    </rPh>
    <phoneticPr fontId="3"/>
  </si>
  <si>
    <t>　中山間地域等に居住する利用者に対し、通常の事業実施地域を越えて指定訪問看護を行った場合に交通費（実費相当額）の支払いを受けていませんか。</t>
    <rPh sb="1" eb="2">
      <t>チュウ</t>
    </rPh>
    <rPh sb="2" eb="4">
      <t>サンカン</t>
    </rPh>
    <rPh sb="4" eb="6">
      <t>チイキ</t>
    </rPh>
    <rPh sb="6" eb="7">
      <t>トウ</t>
    </rPh>
    <rPh sb="8" eb="10">
      <t>キョジュウ</t>
    </rPh>
    <rPh sb="12" eb="15">
      <t>リヨウシャ</t>
    </rPh>
    <rPh sb="16" eb="17">
      <t>タイ</t>
    </rPh>
    <rPh sb="19" eb="21">
      <t>ツウジョウ</t>
    </rPh>
    <rPh sb="22" eb="24">
      <t>ジギョウ</t>
    </rPh>
    <rPh sb="24" eb="26">
      <t>ジッシ</t>
    </rPh>
    <rPh sb="26" eb="28">
      <t>チイキ</t>
    </rPh>
    <rPh sb="29" eb="30">
      <t>コ</t>
    </rPh>
    <rPh sb="32" eb="34">
      <t>シテイ</t>
    </rPh>
    <rPh sb="34" eb="36">
      <t>ホウモン</t>
    </rPh>
    <rPh sb="36" eb="38">
      <t>カンゴ</t>
    </rPh>
    <rPh sb="39" eb="40">
      <t>オコナ</t>
    </rPh>
    <rPh sb="42" eb="44">
      <t>バアイ</t>
    </rPh>
    <rPh sb="45" eb="48">
      <t>コウツウヒ</t>
    </rPh>
    <rPh sb="49" eb="51">
      <t>ジッピ</t>
    </rPh>
    <rPh sb="51" eb="53">
      <t>ソウトウ</t>
    </rPh>
    <rPh sb="53" eb="54">
      <t>ガク</t>
    </rPh>
    <rPh sb="56" eb="58">
      <t>シハラ</t>
    </rPh>
    <rPh sb="60" eb="61">
      <t>ウ</t>
    </rPh>
    <phoneticPr fontId="3"/>
  </si>
  <si>
    <t>交通費は受領不可、所定単位数の５％に相当する単位数を加算</t>
    <rPh sb="0" eb="3">
      <t>コウツウヒ</t>
    </rPh>
    <rPh sb="4" eb="6">
      <t>ジュリョウ</t>
    </rPh>
    <rPh sb="6" eb="8">
      <t>フカ</t>
    </rPh>
    <rPh sb="9" eb="11">
      <t>ショテイ</t>
    </rPh>
    <rPh sb="11" eb="14">
      <t>タンイスウ</t>
    </rPh>
    <rPh sb="18" eb="20">
      <t>ソウトウ</t>
    </rPh>
    <rPh sb="22" eb="25">
      <t>タンイスウ</t>
    </rPh>
    <rPh sb="26" eb="28">
      <t>カサン</t>
    </rPh>
    <phoneticPr fontId="3"/>
  </si>
  <si>
    <t>福井県内は全域が中山間地域等に該当</t>
    <rPh sb="0" eb="2">
      <t>フクイ</t>
    </rPh>
    <rPh sb="2" eb="4">
      <t>ケンナイ</t>
    </rPh>
    <rPh sb="5" eb="7">
      <t>ゼンイキ</t>
    </rPh>
    <rPh sb="8" eb="9">
      <t>チュウ</t>
    </rPh>
    <rPh sb="9" eb="11">
      <t>サンカン</t>
    </rPh>
    <rPh sb="11" eb="13">
      <t>チイキ</t>
    </rPh>
    <rPh sb="13" eb="14">
      <t>トウ</t>
    </rPh>
    <rPh sb="15" eb="17">
      <t>ガイトウ</t>
    </rPh>
    <phoneticPr fontId="3"/>
  </si>
  <si>
    <t>　サービスの提供に要した費用について支払いを受ける際、利用者に対し領収証を交付していますか。</t>
    <rPh sb="6" eb="8">
      <t>テイキョウ</t>
    </rPh>
    <rPh sb="9" eb="10">
      <t>ヨウ</t>
    </rPh>
    <rPh sb="12" eb="14">
      <t>ヒヨウ</t>
    </rPh>
    <rPh sb="18" eb="20">
      <t>シハラ</t>
    </rPh>
    <rPh sb="22" eb="23">
      <t>ウ</t>
    </rPh>
    <rPh sb="25" eb="26">
      <t>サイ</t>
    </rPh>
    <rPh sb="27" eb="30">
      <t>リヨウシャ</t>
    </rPh>
    <rPh sb="31" eb="32">
      <t>タイ</t>
    </rPh>
    <rPh sb="33" eb="36">
      <t>リョウシュウショウ</t>
    </rPh>
    <rPh sb="37" eb="39">
      <t>コウフ</t>
    </rPh>
    <phoneticPr fontId="3"/>
  </si>
  <si>
    <t>法41条(8)</t>
    <rPh sb="0" eb="1">
      <t>ホウ</t>
    </rPh>
    <rPh sb="3" eb="4">
      <t>ジョウ</t>
    </rPh>
    <phoneticPr fontId="3"/>
  </si>
  <si>
    <t>　医療費控除の記載は適切ですか。</t>
    <rPh sb="1" eb="4">
      <t>イリョウヒ</t>
    </rPh>
    <rPh sb="4" eb="6">
      <t>コウジョ</t>
    </rPh>
    <rPh sb="7" eb="9">
      <t>キサイ</t>
    </rPh>
    <rPh sb="10" eb="12">
      <t>テキセツ</t>
    </rPh>
    <phoneticPr fontId="3"/>
  </si>
  <si>
    <t>訪問看護計画書および訪問看護報告書の作成</t>
    <rPh sb="0" eb="2">
      <t>ホウモン</t>
    </rPh>
    <rPh sb="2" eb="4">
      <t>カンゴ</t>
    </rPh>
    <rPh sb="4" eb="7">
      <t>ケイカクショ</t>
    </rPh>
    <rPh sb="10" eb="12">
      <t>ホウモン</t>
    </rPh>
    <rPh sb="12" eb="14">
      <t>カンゴ</t>
    </rPh>
    <rPh sb="14" eb="17">
      <t>ホウコクショ</t>
    </rPh>
    <rPh sb="18" eb="20">
      <t>サクセイ</t>
    </rPh>
    <phoneticPr fontId="3"/>
  </si>
  <si>
    <t>　看護師等（准看護師を除く。）は利用者の希望、主治医の指示および心身の状況等を踏まえて、療養上の目標を達成するための具体的な内容等を記載した訪問看護計画書を作成していますか。</t>
    <rPh sb="1" eb="4">
      <t>カンゴシ</t>
    </rPh>
    <rPh sb="4" eb="5">
      <t>トウ</t>
    </rPh>
    <rPh sb="6" eb="10">
      <t>ジュンカンゴシ</t>
    </rPh>
    <rPh sb="11" eb="12">
      <t>ノゾ</t>
    </rPh>
    <rPh sb="16" eb="19">
      <t>リヨウシャ</t>
    </rPh>
    <rPh sb="20" eb="22">
      <t>キボウ</t>
    </rPh>
    <rPh sb="23" eb="26">
      <t>シュジイ</t>
    </rPh>
    <rPh sb="27" eb="29">
      <t>シジ</t>
    </rPh>
    <rPh sb="32" eb="34">
      <t>シンシン</t>
    </rPh>
    <rPh sb="35" eb="37">
      <t>ジョウキョウ</t>
    </rPh>
    <rPh sb="37" eb="38">
      <t>トウ</t>
    </rPh>
    <rPh sb="39" eb="40">
      <t>フ</t>
    </rPh>
    <rPh sb="44" eb="46">
      <t>リョウヨウ</t>
    </rPh>
    <rPh sb="46" eb="47">
      <t>ジョウ</t>
    </rPh>
    <rPh sb="48" eb="50">
      <t>モクヒョウ</t>
    </rPh>
    <rPh sb="51" eb="53">
      <t>タッセイ</t>
    </rPh>
    <rPh sb="58" eb="61">
      <t>グタイテキ</t>
    </rPh>
    <rPh sb="62" eb="64">
      <t>ナイヨウ</t>
    </rPh>
    <rPh sb="64" eb="65">
      <t>トウ</t>
    </rPh>
    <rPh sb="66" eb="68">
      <t>キサイ</t>
    </rPh>
    <rPh sb="70" eb="72">
      <t>ホウモン</t>
    </rPh>
    <rPh sb="72" eb="74">
      <t>カンゴ</t>
    </rPh>
    <rPh sb="74" eb="77">
      <t>ケイカクショ</t>
    </rPh>
    <rPh sb="78" eb="80">
      <t>サクセイ</t>
    </rPh>
    <phoneticPr fontId="3"/>
  </si>
  <si>
    <t>基準第70条</t>
    <rPh sb="2" eb="3">
      <t>ダイ</t>
    </rPh>
    <rPh sb="5" eb="6">
      <t>ジョウ</t>
    </rPh>
    <phoneticPr fontId="3"/>
  </si>
  <si>
    <t>主治の医師の指示および居宅サービス計画に基づく訪問看護計画書（利用者または家族の署名、捺印）
アセスメントシート
モニタリングシート</t>
    <rPh sb="0" eb="2">
      <t>オモオサム</t>
    </rPh>
    <rPh sb="3" eb="5">
      <t>イシ</t>
    </rPh>
    <rPh sb="6" eb="8">
      <t>シジ</t>
    </rPh>
    <rPh sb="11" eb="13">
      <t>キョタク</t>
    </rPh>
    <rPh sb="17" eb="19">
      <t>ケイカク</t>
    </rPh>
    <rPh sb="20" eb="21">
      <t>モト</t>
    </rPh>
    <rPh sb="23" eb="25">
      <t>ホウモン</t>
    </rPh>
    <rPh sb="25" eb="27">
      <t>カンゴ</t>
    </rPh>
    <rPh sb="27" eb="30">
      <t>ケイカクショ</t>
    </rPh>
    <rPh sb="31" eb="34">
      <t>リヨウシャ</t>
    </rPh>
    <rPh sb="37" eb="39">
      <t>カゾク</t>
    </rPh>
    <rPh sb="40" eb="42">
      <t>ショメイ</t>
    </rPh>
    <rPh sb="43" eb="45">
      <t>ナツイン</t>
    </rPh>
    <phoneticPr fontId="3"/>
  </si>
  <si>
    <t>　訪問看護計画書は居宅サービス計画に沿った内容となっていますか。また、必要に応じて変更していますか。</t>
    <rPh sb="1" eb="3">
      <t>ホウモン</t>
    </rPh>
    <rPh sb="3" eb="5">
      <t>カンゴ</t>
    </rPh>
    <rPh sb="5" eb="7">
      <t>ケイカク</t>
    </rPh>
    <rPh sb="7" eb="8">
      <t>ショ</t>
    </rPh>
    <rPh sb="9" eb="11">
      <t>キョタク</t>
    </rPh>
    <rPh sb="15" eb="17">
      <t>ケイカク</t>
    </rPh>
    <rPh sb="18" eb="19">
      <t>ソ</t>
    </rPh>
    <rPh sb="21" eb="23">
      <t>ナイヨウ</t>
    </rPh>
    <rPh sb="35" eb="37">
      <t>ヒツヨウ</t>
    </rPh>
    <rPh sb="38" eb="39">
      <t>オウ</t>
    </rPh>
    <rPh sb="41" eb="43">
      <t>ヘンコウ</t>
    </rPh>
    <phoneticPr fontId="3"/>
  </si>
  <si>
    <t>　訪問看護計画書の主要な事項について利用者およびその家族に説明を行い、利用者から同意を得ていますか。</t>
    <rPh sb="1" eb="3">
      <t>ホウモン</t>
    </rPh>
    <rPh sb="3" eb="5">
      <t>カンゴ</t>
    </rPh>
    <rPh sb="5" eb="7">
      <t>ケイカク</t>
    </rPh>
    <rPh sb="7" eb="8">
      <t>ショ</t>
    </rPh>
    <rPh sb="9" eb="11">
      <t>シュヨウ</t>
    </rPh>
    <rPh sb="12" eb="14">
      <t>ジコウ</t>
    </rPh>
    <rPh sb="18" eb="21">
      <t>リヨウシャ</t>
    </rPh>
    <rPh sb="26" eb="28">
      <t>カゾク</t>
    </rPh>
    <rPh sb="29" eb="31">
      <t>セツメイ</t>
    </rPh>
    <rPh sb="32" eb="33">
      <t>オコナ</t>
    </rPh>
    <rPh sb="35" eb="38">
      <t>リヨウシャ</t>
    </rPh>
    <rPh sb="40" eb="42">
      <t>ドウイ</t>
    </rPh>
    <rPh sb="43" eb="44">
      <t>エ</t>
    </rPh>
    <phoneticPr fontId="3"/>
  </si>
  <si>
    <t>　訪問看護計画書を利用者に交付していますか。</t>
    <rPh sb="1" eb="3">
      <t>ホウモン</t>
    </rPh>
    <rPh sb="3" eb="5">
      <t>カンゴ</t>
    </rPh>
    <rPh sb="5" eb="7">
      <t>ケイカク</t>
    </rPh>
    <rPh sb="7" eb="8">
      <t>ショ</t>
    </rPh>
    <rPh sb="9" eb="12">
      <t>リヨウシャ</t>
    </rPh>
    <rPh sb="13" eb="15">
      <t>コウフ</t>
    </rPh>
    <phoneticPr fontId="3"/>
  </si>
  <si>
    <t>　訪問日・提供した看護内容等を記載した訪問看護報告書を作成していますか。</t>
    <rPh sb="1" eb="4">
      <t>ホウモンビ</t>
    </rPh>
    <rPh sb="5" eb="7">
      <t>テイキョウ</t>
    </rPh>
    <rPh sb="9" eb="11">
      <t>カンゴ</t>
    </rPh>
    <rPh sb="11" eb="13">
      <t>ナイヨウ</t>
    </rPh>
    <rPh sb="13" eb="14">
      <t>トウ</t>
    </rPh>
    <rPh sb="15" eb="17">
      <t>キサイ</t>
    </rPh>
    <rPh sb="19" eb="21">
      <t>ホウモン</t>
    </rPh>
    <rPh sb="21" eb="23">
      <t>カンゴ</t>
    </rPh>
    <rPh sb="23" eb="26">
      <t>ホウコクショ</t>
    </rPh>
    <rPh sb="27" eb="29">
      <t>サクセイ</t>
    </rPh>
    <phoneticPr fontId="3"/>
  </si>
  <si>
    <t>訪問看護報告書</t>
    <rPh sb="0" eb="2">
      <t>ホウモン</t>
    </rPh>
    <rPh sb="2" eb="4">
      <t>カンゴ</t>
    </rPh>
    <rPh sb="4" eb="7">
      <t>ホウコクショ</t>
    </rPh>
    <phoneticPr fontId="3"/>
  </si>
  <si>
    <t>緊急時等の対応</t>
    <rPh sb="0" eb="3">
      <t>キンキュウジ</t>
    </rPh>
    <rPh sb="3" eb="4">
      <t>トウ</t>
    </rPh>
    <rPh sb="5" eb="7">
      <t>タイオウ</t>
    </rPh>
    <phoneticPr fontId="3"/>
  </si>
  <si>
    <t>　利用者の病状の急変など緊急時には、必要に応じ臨時応急の手当を行うとともに、主治医への連絡など必要な措置を講じていますか。</t>
    <rPh sb="1" eb="4">
      <t>リヨウシャ</t>
    </rPh>
    <rPh sb="5" eb="7">
      <t>ビョウジョウ</t>
    </rPh>
    <rPh sb="8" eb="10">
      <t>キュウヘン</t>
    </rPh>
    <rPh sb="12" eb="15">
      <t>キンキュウジ</t>
    </rPh>
    <rPh sb="18" eb="20">
      <t>ヒツヨウ</t>
    </rPh>
    <rPh sb="21" eb="22">
      <t>オウ</t>
    </rPh>
    <rPh sb="23" eb="25">
      <t>リンジ</t>
    </rPh>
    <rPh sb="25" eb="27">
      <t>オウキュウ</t>
    </rPh>
    <rPh sb="28" eb="30">
      <t>テアテ</t>
    </rPh>
    <rPh sb="31" eb="32">
      <t>オコナ</t>
    </rPh>
    <rPh sb="38" eb="41">
      <t>シュジイ</t>
    </rPh>
    <rPh sb="43" eb="45">
      <t>レンラク</t>
    </rPh>
    <rPh sb="47" eb="49">
      <t>ヒツヨウ</t>
    </rPh>
    <rPh sb="50" eb="52">
      <t>ソチ</t>
    </rPh>
    <rPh sb="53" eb="54">
      <t>コウ</t>
    </rPh>
    <phoneticPr fontId="3"/>
  </si>
  <si>
    <t>基準第72条</t>
    <rPh sb="0" eb="2">
      <t>キジュン</t>
    </rPh>
    <rPh sb="2" eb="3">
      <t>ダイ</t>
    </rPh>
    <rPh sb="5" eb="6">
      <t>ジョウ</t>
    </rPh>
    <phoneticPr fontId="3"/>
  </si>
  <si>
    <t>緊急時対応マニュアル
サービス提供記録</t>
    <rPh sb="0" eb="3">
      <t>キンキュウジ</t>
    </rPh>
    <rPh sb="3" eb="5">
      <t>タイオウ</t>
    </rPh>
    <rPh sb="15" eb="17">
      <t>テイキョウ</t>
    </rPh>
    <rPh sb="17" eb="19">
      <t>キロク</t>
    </rPh>
    <phoneticPr fontId="3"/>
  </si>
  <si>
    <t>運営規程</t>
    <rPh sb="0" eb="2">
      <t>ウンエイ</t>
    </rPh>
    <rPh sb="2" eb="4">
      <t>キテイ</t>
    </rPh>
    <phoneticPr fontId="3"/>
  </si>
  <si>
    <t>　以下の事項を運営規程に定めていますか。</t>
    <rPh sb="1" eb="3">
      <t>イカ</t>
    </rPh>
    <rPh sb="4" eb="6">
      <t>ジコウ</t>
    </rPh>
    <rPh sb="7" eb="9">
      <t>ウンエイ</t>
    </rPh>
    <rPh sb="9" eb="11">
      <t>キテイ</t>
    </rPh>
    <rPh sb="12" eb="13">
      <t>サダ</t>
    </rPh>
    <phoneticPr fontId="3"/>
  </si>
  <si>
    <t>基準第73条</t>
    <rPh sb="0" eb="2">
      <t>キジュン</t>
    </rPh>
    <rPh sb="2" eb="3">
      <t>ダイ</t>
    </rPh>
    <rPh sb="5" eb="6">
      <t>ジョウ</t>
    </rPh>
    <phoneticPr fontId="3"/>
  </si>
  <si>
    <t>事業の目的および運営の方針</t>
    <rPh sb="0" eb="2">
      <t>ジギョウ</t>
    </rPh>
    <rPh sb="3" eb="5">
      <t>モクテキ</t>
    </rPh>
    <rPh sb="8" eb="10">
      <t>ウンエイ</t>
    </rPh>
    <rPh sb="11" eb="13">
      <t>ホウシン</t>
    </rPh>
    <phoneticPr fontId="3"/>
  </si>
  <si>
    <t>従業者の職種、員数および職務内容</t>
    <rPh sb="0" eb="3">
      <t>ジュウギョウシャ</t>
    </rPh>
    <rPh sb="4" eb="6">
      <t>ショクシュ</t>
    </rPh>
    <rPh sb="7" eb="9">
      <t>インスウ</t>
    </rPh>
    <rPh sb="12" eb="14">
      <t>ショクム</t>
    </rPh>
    <rPh sb="14" eb="16">
      <t>ナイヨウ</t>
    </rPh>
    <phoneticPr fontId="3"/>
  </si>
  <si>
    <t>営業日および営業時間</t>
    <rPh sb="0" eb="3">
      <t>エイギョウビ</t>
    </rPh>
    <rPh sb="6" eb="8">
      <t>エイギョウ</t>
    </rPh>
    <rPh sb="8" eb="10">
      <t>ジカン</t>
    </rPh>
    <phoneticPr fontId="3"/>
  </si>
  <si>
    <t>サービスの内容および利用料その他費用の額</t>
    <rPh sb="5" eb="7">
      <t>ナイヨウ</t>
    </rPh>
    <rPh sb="10" eb="13">
      <t>リヨウリョウ</t>
    </rPh>
    <rPh sb="15" eb="16">
      <t>タ</t>
    </rPh>
    <rPh sb="16" eb="18">
      <t>ヒヨウ</t>
    </rPh>
    <rPh sb="19" eb="20">
      <t>ガク</t>
    </rPh>
    <phoneticPr fontId="3"/>
  </si>
  <si>
    <t>通常の事業の実施地域</t>
    <rPh sb="0" eb="2">
      <t>ツウジョウ</t>
    </rPh>
    <rPh sb="3" eb="5">
      <t>ジギョウ</t>
    </rPh>
    <rPh sb="6" eb="8">
      <t>ジッシ</t>
    </rPh>
    <rPh sb="8" eb="10">
      <t>チイキ</t>
    </rPh>
    <phoneticPr fontId="3"/>
  </si>
  <si>
    <t>緊急時等における対応方法</t>
    <rPh sb="0" eb="3">
      <t>キンキュウジ</t>
    </rPh>
    <rPh sb="3" eb="4">
      <t>トウ</t>
    </rPh>
    <rPh sb="8" eb="10">
      <t>タイオウ</t>
    </rPh>
    <rPh sb="10" eb="12">
      <t>ホウホウ</t>
    </rPh>
    <phoneticPr fontId="3"/>
  </si>
  <si>
    <t>虐待の防止のための措置に関する事項</t>
    <rPh sb="0" eb="2">
      <t>ギャクタイ</t>
    </rPh>
    <rPh sb="3" eb="5">
      <t>ボウシ</t>
    </rPh>
    <rPh sb="9" eb="11">
      <t>ソチ</t>
    </rPh>
    <rPh sb="12" eb="13">
      <t>カン</t>
    </rPh>
    <rPh sb="15" eb="17">
      <t>ジコウ</t>
    </rPh>
    <phoneticPr fontId="3"/>
  </si>
  <si>
    <t>その他運営に関する重要事項</t>
    <rPh sb="2" eb="3">
      <t>タ</t>
    </rPh>
    <rPh sb="3" eb="5">
      <t>ウンエイ</t>
    </rPh>
    <rPh sb="6" eb="7">
      <t>カン</t>
    </rPh>
    <rPh sb="9" eb="11">
      <t>ジュウヨウ</t>
    </rPh>
    <rPh sb="11" eb="13">
      <t>ジコウ</t>
    </rPh>
    <phoneticPr fontId="3"/>
  </si>
  <si>
    <t>勤務体制の確保等</t>
    <rPh sb="0" eb="2">
      <t>キンム</t>
    </rPh>
    <rPh sb="2" eb="4">
      <t>タイセイ</t>
    </rPh>
    <rPh sb="5" eb="7">
      <t>カクホ</t>
    </rPh>
    <rPh sb="7" eb="8">
      <t>トウ</t>
    </rPh>
    <phoneticPr fontId="3"/>
  </si>
  <si>
    <t>　当該事業所の看護師等によってサービスを提供していますか。</t>
    <rPh sb="1" eb="3">
      <t>トウガイ</t>
    </rPh>
    <rPh sb="3" eb="6">
      <t>ジギョウショ</t>
    </rPh>
    <rPh sb="7" eb="10">
      <t>カンゴシ</t>
    </rPh>
    <rPh sb="10" eb="11">
      <t>トウ</t>
    </rPh>
    <rPh sb="20" eb="22">
      <t>テイキョウ</t>
    </rPh>
    <phoneticPr fontId="3"/>
  </si>
  <si>
    <t>基準第30条</t>
    <rPh sb="0" eb="2">
      <t>キジュン</t>
    </rPh>
    <rPh sb="2" eb="3">
      <t>ダイ</t>
    </rPh>
    <rPh sb="5" eb="6">
      <t>ジョウ</t>
    </rPh>
    <phoneticPr fontId="3"/>
  </si>
  <si>
    <t>雇用の形態（常勤・非常勤）が分かる文書</t>
    <rPh sb="0" eb="2">
      <t>コヨウ</t>
    </rPh>
    <rPh sb="3" eb="5">
      <t>ケイタイ</t>
    </rPh>
    <rPh sb="6" eb="8">
      <t>ジョウキン</t>
    </rPh>
    <rPh sb="9" eb="12">
      <t>ヒジョウキン</t>
    </rPh>
    <rPh sb="14" eb="15">
      <t>ワ</t>
    </rPh>
    <rPh sb="17" eb="19">
      <t>ブンショ</t>
    </rPh>
    <phoneticPr fontId="3"/>
  </si>
  <si>
    <t>　看護師等に対して研修の機会を確保していますか。</t>
    <rPh sb="1" eb="4">
      <t>カンゴシ</t>
    </rPh>
    <rPh sb="4" eb="5">
      <t>トウ</t>
    </rPh>
    <rPh sb="6" eb="7">
      <t>タイ</t>
    </rPh>
    <rPh sb="9" eb="11">
      <t>ケンシュウ</t>
    </rPh>
    <rPh sb="12" eb="14">
      <t>キカイ</t>
    </rPh>
    <rPh sb="15" eb="17">
      <t>カクホ</t>
    </rPh>
    <phoneticPr fontId="3"/>
  </si>
  <si>
    <t>研修計画、記録</t>
    <rPh sb="0" eb="2">
      <t>ケンシュウ</t>
    </rPh>
    <rPh sb="2" eb="4">
      <t>ケイカク</t>
    </rPh>
    <rPh sb="5" eb="7">
      <t>キロク</t>
    </rPh>
    <phoneticPr fontId="3"/>
  </si>
  <si>
    <t>　セクシュアルハラスメントやパワーハラスメントにより従業者等の就業環境が害されることを防止するための方針の明確化等の必要な措置を講じていますか。（セクシュアルハラスメントについては、上司や同僚に限らず、利用者やその家族等から受けるものも含まれることに留意してください。）</t>
    <rPh sb="26" eb="29">
      <t>ジュウギョウシャ</t>
    </rPh>
    <rPh sb="29" eb="30">
      <t>トウ</t>
    </rPh>
    <rPh sb="31" eb="33">
      <t>シュウギョウ</t>
    </rPh>
    <rPh sb="33" eb="35">
      <t>カンキョウ</t>
    </rPh>
    <rPh sb="36" eb="37">
      <t>ガイ</t>
    </rPh>
    <rPh sb="43" eb="45">
      <t>ボウシ</t>
    </rPh>
    <rPh sb="50" eb="52">
      <t>ホウシン</t>
    </rPh>
    <rPh sb="53" eb="56">
      <t>メイカクカ</t>
    </rPh>
    <rPh sb="56" eb="57">
      <t>トウ</t>
    </rPh>
    <rPh sb="58" eb="60">
      <t>ヒツヨウ</t>
    </rPh>
    <rPh sb="61" eb="63">
      <t>ソチ</t>
    </rPh>
    <rPh sb="64" eb="65">
      <t>コウ</t>
    </rPh>
    <rPh sb="91" eb="93">
      <t>ジョウシ</t>
    </rPh>
    <rPh sb="94" eb="96">
      <t>ドウリョウ</t>
    </rPh>
    <rPh sb="97" eb="98">
      <t>カギ</t>
    </rPh>
    <rPh sb="101" eb="104">
      <t>リヨウシャ</t>
    </rPh>
    <rPh sb="107" eb="109">
      <t>カゾク</t>
    </rPh>
    <rPh sb="109" eb="110">
      <t>トウ</t>
    </rPh>
    <rPh sb="112" eb="113">
      <t>ウ</t>
    </rPh>
    <rPh sb="118" eb="119">
      <t>フク</t>
    </rPh>
    <rPh sb="125" eb="127">
      <t>リュウイ</t>
    </rPh>
    <phoneticPr fontId="3"/>
  </si>
  <si>
    <t>事業主が講ずべき措置</t>
    <rPh sb="0" eb="3">
      <t>ジギョウヌシ</t>
    </rPh>
    <rPh sb="4" eb="5">
      <t>コウ</t>
    </rPh>
    <rPh sb="8" eb="10">
      <t>ソチ</t>
    </rPh>
    <phoneticPr fontId="3"/>
  </si>
  <si>
    <t>職場におけるハラスメントの内容および職場におけるハラスメントを行ってはならない旨の方針を明確化し、従業者に周知・啓発すること。</t>
    <rPh sb="0" eb="2">
      <t>ショクバ</t>
    </rPh>
    <rPh sb="13" eb="15">
      <t>ナイヨウ</t>
    </rPh>
    <rPh sb="18" eb="20">
      <t>ショクバ</t>
    </rPh>
    <rPh sb="31" eb="32">
      <t>オコナ</t>
    </rPh>
    <rPh sb="39" eb="40">
      <t>ムネ</t>
    </rPh>
    <rPh sb="41" eb="43">
      <t>ホウシン</t>
    </rPh>
    <rPh sb="44" eb="47">
      <t>メイカクカ</t>
    </rPh>
    <rPh sb="49" eb="52">
      <t>ジュウギョウシャ</t>
    </rPh>
    <rPh sb="53" eb="55">
      <t>シュウチ</t>
    </rPh>
    <rPh sb="56" eb="58">
      <t>ケイハツ</t>
    </rPh>
    <phoneticPr fontId="3"/>
  </si>
  <si>
    <t>ハラスメントの相談に対応する担当者を決め、従業者に周知すること。</t>
    <rPh sb="7" eb="9">
      <t>ソウダン</t>
    </rPh>
    <rPh sb="10" eb="12">
      <t>タイオウ</t>
    </rPh>
    <rPh sb="14" eb="17">
      <t>タントウシャ</t>
    </rPh>
    <rPh sb="18" eb="19">
      <t>キ</t>
    </rPh>
    <rPh sb="21" eb="24">
      <t>ジュウギョウシャ</t>
    </rPh>
    <rPh sb="25" eb="27">
      <t>シュウチ</t>
    </rPh>
    <phoneticPr fontId="3"/>
  </si>
  <si>
    <t>業務継続計画の策定等</t>
    <rPh sb="0" eb="2">
      <t>ギョウム</t>
    </rPh>
    <rPh sb="2" eb="4">
      <t>ケイゾク</t>
    </rPh>
    <rPh sb="4" eb="6">
      <t>ケイカク</t>
    </rPh>
    <rPh sb="7" eb="9">
      <t>サクテイ</t>
    </rPh>
    <rPh sb="9" eb="10">
      <t>トウ</t>
    </rPh>
    <phoneticPr fontId="3"/>
  </si>
  <si>
    <t>　感染症や非常災害の発生時において、以下の事項を記載した業務継続計画を策定していますか。
（感染症および災害の業務継続計画を一体的に作成することも可能）</t>
    <rPh sb="1" eb="4">
      <t>カンセンショウ</t>
    </rPh>
    <rPh sb="5" eb="7">
      <t>ヒジョウ</t>
    </rPh>
    <rPh sb="7" eb="9">
      <t>サイガイ</t>
    </rPh>
    <rPh sb="10" eb="12">
      <t>ハッセイ</t>
    </rPh>
    <rPh sb="12" eb="13">
      <t>ジ</t>
    </rPh>
    <rPh sb="18" eb="20">
      <t>イカ</t>
    </rPh>
    <rPh sb="21" eb="23">
      <t>ジコウ</t>
    </rPh>
    <rPh sb="24" eb="26">
      <t>キサイ</t>
    </rPh>
    <rPh sb="28" eb="30">
      <t>ギョウム</t>
    </rPh>
    <rPh sb="30" eb="32">
      <t>ケイゾク</t>
    </rPh>
    <rPh sb="32" eb="34">
      <t>ケイカク</t>
    </rPh>
    <rPh sb="35" eb="37">
      <t>サクテイ</t>
    </rPh>
    <rPh sb="46" eb="49">
      <t>カンセンショウ</t>
    </rPh>
    <rPh sb="52" eb="54">
      <t>サイガイ</t>
    </rPh>
    <rPh sb="55" eb="57">
      <t>ギョウム</t>
    </rPh>
    <rPh sb="57" eb="59">
      <t>ケイゾク</t>
    </rPh>
    <rPh sb="59" eb="61">
      <t>ケイカク</t>
    </rPh>
    <rPh sb="62" eb="65">
      <t>イッタイテキ</t>
    </rPh>
    <rPh sb="66" eb="68">
      <t>サクセイ</t>
    </rPh>
    <rPh sb="73" eb="75">
      <t>カノウ</t>
    </rPh>
    <phoneticPr fontId="3"/>
  </si>
  <si>
    <t>基準第30条の2</t>
    <rPh sb="0" eb="2">
      <t>キジュン</t>
    </rPh>
    <rPh sb="2" eb="3">
      <t>ダイ</t>
    </rPh>
    <rPh sb="5" eb="6">
      <t>ジョウ</t>
    </rPh>
    <phoneticPr fontId="3"/>
  </si>
  <si>
    <t>感染症にかかる業務継続計画</t>
    <rPh sb="0" eb="3">
      <t>カンセンショウ</t>
    </rPh>
    <rPh sb="7" eb="9">
      <t>ギョウム</t>
    </rPh>
    <rPh sb="9" eb="11">
      <t>ケイゾク</t>
    </rPh>
    <rPh sb="11" eb="13">
      <t>ケイカク</t>
    </rPh>
    <phoneticPr fontId="3"/>
  </si>
  <si>
    <t>平時からの備え（体制構築・整備、感染症防止に向けた取り組みの実施、備蓄品の確保等）</t>
    <rPh sb="0" eb="2">
      <t>ヘイジ</t>
    </rPh>
    <rPh sb="5" eb="6">
      <t>ソナ</t>
    </rPh>
    <rPh sb="8" eb="10">
      <t>タイセイ</t>
    </rPh>
    <rPh sb="10" eb="12">
      <t>コウチク</t>
    </rPh>
    <rPh sb="13" eb="15">
      <t>セイビ</t>
    </rPh>
    <rPh sb="16" eb="19">
      <t>カンセンショウ</t>
    </rPh>
    <rPh sb="19" eb="21">
      <t>ボウシ</t>
    </rPh>
    <rPh sb="22" eb="23">
      <t>ム</t>
    </rPh>
    <rPh sb="25" eb="26">
      <t>ト</t>
    </rPh>
    <rPh sb="27" eb="28">
      <t>ク</t>
    </rPh>
    <rPh sb="30" eb="32">
      <t>ジッシ</t>
    </rPh>
    <rPh sb="33" eb="35">
      <t>ビチク</t>
    </rPh>
    <rPh sb="35" eb="36">
      <t>ヒン</t>
    </rPh>
    <rPh sb="37" eb="39">
      <t>カクホ</t>
    </rPh>
    <rPh sb="39" eb="40">
      <t>トウ</t>
    </rPh>
    <phoneticPr fontId="3"/>
  </si>
  <si>
    <t>初動対応</t>
    <rPh sb="0" eb="2">
      <t>ショドウ</t>
    </rPh>
    <rPh sb="2" eb="4">
      <t>タイオウ</t>
    </rPh>
    <phoneticPr fontId="3"/>
  </si>
  <si>
    <t>感染拡大防止体制の確立（保健所との連携、濃厚接触者への対応、関係者との情報共有等）</t>
    <rPh sb="0" eb="2">
      <t>カンセン</t>
    </rPh>
    <rPh sb="2" eb="4">
      <t>カクダイ</t>
    </rPh>
    <rPh sb="4" eb="6">
      <t>ボウシ</t>
    </rPh>
    <rPh sb="6" eb="8">
      <t>タイセイ</t>
    </rPh>
    <rPh sb="9" eb="11">
      <t>カクリツ</t>
    </rPh>
    <rPh sb="12" eb="15">
      <t>ホケンジョ</t>
    </rPh>
    <rPh sb="17" eb="19">
      <t>レンケイ</t>
    </rPh>
    <rPh sb="20" eb="22">
      <t>ノウコウ</t>
    </rPh>
    <rPh sb="22" eb="24">
      <t>セッショク</t>
    </rPh>
    <rPh sb="24" eb="25">
      <t>シャ</t>
    </rPh>
    <rPh sb="27" eb="29">
      <t>タイオウ</t>
    </rPh>
    <rPh sb="30" eb="33">
      <t>カンケイシャ</t>
    </rPh>
    <rPh sb="35" eb="37">
      <t>ジョウホウ</t>
    </rPh>
    <rPh sb="37" eb="39">
      <t>キョウユウ</t>
    </rPh>
    <rPh sb="39" eb="40">
      <t>トウ</t>
    </rPh>
    <phoneticPr fontId="3"/>
  </si>
  <si>
    <t>災害にかかる業務継続計画</t>
    <rPh sb="0" eb="2">
      <t>サイガイ</t>
    </rPh>
    <rPh sb="6" eb="8">
      <t>ギョウム</t>
    </rPh>
    <rPh sb="8" eb="10">
      <t>ケイゾク</t>
    </rPh>
    <rPh sb="10" eb="12">
      <t>ケイカク</t>
    </rPh>
    <phoneticPr fontId="3"/>
  </si>
  <si>
    <t>平常時の対応（建物・設備の安全対策、電気・水道等のライフラインが停止した場合の対策、必需品の備蓄等）</t>
    <rPh sb="0" eb="2">
      <t>ヘイジョウ</t>
    </rPh>
    <rPh sb="2" eb="3">
      <t>ジ</t>
    </rPh>
    <rPh sb="4" eb="6">
      <t>タイオウ</t>
    </rPh>
    <rPh sb="7" eb="9">
      <t>タテモノ</t>
    </rPh>
    <rPh sb="10" eb="12">
      <t>セツビ</t>
    </rPh>
    <rPh sb="13" eb="15">
      <t>アンゼン</t>
    </rPh>
    <rPh sb="15" eb="17">
      <t>タイサク</t>
    </rPh>
    <rPh sb="18" eb="20">
      <t>デンキ</t>
    </rPh>
    <rPh sb="21" eb="23">
      <t>スイドウ</t>
    </rPh>
    <rPh sb="23" eb="24">
      <t>トウ</t>
    </rPh>
    <rPh sb="32" eb="34">
      <t>テイシ</t>
    </rPh>
    <rPh sb="36" eb="38">
      <t>バアイ</t>
    </rPh>
    <rPh sb="39" eb="41">
      <t>タイサク</t>
    </rPh>
    <rPh sb="42" eb="45">
      <t>ヒツジュヒン</t>
    </rPh>
    <rPh sb="46" eb="48">
      <t>ビチク</t>
    </rPh>
    <rPh sb="48" eb="49">
      <t>トウ</t>
    </rPh>
    <phoneticPr fontId="3"/>
  </si>
  <si>
    <t>緊急時の対応(業務継続計画発動基準、対応体制等)</t>
    <rPh sb="0" eb="3">
      <t>キンキュウジ</t>
    </rPh>
    <rPh sb="4" eb="6">
      <t>タイオウ</t>
    </rPh>
    <rPh sb="7" eb="9">
      <t>ギョウム</t>
    </rPh>
    <rPh sb="9" eb="11">
      <t>ケイゾク</t>
    </rPh>
    <rPh sb="11" eb="13">
      <t>ケイカク</t>
    </rPh>
    <rPh sb="13" eb="15">
      <t>ハツドウ</t>
    </rPh>
    <rPh sb="15" eb="17">
      <t>キジュン</t>
    </rPh>
    <rPh sb="18" eb="20">
      <t>タイオウ</t>
    </rPh>
    <rPh sb="20" eb="22">
      <t>タイセイ</t>
    </rPh>
    <rPh sb="22" eb="23">
      <t>トウ</t>
    </rPh>
    <phoneticPr fontId="3"/>
  </si>
  <si>
    <t>他施設および地域との連携</t>
    <rPh sb="0" eb="1">
      <t>ホカ</t>
    </rPh>
    <rPh sb="1" eb="3">
      <t>シセツ</t>
    </rPh>
    <rPh sb="6" eb="8">
      <t>チイキ</t>
    </rPh>
    <rPh sb="10" eb="12">
      <t>レンケイ</t>
    </rPh>
    <phoneticPr fontId="3"/>
  </si>
  <si>
    <t>　訪問看護従業者等に対し、業務継続計画について周知するとともに、感染症および災害の業務継続計画にかかる研修および訓練を定期的（年１回以上）に実施していますか。</t>
    <rPh sb="1" eb="3">
      <t>ホウモン</t>
    </rPh>
    <rPh sb="3" eb="5">
      <t>カンゴ</t>
    </rPh>
    <rPh sb="5" eb="8">
      <t>ジュウギョウシャ</t>
    </rPh>
    <rPh sb="8" eb="9">
      <t>トウ</t>
    </rPh>
    <rPh sb="10" eb="11">
      <t>タイ</t>
    </rPh>
    <rPh sb="13" eb="15">
      <t>ギョウム</t>
    </rPh>
    <rPh sb="15" eb="17">
      <t>ケイゾク</t>
    </rPh>
    <rPh sb="17" eb="19">
      <t>ケイカク</t>
    </rPh>
    <rPh sb="23" eb="25">
      <t>シュウチ</t>
    </rPh>
    <rPh sb="32" eb="35">
      <t>カンセンショウ</t>
    </rPh>
    <rPh sb="38" eb="40">
      <t>サイガイ</t>
    </rPh>
    <rPh sb="41" eb="43">
      <t>ギョウム</t>
    </rPh>
    <rPh sb="43" eb="45">
      <t>ケイゾク</t>
    </rPh>
    <rPh sb="45" eb="47">
      <t>ケイカク</t>
    </rPh>
    <rPh sb="51" eb="53">
      <t>ケンシュウ</t>
    </rPh>
    <rPh sb="56" eb="58">
      <t>クンレン</t>
    </rPh>
    <rPh sb="59" eb="62">
      <t>テイキテキ</t>
    </rPh>
    <rPh sb="63" eb="64">
      <t>ネン</t>
    </rPh>
    <rPh sb="65" eb="66">
      <t>カイ</t>
    </rPh>
    <rPh sb="66" eb="68">
      <t>イジョウ</t>
    </rPh>
    <rPh sb="70" eb="72">
      <t>ジッシ</t>
    </rPh>
    <phoneticPr fontId="3"/>
  </si>
  <si>
    <t>感染症の業務継続計画にかかる研修(訓練)については、感染症の予防およびまん延防止のための研修(訓練)と一体的に実施することも差し支えない。</t>
    <rPh sb="0" eb="3">
      <t>カンセンショウ</t>
    </rPh>
    <rPh sb="4" eb="6">
      <t>ギョウム</t>
    </rPh>
    <rPh sb="6" eb="8">
      <t>ケイゾク</t>
    </rPh>
    <rPh sb="8" eb="10">
      <t>ケイカク</t>
    </rPh>
    <rPh sb="14" eb="16">
      <t>ケンシュウ</t>
    </rPh>
    <rPh sb="17" eb="19">
      <t>クンレン</t>
    </rPh>
    <rPh sb="26" eb="29">
      <t>カンセンショウ</t>
    </rPh>
    <rPh sb="30" eb="32">
      <t>ヨボウ</t>
    </rPh>
    <rPh sb="37" eb="38">
      <t>エン</t>
    </rPh>
    <rPh sb="38" eb="40">
      <t>ボウシ</t>
    </rPh>
    <rPh sb="44" eb="46">
      <t>ケンシュウ</t>
    </rPh>
    <rPh sb="47" eb="49">
      <t>クンレン</t>
    </rPh>
    <rPh sb="51" eb="54">
      <t>イッタイテキ</t>
    </rPh>
    <rPh sb="55" eb="57">
      <t>ジッシ</t>
    </rPh>
    <rPh sb="62" eb="63">
      <t>サ</t>
    </rPh>
    <rPh sb="64" eb="65">
      <t>ツカ</t>
    </rPh>
    <phoneticPr fontId="3"/>
  </si>
  <si>
    <t>業務継続計画の策定、研修および訓練の実施については、他のサービス事業者との連携等により行うことも差し支えない。</t>
    <rPh sb="0" eb="2">
      <t>ギョウム</t>
    </rPh>
    <rPh sb="2" eb="4">
      <t>ケイゾク</t>
    </rPh>
    <rPh sb="4" eb="6">
      <t>ケイカク</t>
    </rPh>
    <rPh sb="7" eb="9">
      <t>サクテイ</t>
    </rPh>
    <rPh sb="10" eb="12">
      <t>ケンシュウ</t>
    </rPh>
    <rPh sb="15" eb="17">
      <t>クンレン</t>
    </rPh>
    <rPh sb="18" eb="20">
      <t>ジッシ</t>
    </rPh>
    <rPh sb="26" eb="27">
      <t>ホカ</t>
    </rPh>
    <rPh sb="32" eb="35">
      <t>ジギョウシャ</t>
    </rPh>
    <rPh sb="37" eb="39">
      <t>レンケイ</t>
    </rPh>
    <rPh sb="39" eb="40">
      <t>トウ</t>
    </rPh>
    <rPh sb="43" eb="44">
      <t>オコナ</t>
    </rPh>
    <rPh sb="48" eb="49">
      <t>サ</t>
    </rPh>
    <rPh sb="50" eb="51">
      <t>ツカ</t>
    </rPh>
    <phoneticPr fontId="3"/>
  </si>
  <si>
    <t>　定期的に業務継続計画の見直しを行い、必要に応じて業務継続計画の変更を行っていますか。</t>
    <rPh sb="1" eb="4">
      <t>テイキテキ</t>
    </rPh>
    <rPh sb="5" eb="7">
      <t>ギョウム</t>
    </rPh>
    <rPh sb="7" eb="9">
      <t>ケイゾク</t>
    </rPh>
    <rPh sb="9" eb="11">
      <t>ケイカク</t>
    </rPh>
    <rPh sb="12" eb="14">
      <t>ミナオ</t>
    </rPh>
    <rPh sb="16" eb="17">
      <t>オコナ</t>
    </rPh>
    <rPh sb="19" eb="21">
      <t>ヒツヨウ</t>
    </rPh>
    <rPh sb="22" eb="23">
      <t>オウ</t>
    </rPh>
    <rPh sb="25" eb="27">
      <t>ギョウム</t>
    </rPh>
    <rPh sb="27" eb="29">
      <t>ケイゾク</t>
    </rPh>
    <rPh sb="29" eb="31">
      <t>ケイカク</t>
    </rPh>
    <rPh sb="32" eb="34">
      <t>ヘンコウ</t>
    </rPh>
    <rPh sb="35" eb="36">
      <t>オコナ</t>
    </rPh>
    <phoneticPr fontId="3"/>
  </si>
  <si>
    <t>衛生管理等</t>
    <rPh sb="0" eb="2">
      <t>エイセイ</t>
    </rPh>
    <rPh sb="2" eb="4">
      <t>カンリ</t>
    </rPh>
    <rPh sb="4" eb="5">
      <t>トウ</t>
    </rPh>
    <phoneticPr fontId="3"/>
  </si>
  <si>
    <t>　事業所において感染症が発生し、またはまん延しないように、以下に掲げる措置を実施していますか。</t>
    <rPh sb="1" eb="4">
      <t>ジギョウショ</t>
    </rPh>
    <rPh sb="8" eb="11">
      <t>カンセンショウ</t>
    </rPh>
    <rPh sb="12" eb="14">
      <t>ハッセイ</t>
    </rPh>
    <rPh sb="21" eb="22">
      <t>エン</t>
    </rPh>
    <rPh sb="29" eb="31">
      <t>イカ</t>
    </rPh>
    <rPh sb="32" eb="33">
      <t>カカ</t>
    </rPh>
    <rPh sb="35" eb="37">
      <t>ソチ</t>
    </rPh>
    <rPh sb="38" eb="40">
      <t>ジッシ</t>
    </rPh>
    <phoneticPr fontId="3"/>
  </si>
  <si>
    <t>基準第31条</t>
    <rPh sb="0" eb="2">
      <t>キジュン</t>
    </rPh>
    <rPh sb="2" eb="3">
      <t>ダイ</t>
    </rPh>
    <rPh sb="5" eb="6">
      <t>ジョウ</t>
    </rPh>
    <phoneticPr fontId="3"/>
  </si>
  <si>
    <t>事業所における感染症の予防およびまん延防止のために対策を検討する委員会を６月に１回以上開催するとともに、その結果について、従業者等に周知徹底を図っていますか。</t>
    <rPh sb="0" eb="3">
      <t>ジギョウショ</t>
    </rPh>
    <rPh sb="7" eb="10">
      <t>カンセンショウ</t>
    </rPh>
    <rPh sb="11" eb="13">
      <t>ヨボウ</t>
    </rPh>
    <rPh sb="18" eb="19">
      <t>エン</t>
    </rPh>
    <rPh sb="19" eb="21">
      <t>ボウシ</t>
    </rPh>
    <rPh sb="25" eb="27">
      <t>タイサク</t>
    </rPh>
    <rPh sb="28" eb="30">
      <t>ケントウ</t>
    </rPh>
    <rPh sb="32" eb="35">
      <t>イインカイ</t>
    </rPh>
    <rPh sb="37" eb="38">
      <t>ツキ</t>
    </rPh>
    <rPh sb="40" eb="41">
      <t>カイ</t>
    </rPh>
    <rPh sb="41" eb="43">
      <t>イジョウ</t>
    </rPh>
    <rPh sb="43" eb="45">
      <t>カイサイ</t>
    </rPh>
    <rPh sb="54" eb="56">
      <t>ケッカ</t>
    </rPh>
    <rPh sb="61" eb="64">
      <t>ジュウギョウシャ</t>
    </rPh>
    <rPh sb="64" eb="65">
      <t>トウ</t>
    </rPh>
    <rPh sb="66" eb="68">
      <t>シュウチ</t>
    </rPh>
    <rPh sb="68" eb="70">
      <t>テッテイ</t>
    </rPh>
    <rPh sb="71" eb="72">
      <t>ハカ</t>
    </rPh>
    <phoneticPr fontId="3"/>
  </si>
  <si>
    <t>構成メンバーの責任および役割分担を明確にするとともに、専任の感染対策を担当する者を決めていますか。</t>
    <rPh sb="0" eb="2">
      <t>コウセイ</t>
    </rPh>
    <rPh sb="7" eb="9">
      <t>セキニン</t>
    </rPh>
    <rPh sb="12" eb="14">
      <t>ヤクワリ</t>
    </rPh>
    <rPh sb="14" eb="16">
      <t>ブンタン</t>
    </rPh>
    <rPh sb="17" eb="19">
      <t>メイカク</t>
    </rPh>
    <rPh sb="27" eb="29">
      <t>センニン</t>
    </rPh>
    <rPh sb="30" eb="32">
      <t>カンセン</t>
    </rPh>
    <rPh sb="32" eb="34">
      <t>タイサク</t>
    </rPh>
    <rPh sb="35" eb="37">
      <t>タントウ</t>
    </rPh>
    <rPh sb="39" eb="40">
      <t>モノ</t>
    </rPh>
    <rPh sb="41" eb="42">
      <t>キ</t>
    </rPh>
    <phoneticPr fontId="3"/>
  </si>
  <si>
    <t>担当者の選定：□有　・□無</t>
    <rPh sb="0" eb="3">
      <t>タントウシャ</t>
    </rPh>
    <rPh sb="4" eb="6">
      <t>センテイ</t>
    </rPh>
    <rPh sb="8" eb="9">
      <t>アリ</t>
    </rPh>
    <rPh sb="12" eb="13">
      <t>ナ</t>
    </rPh>
    <phoneticPr fontId="3"/>
  </si>
  <si>
    <t>「感染症の予防およびまん延防止のための指針」を整備していますか。</t>
    <rPh sb="1" eb="4">
      <t>カンセンショウ</t>
    </rPh>
    <rPh sb="5" eb="7">
      <t>ヨボウ</t>
    </rPh>
    <rPh sb="12" eb="13">
      <t>エン</t>
    </rPh>
    <rPh sb="13" eb="15">
      <t>ボウシ</t>
    </rPh>
    <rPh sb="19" eb="21">
      <t>シシン</t>
    </rPh>
    <rPh sb="23" eb="25">
      <t>セイビ</t>
    </rPh>
    <phoneticPr fontId="3"/>
  </si>
  <si>
    <t>事業所において、従業者等に対し、感染症およびまん延防止のための研修および訓練を定期的（年１回以上）に実施していますか。</t>
    <rPh sb="0" eb="3">
      <t>ジギョウショ</t>
    </rPh>
    <rPh sb="8" eb="11">
      <t>ジュウギョウシャ</t>
    </rPh>
    <rPh sb="11" eb="12">
      <t>トウ</t>
    </rPh>
    <rPh sb="13" eb="14">
      <t>タイ</t>
    </rPh>
    <rPh sb="16" eb="19">
      <t>カンセンショウ</t>
    </rPh>
    <rPh sb="24" eb="25">
      <t>エン</t>
    </rPh>
    <rPh sb="25" eb="27">
      <t>ボウシ</t>
    </rPh>
    <rPh sb="31" eb="33">
      <t>ケンシュウ</t>
    </rPh>
    <rPh sb="36" eb="38">
      <t>クンレン</t>
    </rPh>
    <rPh sb="39" eb="42">
      <t>テイキテキ</t>
    </rPh>
    <rPh sb="43" eb="44">
      <t>ネン</t>
    </rPh>
    <rPh sb="45" eb="46">
      <t>カイ</t>
    </rPh>
    <rPh sb="46" eb="48">
      <t>イジョウ</t>
    </rPh>
    <rPh sb="50" eb="52">
      <t>ジッシ</t>
    </rPh>
    <phoneticPr fontId="3"/>
  </si>
  <si>
    <t>秘密保持等</t>
    <rPh sb="0" eb="2">
      <t>ヒミツ</t>
    </rPh>
    <rPh sb="2" eb="4">
      <t>ホジ</t>
    </rPh>
    <rPh sb="4" eb="5">
      <t>トウ</t>
    </rPh>
    <phoneticPr fontId="3"/>
  </si>
  <si>
    <t>　従業者および従業者であった者が、正当な理由なく、業務上知り得た利用者またはその家族の秘密を漏らすことのないよう必要な措置を講じていますか。</t>
    <rPh sb="1" eb="4">
      <t>ジュウギョウシャ</t>
    </rPh>
    <rPh sb="7" eb="10">
      <t>ジュウギョウシャ</t>
    </rPh>
    <rPh sb="14" eb="15">
      <t>モノ</t>
    </rPh>
    <rPh sb="17" eb="19">
      <t>セイトウ</t>
    </rPh>
    <rPh sb="20" eb="22">
      <t>リユウ</t>
    </rPh>
    <rPh sb="25" eb="28">
      <t>ギョウムジョウ</t>
    </rPh>
    <rPh sb="28" eb="29">
      <t>シ</t>
    </rPh>
    <rPh sb="30" eb="31">
      <t>エ</t>
    </rPh>
    <rPh sb="32" eb="35">
      <t>リヨウシャ</t>
    </rPh>
    <rPh sb="40" eb="42">
      <t>カゾク</t>
    </rPh>
    <rPh sb="43" eb="45">
      <t>ヒミツ</t>
    </rPh>
    <rPh sb="46" eb="47">
      <t>モ</t>
    </rPh>
    <rPh sb="56" eb="58">
      <t>ヒツヨウ</t>
    </rPh>
    <rPh sb="59" eb="61">
      <t>ソチ</t>
    </rPh>
    <rPh sb="62" eb="63">
      <t>コウ</t>
    </rPh>
    <phoneticPr fontId="3"/>
  </si>
  <si>
    <t>基準第33条</t>
    <rPh sb="0" eb="2">
      <t>キジュン</t>
    </rPh>
    <rPh sb="2" eb="3">
      <t>ダイ</t>
    </rPh>
    <rPh sb="5" eb="6">
      <t>ジョウ</t>
    </rPh>
    <phoneticPr fontId="3"/>
  </si>
  <si>
    <t>秘密保持誓約書</t>
    <rPh sb="0" eb="2">
      <t>ヒミツ</t>
    </rPh>
    <rPh sb="2" eb="4">
      <t>ホジ</t>
    </rPh>
    <rPh sb="4" eb="7">
      <t>セイヤクショ</t>
    </rPh>
    <phoneticPr fontId="3"/>
  </si>
  <si>
    <t>　サービス担当者会議等において利用者もしくはその家族の個人情報を用いる場合の同意を書面により得ていますか（サービス提供開始時における包括的な同意で可）。</t>
    <rPh sb="5" eb="8">
      <t>タントウシャ</t>
    </rPh>
    <rPh sb="8" eb="10">
      <t>カイギ</t>
    </rPh>
    <rPh sb="10" eb="11">
      <t>トウ</t>
    </rPh>
    <rPh sb="15" eb="18">
      <t>リヨウシャ</t>
    </rPh>
    <rPh sb="24" eb="26">
      <t>カゾク</t>
    </rPh>
    <rPh sb="27" eb="29">
      <t>コジン</t>
    </rPh>
    <rPh sb="29" eb="31">
      <t>ジョウホウ</t>
    </rPh>
    <rPh sb="32" eb="33">
      <t>モチ</t>
    </rPh>
    <rPh sb="35" eb="37">
      <t>バアイ</t>
    </rPh>
    <rPh sb="38" eb="40">
      <t>ドウイ</t>
    </rPh>
    <rPh sb="41" eb="43">
      <t>ショメン</t>
    </rPh>
    <rPh sb="46" eb="47">
      <t>エ</t>
    </rPh>
    <rPh sb="57" eb="59">
      <t>テイキョウ</t>
    </rPh>
    <rPh sb="59" eb="61">
      <t>カイシ</t>
    </rPh>
    <rPh sb="61" eb="62">
      <t>ジ</t>
    </rPh>
    <rPh sb="66" eb="69">
      <t>ホウカツテキ</t>
    </rPh>
    <rPh sb="70" eb="72">
      <t>ドウイ</t>
    </rPh>
    <rPh sb="73" eb="74">
      <t>カ</t>
    </rPh>
    <phoneticPr fontId="3"/>
  </si>
  <si>
    <t>個人情報同意書</t>
    <rPh sb="0" eb="2">
      <t>コジン</t>
    </rPh>
    <rPh sb="2" eb="4">
      <t>ジョウホウ</t>
    </rPh>
    <rPh sb="4" eb="7">
      <t>ドウイショ</t>
    </rPh>
    <phoneticPr fontId="3"/>
  </si>
  <si>
    <t>広告</t>
    <rPh sb="0" eb="2">
      <t>コウコク</t>
    </rPh>
    <phoneticPr fontId="3"/>
  </si>
  <si>
    <t>　虚偽または誇大な広告をしていませんか。</t>
    <rPh sb="1" eb="3">
      <t>キョギ</t>
    </rPh>
    <rPh sb="6" eb="8">
      <t>コダイ</t>
    </rPh>
    <rPh sb="9" eb="11">
      <t>コウコク</t>
    </rPh>
    <phoneticPr fontId="3"/>
  </si>
  <si>
    <t>基準第34条</t>
    <rPh sb="0" eb="2">
      <t>キジュン</t>
    </rPh>
    <rPh sb="2" eb="3">
      <t>ダイ</t>
    </rPh>
    <rPh sb="5" eb="6">
      <t>ジョウ</t>
    </rPh>
    <phoneticPr fontId="3"/>
  </si>
  <si>
    <t>パンフレット/チラシ</t>
    <phoneticPr fontId="3"/>
  </si>
  <si>
    <t>苦情処理</t>
    <rPh sb="0" eb="2">
      <t>クジョウ</t>
    </rPh>
    <rPh sb="2" eb="4">
      <t>ショリ</t>
    </rPh>
    <phoneticPr fontId="3"/>
  </si>
  <si>
    <t>　利用者およびその家族からの苦情を受け付けるための仕組みを設けていますか。また苦情に関する市町村・国保連等の調査に協力し、指導助言に従って必要な改善を行っていますか。</t>
    <rPh sb="1" eb="4">
      <t>リヨウシャ</t>
    </rPh>
    <rPh sb="9" eb="11">
      <t>カゾク</t>
    </rPh>
    <rPh sb="14" eb="16">
      <t>クジョウ</t>
    </rPh>
    <rPh sb="17" eb="18">
      <t>ウ</t>
    </rPh>
    <rPh sb="19" eb="20">
      <t>ツ</t>
    </rPh>
    <rPh sb="25" eb="27">
      <t>シク</t>
    </rPh>
    <rPh sb="29" eb="30">
      <t>モウ</t>
    </rPh>
    <rPh sb="39" eb="41">
      <t>クジョウ</t>
    </rPh>
    <rPh sb="42" eb="43">
      <t>カン</t>
    </rPh>
    <rPh sb="45" eb="48">
      <t>シチョウソン</t>
    </rPh>
    <rPh sb="49" eb="52">
      <t>コクホレン</t>
    </rPh>
    <rPh sb="52" eb="53">
      <t>トウ</t>
    </rPh>
    <rPh sb="54" eb="56">
      <t>チョウサ</t>
    </rPh>
    <rPh sb="57" eb="59">
      <t>キョウリョク</t>
    </rPh>
    <rPh sb="61" eb="63">
      <t>シドウ</t>
    </rPh>
    <rPh sb="63" eb="65">
      <t>ジョゲン</t>
    </rPh>
    <rPh sb="66" eb="67">
      <t>シタガ</t>
    </rPh>
    <rPh sb="69" eb="71">
      <t>ヒツヨウ</t>
    </rPh>
    <rPh sb="72" eb="74">
      <t>カイゼン</t>
    </rPh>
    <rPh sb="75" eb="76">
      <t>オコナ</t>
    </rPh>
    <phoneticPr fontId="3"/>
  </si>
  <si>
    <t>基準第36条
H12.6.7社援第1352号「社会福祉事業の経営者による福祉サービスに関する苦情解決の仕組みの指針について」</t>
    <rPh sb="2" eb="3">
      <t>ダイ</t>
    </rPh>
    <rPh sb="5" eb="6">
      <t>ジョウ</t>
    </rPh>
    <rPh sb="14" eb="15">
      <t>シャ</t>
    </rPh>
    <rPh sb="15" eb="16">
      <t>エン</t>
    </rPh>
    <rPh sb="16" eb="17">
      <t>ダイ</t>
    </rPh>
    <rPh sb="21" eb="22">
      <t>ゴウ</t>
    </rPh>
    <rPh sb="23" eb="25">
      <t>シャカイ</t>
    </rPh>
    <rPh sb="25" eb="27">
      <t>フクシ</t>
    </rPh>
    <rPh sb="27" eb="29">
      <t>ジギョウ</t>
    </rPh>
    <rPh sb="30" eb="33">
      <t>ケイエイシャ</t>
    </rPh>
    <rPh sb="36" eb="38">
      <t>フクシ</t>
    </rPh>
    <rPh sb="43" eb="44">
      <t>カン</t>
    </rPh>
    <rPh sb="46" eb="48">
      <t>クジョウ</t>
    </rPh>
    <rPh sb="48" eb="50">
      <t>カイケツ</t>
    </rPh>
    <rPh sb="51" eb="53">
      <t>シク</t>
    </rPh>
    <rPh sb="55" eb="57">
      <t>シシン</t>
    </rPh>
    <phoneticPr fontId="3"/>
  </si>
  <si>
    <t>苦情の受付簿
苦情対応マニュアル</t>
    <rPh sb="0" eb="2">
      <t>クジョウ</t>
    </rPh>
    <rPh sb="3" eb="5">
      <t>ウケツケ</t>
    </rPh>
    <rPh sb="5" eb="6">
      <t>ボ</t>
    </rPh>
    <rPh sb="7" eb="9">
      <t>クジョウ</t>
    </rPh>
    <rPh sb="9" eb="11">
      <t>タイオウ</t>
    </rPh>
    <phoneticPr fontId="3"/>
  </si>
  <si>
    <t>苦情件数　　　　　：　月　　　　　件程度</t>
    <rPh sb="0" eb="2">
      <t>クジョウ</t>
    </rPh>
    <rPh sb="2" eb="4">
      <t>ケンスウ</t>
    </rPh>
    <rPh sb="11" eb="12">
      <t>ツキ</t>
    </rPh>
    <rPh sb="17" eb="18">
      <t>ケン</t>
    </rPh>
    <rPh sb="18" eb="20">
      <t>テイド</t>
    </rPh>
    <phoneticPr fontId="3"/>
  </si>
  <si>
    <t>苦情相談窓口の設置：　□有　・　□無</t>
    <rPh sb="0" eb="2">
      <t>クジョウ</t>
    </rPh>
    <rPh sb="2" eb="4">
      <t>ソウダン</t>
    </rPh>
    <rPh sb="4" eb="6">
      <t>マドグチ</t>
    </rPh>
    <rPh sb="7" eb="9">
      <t>セッチ</t>
    </rPh>
    <rPh sb="12" eb="13">
      <t>アリ</t>
    </rPh>
    <rPh sb="17" eb="18">
      <t>ナシ</t>
    </rPh>
    <phoneticPr fontId="3"/>
  </si>
  <si>
    <t>苦情窓口担当者　　：</t>
    <rPh sb="0" eb="2">
      <t>クジョウ</t>
    </rPh>
    <rPh sb="2" eb="4">
      <t>マドグチ</t>
    </rPh>
    <rPh sb="4" eb="7">
      <t>タントウシャ</t>
    </rPh>
    <phoneticPr fontId="3"/>
  </si>
  <si>
    <t>　苦情の内容を踏まえたサービスの質の向上の取り組みを行っていますか。</t>
    <rPh sb="1" eb="3">
      <t>クジョウ</t>
    </rPh>
    <rPh sb="4" eb="6">
      <t>ナイヨウ</t>
    </rPh>
    <rPh sb="7" eb="8">
      <t>フ</t>
    </rPh>
    <rPh sb="16" eb="17">
      <t>シツ</t>
    </rPh>
    <rPh sb="18" eb="20">
      <t>コウジョウ</t>
    </rPh>
    <rPh sb="21" eb="22">
      <t>ト</t>
    </rPh>
    <rPh sb="23" eb="24">
      <t>ク</t>
    </rPh>
    <rPh sb="26" eb="27">
      <t>オコナ</t>
    </rPh>
    <phoneticPr fontId="3"/>
  </si>
  <si>
    <t>　苦情相談等の内容を記録・保存していますか。</t>
    <rPh sb="1" eb="3">
      <t>クジョウ</t>
    </rPh>
    <rPh sb="3" eb="5">
      <t>ソウダン</t>
    </rPh>
    <rPh sb="5" eb="6">
      <t>トウ</t>
    </rPh>
    <rPh sb="7" eb="9">
      <t>ナイヨウ</t>
    </rPh>
    <rPh sb="10" eb="12">
      <t>キロク</t>
    </rPh>
    <rPh sb="13" eb="15">
      <t>ホゾン</t>
    </rPh>
    <phoneticPr fontId="3"/>
  </si>
  <si>
    <t>苦情対応記録</t>
    <rPh sb="0" eb="2">
      <t>クジョウ</t>
    </rPh>
    <rPh sb="2" eb="4">
      <t>タイオウ</t>
    </rPh>
    <rPh sb="4" eb="6">
      <t>キロク</t>
    </rPh>
    <phoneticPr fontId="3"/>
  </si>
  <si>
    <t>虐待の防止</t>
    <rPh sb="0" eb="2">
      <t>ケンシュウ</t>
    </rPh>
    <rPh sb="2" eb="4">
      <t>ケイカク</t>
    </rPh>
    <phoneticPr fontId="3"/>
  </si>
  <si>
    <t>　事業所における虐待防止のための対策を検討する委員会を定期的に開催するとともに、その結果について、看護師等に周知徹底を図っていますか。</t>
    <rPh sb="49" eb="52">
      <t>カンゴシ</t>
    </rPh>
    <phoneticPr fontId="3"/>
  </si>
  <si>
    <t>基準第37条の２</t>
    <rPh sb="0" eb="2">
      <t>キジュン</t>
    </rPh>
    <rPh sb="2" eb="3">
      <t>ダイ</t>
    </rPh>
    <rPh sb="5" eb="6">
      <t>ジョウ</t>
    </rPh>
    <phoneticPr fontId="3"/>
  </si>
  <si>
    <t>委員会記録</t>
    <rPh sb="0" eb="3">
      <t>イインカイ</t>
    </rPh>
    <rPh sb="3" eb="5">
      <t>キロク</t>
    </rPh>
    <phoneticPr fontId="3"/>
  </si>
  <si>
    <t>構成メンバーの責任および役割分担を明確にするとともに、専任の対策を担当する者を決めていますか。</t>
    <phoneticPr fontId="3"/>
  </si>
  <si>
    <t>担当者(責任者)の選定　　：　□有　・　□無</t>
    <rPh sb="0" eb="3">
      <t>タントウシャ</t>
    </rPh>
    <rPh sb="4" eb="7">
      <t>セキニンシャ</t>
    </rPh>
    <rPh sb="9" eb="11">
      <t>センテイ</t>
    </rPh>
    <rPh sb="16" eb="17">
      <t>アリ</t>
    </rPh>
    <rPh sb="21" eb="22">
      <t>ナシ</t>
    </rPh>
    <phoneticPr fontId="3"/>
  </si>
  <si>
    <t>虐待防止検討委員会は、他の会議体を設置している場合、これと一体的に設置・運営することとして差し支えない。</t>
    <rPh sb="0" eb="2">
      <t>ギャクタイ</t>
    </rPh>
    <rPh sb="2" eb="4">
      <t>ボウシ</t>
    </rPh>
    <rPh sb="4" eb="6">
      <t>ケントウ</t>
    </rPh>
    <rPh sb="6" eb="9">
      <t>イインカイ</t>
    </rPh>
    <rPh sb="11" eb="12">
      <t>ホカ</t>
    </rPh>
    <rPh sb="13" eb="16">
      <t>カイギタイ</t>
    </rPh>
    <rPh sb="17" eb="19">
      <t>セッチ</t>
    </rPh>
    <rPh sb="23" eb="25">
      <t>バアイ</t>
    </rPh>
    <rPh sb="29" eb="32">
      <t>イッタイテキ</t>
    </rPh>
    <rPh sb="33" eb="35">
      <t>セッチ</t>
    </rPh>
    <rPh sb="36" eb="38">
      <t>ウンエイ</t>
    </rPh>
    <rPh sb="45" eb="46">
      <t>サ</t>
    </rPh>
    <rPh sb="47" eb="48">
      <t>ツカ</t>
    </rPh>
    <phoneticPr fontId="3"/>
  </si>
  <si>
    <t>次に掲げる内容を盛り込んだ「虐待防止のための指針」を整備していますか。</t>
    <rPh sb="0" eb="1">
      <t>ツギ</t>
    </rPh>
    <rPh sb="2" eb="3">
      <t>カカ</t>
    </rPh>
    <rPh sb="5" eb="7">
      <t>ナイヨウ</t>
    </rPh>
    <rPh sb="8" eb="9">
      <t>モ</t>
    </rPh>
    <rPh sb="10" eb="11">
      <t>コ</t>
    </rPh>
    <rPh sb="14" eb="16">
      <t>ギャクタイ</t>
    </rPh>
    <rPh sb="16" eb="18">
      <t>ボウシ</t>
    </rPh>
    <rPh sb="22" eb="24">
      <t>シシン</t>
    </rPh>
    <rPh sb="26" eb="28">
      <t>セイビ</t>
    </rPh>
    <phoneticPr fontId="3"/>
  </si>
  <si>
    <t>虐待防止のための指針</t>
    <rPh sb="0" eb="2">
      <t>ギャクタイ</t>
    </rPh>
    <rPh sb="2" eb="4">
      <t>ボウシ</t>
    </rPh>
    <rPh sb="8" eb="10">
      <t>シシン</t>
    </rPh>
    <phoneticPr fontId="3"/>
  </si>
  <si>
    <t>事業所における虐待の防止に関する基本的考え方</t>
    <rPh sb="0" eb="3">
      <t>ジギョウショ</t>
    </rPh>
    <rPh sb="7" eb="9">
      <t>ギャクタイ</t>
    </rPh>
    <rPh sb="10" eb="12">
      <t>ボウシ</t>
    </rPh>
    <rPh sb="13" eb="14">
      <t>カン</t>
    </rPh>
    <rPh sb="16" eb="19">
      <t>キホンテキ</t>
    </rPh>
    <rPh sb="19" eb="20">
      <t>カンガ</t>
    </rPh>
    <rPh sb="21" eb="22">
      <t>カタ</t>
    </rPh>
    <phoneticPr fontId="3"/>
  </si>
  <si>
    <t>虐待防止検討委員会その他事業所内の組織に関する事項</t>
    <rPh sb="0" eb="2">
      <t>ギャクタイ</t>
    </rPh>
    <rPh sb="2" eb="4">
      <t>ボウシ</t>
    </rPh>
    <rPh sb="4" eb="6">
      <t>ケントウ</t>
    </rPh>
    <rPh sb="6" eb="9">
      <t>イインカイ</t>
    </rPh>
    <rPh sb="11" eb="12">
      <t>タ</t>
    </rPh>
    <rPh sb="12" eb="15">
      <t>ジギョウショ</t>
    </rPh>
    <rPh sb="15" eb="16">
      <t>ナイ</t>
    </rPh>
    <rPh sb="17" eb="19">
      <t>ソシキ</t>
    </rPh>
    <rPh sb="20" eb="21">
      <t>カン</t>
    </rPh>
    <rPh sb="23" eb="25">
      <t>ジコウ</t>
    </rPh>
    <phoneticPr fontId="3"/>
  </si>
  <si>
    <t>虐待の防止のための職員研修に関する基本方針</t>
    <rPh sb="0" eb="2">
      <t>ギャクタイ</t>
    </rPh>
    <rPh sb="3" eb="5">
      <t>ボウシ</t>
    </rPh>
    <rPh sb="9" eb="11">
      <t>ショクイン</t>
    </rPh>
    <rPh sb="11" eb="13">
      <t>ケンシュウ</t>
    </rPh>
    <rPh sb="14" eb="15">
      <t>カン</t>
    </rPh>
    <rPh sb="17" eb="19">
      <t>キホン</t>
    </rPh>
    <rPh sb="19" eb="21">
      <t>ホウシン</t>
    </rPh>
    <phoneticPr fontId="3"/>
  </si>
  <si>
    <t>虐待等が発生した場合の対応方法に関する基本方針</t>
    <rPh sb="0" eb="2">
      <t>ギャクタイ</t>
    </rPh>
    <rPh sb="2" eb="3">
      <t>トウ</t>
    </rPh>
    <rPh sb="4" eb="6">
      <t>ハッセイ</t>
    </rPh>
    <rPh sb="8" eb="10">
      <t>バアイ</t>
    </rPh>
    <rPh sb="11" eb="13">
      <t>タイオウ</t>
    </rPh>
    <rPh sb="13" eb="15">
      <t>ホウホウ</t>
    </rPh>
    <rPh sb="16" eb="17">
      <t>カン</t>
    </rPh>
    <rPh sb="19" eb="21">
      <t>キホン</t>
    </rPh>
    <rPh sb="21" eb="23">
      <t>ホウシン</t>
    </rPh>
    <phoneticPr fontId="3"/>
  </si>
  <si>
    <t>虐待等が発生した場合の相談・報告体制に関する事項</t>
    <rPh sb="0" eb="2">
      <t>ギャクタイ</t>
    </rPh>
    <rPh sb="2" eb="3">
      <t>トウ</t>
    </rPh>
    <rPh sb="4" eb="6">
      <t>ハッセイ</t>
    </rPh>
    <rPh sb="8" eb="10">
      <t>バアイ</t>
    </rPh>
    <rPh sb="11" eb="13">
      <t>ソウダン</t>
    </rPh>
    <rPh sb="14" eb="16">
      <t>ホウコク</t>
    </rPh>
    <rPh sb="16" eb="18">
      <t>タイセイ</t>
    </rPh>
    <rPh sb="19" eb="20">
      <t>カン</t>
    </rPh>
    <rPh sb="22" eb="24">
      <t>ジコウ</t>
    </rPh>
    <phoneticPr fontId="3"/>
  </si>
  <si>
    <t>成年後見制度の利用支援に関する事項</t>
    <rPh sb="0" eb="2">
      <t>セイネン</t>
    </rPh>
    <rPh sb="2" eb="4">
      <t>コウケン</t>
    </rPh>
    <rPh sb="4" eb="6">
      <t>セイド</t>
    </rPh>
    <rPh sb="7" eb="9">
      <t>リヨウ</t>
    </rPh>
    <rPh sb="9" eb="11">
      <t>シエン</t>
    </rPh>
    <rPh sb="12" eb="13">
      <t>カン</t>
    </rPh>
    <rPh sb="15" eb="17">
      <t>ジコウ</t>
    </rPh>
    <phoneticPr fontId="3"/>
  </si>
  <si>
    <t>虐待等に係る苦情解決方法に関する事項</t>
    <rPh sb="0" eb="2">
      <t>ギャクタイ</t>
    </rPh>
    <rPh sb="2" eb="3">
      <t>トウ</t>
    </rPh>
    <rPh sb="4" eb="5">
      <t>カカ</t>
    </rPh>
    <rPh sb="6" eb="8">
      <t>クジョウ</t>
    </rPh>
    <rPh sb="8" eb="10">
      <t>カイケツ</t>
    </rPh>
    <rPh sb="10" eb="12">
      <t>ホウホウ</t>
    </rPh>
    <rPh sb="13" eb="14">
      <t>カン</t>
    </rPh>
    <rPh sb="16" eb="18">
      <t>ジコウ</t>
    </rPh>
    <phoneticPr fontId="3"/>
  </si>
  <si>
    <t>利用者等に対する当該指針の閲覧に関する事項</t>
    <rPh sb="0" eb="3">
      <t>リヨウシャ</t>
    </rPh>
    <rPh sb="3" eb="4">
      <t>トウ</t>
    </rPh>
    <rPh sb="5" eb="6">
      <t>タイ</t>
    </rPh>
    <rPh sb="8" eb="10">
      <t>トウガイ</t>
    </rPh>
    <rPh sb="10" eb="12">
      <t>シシン</t>
    </rPh>
    <rPh sb="13" eb="15">
      <t>エツラン</t>
    </rPh>
    <rPh sb="16" eb="17">
      <t>カン</t>
    </rPh>
    <rPh sb="19" eb="21">
      <t>ジコウ</t>
    </rPh>
    <phoneticPr fontId="3"/>
  </si>
  <si>
    <t>その他虐待の防止の推進のために必要な事項</t>
    <rPh sb="2" eb="3">
      <t>ホカ</t>
    </rPh>
    <rPh sb="3" eb="5">
      <t>ギャクタイ</t>
    </rPh>
    <rPh sb="6" eb="8">
      <t>ボウシ</t>
    </rPh>
    <rPh sb="9" eb="11">
      <t>スイシン</t>
    </rPh>
    <rPh sb="15" eb="17">
      <t>ヒツヨウ</t>
    </rPh>
    <rPh sb="18" eb="20">
      <t>ジコウ</t>
    </rPh>
    <phoneticPr fontId="3"/>
  </si>
  <si>
    <t>事故発生時の対応</t>
    <rPh sb="0" eb="2">
      <t>ジコ</t>
    </rPh>
    <rPh sb="2" eb="4">
      <t>ハッセイ</t>
    </rPh>
    <rPh sb="4" eb="5">
      <t>ジ</t>
    </rPh>
    <rPh sb="6" eb="8">
      <t>タイオウ</t>
    </rPh>
    <phoneticPr fontId="3"/>
  </si>
  <si>
    <t>　事故が発生した場合は、市町村、当該利用者の家族、当該利用者に係る居宅介護支援事業者等に連絡を行うとともに、必要な措置を講じていますか。また、事故の状況や処置について記録していますか。</t>
    <rPh sb="1" eb="3">
      <t>ジコ</t>
    </rPh>
    <rPh sb="4" eb="6">
      <t>ハッセイ</t>
    </rPh>
    <rPh sb="8" eb="10">
      <t>バアイ</t>
    </rPh>
    <rPh sb="12" eb="15">
      <t>シチョウソン</t>
    </rPh>
    <rPh sb="16" eb="18">
      <t>トウガイ</t>
    </rPh>
    <rPh sb="18" eb="21">
      <t>リヨウシャ</t>
    </rPh>
    <rPh sb="22" eb="24">
      <t>カゾク</t>
    </rPh>
    <rPh sb="25" eb="27">
      <t>トウガイ</t>
    </rPh>
    <rPh sb="27" eb="30">
      <t>リヨウシャ</t>
    </rPh>
    <rPh sb="31" eb="32">
      <t>カカ</t>
    </rPh>
    <rPh sb="33" eb="35">
      <t>キョタク</t>
    </rPh>
    <rPh sb="35" eb="37">
      <t>カイゴ</t>
    </rPh>
    <rPh sb="37" eb="39">
      <t>シエン</t>
    </rPh>
    <rPh sb="39" eb="42">
      <t>ジギョウシャ</t>
    </rPh>
    <rPh sb="42" eb="43">
      <t>トウ</t>
    </rPh>
    <rPh sb="44" eb="46">
      <t>レンラク</t>
    </rPh>
    <rPh sb="47" eb="48">
      <t>オコナ</t>
    </rPh>
    <rPh sb="54" eb="56">
      <t>ヒツヨウ</t>
    </rPh>
    <rPh sb="57" eb="59">
      <t>ソチ</t>
    </rPh>
    <rPh sb="60" eb="61">
      <t>コウ</t>
    </rPh>
    <rPh sb="71" eb="73">
      <t>ジコ</t>
    </rPh>
    <rPh sb="74" eb="76">
      <t>ジョウキョウ</t>
    </rPh>
    <rPh sb="77" eb="79">
      <t>ショチ</t>
    </rPh>
    <rPh sb="83" eb="85">
      <t>キロク</t>
    </rPh>
    <phoneticPr fontId="3"/>
  </si>
  <si>
    <t>基準第37条
介護事故発生時における報告取扱要領</t>
    <rPh sb="2" eb="3">
      <t>ダイ</t>
    </rPh>
    <rPh sb="5" eb="6">
      <t>ジョウ</t>
    </rPh>
    <rPh sb="7" eb="9">
      <t>カイゴ</t>
    </rPh>
    <rPh sb="9" eb="11">
      <t>ジコ</t>
    </rPh>
    <rPh sb="11" eb="13">
      <t>ハッセイ</t>
    </rPh>
    <rPh sb="13" eb="14">
      <t>ジ</t>
    </rPh>
    <rPh sb="18" eb="20">
      <t>ホウコク</t>
    </rPh>
    <rPh sb="20" eb="22">
      <t>トリアツカイ</t>
    </rPh>
    <rPh sb="22" eb="24">
      <t>ヨウリョウ</t>
    </rPh>
    <phoneticPr fontId="3"/>
  </si>
  <si>
    <t>事故対応マニュアル
市町村、家族、介護支援専門員への報告記録
ヒヤリハット記録</t>
    <rPh sb="0" eb="2">
      <t>ジコ</t>
    </rPh>
    <rPh sb="2" eb="4">
      <t>タイオウ</t>
    </rPh>
    <rPh sb="10" eb="13">
      <t>シチョウソン</t>
    </rPh>
    <rPh sb="14" eb="16">
      <t>カゾク</t>
    </rPh>
    <rPh sb="17" eb="19">
      <t>カイゴ</t>
    </rPh>
    <rPh sb="19" eb="21">
      <t>シエン</t>
    </rPh>
    <rPh sb="21" eb="24">
      <t>センモンイン</t>
    </rPh>
    <rPh sb="26" eb="28">
      <t>ホウコク</t>
    </rPh>
    <rPh sb="28" eb="30">
      <t>キロク</t>
    </rPh>
    <rPh sb="37" eb="39">
      <t>キロク</t>
    </rPh>
    <phoneticPr fontId="3"/>
  </si>
  <si>
    <t>介護サービス提供中に利用者が死亡または負傷し、検査または治療のために保険医療機関を受診した場合は市町等に報告していますか。</t>
    <rPh sb="0" eb="2">
      <t>カイゴ</t>
    </rPh>
    <rPh sb="6" eb="9">
      <t>テイキョウチュウ</t>
    </rPh>
    <rPh sb="10" eb="13">
      <t>リヨウシャ</t>
    </rPh>
    <rPh sb="14" eb="16">
      <t>シボウ</t>
    </rPh>
    <rPh sb="19" eb="21">
      <t>フショウ</t>
    </rPh>
    <rPh sb="23" eb="25">
      <t>ケンサ</t>
    </rPh>
    <rPh sb="28" eb="30">
      <t>チリョウ</t>
    </rPh>
    <rPh sb="34" eb="36">
      <t>ホケン</t>
    </rPh>
    <rPh sb="36" eb="38">
      <t>イリョウ</t>
    </rPh>
    <rPh sb="38" eb="40">
      <t>キカン</t>
    </rPh>
    <rPh sb="41" eb="43">
      <t>ジュシン</t>
    </rPh>
    <rPh sb="45" eb="47">
      <t>バアイ</t>
    </rPh>
    <rPh sb="48" eb="49">
      <t>シ</t>
    </rPh>
    <rPh sb="49" eb="50">
      <t>マチ</t>
    </rPh>
    <rPh sb="50" eb="51">
      <t>トウ</t>
    </rPh>
    <rPh sb="52" eb="54">
      <t>ホウコク</t>
    </rPh>
    <phoneticPr fontId="3"/>
  </si>
  <si>
    <t>事故事例の有無　：　□有　・　□無</t>
    <rPh sb="0" eb="2">
      <t>ジコ</t>
    </rPh>
    <rPh sb="2" eb="4">
      <t>ジレイ</t>
    </rPh>
    <rPh sb="5" eb="7">
      <t>ウム</t>
    </rPh>
    <rPh sb="11" eb="12">
      <t>アリ</t>
    </rPh>
    <rPh sb="16" eb="17">
      <t>ナシ</t>
    </rPh>
    <phoneticPr fontId="3"/>
  </si>
  <si>
    <t>　賠償すべき事故が発生した場合は損害賠償を速やかに行っていますか。</t>
    <rPh sb="1" eb="3">
      <t>バイショウ</t>
    </rPh>
    <rPh sb="6" eb="8">
      <t>ジコ</t>
    </rPh>
    <rPh sb="9" eb="11">
      <t>ハッセイ</t>
    </rPh>
    <rPh sb="13" eb="15">
      <t>バアイ</t>
    </rPh>
    <rPh sb="16" eb="18">
      <t>ソンガイ</t>
    </rPh>
    <rPh sb="18" eb="20">
      <t>バイショウ</t>
    </rPh>
    <rPh sb="21" eb="22">
      <t>スミ</t>
    </rPh>
    <rPh sb="25" eb="26">
      <t>オコナ</t>
    </rPh>
    <phoneticPr fontId="3"/>
  </si>
  <si>
    <t>損害賠償保険への加入：　□有　・　□無</t>
    <rPh sb="0" eb="2">
      <t>ソンガイ</t>
    </rPh>
    <rPh sb="2" eb="4">
      <t>バイショウ</t>
    </rPh>
    <rPh sb="4" eb="6">
      <t>ホケン</t>
    </rPh>
    <rPh sb="8" eb="10">
      <t>カニュウ</t>
    </rPh>
    <rPh sb="13" eb="14">
      <t>アリ</t>
    </rPh>
    <rPh sb="18" eb="19">
      <t>ナシ</t>
    </rPh>
    <phoneticPr fontId="3"/>
  </si>
  <si>
    <t>　事故が生じた際には、原因を解明し、再発生を防ぐための対策を講じていますか。</t>
    <rPh sb="1" eb="3">
      <t>ジコ</t>
    </rPh>
    <rPh sb="4" eb="5">
      <t>ショウ</t>
    </rPh>
    <rPh sb="7" eb="8">
      <t>サイ</t>
    </rPh>
    <rPh sb="11" eb="13">
      <t>ゲンイン</t>
    </rPh>
    <rPh sb="14" eb="16">
      <t>カイメイ</t>
    </rPh>
    <rPh sb="18" eb="21">
      <t>サイハッセイ</t>
    </rPh>
    <rPh sb="22" eb="23">
      <t>フセ</t>
    </rPh>
    <rPh sb="27" eb="29">
      <t>タイサク</t>
    </rPh>
    <rPh sb="30" eb="31">
      <t>コウ</t>
    </rPh>
    <phoneticPr fontId="3"/>
  </si>
  <si>
    <t>再発防止策の検討の記録</t>
    <rPh sb="0" eb="2">
      <t>サイハツ</t>
    </rPh>
    <rPh sb="2" eb="4">
      <t>ボウシ</t>
    </rPh>
    <rPh sb="4" eb="5">
      <t>サク</t>
    </rPh>
    <rPh sb="6" eb="8">
      <t>ケントウ</t>
    </rPh>
    <rPh sb="9" eb="11">
      <t>キロク</t>
    </rPh>
    <phoneticPr fontId="3"/>
  </si>
  <si>
    <t>「基準」：指定居宅サービス等の事業の人員、設備及び運営に関する基準</t>
    <rPh sb="1" eb="3">
      <t>キジュン</t>
    </rPh>
    <rPh sb="5" eb="7">
      <t>シテイ</t>
    </rPh>
    <rPh sb="7" eb="9">
      <t>キョタク</t>
    </rPh>
    <rPh sb="13" eb="14">
      <t>トウ</t>
    </rPh>
    <rPh sb="15" eb="17">
      <t>ジギョウ</t>
    </rPh>
    <rPh sb="18" eb="20">
      <t>ジンイン</t>
    </rPh>
    <rPh sb="21" eb="23">
      <t>セツビ</t>
    </rPh>
    <rPh sb="23" eb="24">
      <t>オヨ</t>
    </rPh>
    <rPh sb="25" eb="27">
      <t>ウンエイ</t>
    </rPh>
    <rPh sb="28" eb="29">
      <t>カン</t>
    </rPh>
    <rPh sb="31" eb="33">
      <t>キジュン</t>
    </rPh>
    <phoneticPr fontId="3"/>
  </si>
  <si>
    <t>　　　　　（平成11年厚生省令第37号）</t>
    <rPh sb="11" eb="14">
      <t>コウセイショウ</t>
    </rPh>
    <rPh sb="14" eb="15">
      <t>レイ</t>
    </rPh>
    <rPh sb="15" eb="16">
      <t>ダイ</t>
    </rPh>
    <rPh sb="18" eb="19">
      <t>ゴウ</t>
    </rPh>
    <phoneticPr fontId="3"/>
  </si>
  <si>
    <t>・運営指導当日に準備すべき書類等</t>
    <rPh sb="1" eb="3">
      <t>ウンエイ</t>
    </rPh>
    <phoneticPr fontId="3"/>
  </si>
  <si>
    <r>
      <t>※</t>
    </r>
    <r>
      <rPr>
        <sz val="11"/>
        <rFont val="ＭＳ Ｐゴシック"/>
        <family val="3"/>
        <charset val="128"/>
      </rPr>
      <t>運営指導当日に、必要に応じて上記以外の書類について提示を求めたり、コピーを求めることがありますのでご了承ください。</t>
    </r>
    <rPh sb="1" eb="3">
      <t>ウンエイ</t>
    </rPh>
    <phoneticPr fontId="3"/>
  </si>
  <si>
    <r>
      <t xml:space="preserve">       ※資格及び研修に関して、</t>
    </r>
    <r>
      <rPr>
        <b/>
        <u/>
        <sz val="12"/>
        <rFont val="HGSｺﾞｼｯｸM"/>
        <family val="3"/>
        <charset val="128"/>
      </rPr>
      <t>必要に応じて、</t>
    </r>
    <r>
      <rPr>
        <b/>
        <sz val="12"/>
        <rFont val="HGSｺﾞｼｯｸM"/>
        <family val="3"/>
        <charset val="128"/>
      </rPr>
      <t>資格証又は研修修了証等の写しを運営指導の際に確認します。</t>
    </r>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ウンエイ</t>
    </rPh>
    <rPh sb="43" eb="45">
      <t>シドウ</t>
    </rPh>
    <phoneticPr fontId="45"/>
  </si>
  <si>
    <t>退院時共同指導加算
　　　【+600単位/回】</t>
    <rPh sb="0" eb="2">
      <t>タイイン</t>
    </rPh>
    <rPh sb="2" eb="3">
      <t>ジ</t>
    </rPh>
    <rPh sb="3" eb="5">
      <t>キョウドウ</t>
    </rPh>
    <rPh sb="5" eb="7">
      <t>シドウ</t>
    </rPh>
    <rPh sb="7" eb="9">
      <t>カサン</t>
    </rPh>
    <rPh sb="18" eb="20">
      <t>タンイ</t>
    </rPh>
    <rPh sb="21" eb="22">
      <t>カイ</t>
    </rPh>
    <phoneticPr fontId="4"/>
  </si>
  <si>
    <t>事故発生件数</t>
    <rPh sb="0" eb="2">
      <t>ジコ</t>
    </rPh>
    <rPh sb="2" eb="4">
      <t>ハッセイ</t>
    </rPh>
    <rPh sb="4" eb="6">
      <t>ケンスウ</t>
    </rPh>
    <phoneticPr fontId="3"/>
  </si>
  <si>
    <t>令和６年度</t>
    <rPh sb="0" eb="2">
      <t>レイワ</t>
    </rPh>
    <rPh sb="3" eb="5">
      <t>ネンド</t>
    </rPh>
    <phoneticPr fontId="3"/>
  </si>
  <si>
    <t>※直近3か月分について、準備してください。</t>
    <phoneticPr fontId="3"/>
  </si>
  <si>
    <t>他事業所と兼務している場合は事業所名、職種名、兼務事業所における１週間当たりの勤務時間数</t>
    <rPh sb="0" eb="4">
      <t>タジギョウショ</t>
    </rPh>
    <rPh sb="5" eb="7">
      <t>ケンム</t>
    </rPh>
    <rPh sb="11" eb="13">
      <t>バアイ</t>
    </rPh>
    <rPh sb="14" eb="17">
      <t>ジギョウショ</t>
    </rPh>
    <rPh sb="17" eb="18">
      <t>メイ</t>
    </rPh>
    <rPh sb="19" eb="21">
      <t>ショクシュ</t>
    </rPh>
    <rPh sb="21" eb="22">
      <t>メイ</t>
    </rPh>
    <rPh sb="23" eb="25">
      <t>ケンム</t>
    </rPh>
    <rPh sb="25" eb="28">
      <t>ジギョウショ</t>
    </rPh>
    <rPh sb="33" eb="35">
      <t>シュウカン</t>
    </rPh>
    <rPh sb="35" eb="36">
      <t>ア</t>
    </rPh>
    <rPh sb="39" eb="41">
      <t>キンム</t>
    </rPh>
    <rPh sb="41" eb="43">
      <t>ジカン</t>
    </rPh>
    <rPh sb="43" eb="44">
      <t>スウ</t>
    </rPh>
    <phoneticPr fontId="3"/>
  </si>
  <si>
    <t>　サービス提供に当たって、当該利用者または他の利用者等の生命または身体を保護するため緊急やむを得ない場合を除き、身体的拘束等を行っていませんか。</t>
    <phoneticPr fontId="3"/>
  </si>
  <si>
    <t>基準第23条</t>
    <rPh sb="0" eb="3">
      <t>キジュンダイ</t>
    </rPh>
    <rPh sb="5" eb="6">
      <t>ジョウ</t>
    </rPh>
    <phoneticPr fontId="3"/>
  </si>
  <si>
    <t>　上記の身体的拘束等を行う場合には、その態様および時間、その際の利用者への心身の状況ならびに緊急やむを得ない理由を記録していますか。</t>
    <phoneticPr fontId="3"/>
  </si>
  <si>
    <t>身体的拘束に関する説明書・経過観察記録</t>
    <rPh sb="0" eb="2">
      <t>シンタイ</t>
    </rPh>
    <rPh sb="2" eb="3">
      <t>テキ</t>
    </rPh>
    <rPh sb="3" eb="5">
      <t>コウソク</t>
    </rPh>
    <rPh sb="6" eb="7">
      <t>カン</t>
    </rPh>
    <rPh sb="9" eb="12">
      <t>セツメイショ</t>
    </rPh>
    <rPh sb="13" eb="15">
      <t>ケイカ</t>
    </rPh>
    <rPh sb="15" eb="17">
      <t>カンサツ</t>
    </rPh>
    <rPh sb="17" eb="19">
      <t>キロク</t>
    </rPh>
    <phoneticPr fontId="3"/>
  </si>
  <si>
    <t>指定訪問看護の具体的取扱方針</t>
    <rPh sb="0" eb="2">
      <t>シテイ</t>
    </rPh>
    <rPh sb="2" eb="4">
      <t>ホウモン</t>
    </rPh>
    <rPh sb="4" eb="6">
      <t>カンゴ</t>
    </rPh>
    <rPh sb="7" eb="14">
      <t>グタイテキトリアツカイホウシン</t>
    </rPh>
    <phoneticPr fontId="3"/>
  </si>
  <si>
    <t>　事業所において、従業者等に対し、虐待防止のための研修を定期的(年１回以上)に実施するとともに、新規採用時には必ず虐待防止の研修を実施していますか</t>
    <rPh sb="1" eb="4">
      <t>ジギョウショ</t>
    </rPh>
    <rPh sb="9" eb="12">
      <t>ジュウギョウシャ</t>
    </rPh>
    <rPh sb="12" eb="13">
      <t>トウ</t>
    </rPh>
    <rPh sb="14" eb="15">
      <t>タイ</t>
    </rPh>
    <rPh sb="17" eb="19">
      <t>ギャクタイ</t>
    </rPh>
    <rPh sb="19" eb="21">
      <t>ボウシ</t>
    </rPh>
    <rPh sb="25" eb="27">
      <t>ケンシュウ</t>
    </rPh>
    <rPh sb="28" eb="31">
      <t>テイキテキ</t>
    </rPh>
    <rPh sb="32" eb="33">
      <t>ネン</t>
    </rPh>
    <rPh sb="34" eb="37">
      <t>カイイジョウ</t>
    </rPh>
    <rPh sb="39" eb="41">
      <t>ジッシ</t>
    </rPh>
    <rPh sb="48" eb="50">
      <t>シンキ</t>
    </rPh>
    <rPh sb="50" eb="52">
      <t>サイヨウ</t>
    </rPh>
    <rPh sb="52" eb="53">
      <t>ジ</t>
    </rPh>
    <rPh sb="55" eb="56">
      <t>カナラ</t>
    </rPh>
    <rPh sb="57" eb="59">
      <t>ギャクタイ</t>
    </rPh>
    <rPh sb="59" eb="61">
      <t>ボウシ</t>
    </rPh>
    <rPh sb="62" eb="64">
      <t>ケンシュウ</t>
    </rPh>
    <rPh sb="65" eb="67">
      <t>ジッシ</t>
    </rPh>
    <phoneticPr fontId="3"/>
  </si>
  <si>
    <t>業務継続計画</t>
    <rPh sb="0" eb="6">
      <t>ギョウムケイゾクケイカク</t>
    </rPh>
    <phoneticPr fontId="3"/>
  </si>
  <si>
    <t>研修計画、記録
訓練記録</t>
    <rPh sb="0" eb="2">
      <t>ケンシュウ</t>
    </rPh>
    <rPh sb="2" eb="4">
      <t>ケイカク</t>
    </rPh>
    <rPh sb="5" eb="7">
      <t>キロク</t>
    </rPh>
    <rPh sb="8" eb="10">
      <t>クンレン</t>
    </rPh>
    <rPh sb="10" eb="12">
      <t>キロク</t>
    </rPh>
    <phoneticPr fontId="3"/>
  </si>
  <si>
    <t>感染症の予防およびまん延防止のための指針</t>
    <rPh sb="0" eb="3">
      <t>カンセンショウ</t>
    </rPh>
    <rPh sb="4" eb="6">
      <t>ヨボウ</t>
    </rPh>
    <phoneticPr fontId="3"/>
  </si>
  <si>
    <t>令和６年６月１日改定後</t>
    <rPh sb="0" eb="2">
      <t>レイワ</t>
    </rPh>
    <rPh sb="3" eb="4">
      <t>ネン</t>
    </rPh>
    <rPh sb="5" eb="6">
      <t>ガツ</t>
    </rPh>
    <rPh sb="7" eb="8">
      <t>ニチ</t>
    </rPh>
    <rPh sb="8" eb="11">
      <t>カイテイゴ</t>
    </rPh>
    <phoneticPr fontId="3"/>
  </si>
  <si>
    <t>緩和ケア、褥瘡ケアまたは人工肛門ケアおよび人口膀胱ケアに係る専門の研修を受講した看護師</t>
    <rPh sb="0" eb="2">
      <t>カンワ</t>
    </rPh>
    <rPh sb="5" eb="7">
      <t>ジョクソウ</t>
    </rPh>
    <rPh sb="12" eb="16">
      <t>ジンコウコウモン</t>
    </rPh>
    <rPh sb="21" eb="25">
      <t>ジンコウボウコウ</t>
    </rPh>
    <rPh sb="28" eb="29">
      <t>カカ</t>
    </rPh>
    <rPh sb="30" eb="32">
      <t>センモン</t>
    </rPh>
    <rPh sb="33" eb="35">
      <t>ケンシュウ</t>
    </rPh>
    <rPh sb="36" eb="38">
      <t>ジュコウ</t>
    </rPh>
    <rPh sb="40" eb="43">
      <t>カンゴシ</t>
    </rPh>
    <phoneticPr fontId="4"/>
  </si>
  <si>
    <t>特定行為研修を修了した看護師</t>
    <rPh sb="0" eb="6">
      <t>トクテイコウイケンシュウ</t>
    </rPh>
    <phoneticPr fontId="4"/>
  </si>
  <si>
    <t>以下の利用者の計画的な管理を実施
・悪性腫瘍の鎮痛療法または化学療法を行っている利用者
・真皮を越える褥瘡の状態にある利用者
・人工肛門または人口膀胱を造設している者で管理が困難な利用者</t>
    <rPh sb="0" eb="2">
      <t>イカ</t>
    </rPh>
    <rPh sb="3" eb="6">
      <t>リヨウシャ</t>
    </rPh>
    <rPh sb="7" eb="10">
      <t>ケイカクテキ</t>
    </rPh>
    <rPh sb="11" eb="13">
      <t>カンリ</t>
    </rPh>
    <rPh sb="14" eb="16">
      <t>ジッシ</t>
    </rPh>
    <rPh sb="45" eb="47">
      <t>シンピ</t>
    </rPh>
    <rPh sb="48" eb="49">
      <t>コ</t>
    </rPh>
    <rPh sb="51" eb="53">
      <t>ジョクソウ</t>
    </rPh>
    <rPh sb="54" eb="56">
      <t>ジョウタイ</t>
    </rPh>
    <rPh sb="59" eb="62">
      <t>リヨウシャ</t>
    </rPh>
    <rPh sb="64" eb="68">
      <t>ジンコウコウモン</t>
    </rPh>
    <rPh sb="71" eb="75">
      <t>ジンコウボウコウ</t>
    </rPh>
    <phoneticPr fontId="4"/>
  </si>
  <si>
    <t>以下の利用者の計画的な管理を実施
・診療報酬における手順書加算を算定する利用者
※対象の特定行為：気管カニューレの交換、胃ろうカテーテルもしくは腸ろうカテーテルまたは胃ろうボタンの交換、膀胱ろうカテーテルの交換、褥瘡または慢性創傷の治療における血流のない懐死組織の除去、創傷に対する陰圧閉鎖療法、持続点滴中の高カロリー輸液の投与量の調整、脱水症状に対する輸液による補正</t>
    <rPh sb="0" eb="2">
      <t>イカ</t>
    </rPh>
    <rPh sb="3" eb="6">
      <t>リヨウシャ</t>
    </rPh>
    <rPh sb="7" eb="10">
      <t>ケイカクテキ</t>
    </rPh>
    <rPh sb="11" eb="13">
      <t>カンリ</t>
    </rPh>
    <rPh sb="14" eb="16">
      <t>ジッシ</t>
    </rPh>
    <rPh sb="18" eb="22">
      <t>シンリョウホウシュウ</t>
    </rPh>
    <rPh sb="26" eb="31">
      <t>テジュンショカサン</t>
    </rPh>
    <rPh sb="32" eb="34">
      <t>サンテイ</t>
    </rPh>
    <rPh sb="36" eb="39">
      <t>リヨウシャ</t>
    </rPh>
    <rPh sb="41" eb="43">
      <t>タイショウ</t>
    </rPh>
    <rPh sb="44" eb="46">
      <t>トクテイ</t>
    </rPh>
    <rPh sb="46" eb="48">
      <t>コウイ</t>
    </rPh>
    <rPh sb="49" eb="51">
      <t>キカン</t>
    </rPh>
    <rPh sb="57" eb="59">
      <t>コウカン</t>
    </rPh>
    <rPh sb="60" eb="61">
      <t>イ</t>
    </rPh>
    <rPh sb="103" eb="105">
      <t>コウカン</t>
    </rPh>
    <rPh sb="106" eb="108">
      <t>ジョクソウ</t>
    </rPh>
    <rPh sb="128" eb="129">
      <t>シ</t>
    </rPh>
    <rPh sb="135" eb="137">
      <t>ソウショウ</t>
    </rPh>
    <rPh sb="138" eb="139">
      <t>タイ</t>
    </rPh>
    <rPh sb="141" eb="147">
      <t>インアツヘイサリョウホウ</t>
    </rPh>
    <rPh sb="148" eb="150">
      <t>ジゾク</t>
    </rPh>
    <rPh sb="150" eb="152">
      <t>テンテキ</t>
    </rPh>
    <rPh sb="152" eb="153">
      <t>チュウ</t>
    </rPh>
    <rPh sb="154" eb="155">
      <t>コウ</t>
    </rPh>
    <rPh sb="169" eb="171">
      <t>ダッスイ</t>
    </rPh>
    <rPh sb="171" eb="173">
      <t>ショウジョウ</t>
    </rPh>
    <rPh sb="174" eb="175">
      <t>タイ</t>
    </rPh>
    <rPh sb="177" eb="179">
      <t>ユエキ</t>
    </rPh>
    <rPh sb="182" eb="184">
      <t>ホセイ</t>
    </rPh>
    <phoneticPr fontId="4"/>
  </si>
  <si>
    <t>□</t>
    <phoneticPr fontId="4"/>
  </si>
  <si>
    <t>該当</t>
    <rPh sb="0" eb="2">
      <t>ガイトウ</t>
    </rPh>
    <phoneticPr fontId="4"/>
  </si>
  <si>
    <t>専門管理加算
　　　【+250単位/月】</t>
    <rPh sb="0" eb="4">
      <t>センモンカンリ</t>
    </rPh>
    <rPh sb="4" eb="6">
      <t>カサン</t>
    </rPh>
    <rPh sb="15" eb="17">
      <t>タンイ</t>
    </rPh>
    <rPh sb="18" eb="19">
      <t>ツキ</t>
    </rPh>
    <phoneticPr fontId="4"/>
  </si>
  <si>
    <t>修了証</t>
    <rPh sb="0" eb="3">
      <t>シュウリョウショウ</t>
    </rPh>
    <phoneticPr fontId="4"/>
  </si>
  <si>
    <t>初回加算（Ⅰ）
　　　【+350単位/月】</t>
    <rPh sb="0" eb="4">
      <t>ショカイカサン</t>
    </rPh>
    <rPh sb="16" eb="18">
      <t>タンイ</t>
    </rPh>
    <rPh sb="19" eb="20">
      <t>ツキ</t>
    </rPh>
    <phoneticPr fontId="4"/>
  </si>
  <si>
    <t>初回加算（Ⅱ）
　　　【+300単位/月】</t>
    <rPh sb="0" eb="2">
      <t>ショカイ</t>
    </rPh>
    <rPh sb="2" eb="4">
      <t>カサン</t>
    </rPh>
    <rPh sb="16" eb="18">
      <t>タンイ</t>
    </rPh>
    <rPh sb="19" eb="20">
      <t>ツキ</t>
    </rPh>
    <phoneticPr fontId="4"/>
  </si>
  <si>
    <t>新規に訪問看護計画書を作成した利用者に対して、病院、診療所または介護保険施設から退院または退所した日に看護師が初回の訪問看護を実施</t>
    <rPh sb="0" eb="2">
      <t>シンキ</t>
    </rPh>
    <rPh sb="3" eb="10">
      <t>ホウモンカンゴケイカクショ</t>
    </rPh>
    <rPh sb="23" eb="25">
      <t>ビョウイン</t>
    </rPh>
    <rPh sb="26" eb="29">
      <t>シンリョウショ</t>
    </rPh>
    <rPh sb="32" eb="38">
      <t>カイゴホケンシセツ</t>
    </rPh>
    <rPh sb="40" eb="42">
      <t>タイイン</t>
    </rPh>
    <rPh sb="55" eb="57">
      <t>ショカイ</t>
    </rPh>
    <rPh sb="58" eb="62">
      <t>ホウモンカンゴ</t>
    </rPh>
    <rPh sb="63" eb="65">
      <t>ジッシ</t>
    </rPh>
    <phoneticPr fontId="4"/>
  </si>
  <si>
    <t>新規に訪問看護計画書を作成した利用者に対して、病院、診療所または介護保険施設から退院または退所した日の翌日以降に初回の訪問看護を実施</t>
    <rPh sb="0" eb="2">
      <t>シンキ</t>
    </rPh>
    <rPh sb="3" eb="10">
      <t>ホウモンカンゴケイカクショ</t>
    </rPh>
    <rPh sb="23" eb="25">
      <t>ビョウイン</t>
    </rPh>
    <rPh sb="26" eb="29">
      <t>シンリョウショ</t>
    </rPh>
    <rPh sb="32" eb="38">
      <t>カイゴホケンシセツ</t>
    </rPh>
    <rPh sb="40" eb="42">
      <t>タイイン</t>
    </rPh>
    <rPh sb="51" eb="55">
      <t>ヨクジツイコウ</t>
    </rPh>
    <rPh sb="56" eb="58">
      <t>ショカイ</t>
    </rPh>
    <rPh sb="59" eb="63">
      <t>ホウモンカンゴ</t>
    </rPh>
    <rPh sb="64" eb="66">
      <t>ジッシ</t>
    </rPh>
    <phoneticPr fontId="4"/>
  </si>
  <si>
    <t>サービス提供記録等</t>
    <phoneticPr fontId="4"/>
  </si>
  <si>
    <t>訪問看護計画書、訪問看護記録書等</t>
    <phoneticPr fontId="4"/>
  </si>
  <si>
    <t>ターミナルケア加算
　　　　【+2500単位】</t>
    <rPh sb="20" eb="22">
      <t>タンイ</t>
    </rPh>
    <phoneticPr fontId="4"/>
  </si>
  <si>
    <t>サービス提供票</t>
    <phoneticPr fontId="4"/>
  </si>
  <si>
    <t>情報通信機器を用いた在宅での看取りに係る研修を受講した看護師</t>
    <rPh sb="0" eb="2">
      <t>ジョウホウ</t>
    </rPh>
    <rPh sb="2" eb="4">
      <t>ツウシン</t>
    </rPh>
    <rPh sb="4" eb="6">
      <t>キキ</t>
    </rPh>
    <rPh sb="14" eb="16">
      <t>ミト</t>
    </rPh>
    <phoneticPr fontId="4"/>
  </si>
  <si>
    <t>医科診療報酬点数票の死亡診断加算を算定する利用者について、その主治医の指示に基づき、情報通信機器を用いて医師の死亡診断の補助を実施</t>
    <rPh sb="0" eb="9">
      <t>イカシンリョウホウシュウテンスウヒョウ</t>
    </rPh>
    <rPh sb="10" eb="16">
      <t>シボウシンダンカサン</t>
    </rPh>
    <rPh sb="17" eb="19">
      <t>サンテイ</t>
    </rPh>
    <rPh sb="21" eb="24">
      <t>リヨウシャ</t>
    </rPh>
    <rPh sb="31" eb="34">
      <t>シュジイ</t>
    </rPh>
    <rPh sb="35" eb="37">
      <t>シジ</t>
    </rPh>
    <rPh sb="38" eb="39">
      <t>モト</t>
    </rPh>
    <rPh sb="42" eb="44">
      <t>ジョウホウ</t>
    </rPh>
    <rPh sb="44" eb="46">
      <t>ツウシン</t>
    </rPh>
    <rPh sb="46" eb="48">
      <t>キキ</t>
    </rPh>
    <phoneticPr fontId="4"/>
  </si>
  <si>
    <t>サービス提供記録等</t>
    <rPh sb="4" eb="9">
      <t>テイキョウキロクトウ</t>
    </rPh>
    <phoneticPr fontId="4"/>
  </si>
  <si>
    <t>遠隔死亡診断補助加算
　　　【+150単位/回】</t>
    <rPh sb="0" eb="10">
      <t>エンカクシボウシンダンホジョカサン</t>
    </rPh>
    <rPh sb="19" eb="21">
      <t>タンイ</t>
    </rPh>
    <rPh sb="22" eb="23">
      <t>カイ</t>
    </rPh>
    <phoneticPr fontId="4"/>
  </si>
  <si>
    <t>業務継続計画未実施減算
　　　　　【*99/100】</t>
    <rPh sb="0" eb="6">
      <t>ギョウムケイゾクケイカク</t>
    </rPh>
    <rPh sb="6" eb="11">
      <t>ミジッシゲンサン</t>
    </rPh>
    <phoneticPr fontId="3"/>
  </si>
  <si>
    <t>感染症や非常災害の発生時において、利用者に対するサービスの提供を継続的に実施するための、および非常時の体制で早期の業務再開を図るための計画（業務継続計画）を未策定
（令和７年３月３１日まで減算適用なし）</t>
    <rPh sb="0" eb="3">
      <t>カンセンショウ</t>
    </rPh>
    <rPh sb="4" eb="8">
      <t>ヒジョウサイガイ</t>
    </rPh>
    <rPh sb="9" eb="12">
      <t>ハッセイジ</t>
    </rPh>
    <rPh sb="17" eb="20">
      <t>リヨウシャ</t>
    </rPh>
    <rPh sb="32" eb="35">
      <t>ケイゾクテキ</t>
    </rPh>
    <rPh sb="36" eb="38">
      <t>ジッシ</t>
    </rPh>
    <rPh sb="78" eb="79">
      <t>ミ</t>
    </rPh>
    <rPh sb="83" eb="85">
      <t>レイワ</t>
    </rPh>
    <phoneticPr fontId="3"/>
  </si>
  <si>
    <t xml:space="preserve">業務継続計画
</t>
    <rPh sb="0" eb="6">
      <t>ギョウムケイゾクケイカク</t>
    </rPh>
    <phoneticPr fontId="3"/>
  </si>
  <si>
    <t>高齢者虐待防止措置未実施減算
　　　　　【*99/100】</t>
    <rPh sb="0" eb="14">
      <t>コウレイシャギャクタイボウシソチミジッシゲンサン</t>
    </rPh>
    <phoneticPr fontId="3"/>
  </si>
  <si>
    <t>虐待の防止のための対策を検討する委員会を定期的に開催するとともに、その結果について、従業者に周知</t>
    <rPh sb="0" eb="2">
      <t>ギャクタイ</t>
    </rPh>
    <rPh sb="35" eb="37">
      <t>ケッカ</t>
    </rPh>
    <rPh sb="42" eb="45">
      <t>ジュウギョウシャ</t>
    </rPh>
    <rPh sb="46" eb="48">
      <t>シュウチ</t>
    </rPh>
    <phoneticPr fontId="3"/>
  </si>
  <si>
    <t>委員会記録</t>
    <rPh sb="0" eb="5">
      <t>イインカイキロク</t>
    </rPh>
    <phoneticPr fontId="3"/>
  </si>
  <si>
    <t>虐待の防止のための指針を整備</t>
    <rPh sb="0" eb="2">
      <t>ギャクタイ</t>
    </rPh>
    <phoneticPr fontId="3"/>
  </si>
  <si>
    <t>従業者に対し、虐待の防止のための研修を定期的に実施</t>
    <rPh sb="0" eb="3">
      <t>ジュウギョウシャ</t>
    </rPh>
    <phoneticPr fontId="3"/>
  </si>
  <si>
    <t>研修計画、記録</t>
    <rPh sb="0" eb="4">
      <t>ケンシュウケイカク</t>
    </rPh>
    <rPh sb="5" eb="7">
      <t>キロク</t>
    </rPh>
    <phoneticPr fontId="3"/>
  </si>
  <si>
    <t>上記措置を適切に実施するための担当者を設置</t>
    <rPh sb="0" eb="2">
      <t>ジョウキ</t>
    </rPh>
    <phoneticPr fontId="3"/>
  </si>
  <si>
    <t>担当者名</t>
    <rPh sb="0" eb="4">
      <t>タントウシャメイ</t>
    </rPh>
    <phoneticPr fontId="3"/>
  </si>
  <si>
    <t>口腔連携強化加算
　　　　【+50単位/回】
　　　１月に１回限り</t>
    <rPh sb="0" eb="8">
      <t>コウクウレンケイキョウカカサン</t>
    </rPh>
    <rPh sb="17" eb="19">
      <t>タンイ</t>
    </rPh>
    <rPh sb="20" eb="21">
      <t>カイ</t>
    </rPh>
    <rPh sb="27" eb="28">
      <t>ツキ</t>
    </rPh>
    <rPh sb="30" eb="32">
      <t>カイカギ</t>
    </rPh>
    <phoneticPr fontId="3"/>
  </si>
  <si>
    <t>従業者が口腔の健康状態の評価を実施した場合において、利用者の同意を得て、歯科医療機関および介護支援専門員に対し、当該評価の結果を情報提供</t>
    <rPh sb="0" eb="3">
      <t>ジュウギョウシャ</t>
    </rPh>
    <rPh sb="26" eb="29">
      <t>リヨウシャ</t>
    </rPh>
    <rPh sb="30" eb="32">
      <t>ドウイ</t>
    </rPh>
    <rPh sb="33" eb="34">
      <t>エ</t>
    </rPh>
    <rPh sb="36" eb="42">
      <t>シカイリョウキカン</t>
    </rPh>
    <rPh sb="45" eb="52">
      <t>カイゴシエンセンモンイン</t>
    </rPh>
    <rPh sb="53" eb="54">
      <t>タイ</t>
    </rPh>
    <rPh sb="56" eb="60">
      <t>トウガイヒョウカ</t>
    </rPh>
    <rPh sb="61" eb="63">
      <t>ケッカ</t>
    </rPh>
    <rPh sb="64" eb="68">
      <t>ジョウホウテイキョウ</t>
    </rPh>
    <phoneticPr fontId="3"/>
  </si>
  <si>
    <t>情報提供書</t>
    <rPh sb="0" eb="5">
      <t>ジョウホウテイキョウショ</t>
    </rPh>
    <phoneticPr fontId="3"/>
  </si>
  <si>
    <t>口腔の健康状態に係る評価を行うに当たって、歯科訪問診療料の算定の実績がある歯科医療機関の歯科医師または歯科医師の指示を受けた歯科衛生士が、従業者からの相談等に対応する体制を確保し、その旨を文書で取決め</t>
    <rPh sb="0" eb="2">
      <t>コウクウ</t>
    </rPh>
    <rPh sb="21" eb="23">
      <t>シカ</t>
    </rPh>
    <rPh sb="23" eb="25">
      <t>ホウモン</t>
    </rPh>
    <rPh sb="25" eb="27">
      <t>シンリョウ</t>
    </rPh>
    <rPh sb="27" eb="28">
      <t>リョウ</t>
    </rPh>
    <rPh sb="29" eb="31">
      <t>サンテイ</t>
    </rPh>
    <rPh sb="32" eb="34">
      <t>ジッセキ</t>
    </rPh>
    <rPh sb="37" eb="39">
      <t>シカ</t>
    </rPh>
    <rPh sb="39" eb="41">
      <t>イリョウ</t>
    </rPh>
    <rPh sb="41" eb="43">
      <t>キカン</t>
    </rPh>
    <rPh sb="44" eb="48">
      <t>シカイシ</t>
    </rPh>
    <rPh sb="92" eb="93">
      <t>ムネ</t>
    </rPh>
    <phoneticPr fontId="3"/>
  </si>
  <si>
    <t>取決書</t>
    <rPh sb="0" eb="2">
      <t>トリキ</t>
    </rPh>
    <rPh sb="2" eb="3">
      <t>ショ</t>
    </rPh>
    <phoneticPr fontId="3"/>
  </si>
  <si>
    <t>利用者またはその家族等から電話等により看護に関する意見を求められた場合に常時対応できる体制</t>
    <rPh sb="0" eb="3">
      <t>リヨウシャ</t>
    </rPh>
    <rPh sb="8" eb="11">
      <t>カゾクトウ</t>
    </rPh>
    <rPh sb="13" eb="15">
      <t>デンワ</t>
    </rPh>
    <rPh sb="15" eb="16">
      <t>トウ</t>
    </rPh>
    <phoneticPr fontId="4"/>
  </si>
  <si>
    <t>緊急時訪問看護加算（Ⅰ）【+600単位/月】
（指定訪問看護を担当する医療機関の場合　
　　　　+325単位/月）</t>
    <rPh sb="17" eb="19">
      <t>タンイ</t>
    </rPh>
    <rPh sb="20" eb="21">
      <t>ツキ</t>
    </rPh>
    <phoneticPr fontId="4"/>
  </si>
  <si>
    <t>緊急時訪問における看護業務の負担の軽減に資する十分な業務管理等の体制の整備</t>
    <rPh sb="0" eb="3">
      <t>キンキュウジ</t>
    </rPh>
    <rPh sb="3" eb="5">
      <t>ホウモン</t>
    </rPh>
    <phoneticPr fontId="4"/>
  </si>
  <si>
    <t>緊急時訪問看護加算（Ⅱ）【+574単位/月】
（指定訪問看護を担当する医療機関の場合　
　　　　+315単位/月）</t>
    <rPh sb="17" eb="19">
      <t>タンイ</t>
    </rPh>
    <rPh sb="20" eb="21">
      <t>ツキ</t>
    </rPh>
    <phoneticPr fontId="4"/>
  </si>
  <si>
    <t>共同指導の内容を提供</t>
    <phoneticPr fontId="4"/>
  </si>
  <si>
    <t>退院または退所後に訪問看護を実施</t>
    <rPh sb="11" eb="13">
      <t>カンゴ</t>
    </rPh>
    <rPh sb="14" eb="16">
      <t>ジッシ</t>
    </rPh>
    <phoneticPr fontId="3"/>
  </si>
  <si>
    <t>前年度の理学療法士、作業療法士または言語聴覚士による訪問回数が、看護職員による訪問回数を超えていること</t>
    <rPh sb="0" eb="3">
      <t>ゼンネンド</t>
    </rPh>
    <phoneticPr fontId="4"/>
  </si>
  <si>
    <t>緊急時訪問看護加算、特別管理加算および看護体制強化加算をいずれも算定していないこと</t>
    <rPh sb="0" eb="9">
      <t>キンキュウジホウモンカンゴカサン</t>
    </rPh>
    <rPh sb="10" eb="16">
      <t>トクベツカンリカサン</t>
    </rPh>
    <rPh sb="19" eb="27">
      <t>カンゴタイセイキョウカカサン</t>
    </rPh>
    <rPh sb="32" eb="34">
      <t>サンテイ</t>
    </rPh>
    <phoneticPr fontId="4"/>
  </si>
  <si>
    <t>【30分未満:+254単位】
【30分以上:+402単位】</t>
    <phoneticPr fontId="4"/>
  </si>
  <si>
    <t>複数名訪問加算（Ⅰ）
【30分未満:+254単位】
【30分以上:+402単位】</t>
    <phoneticPr fontId="4"/>
  </si>
  <si>
    <t>　　　　〃</t>
    <phoneticPr fontId="4"/>
  </si>
  <si>
    <t>理学療法士等の訪問
　　　　【-8単位/回】</t>
    <rPh sb="0" eb="2">
      <t>リガク</t>
    </rPh>
    <rPh sb="2" eb="5">
      <t>リョウホウシ</t>
    </rPh>
    <rPh sb="5" eb="6">
      <t>トウ</t>
    </rPh>
    <rPh sb="7" eb="9">
      <t>ホウモン</t>
    </rPh>
    <rPh sb="17" eb="19">
      <t>タンイ</t>
    </rPh>
    <rPh sb="20" eb="21">
      <t>カイ</t>
    </rPh>
    <phoneticPr fontId="3"/>
  </si>
  <si>
    <t>掲示</t>
    <rPh sb="0" eb="2">
      <t>ケイジ</t>
    </rPh>
    <phoneticPr fontId="3"/>
  </si>
  <si>
    <t>　当該措置の義務付けの適用に当たっては、１年間の経過措置が設けられており、令和７年３月３１日までは努力義務です。</t>
    <rPh sb="1" eb="3">
      <t>トウガイ</t>
    </rPh>
    <rPh sb="3" eb="5">
      <t>ソチ</t>
    </rPh>
    <rPh sb="6" eb="9">
      <t>ギムヅ</t>
    </rPh>
    <rPh sb="11" eb="13">
      <t>テキヨウ</t>
    </rPh>
    <rPh sb="14" eb="15">
      <t>ア</t>
    </rPh>
    <rPh sb="21" eb="23">
      <t>ネンカン</t>
    </rPh>
    <rPh sb="24" eb="26">
      <t>ケイカ</t>
    </rPh>
    <rPh sb="26" eb="28">
      <t>ソチ</t>
    </rPh>
    <rPh sb="29" eb="30">
      <t>モウ</t>
    </rPh>
    <rPh sb="37" eb="39">
      <t>レイワ</t>
    </rPh>
    <rPh sb="40" eb="41">
      <t>ネン</t>
    </rPh>
    <rPh sb="42" eb="43">
      <t>ガツ</t>
    </rPh>
    <rPh sb="45" eb="46">
      <t>ニチ</t>
    </rPh>
    <rPh sb="49" eb="51">
      <t>ドリョク</t>
    </rPh>
    <rPh sb="51" eb="53">
      <t>ギム</t>
    </rPh>
    <phoneticPr fontId="3"/>
  </si>
  <si>
    <t>R6厚生労働省令第16号附則第2条</t>
    <rPh sb="2" eb="9">
      <t>コウセイロウドウショウレイダイ</t>
    </rPh>
    <rPh sb="11" eb="15">
      <t>ゴウフソクダイ</t>
    </rPh>
    <rPh sb="16" eb="17">
      <t>ジョウ</t>
    </rPh>
    <phoneticPr fontId="3"/>
  </si>
  <si>
    <t>　重要事項をウェブサイトに掲載していますか。</t>
    <rPh sb="1" eb="5">
      <t>ジュウヨウジコウ</t>
    </rPh>
    <rPh sb="13" eb="15">
      <t>ケイサイ</t>
    </rPh>
    <phoneticPr fontId="3"/>
  </si>
  <si>
    <t>基準第32条</t>
    <rPh sb="0" eb="3">
      <t>キジュンダイ</t>
    </rPh>
    <rPh sb="5" eb="6">
      <t>ジョウ</t>
    </rPh>
    <phoneticPr fontId="3"/>
  </si>
  <si>
    <t>ホームページ、情報公表システム</t>
    <rPh sb="7" eb="11">
      <t>ジョウホウコウヒョウ</t>
    </rPh>
    <phoneticPr fontId="3"/>
  </si>
  <si>
    <t>理学療法士等が提供する介護予防訪問看護の利用が12月を超える場合
　　　【-15単位/回】</t>
    <rPh sb="0" eb="2">
      <t>リガク</t>
    </rPh>
    <rPh sb="2" eb="5">
      <t>リョウホウシ</t>
    </rPh>
    <rPh sb="5" eb="6">
      <t>トウ</t>
    </rPh>
    <rPh sb="7" eb="9">
      <t>テイキョウ</t>
    </rPh>
    <rPh sb="11" eb="13">
      <t>カイゴ</t>
    </rPh>
    <rPh sb="13" eb="15">
      <t>ヨボウ</t>
    </rPh>
    <rPh sb="15" eb="17">
      <t>ホウモン</t>
    </rPh>
    <rPh sb="17" eb="19">
      <t>カンゴ</t>
    </rPh>
    <rPh sb="20" eb="22">
      <t>リヨウ</t>
    </rPh>
    <rPh sb="25" eb="26">
      <t>ツキ</t>
    </rPh>
    <rPh sb="27" eb="28">
      <t>コ</t>
    </rPh>
    <rPh sb="30" eb="32">
      <t>バアイ</t>
    </rPh>
    <rPh sb="40" eb="42">
      <t>タンイ</t>
    </rPh>
    <rPh sb="43" eb="44">
      <t>カイ</t>
    </rPh>
    <phoneticPr fontId="4"/>
  </si>
  <si>
    <t>理学療法士等が提供する介護予防訪問看護の利用が１２月を超え、介護予防訪問看護費の減算を算定している場合</t>
    <rPh sb="0" eb="2">
      <t>リガク</t>
    </rPh>
    <rPh sb="2" eb="5">
      <t>リョウホウシ</t>
    </rPh>
    <rPh sb="5" eb="6">
      <t>トウ</t>
    </rPh>
    <rPh sb="7" eb="9">
      <t>テイキョウ</t>
    </rPh>
    <rPh sb="11" eb="13">
      <t>カイゴ</t>
    </rPh>
    <rPh sb="13" eb="15">
      <t>ヨボウ</t>
    </rPh>
    <rPh sb="15" eb="17">
      <t>ホウモン</t>
    </rPh>
    <rPh sb="17" eb="19">
      <t>カンゴ</t>
    </rPh>
    <rPh sb="20" eb="22">
      <t>リヨウ</t>
    </rPh>
    <rPh sb="25" eb="26">
      <t>ツキ</t>
    </rPh>
    <rPh sb="27" eb="28">
      <t>コ</t>
    </rPh>
    <rPh sb="30" eb="39">
      <t>カイゴヨボウホウモンカンゴヒ</t>
    </rPh>
    <rPh sb="40" eb="42">
      <t>ゲンサン</t>
    </rPh>
    <rPh sb="43" eb="45">
      <t>サンテイ</t>
    </rPh>
    <rPh sb="49" eb="51">
      <t>バアイ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</si>
</sst>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0"/>
    <numFmt numFmtId="178" formatCode="#,##0.0#"/>
    <numFmt numFmtId="179" formatCode="#,##0&quot;人&quot;"/>
    <numFmt numFmtId="180" formatCode="#,##0.##"/>
    <numFmt numFmtId="181" formatCode="#,##0.0;[Red]\-#,##0.0"/>
    <numFmt numFmtId="182" formatCode="#,##0.0&quot;人&quot;"/>
    <numFmt numFmtId="183" formatCode="0_ "/>
  </numFmts>
  <fonts count="63"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ゴシック"/>
      <family val="3"/>
      <charset val="128"/>
    </font>
    <font>
      <sz val="10"/>
      <name val="ＭＳ Ｐゴシック"/>
      <family val="3"/>
      <charset val="128"/>
    </font>
    <font>
      <sz val="14"/>
      <name val="ＭＳ Ｐゴシック"/>
      <family val="3"/>
      <charset val="128"/>
    </font>
    <font>
      <sz val="12"/>
      <name val="ＭＳ Ｐゴシック"/>
      <family val="3"/>
      <charset val="128"/>
    </font>
    <font>
      <sz val="16"/>
      <name val="ＭＳ Ｐゴシック"/>
      <family val="3"/>
      <charset val="128"/>
    </font>
    <font>
      <sz val="20"/>
      <name val="ＭＳ Ｐゴシック"/>
      <family val="3"/>
      <charset val="128"/>
    </font>
    <font>
      <sz val="18"/>
      <name val="ＭＳ Ｐゴシック"/>
      <family val="3"/>
      <charset val="128"/>
    </font>
    <font>
      <b/>
      <sz val="20"/>
      <name val="ＭＳ ゴシック"/>
      <family val="3"/>
      <charset val="128"/>
    </font>
    <font>
      <sz val="11"/>
      <name val="ＭＳ Ｐゴシック"/>
      <family val="3"/>
      <charset val="128"/>
    </font>
    <font>
      <b/>
      <sz val="11"/>
      <name val="ＭＳ Ｐゴシック"/>
      <family val="3"/>
      <charset val="128"/>
    </font>
    <font>
      <b/>
      <sz val="10"/>
      <name val="ＭＳ Ｐゴシック"/>
      <family val="3"/>
      <charset val="128"/>
    </font>
    <font>
      <sz val="8"/>
      <name val="ＭＳ Ｐゴシック"/>
      <family val="3"/>
      <charset val="128"/>
    </font>
    <font>
      <sz val="11"/>
      <color indexed="8"/>
      <name val="ＭＳ ゴシック"/>
      <family val="3"/>
      <charset val="128"/>
    </font>
    <font>
      <strike/>
      <sz val="11"/>
      <color indexed="8"/>
      <name val="ＭＳ ゴシック"/>
      <family val="3"/>
      <charset val="128"/>
    </font>
    <font>
      <sz val="9"/>
      <color indexed="8"/>
      <name val="ＭＳ Ｐゴシック"/>
      <family val="3"/>
      <charset val="128"/>
    </font>
    <font>
      <sz val="13"/>
      <name val="ＭＳ Ｐゴシック"/>
      <family val="3"/>
      <charset val="128"/>
    </font>
    <font>
      <sz val="9"/>
      <color indexed="8"/>
      <name val="ＭＳ ゴシック"/>
      <family val="3"/>
      <charset val="128"/>
    </font>
    <font>
      <sz val="12"/>
      <color indexed="8"/>
      <name val="ＭＳ ゴシック"/>
      <family val="3"/>
      <charset val="128"/>
    </font>
    <font>
      <sz val="12"/>
      <name val="ＭＳ ゴシック"/>
      <family val="3"/>
      <charset val="128"/>
    </font>
    <font>
      <sz val="9"/>
      <name val="ＭＳ Ｐ明朝"/>
      <family val="1"/>
      <charset val="128"/>
    </font>
    <font>
      <sz val="11"/>
      <name val="ＭＳ 明朝"/>
      <family val="1"/>
      <charset val="128"/>
    </font>
    <font>
      <sz val="11"/>
      <name val="ＭＳ Ｐ明朝"/>
      <family val="1"/>
      <charset val="128"/>
    </font>
    <font>
      <sz val="10"/>
      <color indexed="8"/>
      <name val="ＭＳ ゴシック"/>
      <family val="3"/>
      <charset val="128"/>
    </font>
    <font>
      <sz val="10"/>
      <name val="ＭＳ ゴシック"/>
      <family val="3"/>
      <charset val="128"/>
    </font>
    <font>
      <sz val="8"/>
      <name val="ＭＳ ゴシック"/>
      <family val="3"/>
      <charset val="128"/>
    </font>
    <font>
      <sz val="8"/>
      <name val="ＭＳ Ｐ明朝"/>
      <family val="1"/>
      <charset val="128"/>
    </font>
    <font>
      <sz val="9"/>
      <name val="ＭＳ 明朝"/>
      <family val="1"/>
      <charset val="128"/>
    </font>
    <font>
      <strike/>
      <sz val="9"/>
      <name val="ＭＳ Ｐ明朝"/>
      <family val="1"/>
      <charset val="128"/>
    </font>
    <font>
      <sz val="8"/>
      <name val="ＭＳ 明朝"/>
      <family val="1"/>
      <charset val="128"/>
    </font>
    <font>
      <sz val="11"/>
      <color theme="1"/>
      <name val="ＭＳ Ｐゴシック"/>
      <family val="3"/>
      <charset val="128"/>
      <scheme val="minor"/>
    </font>
    <font>
      <sz val="11"/>
      <color theme="1"/>
      <name val="ＭＳ Ｐ明朝"/>
      <family val="1"/>
      <charset val="128"/>
    </font>
    <font>
      <sz val="12"/>
      <color theme="1"/>
      <name val="ＭＳ ゴシック"/>
      <family val="3"/>
      <charset val="128"/>
    </font>
    <font>
      <sz val="9"/>
      <color theme="1"/>
      <name val="ＭＳ Ｐ明朝"/>
      <family val="1"/>
      <charset val="128"/>
    </font>
    <font>
      <sz val="11"/>
      <color theme="1"/>
      <name val="ＭＳ ゴシック"/>
      <family val="3"/>
      <charset val="128"/>
    </font>
    <font>
      <sz val="10"/>
      <color theme="1"/>
      <name val="ＭＳ Ｐ明朝"/>
      <family val="1"/>
      <charset val="128"/>
    </font>
    <font>
      <sz val="6"/>
      <color theme="1"/>
      <name val="ＭＳ Ｐ明朝"/>
      <family val="1"/>
      <charset val="128"/>
    </font>
    <font>
      <sz val="11"/>
      <color theme="1"/>
      <name val="ＭＳ 明朝"/>
      <family val="1"/>
      <charset val="128"/>
    </font>
    <font>
      <sz val="10"/>
      <color theme="1"/>
      <name val="ＭＳ 明朝"/>
      <family val="1"/>
      <charset val="128"/>
    </font>
    <font>
      <sz val="7"/>
      <color theme="1"/>
      <name val="ＭＳ Ｐ明朝"/>
      <family val="1"/>
      <charset val="128"/>
    </font>
    <font>
      <sz val="16"/>
      <name val="HGSｺﾞｼｯｸM"/>
      <family val="3"/>
      <charset val="128"/>
    </font>
    <font>
      <b/>
      <sz val="16"/>
      <name val="HGSｺﾞｼｯｸM"/>
      <family val="3"/>
      <charset val="128"/>
    </font>
    <font>
      <sz val="6"/>
      <name val="ＭＳ Ｐゴシック"/>
      <family val="2"/>
      <charset val="128"/>
      <scheme val="minor"/>
    </font>
    <font>
      <b/>
      <sz val="14"/>
      <name val="HGSｺﾞｼｯｸM"/>
      <family val="3"/>
      <charset val="128"/>
    </font>
    <font>
      <sz val="14"/>
      <name val="HGSｺﾞｼｯｸM"/>
      <family val="3"/>
      <charset val="128"/>
    </font>
    <font>
      <sz val="12"/>
      <name val="HGSｺﾞｼｯｸM"/>
      <family val="3"/>
      <charset val="128"/>
    </font>
    <font>
      <sz val="11"/>
      <name val="HGSｺﾞｼｯｸM"/>
      <family val="3"/>
      <charset val="128"/>
    </font>
    <font>
      <b/>
      <sz val="12"/>
      <name val="HGSｺﾞｼｯｸM"/>
      <family val="3"/>
      <charset val="128"/>
    </font>
    <font>
      <sz val="14"/>
      <color rgb="FFFF0000"/>
      <name val="HGSｺﾞｼｯｸM"/>
      <family val="3"/>
      <charset val="128"/>
    </font>
    <font>
      <b/>
      <sz val="12"/>
      <color rgb="FFFF0000"/>
      <name val="HGSｺﾞｼｯｸM"/>
      <family val="3"/>
      <charset val="128"/>
    </font>
    <font>
      <sz val="12"/>
      <name val="HGSｺﾞｼｯｸE"/>
      <family val="3"/>
      <charset val="128"/>
    </font>
    <font>
      <u/>
      <sz val="12"/>
      <name val="HGSｺﾞｼｯｸE"/>
      <family val="3"/>
      <charset val="128"/>
    </font>
    <font>
      <b/>
      <u/>
      <sz val="12"/>
      <name val="HGSｺﾞｼｯｸM"/>
      <family val="3"/>
      <charset val="128"/>
    </font>
    <font>
      <sz val="11"/>
      <name val="ＭＳ Ｐゴシック"/>
      <family val="2"/>
      <charset val="128"/>
      <scheme val="minor"/>
    </font>
    <font>
      <sz val="11"/>
      <color rgb="FF000000"/>
      <name val="ＭＳ Ｐゴシック"/>
      <family val="3"/>
      <charset val="128"/>
      <scheme val="minor"/>
    </font>
    <font>
      <sz val="11"/>
      <color rgb="FF000000"/>
      <name val="Calibri"/>
      <family val="2"/>
    </font>
    <font>
      <sz val="16"/>
      <color theme="1"/>
      <name val="ＭＳ Ｐゴシック"/>
      <family val="2"/>
      <charset val="128"/>
      <scheme val="minor"/>
    </font>
    <font>
      <sz val="14"/>
      <color theme="1"/>
      <name val="ＭＳ Ｐゴシック"/>
      <family val="2"/>
      <charset val="128"/>
      <scheme val="minor"/>
    </font>
    <font>
      <u/>
      <sz val="9"/>
      <name val="ＭＳ Ｐ明朝"/>
      <family val="1"/>
      <charset val="128"/>
    </font>
    <font>
      <b/>
      <sz val="11"/>
      <name val="ＭＳ ゴシック"/>
      <family val="3"/>
      <charset val="128"/>
    </font>
  </fonts>
  <fills count="12">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27"/>
        <bgColor indexed="64"/>
      </patternFill>
    </fill>
    <fill>
      <patternFill patternType="solid">
        <fgColor indexed="22"/>
        <bgColor indexed="64"/>
      </patternFill>
    </fill>
    <fill>
      <patternFill patternType="solid">
        <fgColor theme="0"/>
        <bgColor indexed="64"/>
      </patternFill>
    </fill>
    <fill>
      <patternFill patternType="solid">
        <fgColor rgb="FFFFFF00"/>
        <bgColor indexed="64"/>
      </patternFill>
    </fill>
    <fill>
      <patternFill patternType="solid">
        <fgColor theme="8" tint="0.79998168889431442"/>
        <bgColor indexed="64"/>
      </patternFill>
    </fill>
    <fill>
      <patternFill patternType="solid">
        <fgColor rgb="FFCCFFCC"/>
        <bgColor indexed="64"/>
      </patternFill>
    </fill>
    <fill>
      <patternFill patternType="solid">
        <fgColor rgb="FFCCECFF"/>
        <bgColor indexed="64"/>
      </patternFill>
    </fill>
    <fill>
      <patternFill patternType="solid">
        <fgColor theme="0" tint="-0.249977111117893"/>
        <bgColor indexed="64"/>
      </patternFill>
    </fill>
  </fills>
  <borders count="125">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thin">
        <color indexed="64"/>
      </top>
      <bottom/>
      <diagonal/>
    </border>
    <border>
      <left style="thin">
        <color indexed="64"/>
      </left>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top style="dotted">
        <color indexed="64"/>
      </top>
      <bottom/>
      <diagonal/>
    </border>
    <border>
      <left style="dotted">
        <color indexed="64"/>
      </left>
      <right style="thin">
        <color indexed="64"/>
      </right>
      <top style="dotted">
        <color indexed="64"/>
      </top>
      <bottom/>
      <diagonal/>
    </border>
    <border>
      <left style="thin">
        <color indexed="64"/>
      </left>
      <right style="dotted">
        <color indexed="64"/>
      </right>
      <top/>
      <bottom style="dotted">
        <color indexed="64"/>
      </bottom>
      <diagonal/>
    </border>
    <border>
      <left/>
      <right style="thin">
        <color indexed="64"/>
      </right>
      <top/>
      <bottom style="dotted">
        <color indexed="64"/>
      </bottom>
      <diagonal/>
    </border>
    <border>
      <left style="thin">
        <color indexed="64"/>
      </left>
      <right style="dotted">
        <color indexed="64"/>
      </right>
      <top style="dotted">
        <color indexed="64"/>
      </top>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thin">
        <color indexed="64"/>
      </top>
      <bottom/>
      <diagonal/>
    </border>
    <border>
      <left/>
      <right style="thin">
        <color indexed="64"/>
      </right>
      <top style="thin">
        <color indexed="64"/>
      </top>
      <bottom/>
      <diagonal/>
    </border>
    <border>
      <left/>
      <right style="thin">
        <color indexed="64"/>
      </right>
      <top style="dotted">
        <color indexed="64"/>
      </top>
      <bottom style="dotted">
        <color indexed="64"/>
      </bottom>
      <diagonal/>
    </border>
    <border>
      <left style="thin">
        <color indexed="64"/>
      </left>
      <right style="dotted">
        <color indexed="64"/>
      </right>
      <top/>
      <bottom/>
      <diagonal/>
    </border>
    <border>
      <left/>
      <right style="thin">
        <color indexed="64"/>
      </right>
      <top/>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right style="thin">
        <color indexed="64"/>
      </right>
      <top style="dotted">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bottom style="dotted">
        <color indexed="64"/>
      </bottom>
      <diagonal/>
    </border>
    <border>
      <left style="dotted">
        <color indexed="64"/>
      </left>
      <right style="thin">
        <color indexed="64"/>
      </right>
      <top/>
      <bottom style="dotted">
        <color indexed="64"/>
      </bottom>
      <diagonal/>
    </border>
    <border>
      <left style="dotted">
        <color indexed="64"/>
      </left>
      <right style="thin">
        <color indexed="64"/>
      </right>
      <top/>
      <bottom style="thin">
        <color indexed="64"/>
      </bottom>
      <diagonal/>
    </border>
    <border>
      <left/>
      <right style="thin">
        <color indexed="64"/>
      </right>
      <top style="dotted">
        <color indexed="64"/>
      </top>
      <bottom/>
      <diagonal/>
    </border>
    <border>
      <left style="thin">
        <color indexed="64"/>
      </left>
      <right style="dotted">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dotted">
        <color indexed="64"/>
      </left>
      <right style="thin">
        <color indexed="64"/>
      </right>
      <top/>
      <bottom/>
      <diagonal/>
    </border>
    <border>
      <left style="dotted">
        <color indexed="64"/>
      </left>
      <right style="thin">
        <color indexed="64"/>
      </right>
      <top style="thin">
        <color indexed="64"/>
      </top>
      <bottom/>
      <diagonal/>
    </border>
    <border>
      <left style="thin">
        <color indexed="64"/>
      </left>
      <right/>
      <top/>
      <bottom/>
      <diagonal/>
    </border>
    <border>
      <left/>
      <right/>
      <top/>
      <bottom style="hair">
        <color indexed="64"/>
      </bottom>
      <diagonal/>
    </border>
    <border>
      <left/>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thin">
        <color indexed="64"/>
      </right>
      <top/>
      <bottom style="hair">
        <color indexed="64"/>
      </bottom>
      <diagonal/>
    </border>
    <border>
      <left/>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diagonal/>
    </border>
    <border>
      <left/>
      <right/>
      <top style="medium">
        <color indexed="64"/>
      </top>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style="medium">
        <color indexed="64"/>
      </top>
      <bottom/>
      <diagonal/>
    </border>
    <border>
      <left style="medium">
        <color indexed="64"/>
      </left>
      <right/>
      <top style="medium">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s>
  <cellStyleXfs count="16">
    <xf numFmtId="0" fontId="0" fillId="0" borderId="0"/>
    <xf numFmtId="38" fontId="2" fillId="0" borderId="0" applyFont="0" applyFill="0" applyBorder="0" applyAlignment="0" applyProtection="0"/>
    <xf numFmtId="0" fontId="12" fillId="0" borderId="0">
      <alignment vertical="center"/>
    </xf>
    <xf numFmtId="0" fontId="12" fillId="0" borderId="0">
      <alignment vertical="center"/>
    </xf>
    <xf numFmtId="0" fontId="33"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 fillId="0" borderId="0">
      <alignment vertical="center"/>
    </xf>
    <xf numFmtId="38" fontId="1" fillId="0" borderId="0" applyFont="0" applyFill="0" applyBorder="0" applyAlignment="0" applyProtection="0">
      <alignment vertical="center"/>
    </xf>
    <xf numFmtId="0" fontId="2" fillId="0" borderId="0">
      <alignment vertical="center"/>
    </xf>
    <xf numFmtId="0" fontId="2" fillId="0" borderId="0">
      <alignment vertical="center"/>
    </xf>
  </cellStyleXfs>
  <cellXfs count="1046">
    <xf numFmtId="0" fontId="0" fillId="0" borderId="0" xfId="0"/>
    <xf numFmtId="0" fontId="10" fillId="0" borderId="0" xfId="0" applyFont="1"/>
    <xf numFmtId="0" fontId="10" fillId="0" borderId="0" xfId="0" applyFont="1" applyAlignment="1">
      <alignment wrapText="1"/>
    </xf>
    <xf numFmtId="0" fontId="10" fillId="0" borderId="0" xfId="0" applyFont="1" applyAlignment="1">
      <alignment horizontal="center" wrapText="1"/>
    </xf>
    <xf numFmtId="0" fontId="7" fillId="0" borderId="0" xfId="0" applyFont="1"/>
    <xf numFmtId="0" fontId="8" fillId="0" borderId="0" xfId="0" applyFont="1" applyAlignment="1">
      <alignment horizontal="left"/>
    </xf>
    <xf numFmtId="0" fontId="6" fillId="0" borderId="0" xfId="0" applyFont="1"/>
    <xf numFmtId="0" fontId="12" fillId="0" borderId="0" xfId="0" applyFont="1"/>
    <xf numFmtId="0" fontId="2" fillId="0" borderId="0" xfId="0" applyFont="1"/>
    <xf numFmtId="0" fontId="0" fillId="0" borderId="0" xfId="0" applyAlignment="1">
      <alignment horizontal="center"/>
    </xf>
    <xf numFmtId="0" fontId="13" fillId="0" borderId="0" xfId="0" applyFont="1"/>
    <xf numFmtId="0" fontId="5" fillId="0" borderId="0" xfId="0" applyFont="1"/>
    <xf numFmtId="0" fontId="16" fillId="2" borderId="5" xfId="5" applyFont="1" applyFill="1" applyBorder="1" applyAlignment="1">
      <alignment vertical="center" wrapText="1"/>
    </xf>
    <xf numFmtId="0" fontId="17" fillId="2" borderId="5" xfId="5" applyFont="1" applyFill="1" applyBorder="1" applyAlignment="1">
      <alignment vertical="center" wrapText="1"/>
    </xf>
    <xf numFmtId="0" fontId="16" fillId="2" borderId="21" xfId="5" applyFont="1" applyFill="1" applyBorder="1" applyAlignment="1">
      <alignment horizontal="center" vertical="center" wrapText="1"/>
    </xf>
    <xf numFmtId="0" fontId="16" fillId="2" borderId="22" xfId="5" applyFont="1" applyFill="1" applyBorder="1" applyAlignment="1">
      <alignment horizontal="left" vertical="center" shrinkToFit="1"/>
    </xf>
    <xf numFmtId="0" fontId="0" fillId="0" borderId="0" xfId="0" applyAlignment="1">
      <alignment vertical="center"/>
    </xf>
    <xf numFmtId="0" fontId="0" fillId="3" borderId="5" xfId="0" applyFill="1" applyBorder="1" applyAlignment="1">
      <alignment horizontal="center" vertical="center"/>
    </xf>
    <xf numFmtId="0" fontId="0" fillId="0" borderId="0" xfId="0" applyAlignment="1">
      <alignment horizontal="right" vertical="center"/>
    </xf>
    <xf numFmtId="0" fontId="0" fillId="0" borderId="7" xfId="0" applyBorder="1" applyAlignment="1">
      <alignment vertical="center"/>
    </xf>
    <xf numFmtId="0" fontId="0" fillId="0" borderId="23" xfId="0" applyBorder="1" applyAlignment="1">
      <alignment vertical="center"/>
    </xf>
    <xf numFmtId="0" fontId="0" fillId="0" borderId="22" xfId="0" applyBorder="1" applyAlignment="1">
      <alignment vertical="center"/>
    </xf>
    <xf numFmtId="0" fontId="0" fillId="0" borderId="5" xfId="0" applyBorder="1" applyAlignment="1">
      <alignment horizontal="center" vertical="center"/>
    </xf>
    <xf numFmtId="0" fontId="16" fillId="0" borderId="5" xfId="5" applyFont="1" applyBorder="1" applyAlignment="1">
      <alignment horizontal="center" vertical="center"/>
    </xf>
    <xf numFmtId="0" fontId="16" fillId="5" borderId="5" xfId="5" applyFont="1" applyFill="1" applyBorder="1" applyAlignment="1">
      <alignment horizontal="center" vertical="center"/>
    </xf>
    <xf numFmtId="0" fontId="16" fillId="0" borderId="0" xfId="5" applyFont="1">
      <alignment vertical="center"/>
    </xf>
    <xf numFmtId="0" fontId="16" fillId="5" borderId="11" xfId="5" applyFont="1" applyFill="1" applyBorder="1" applyAlignment="1">
      <alignment horizontal="center" vertical="center"/>
    </xf>
    <xf numFmtId="0" fontId="16" fillId="5" borderId="24" xfId="5" applyFont="1" applyFill="1" applyBorder="1" applyAlignment="1">
      <alignment horizontal="center" vertical="center"/>
    </xf>
    <xf numFmtId="0" fontId="16" fillId="5" borderId="25" xfId="5" applyFont="1" applyFill="1" applyBorder="1" applyAlignment="1">
      <alignment horizontal="center" vertical="center"/>
    </xf>
    <xf numFmtId="0" fontId="16" fillId="5" borderId="26" xfId="5" applyFont="1" applyFill="1" applyBorder="1" applyAlignment="1">
      <alignment horizontal="center" vertical="center"/>
    </xf>
    <xf numFmtId="0" fontId="16" fillId="5" borderId="27" xfId="5" applyFont="1" applyFill="1" applyBorder="1" applyAlignment="1">
      <alignment horizontal="center" vertical="center"/>
    </xf>
    <xf numFmtId="0" fontId="16" fillId="0" borderId="0" xfId="9" applyFont="1">
      <alignment vertical="center"/>
    </xf>
    <xf numFmtId="0" fontId="16" fillId="5" borderId="28" xfId="5" applyFont="1" applyFill="1" applyBorder="1" applyAlignment="1">
      <alignment horizontal="center" vertical="center"/>
    </xf>
    <xf numFmtId="0" fontId="16" fillId="5" borderId="26" xfId="7" applyFont="1" applyFill="1" applyBorder="1" applyAlignment="1">
      <alignment horizontal="center" vertical="center"/>
    </xf>
    <xf numFmtId="0" fontId="16" fillId="5" borderId="25" xfId="7" applyFont="1" applyFill="1" applyBorder="1" applyAlignment="1">
      <alignment horizontal="center" vertical="center"/>
    </xf>
    <xf numFmtId="0" fontId="16" fillId="5" borderId="24" xfId="7" applyFont="1" applyFill="1" applyBorder="1" applyAlignment="1">
      <alignment horizontal="center" vertical="center"/>
    </xf>
    <xf numFmtId="0" fontId="16" fillId="0" borderId="0" xfId="0" applyFont="1"/>
    <xf numFmtId="0" fontId="16" fillId="5" borderId="27" xfId="7" applyFont="1" applyFill="1" applyBorder="1" applyAlignment="1">
      <alignment horizontal="center" vertical="center"/>
    </xf>
    <xf numFmtId="0" fontId="16" fillId="5" borderId="28" xfId="7" applyFont="1" applyFill="1" applyBorder="1" applyAlignment="1">
      <alignment horizontal="center" vertical="center"/>
    </xf>
    <xf numFmtId="0" fontId="16" fillId="5" borderId="5" xfId="7" applyFont="1" applyFill="1" applyBorder="1" applyAlignment="1">
      <alignment horizontal="center" vertical="center"/>
    </xf>
    <xf numFmtId="0" fontId="16" fillId="5" borderId="29" xfId="5" applyFont="1" applyFill="1" applyBorder="1" applyAlignment="1">
      <alignment horizontal="center" vertical="center"/>
    </xf>
    <xf numFmtId="0" fontId="4" fillId="0" borderId="0" xfId="5" applyFont="1" applyAlignment="1">
      <alignment horizontal="center" vertical="center"/>
    </xf>
    <xf numFmtId="0" fontId="4" fillId="0" borderId="0" xfId="5" applyFont="1">
      <alignment vertical="center"/>
    </xf>
    <xf numFmtId="0" fontId="4" fillId="0" borderId="0" xfId="5" applyFont="1" applyAlignment="1">
      <alignment vertical="center" wrapText="1"/>
    </xf>
    <xf numFmtId="0" fontId="4" fillId="0" borderId="0" xfId="5" applyFont="1" applyAlignment="1">
      <alignment horizontal="center" vertical="center" wrapText="1"/>
    </xf>
    <xf numFmtId="0" fontId="4" fillId="0" borderId="0" xfId="5" applyFont="1" applyAlignment="1">
      <alignment horizontal="left" vertical="center" shrinkToFit="1"/>
    </xf>
    <xf numFmtId="0" fontId="16" fillId="0" borderId="0" xfId="7" applyFont="1">
      <alignment vertical="center"/>
    </xf>
    <xf numFmtId="0" fontId="16" fillId="0" borderId="5" xfId="9" applyFont="1" applyBorder="1" applyAlignment="1">
      <alignment horizontal="center" vertical="center"/>
    </xf>
    <xf numFmtId="0" fontId="16" fillId="0" borderId="0" xfId="10" applyFont="1">
      <alignment vertical="center"/>
    </xf>
    <xf numFmtId="0" fontId="4" fillId="0" borderId="0" xfId="6" applyFont="1" applyAlignment="1">
      <alignment vertical="center" wrapText="1"/>
    </xf>
    <xf numFmtId="0" fontId="4" fillId="0" borderId="0" xfId="6" applyFont="1" applyAlignment="1">
      <alignment vertical="center" wrapText="1" shrinkToFit="1"/>
    </xf>
    <xf numFmtId="0" fontId="4" fillId="0" borderId="0" xfId="6" applyFont="1" applyAlignment="1">
      <alignment horizontal="center" vertical="center" wrapText="1"/>
    </xf>
    <xf numFmtId="0" fontId="4" fillId="0" borderId="0" xfId="6" applyFont="1" applyAlignment="1">
      <alignment horizontal="center" vertical="center" shrinkToFit="1"/>
    </xf>
    <xf numFmtId="0" fontId="4" fillId="0" borderId="0" xfId="6" applyFont="1">
      <alignment vertical="center"/>
    </xf>
    <xf numFmtId="0" fontId="16" fillId="5" borderId="5" xfId="8" applyFont="1" applyFill="1" applyBorder="1" applyAlignment="1">
      <alignment horizontal="center" vertical="center" shrinkToFit="1"/>
    </xf>
    <xf numFmtId="0" fontId="16" fillId="5" borderId="5" xfId="11" applyFont="1" applyFill="1" applyBorder="1" applyAlignment="1">
      <alignment horizontal="center" vertical="center" wrapText="1"/>
    </xf>
    <xf numFmtId="0" fontId="16" fillId="5" borderId="5" xfId="11" applyFont="1" applyFill="1" applyBorder="1" applyAlignment="1">
      <alignment horizontal="center" vertical="center" wrapText="1" shrinkToFit="1"/>
    </xf>
    <xf numFmtId="0" fontId="16" fillId="5" borderId="5" xfId="10" applyFont="1" applyFill="1" applyBorder="1" applyAlignment="1">
      <alignment horizontal="center" vertical="center" wrapText="1"/>
    </xf>
    <xf numFmtId="0" fontId="18" fillId="5" borderId="5" xfId="0" applyFont="1" applyFill="1" applyBorder="1" applyAlignment="1">
      <alignment horizontal="center" vertical="center" wrapText="1"/>
    </xf>
    <xf numFmtId="0" fontId="16" fillId="0" borderId="0" xfId="11" applyFont="1">
      <alignment vertical="center"/>
    </xf>
    <xf numFmtId="0" fontId="4" fillId="0" borderId="29" xfId="9" applyFont="1" applyBorder="1" applyAlignment="1">
      <alignment vertical="center" wrapText="1"/>
    </xf>
    <xf numFmtId="0" fontId="4" fillId="0" borderId="24" xfId="9" applyFont="1" applyBorder="1" applyAlignment="1">
      <alignment vertical="center" wrapText="1"/>
    </xf>
    <xf numFmtId="0" fontId="4" fillId="0" borderId="32" xfId="9" applyFont="1" applyBorder="1" applyAlignment="1">
      <alignment horizontal="left" vertical="center" shrinkToFit="1"/>
    </xf>
    <xf numFmtId="0" fontId="4" fillId="5" borderId="29" xfId="5" applyFont="1" applyFill="1" applyBorder="1" applyAlignment="1">
      <alignment horizontal="center" vertical="center"/>
    </xf>
    <xf numFmtId="0" fontId="4" fillId="0" borderId="0" xfId="9" applyFont="1">
      <alignment vertical="center"/>
    </xf>
    <xf numFmtId="0" fontId="4" fillId="0" borderId="33" xfId="9" applyFont="1" applyBorder="1" applyAlignment="1">
      <alignment vertical="center" wrapText="1"/>
    </xf>
    <xf numFmtId="0" fontId="4" fillId="0" borderId="26" xfId="9" applyFont="1" applyBorder="1" applyAlignment="1">
      <alignment vertical="center" wrapText="1"/>
    </xf>
    <xf numFmtId="0" fontId="4" fillId="0" borderId="34" xfId="9" applyFont="1" applyBorder="1" applyAlignment="1">
      <alignment horizontal="center" vertical="center"/>
    </xf>
    <xf numFmtId="0" fontId="4" fillId="0" borderId="35" xfId="9" applyFont="1" applyBorder="1" applyAlignment="1">
      <alignment horizontal="left" vertical="center" shrinkToFit="1"/>
    </xf>
    <xf numFmtId="0" fontId="4" fillId="5" borderId="28" xfId="7" applyFont="1" applyFill="1" applyBorder="1" applyAlignment="1">
      <alignment horizontal="center" vertical="center"/>
    </xf>
    <xf numFmtId="0" fontId="4" fillId="0" borderId="31" xfId="9" applyFont="1" applyBorder="1" applyAlignment="1">
      <alignment horizontal="left" vertical="center" shrinkToFit="1"/>
    </xf>
    <xf numFmtId="0" fontId="4" fillId="5" borderId="27" xfId="7" applyFont="1" applyFill="1" applyBorder="1" applyAlignment="1">
      <alignment horizontal="center" vertical="center"/>
    </xf>
    <xf numFmtId="0" fontId="16" fillId="0" borderId="29" xfId="9" applyFont="1" applyBorder="1" applyAlignment="1">
      <alignment horizontal="center" vertical="center"/>
    </xf>
    <xf numFmtId="0" fontId="0" fillId="0" borderId="0" xfId="0" applyAlignment="1">
      <alignment horizontal="left"/>
    </xf>
    <xf numFmtId="0" fontId="6" fillId="0" borderId="0" xfId="0" applyFont="1" applyAlignment="1">
      <alignment horizontal="center"/>
    </xf>
    <xf numFmtId="0" fontId="20" fillId="5" borderId="5" xfId="0" applyFont="1" applyFill="1" applyBorder="1" applyAlignment="1">
      <alignment horizontal="center" vertical="center" wrapText="1"/>
    </xf>
    <xf numFmtId="0" fontId="21" fillId="0" borderId="11" xfId="9" applyFont="1" applyBorder="1" applyAlignment="1">
      <alignment horizontal="center" vertical="center"/>
    </xf>
    <xf numFmtId="0" fontId="21" fillId="0" borderId="0" xfId="9" applyFont="1">
      <alignment vertical="center"/>
    </xf>
    <xf numFmtId="0" fontId="21" fillId="0" borderId="5" xfId="9" applyFont="1" applyBorder="1" applyAlignment="1">
      <alignment horizontal="center" vertical="center"/>
    </xf>
    <xf numFmtId="0" fontId="22" fillId="0" borderId="0" xfId="9" applyFont="1" applyAlignment="1">
      <alignment horizontal="center" vertical="center"/>
    </xf>
    <xf numFmtId="0" fontId="22" fillId="0" borderId="0" xfId="9" applyFont="1" applyAlignment="1">
      <alignment vertical="center" wrapText="1"/>
    </xf>
    <xf numFmtId="0" fontId="22" fillId="0" borderId="0" xfId="9" applyFont="1" applyAlignment="1">
      <alignment horizontal="left" vertical="center" shrinkToFit="1"/>
    </xf>
    <xf numFmtId="0" fontId="22" fillId="0" borderId="0" xfId="9" applyFont="1">
      <alignment vertical="center"/>
    </xf>
    <xf numFmtId="0" fontId="22" fillId="0" borderId="0" xfId="5" applyFont="1" applyAlignment="1">
      <alignment horizontal="center" vertical="center"/>
    </xf>
    <xf numFmtId="49" fontId="0" fillId="0" borderId="0" xfId="0" applyNumberFormat="1"/>
    <xf numFmtId="0" fontId="4" fillId="2" borderId="36" xfId="5" applyFont="1" applyFill="1" applyBorder="1" applyAlignment="1">
      <alignment horizontal="center" vertical="center" wrapText="1"/>
    </xf>
    <xf numFmtId="0" fontId="4" fillId="2" borderId="37" xfId="5" applyFont="1" applyFill="1" applyBorder="1" applyAlignment="1">
      <alignment horizontal="left" vertical="center" shrinkToFit="1"/>
    </xf>
    <xf numFmtId="0" fontId="4" fillId="2" borderId="27" xfId="5" applyFont="1" applyFill="1" applyBorder="1" applyAlignment="1">
      <alignment vertical="center" wrapText="1"/>
    </xf>
    <xf numFmtId="0" fontId="16" fillId="5" borderId="29" xfId="0" applyFont="1" applyFill="1" applyBorder="1" applyAlignment="1">
      <alignment horizontal="center" vertical="center" wrapText="1"/>
    </xf>
    <xf numFmtId="0" fontId="16" fillId="5" borderId="27" xfId="0" applyFont="1" applyFill="1" applyBorder="1" applyAlignment="1">
      <alignment horizontal="center" vertical="center" wrapText="1"/>
    </xf>
    <xf numFmtId="0" fontId="21" fillId="0" borderId="33" xfId="9" applyFont="1" applyBorder="1" applyAlignment="1">
      <alignment horizontal="center" vertical="center"/>
    </xf>
    <xf numFmtId="0" fontId="4" fillId="0" borderId="38" xfId="9" applyFont="1" applyBorder="1" applyAlignment="1">
      <alignment horizontal="center" vertical="center"/>
    </xf>
    <xf numFmtId="0" fontId="4" fillId="0" borderId="39" xfId="9" applyFont="1" applyBorder="1" applyAlignment="1">
      <alignment horizontal="center" vertical="center"/>
    </xf>
    <xf numFmtId="0" fontId="26" fillId="2" borderId="5" xfId="5" applyFont="1" applyFill="1" applyBorder="1" applyAlignment="1">
      <alignment vertical="center" wrapText="1"/>
    </xf>
    <xf numFmtId="0" fontId="27" fillId="0" borderId="29" xfId="9" applyFont="1" applyBorder="1">
      <alignment vertical="center"/>
    </xf>
    <xf numFmtId="0" fontId="27" fillId="0" borderId="26" xfId="9" applyFont="1" applyBorder="1">
      <alignment vertical="center"/>
    </xf>
    <xf numFmtId="0" fontId="27" fillId="0" borderId="27" xfId="9" applyFont="1" applyBorder="1">
      <alignment vertical="center"/>
    </xf>
    <xf numFmtId="0" fontId="27" fillId="0" borderId="24" xfId="9" applyFont="1" applyBorder="1">
      <alignment vertical="center"/>
    </xf>
    <xf numFmtId="0" fontId="4" fillId="2" borderId="24" xfId="5" applyFont="1" applyFill="1" applyBorder="1" applyAlignment="1">
      <alignment vertical="center" wrapText="1"/>
    </xf>
    <xf numFmtId="0" fontId="16" fillId="0" borderId="33" xfId="9" applyFont="1" applyBorder="1" applyAlignment="1">
      <alignment horizontal="center" vertical="center"/>
    </xf>
    <xf numFmtId="0" fontId="4" fillId="0" borderId="28" xfId="9" applyFont="1" applyBorder="1" applyAlignment="1">
      <alignment vertical="center" wrapText="1"/>
    </xf>
    <xf numFmtId="0" fontId="27" fillId="0" borderId="28" xfId="9" applyFont="1" applyBorder="1">
      <alignment vertical="center"/>
    </xf>
    <xf numFmtId="0" fontId="4" fillId="0" borderId="40" xfId="9" applyFont="1" applyBorder="1" applyAlignment="1">
      <alignment horizontal="center" vertical="center"/>
    </xf>
    <xf numFmtId="0" fontId="4" fillId="0" borderId="41" xfId="9" applyFont="1" applyBorder="1" applyAlignment="1">
      <alignment horizontal="left" vertical="center" shrinkToFit="1"/>
    </xf>
    <xf numFmtId="0" fontId="4" fillId="5" borderId="26" xfId="7" applyFont="1" applyFill="1" applyBorder="1" applyAlignment="1">
      <alignment horizontal="center" vertical="center"/>
    </xf>
    <xf numFmtId="0" fontId="4" fillId="0" borderId="29" xfId="10" applyFont="1" applyBorder="1" applyAlignment="1">
      <alignment vertical="center" wrapText="1" shrinkToFit="1"/>
    </xf>
    <xf numFmtId="0" fontId="4" fillId="2" borderId="42" xfId="5" applyFont="1" applyFill="1" applyBorder="1" applyAlignment="1">
      <alignment horizontal="center" vertical="center" wrapText="1"/>
    </xf>
    <xf numFmtId="0" fontId="4" fillId="2" borderId="43" xfId="5" applyFont="1" applyFill="1" applyBorder="1" applyAlignment="1">
      <alignment horizontal="left" vertical="center" shrinkToFit="1"/>
    </xf>
    <xf numFmtId="0" fontId="4" fillId="2" borderId="40" xfId="5" applyFont="1" applyFill="1" applyBorder="1" applyAlignment="1">
      <alignment horizontal="center" vertical="center" wrapText="1"/>
    </xf>
    <xf numFmtId="0" fontId="4" fillId="2" borderId="44" xfId="5" applyFont="1" applyFill="1" applyBorder="1" applyAlignment="1">
      <alignment horizontal="left" vertical="center" shrinkToFit="1"/>
    </xf>
    <xf numFmtId="0" fontId="4" fillId="5" borderId="26" xfId="5" applyFont="1" applyFill="1" applyBorder="1" applyAlignment="1">
      <alignment horizontal="center" vertical="center"/>
    </xf>
    <xf numFmtId="0" fontId="16" fillId="5" borderId="26" xfId="0" applyFont="1" applyFill="1" applyBorder="1" applyAlignment="1">
      <alignment horizontal="center" vertical="center" wrapText="1"/>
    </xf>
    <xf numFmtId="0" fontId="4" fillId="0" borderId="33" xfId="10" applyFont="1" applyBorder="1" applyAlignment="1">
      <alignment vertical="center" wrapText="1" shrinkToFit="1"/>
    </xf>
    <xf numFmtId="0" fontId="4" fillId="2" borderId="45" xfId="5" applyFont="1" applyFill="1" applyBorder="1" applyAlignment="1">
      <alignment horizontal="center" vertical="center" wrapText="1"/>
    </xf>
    <xf numFmtId="0" fontId="4" fillId="2" borderId="46" xfId="5" applyFont="1" applyFill="1" applyBorder="1" applyAlignment="1">
      <alignment horizontal="left" vertical="center" shrinkToFit="1"/>
    </xf>
    <xf numFmtId="0" fontId="4" fillId="5" borderId="33" xfId="5" applyFont="1" applyFill="1" applyBorder="1" applyAlignment="1">
      <alignment horizontal="center" vertical="center"/>
    </xf>
    <xf numFmtId="0" fontId="4" fillId="0" borderId="47" xfId="9" applyFont="1" applyBorder="1" applyAlignment="1">
      <alignment horizontal="center" vertical="center"/>
    </xf>
    <xf numFmtId="0" fontId="4" fillId="0" borderId="48" xfId="9" applyFont="1" applyBorder="1" applyAlignment="1">
      <alignment horizontal="center" vertical="center"/>
    </xf>
    <xf numFmtId="0" fontId="4" fillId="0" borderId="49" xfId="9" applyFont="1" applyBorder="1" applyAlignment="1">
      <alignment horizontal="left" vertical="center" shrinkToFit="1"/>
    </xf>
    <xf numFmtId="0" fontId="4" fillId="0" borderId="50" xfId="9" applyFont="1" applyBorder="1" applyAlignment="1">
      <alignment horizontal="center" vertical="center"/>
    </xf>
    <xf numFmtId="0" fontId="4" fillId="6" borderId="26" xfId="9" applyFont="1" applyFill="1" applyBorder="1" applyAlignment="1">
      <alignment vertical="center" wrapText="1"/>
    </xf>
    <xf numFmtId="0" fontId="4" fillId="6" borderId="27" xfId="9" applyFont="1" applyFill="1" applyBorder="1" applyAlignment="1">
      <alignment vertical="center" wrapText="1"/>
    </xf>
    <xf numFmtId="0" fontId="4" fillId="6" borderId="28" xfId="9" applyFont="1" applyFill="1" applyBorder="1" applyAlignment="1">
      <alignment vertical="center" wrapText="1"/>
    </xf>
    <xf numFmtId="0" fontId="16" fillId="0" borderId="29" xfId="5" applyFont="1" applyBorder="1">
      <alignment vertical="center"/>
    </xf>
    <xf numFmtId="0" fontId="16" fillId="0" borderId="33" xfId="5" applyFont="1" applyBorder="1">
      <alignment vertical="center"/>
    </xf>
    <xf numFmtId="0" fontId="16" fillId="0" borderId="11" xfId="5" applyFont="1" applyBorder="1">
      <alignment vertical="center"/>
    </xf>
    <xf numFmtId="0" fontId="16" fillId="0" borderId="11" xfId="9" applyFont="1" applyBorder="1" applyAlignment="1">
      <alignment horizontal="center" vertical="center"/>
    </xf>
    <xf numFmtId="0" fontId="4" fillId="2" borderId="50" xfId="5" applyFont="1" applyFill="1" applyBorder="1" applyAlignment="1">
      <alignment horizontal="center" vertical="center" wrapText="1"/>
    </xf>
    <xf numFmtId="0" fontId="4" fillId="2" borderId="49" xfId="5" applyFont="1" applyFill="1" applyBorder="1" applyAlignment="1">
      <alignment horizontal="left" vertical="center" shrinkToFit="1"/>
    </xf>
    <xf numFmtId="0" fontId="27" fillId="2" borderId="24" xfId="5" applyFont="1" applyFill="1" applyBorder="1" applyAlignment="1">
      <alignment vertical="center" wrapText="1"/>
    </xf>
    <xf numFmtId="0" fontId="27" fillId="2" borderId="26" xfId="5" applyFont="1" applyFill="1" applyBorder="1" applyAlignment="1">
      <alignment vertical="center" wrapText="1"/>
    </xf>
    <xf numFmtId="0" fontId="4" fillId="2" borderId="11" xfId="5" applyFont="1" applyFill="1" applyBorder="1" applyAlignment="1">
      <alignment horizontal="left" vertical="top" wrapText="1"/>
    </xf>
    <xf numFmtId="0" fontId="4" fillId="2" borderId="39" xfId="5" applyFont="1" applyFill="1" applyBorder="1" applyAlignment="1">
      <alignment horizontal="center" vertical="center" wrapText="1"/>
    </xf>
    <xf numFmtId="0" fontId="4" fillId="2" borderId="51" xfId="5" applyFont="1" applyFill="1" applyBorder="1" applyAlignment="1">
      <alignment horizontal="left" vertical="center" shrinkToFit="1"/>
    </xf>
    <xf numFmtId="0" fontId="27" fillId="2" borderId="27" xfId="5" applyFont="1" applyFill="1" applyBorder="1" applyAlignment="1">
      <alignment vertical="center" wrapText="1"/>
    </xf>
    <xf numFmtId="0" fontId="4" fillId="0" borderId="29" xfId="10" applyFont="1" applyBorder="1" applyAlignment="1">
      <alignment vertical="center" wrapText="1"/>
    </xf>
    <xf numFmtId="0" fontId="27" fillId="2" borderId="33" xfId="10" applyFont="1" applyFill="1" applyBorder="1" applyAlignment="1">
      <alignment vertical="center" wrapText="1"/>
    </xf>
    <xf numFmtId="0" fontId="4" fillId="0" borderId="33" xfId="10" applyFont="1" applyBorder="1" applyAlignment="1">
      <alignment vertical="center" wrapText="1"/>
    </xf>
    <xf numFmtId="0" fontId="27" fillId="2" borderId="26" xfId="10" applyFont="1" applyFill="1" applyBorder="1" applyAlignment="1">
      <alignment vertical="center" wrapText="1"/>
    </xf>
    <xf numFmtId="0" fontId="4" fillId="0" borderId="11" xfId="10" applyFont="1" applyBorder="1" applyAlignment="1">
      <alignment vertical="center" wrapText="1"/>
    </xf>
    <xf numFmtId="0" fontId="27" fillId="2" borderId="27" xfId="10" applyFont="1" applyFill="1" applyBorder="1" applyAlignment="1">
      <alignment vertical="center" wrapText="1"/>
    </xf>
    <xf numFmtId="0" fontId="4" fillId="0" borderId="24" xfId="0" applyFont="1" applyBorder="1" applyAlignment="1">
      <alignment vertical="center" wrapText="1" shrinkToFit="1"/>
    </xf>
    <xf numFmtId="0" fontId="4" fillId="0" borderId="50" xfId="0" applyFont="1" applyBorder="1" applyAlignment="1">
      <alignment horizontal="center" vertical="center" wrapText="1"/>
    </xf>
    <xf numFmtId="0" fontId="4" fillId="0" borderId="49" xfId="0" applyFont="1" applyBorder="1" applyAlignment="1">
      <alignment horizontal="left" vertical="center" shrinkToFit="1"/>
    </xf>
    <xf numFmtId="0" fontId="4" fillId="2" borderId="33" xfId="5" applyFont="1" applyFill="1" applyBorder="1" applyAlignment="1">
      <alignment vertical="center" wrapText="1"/>
    </xf>
    <xf numFmtId="0" fontId="4" fillId="2" borderId="26" xfId="5" applyFont="1" applyFill="1" applyBorder="1" applyAlignment="1">
      <alignment vertical="center" wrapText="1"/>
    </xf>
    <xf numFmtId="0" fontId="4" fillId="2" borderId="41" xfId="5" applyFont="1" applyFill="1" applyBorder="1" applyAlignment="1">
      <alignment horizontal="left" vertical="center" shrinkToFit="1"/>
    </xf>
    <xf numFmtId="0" fontId="4" fillId="2" borderId="25" xfId="5" applyFont="1" applyFill="1" applyBorder="1" applyAlignment="1">
      <alignment vertical="center" wrapText="1"/>
    </xf>
    <xf numFmtId="0" fontId="27" fillId="2" borderId="25" xfId="5" applyFont="1" applyFill="1" applyBorder="1" applyAlignment="1">
      <alignment vertical="center" wrapText="1"/>
    </xf>
    <xf numFmtId="0" fontId="4" fillId="2" borderId="11" xfId="5" applyFont="1" applyFill="1" applyBorder="1" applyAlignment="1">
      <alignment vertical="center" wrapText="1"/>
    </xf>
    <xf numFmtId="0" fontId="4" fillId="0" borderId="5" xfId="10" applyFont="1" applyBorder="1" applyAlignment="1">
      <alignment vertical="center" wrapText="1"/>
    </xf>
    <xf numFmtId="0" fontId="4" fillId="2" borderId="5" xfId="5" applyFont="1" applyFill="1" applyBorder="1" applyAlignment="1">
      <alignment vertical="center" wrapText="1"/>
    </xf>
    <xf numFmtId="0" fontId="4" fillId="2" borderId="22" xfId="5" applyFont="1" applyFill="1" applyBorder="1" applyAlignment="1">
      <alignment horizontal="left" vertical="center" shrinkToFit="1"/>
    </xf>
    <xf numFmtId="0" fontId="27" fillId="2" borderId="5" xfId="5" applyFont="1" applyFill="1" applyBorder="1" applyAlignment="1">
      <alignment vertical="center" wrapText="1"/>
    </xf>
    <xf numFmtId="0" fontId="4" fillId="2" borderId="21" xfId="5" applyFont="1" applyFill="1" applyBorder="1" applyAlignment="1">
      <alignment horizontal="center" vertical="center" wrapText="1"/>
    </xf>
    <xf numFmtId="0" fontId="4" fillId="2" borderId="38" xfId="5" applyFont="1" applyFill="1" applyBorder="1" applyAlignment="1">
      <alignment horizontal="center" vertical="center" wrapText="1"/>
    </xf>
    <xf numFmtId="0" fontId="4" fillId="2" borderId="31" xfId="5" applyFont="1" applyFill="1" applyBorder="1" applyAlignment="1">
      <alignment horizontal="left" vertical="center" shrinkToFit="1"/>
    </xf>
    <xf numFmtId="0" fontId="4" fillId="0" borderId="30" xfId="9" applyFont="1" applyBorder="1" applyAlignment="1">
      <alignment horizontal="center" vertical="center"/>
    </xf>
    <xf numFmtId="0" fontId="4" fillId="0" borderId="5" xfId="7" applyFont="1" applyBorder="1" applyAlignment="1">
      <alignment vertical="center" wrapText="1" shrinkToFit="1"/>
    </xf>
    <xf numFmtId="0" fontId="4" fillId="0" borderId="7" xfId="7" applyFont="1" applyBorder="1" applyAlignment="1">
      <alignment horizontal="center" vertical="center" wrapText="1"/>
    </xf>
    <xf numFmtId="0" fontId="4" fillId="0" borderId="52" xfId="7" applyFont="1" applyBorder="1" applyAlignment="1">
      <alignment horizontal="left" vertical="center" shrinkToFit="1"/>
    </xf>
    <xf numFmtId="0" fontId="27" fillId="0" borderId="5" xfId="7" applyFont="1" applyBorder="1" applyAlignment="1">
      <alignment vertical="center" wrapText="1"/>
    </xf>
    <xf numFmtId="0" fontId="4" fillId="0" borderId="5" xfId="9" applyFont="1" applyBorder="1" applyAlignment="1">
      <alignment vertical="center" wrapText="1"/>
    </xf>
    <xf numFmtId="0" fontId="4" fillId="0" borderId="7" xfId="9" applyFont="1" applyBorder="1" applyAlignment="1">
      <alignment horizontal="center" vertical="center"/>
    </xf>
    <xf numFmtId="0" fontId="4" fillId="0" borderId="52" xfId="9" applyFont="1" applyBorder="1" applyAlignment="1">
      <alignment horizontal="left" vertical="center" shrinkToFit="1"/>
    </xf>
    <xf numFmtId="0" fontId="27" fillId="0" borderId="5" xfId="9" applyFont="1" applyBorder="1">
      <alignment vertical="center"/>
    </xf>
    <xf numFmtId="0" fontId="4" fillId="2" borderId="33" xfId="5" applyFont="1" applyFill="1" applyBorder="1" applyAlignment="1">
      <alignment vertical="top" wrapText="1"/>
    </xf>
    <xf numFmtId="0" fontId="4" fillId="2" borderId="25" xfId="9" applyFont="1" applyFill="1" applyBorder="1" applyAlignment="1">
      <alignment vertical="center" wrapText="1"/>
    </xf>
    <xf numFmtId="0" fontId="4" fillId="2" borderId="34" xfId="9" applyFont="1" applyFill="1" applyBorder="1" applyAlignment="1">
      <alignment horizontal="center" vertical="center"/>
    </xf>
    <xf numFmtId="0" fontId="4" fillId="2" borderId="35" xfId="9" applyFont="1" applyFill="1" applyBorder="1" applyAlignment="1">
      <alignment horizontal="left" vertical="center" shrinkToFit="1"/>
    </xf>
    <xf numFmtId="0" fontId="27" fillId="0" borderId="25" xfId="5" applyFont="1" applyBorder="1" applyAlignment="1">
      <alignment vertical="center" wrapText="1"/>
    </xf>
    <xf numFmtId="0" fontId="27" fillId="2" borderId="26" xfId="9" applyFont="1" applyFill="1" applyBorder="1" applyAlignment="1">
      <alignment vertical="center" wrapText="1"/>
    </xf>
    <xf numFmtId="0" fontId="4" fillId="2" borderId="30" xfId="9" applyFont="1" applyFill="1" applyBorder="1" applyAlignment="1">
      <alignment horizontal="center" vertical="center"/>
    </xf>
    <xf numFmtId="0" fontId="4" fillId="2" borderId="31" xfId="9" applyFont="1" applyFill="1" applyBorder="1" applyAlignment="1">
      <alignment horizontal="left" vertical="center" shrinkToFit="1"/>
    </xf>
    <xf numFmtId="0" fontId="27" fillId="2" borderId="27" xfId="9" applyFont="1" applyFill="1" applyBorder="1" applyAlignment="1">
      <alignment vertical="center" wrapText="1"/>
    </xf>
    <xf numFmtId="0" fontId="4" fillId="2" borderId="47" xfId="5" applyFont="1" applyFill="1" applyBorder="1" applyAlignment="1">
      <alignment horizontal="center" vertical="center" wrapText="1"/>
    </xf>
    <xf numFmtId="0" fontId="4" fillId="2" borderId="32" xfId="5" applyFont="1" applyFill="1" applyBorder="1" applyAlignment="1">
      <alignment horizontal="left" vertical="center" shrinkToFit="1"/>
    </xf>
    <xf numFmtId="0" fontId="4" fillId="2" borderId="53" xfId="5" applyFont="1" applyFill="1" applyBorder="1" applyAlignment="1">
      <alignment horizontal="center" vertical="center" wrapText="1"/>
    </xf>
    <xf numFmtId="0" fontId="4" fillId="2" borderId="54" xfId="5" applyFont="1" applyFill="1" applyBorder="1" applyAlignment="1">
      <alignment horizontal="left" vertical="center" shrinkToFit="1"/>
    </xf>
    <xf numFmtId="0" fontId="4" fillId="2" borderId="30" xfId="5" applyFont="1" applyFill="1" applyBorder="1" applyAlignment="1">
      <alignment horizontal="center" vertical="center" wrapText="1"/>
    </xf>
    <xf numFmtId="0" fontId="4" fillId="2" borderId="28" xfId="5" applyFont="1" applyFill="1" applyBorder="1" applyAlignment="1">
      <alignment vertical="center" wrapText="1"/>
    </xf>
    <xf numFmtId="0" fontId="4" fillId="2" borderId="56" xfId="5" applyFont="1" applyFill="1" applyBorder="1" applyAlignment="1">
      <alignment horizontal="left" vertical="center" shrinkToFit="1"/>
    </xf>
    <xf numFmtId="0" fontId="27" fillId="2" borderId="28" xfId="5" applyFont="1" applyFill="1" applyBorder="1" applyAlignment="1">
      <alignment vertical="center" wrapText="1"/>
    </xf>
    <xf numFmtId="0" fontId="4" fillId="2" borderId="48" xfId="5" applyFont="1" applyFill="1" applyBorder="1" applyAlignment="1">
      <alignment horizontal="center" vertical="center" wrapText="1"/>
    </xf>
    <xf numFmtId="0" fontId="4" fillId="0" borderId="11" xfId="7" applyFont="1" applyBorder="1" applyAlignment="1">
      <alignment vertical="center" wrapText="1"/>
    </xf>
    <xf numFmtId="0" fontId="4" fillId="0" borderId="29" xfId="7" applyFont="1" applyBorder="1" applyAlignment="1">
      <alignment vertical="top" wrapText="1"/>
    </xf>
    <xf numFmtId="0" fontId="4" fillId="2" borderId="24" xfId="0" applyFont="1" applyFill="1" applyBorder="1" applyAlignment="1">
      <alignment vertical="center" wrapText="1"/>
    </xf>
    <xf numFmtId="0" fontId="4" fillId="2" borderId="50" xfId="0" applyFont="1" applyFill="1" applyBorder="1" applyAlignment="1">
      <alignment horizontal="center" vertical="center" wrapText="1"/>
    </xf>
    <xf numFmtId="0" fontId="4" fillId="2" borderId="49" xfId="0" applyFont="1" applyFill="1" applyBorder="1" applyAlignment="1">
      <alignment horizontal="left" vertical="center" shrinkToFit="1"/>
    </xf>
    <xf numFmtId="0" fontId="4" fillId="0" borderId="33" xfId="7" applyFont="1" applyBorder="1" applyAlignment="1">
      <alignment vertical="center" wrapText="1"/>
    </xf>
    <xf numFmtId="0" fontId="4" fillId="2" borderId="25" xfId="0" applyFont="1" applyFill="1" applyBorder="1" applyAlignment="1">
      <alignment vertical="center" wrapText="1"/>
    </xf>
    <xf numFmtId="0" fontId="4" fillId="2" borderId="36" xfId="0" applyFont="1" applyFill="1" applyBorder="1" applyAlignment="1">
      <alignment horizontal="center" vertical="center" wrapText="1"/>
    </xf>
    <xf numFmtId="0" fontId="4" fillId="2" borderId="37" xfId="0" applyFont="1" applyFill="1" applyBorder="1" applyAlignment="1">
      <alignment horizontal="left" vertical="center" shrinkToFit="1"/>
    </xf>
    <xf numFmtId="0" fontId="4" fillId="0" borderId="53" xfId="7" applyFont="1" applyBorder="1" applyAlignment="1">
      <alignment horizontal="center" vertical="center" wrapText="1"/>
    </xf>
    <xf numFmtId="0" fontId="4" fillId="0" borderId="54" xfId="7" applyFont="1" applyBorder="1" applyAlignment="1">
      <alignment horizontal="left" vertical="center" shrinkToFit="1"/>
    </xf>
    <xf numFmtId="0" fontId="27" fillId="0" borderId="25" xfId="7" applyFont="1" applyBorder="1" applyAlignment="1">
      <alignment vertical="center" wrapText="1"/>
    </xf>
    <xf numFmtId="0" fontId="4" fillId="0" borderId="25" xfId="7" applyFont="1" applyBorder="1" applyAlignment="1">
      <alignment vertical="center" wrapText="1" shrinkToFit="1"/>
    </xf>
    <xf numFmtId="0" fontId="4" fillId="2" borderId="29" xfId="0" applyFont="1" applyFill="1" applyBorder="1" applyAlignment="1">
      <alignment vertical="center" shrinkToFit="1"/>
    </xf>
    <xf numFmtId="0" fontId="4" fillId="0" borderId="24" xfId="0" applyFont="1" applyBorder="1" applyAlignment="1">
      <alignment vertical="center" wrapText="1"/>
    </xf>
    <xf numFmtId="0" fontId="27" fillId="0" borderId="24" xfId="0" applyFont="1" applyBorder="1" applyAlignment="1">
      <alignment vertical="center" wrapText="1"/>
    </xf>
    <xf numFmtId="0" fontId="4" fillId="2" borderId="11" xfId="0" applyFont="1" applyFill="1" applyBorder="1" applyAlignment="1">
      <alignment vertical="center" wrapText="1" shrinkToFit="1"/>
    </xf>
    <xf numFmtId="0" fontId="4" fillId="0" borderId="11" xfId="0" applyFont="1" applyBorder="1" applyAlignment="1">
      <alignment vertical="center" wrapText="1"/>
    </xf>
    <xf numFmtId="0" fontId="4" fillId="0" borderId="57" xfId="0" applyFont="1" applyBorder="1" applyAlignment="1">
      <alignment horizontal="center" vertical="center" wrapText="1"/>
    </xf>
    <xf numFmtId="0" fontId="4" fillId="0" borderId="58" xfId="0" applyFont="1" applyBorder="1" applyAlignment="1">
      <alignment horizontal="left" vertical="center" shrinkToFit="1"/>
    </xf>
    <xf numFmtId="0" fontId="27" fillId="0" borderId="11" xfId="0" applyFont="1" applyBorder="1" applyAlignment="1">
      <alignment vertical="center" wrapText="1"/>
    </xf>
    <xf numFmtId="0" fontId="27" fillId="0" borderId="5" xfId="9" applyFont="1" applyBorder="1" applyAlignment="1">
      <alignment vertical="center" wrapText="1"/>
    </xf>
    <xf numFmtId="0" fontId="27" fillId="0" borderId="11" xfId="9" applyFont="1" applyBorder="1">
      <alignment vertical="center"/>
    </xf>
    <xf numFmtId="0" fontId="4" fillId="2" borderId="33" xfId="0" applyFont="1" applyFill="1" applyBorder="1" applyAlignment="1">
      <alignment vertical="center" shrinkToFit="1"/>
    </xf>
    <xf numFmtId="0" fontId="4" fillId="2" borderId="26" xfId="0" applyFont="1" applyFill="1" applyBorder="1" applyAlignment="1">
      <alignment vertical="center" wrapText="1"/>
    </xf>
    <xf numFmtId="0" fontId="27" fillId="2" borderId="25" xfId="0" applyFont="1" applyFill="1" applyBorder="1" applyAlignment="1">
      <alignment vertical="center" wrapText="1"/>
    </xf>
    <xf numFmtId="0" fontId="4" fillId="0" borderId="26" xfId="0" applyFont="1" applyBorder="1" applyAlignment="1">
      <alignment vertical="center" wrapText="1"/>
    </xf>
    <xf numFmtId="0" fontId="4" fillId="0" borderId="40" xfId="0" applyFont="1" applyBorder="1" applyAlignment="1">
      <alignment horizontal="center" vertical="center" wrapText="1"/>
    </xf>
    <xf numFmtId="0" fontId="4" fillId="0" borderId="44" xfId="0" applyFont="1" applyBorder="1" applyAlignment="1">
      <alignment horizontal="left" vertical="center" shrinkToFit="1"/>
    </xf>
    <xf numFmtId="0" fontId="27" fillId="0" borderId="26" xfId="0" applyFont="1" applyBorder="1" applyAlignment="1">
      <alignment vertical="center" wrapText="1"/>
    </xf>
    <xf numFmtId="0" fontId="4" fillId="2" borderId="11" xfId="0" applyFont="1" applyFill="1" applyBorder="1" applyAlignment="1">
      <alignment vertical="center" shrinkToFit="1"/>
    </xf>
    <xf numFmtId="0" fontId="4" fillId="0" borderId="27" xfId="0" applyFont="1" applyBorder="1" applyAlignment="1">
      <alignment vertical="center" wrapText="1"/>
    </xf>
    <xf numFmtId="0" fontId="4" fillId="0" borderId="39" xfId="0" applyFont="1" applyBorder="1" applyAlignment="1">
      <alignment horizontal="center" vertical="center" wrapText="1"/>
    </xf>
    <xf numFmtId="0" fontId="4" fillId="0" borderId="51" xfId="0" applyFont="1" applyBorder="1" applyAlignment="1">
      <alignment horizontal="left" vertical="center" shrinkToFit="1"/>
    </xf>
    <xf numFmtId="0" fontId="27" fillId="0" borderId="27" xfId="0" applyFont="1" applyBorder="1" applyAlignment="1">
      <alignment vertical="center" wrapText="1"/>
    </xf>
    <xf numFmtId="0" fontId="4" fillId="0" borderId="28" xfId="0" applyFont="1" applyBorder="1" applyAlignment="1">
      <alignment vertical="center" wrapText="1"/>
    </xf>
    <xf numFmtId="0" fontId="4" fillId="0" borderId="38" xfId="0" applyFont="1" applyBorder="1" applyAlignment="1">
      <alignment horizontal="center" vertical="center" wrapText="1"/>
    </xf>
    <xf numFmtId="0" fontId="4" fillId="0" borderId="56" xfId="0" applyFont="1" applyBorder="1" applyAlignment="1">
      <alignment horizontal="left" vertical="center" shrinkToFit="1"/>
    </xf>
    <xf numFmtId="0" fontId="4" fillId="0" borderId="26" xfId="10" applyFont="1" applyBorder="1" applyAlignment="1">
      <alignment vertical="center" wrapText="1" shrinkToFit="1"/>
    </xf>
    <xf numFmtId="0" fontId="4" fillId="2" borderId="29" xfId="5" applyFont="1" applyFill="1" applyBorder="1" applyAlignment="1">
      <alignment vertical="top" wrapText="1"/>
    </xf>
    <xf numFmtId="0" fontId="4" fillId="0" borderId="27" xfId="9" applyFont="1" applyBorder="1" applyAlignment="1">
      <alignment vertical="center" wrapText="1"/>
    </xf>
    <xf numFmtId="0" fontId="4" fillId="2" borderId="11" xfId="9" applyFont="1" applyFill="1" applyBorder="1" applyAlignment="1">
      <alignment vertical="center" wrapText="1"/>
    </xf>
    <xf numFmtId="0" fontId="28" fillId="2" borderId="25" xfId="5" applyFont="1" applyFill="1" applyBorder="1" applyAlignment="1">
      <alignment vertical="center" wrapText="1"/>
    </xf>
    <xf numFmtId="0" fontId="4" fillId="2" borderId="5" xfId="9" applyFont="1" applyFill="1" applyBorder="1" applyAlignment="1">
      <alignment vertical="center" wrapText="1"/>
    </xf>
    <xf numFmtId="0" fontId="4" fillId="2" borderId="7" xfId="9" applyFont="1" applyFill="1" applyBorder="1" applyAlignment="1">
      <alignment horizontal="center" vertical="center"/>
    </xf>
    <xf numFmtId="0" fontId="4" fillId="2" borderId="52" xfId="9" applyFont="1" applyFill="1" applyBorder="1" applyAlignment="1">
      <alignment horizontal="left" vertical="center" shrinkToFit="1"/>
    </xf>
    <xf numFmtId="0" fontId="27" fillId="2" borderId="5" xfId="9" applyFont="1" applyFill="1" applyBorder="1" applyAlignment="1">
      <alignment vertical="center" wrapText="1"/>
    </xf>
    <xf numFmtId="0" fontId="4" fillId="0" borderId="11" xfId="9" applyFont="1" applyBorder="1" applyAlignment="1">
      <alignment vertical="center" wrapText="1"/>
    </xf>
    <xf numFmtId="0" fontId="4" fillId="0" borderId="12" xfId="9" applyFont="1" applyBorder="1" applyAlignment="1">
      <alignment horizontal="center" vertical="center"/>
    </xf>
    <xf numFmtId="0" fontId="4" fillId="0" borderId="55" xfId="9" applyFont="1" applyBorder="1" applyAlignment="1">
      <alignment horizontal="left" vertical="center" shrinkToFit="1"/>
    </xf>
    <xf numFmtId="0" fontId="4" fillId="2" borderId="29" xfId="9" applyFont="1" applyFill="1" applyBorder="1" applyAlignment="1">
      <alignment vertical="center" wrapText="1"/>
    </xf>
    <xf numFmtId="0" fontId="4" fillId="2" borderId="59" xfId="9" applyFont="1" applyFill="1" applyBorder="1" applyAlignment="1">
      <alignment horizontal="center" vertical="center"/>
    </xf>
    <xf numFmtId="0" fontId="4" fillId="2" borderId="61" xfId="9" applyFont="1" applyFill="1" applyBorder="1" applyAlignment="1">
      <alignment horizontal="left" vertical="center" shrinkToFit="1"/>
    </xf>
    <xf numFmtId="0" fontId="27" fillId="2" borderId="29" xfId="9" applyFont="1" applyFill="1" applyBorder="1" applyAlignment="1">
      <alignment vertical="center" wrapText="1"/>
    </xf>
    <xf numFmtId="0" fontId="4" fillId="2" borderId="24" xfId="9" applyFont="1" applyFill="1" applyBorder="1" applyAlignment="1">
      <alignment vertical="center" wrapText="1"/>
    </xf>
    <xf numFmtId="0" fontId="4" fillId="2" borderId="47" xfId="9" applyFont="1" applyFill="1" applyBorder="1" applyAlignment="1">
      <alignment horizontal="center" vertical="center"/>
    </xf>
    <xf numFmtId="0" fontId="4" fillId="2" borderId="62" xfId="9" applyFont="1" applyFill="1" applyBorder="1" applyAlignment="1">
      <alignment horizontal="center" vertical="center"/>
    </xf>
    <xf numFmtId="0" fontId="4" fillId="2" borderId="41" xfId="9" applyFont="1" applyFill="1" applyBorder="1" applyAlignment="1">
      <alignment horizontal="left" vertical="center" shrinkToFit="1"/>
    </xf>
    <xf numFmtId="0" fontId="4" fillId="0" borderId="33" xfId="9" applyFont="1" applyBorder="1" applyAlignment="1">
      <alignment vertical="top" wrapText="1"/>
    </xf>
    <xf numFmtId="0" fontId="4" fillId="0" borderId="11" xfId="0" applyFont="1" applyBorder="1" applyAlignment="1">
      <alignment vertical="top" wrapText="1"/>
    </xf>
    <xf numFmtId="0" fontId="16" fillId="0" borderId="63" xfId="5" applyFont="1" applyBorder="1">
      <alignment vertical="center"/>
    </xf>
    <xf numFmtId="0" fontId="21" fillId="0" borderId="64" xfId="9" applyFont="1" applyBorder="1">
      <alignment vertical="center"/>
    </xf>
    <xf numFmtId="0" fontId="16" fillId="0" borderId="64" xfId="5" applyFont="1" applyBorder="1">
      <alignment vertical="center"/>
    </xf>
    <xf numFmtId="0" fontId="21" fillId="0" borderId="63" xfId="9" applyFont="1" applyBorder="1">
      <alignment vertical="center"/>
    </xf>
    <xf numFmtId="0" fontId="34" fillId="0" borderId="0" xfId="4" applyFont="1" applyAlignment="1">
      <alignment vertical="center" shrinkToFit="1"/>
    </xf>
    <xf numFmtId="0" fontId="34" fillId="0" borderId="0" xfId="4" applyFont="1">
      <alignment vertical="center"/>
    </xf>
    <xf numFmtId="0" fontId="35" fillId="0" borderId="0" xfId="4" applyFont="1">
      <alignment vertical="center"/>
    </xf>
    <xf numFmtId="0" fontId="36" fillId="0" borderId="0" xfId="4" applyFont="1">
      <alignment vertical="center"/>
    </xf>
    <xf numFmtId="0" fontId="37" fillId="0" borderId="0" xfId="4" applyFont="1" applyAlignment="1">
      <alignment horizontal="center" vertical="center"/>
    </xf>
    <xf numFmtId="0" fontId="38" fillId="0" borderId="65" xfId="4" applyFont="1" applyBorder="1" applyAlignment="1">
      <alignment horizontal="center" vertical="center" shrinkToFit="1"/>
    </xf>
    <xf numFmtId="0" fontId="39" fillId="0" borderId="66" xfId="4" applyFont="1" applyBorder="1" applyAlignment="1">
      <alignment horizontal="center" vertical="center" shrinkToFit="1"/>
    </xf>
    <xf numFmtId="0" fontId="39" fillId="0" borderId="67" xfId="4" applyFont="1" applyBorder="1" applyAlignment="1">
      <alignment horizontal="center" vertical="center" wrapText="1" shrinkToFit="1"/>
    </xf>
    <xf numFmtId="0" fontId="37" fillId="0" borderId="7" xfId="4" applyFont="1" applyBorder="1">
      <alignment vertical="center"/>
    </xf>
    <xf numFmtId="0" fontId="34" fillId="0" borderId="23" xfId="4" applyFont="1" applyBorder="1">
      <alignment vertical="center"/>
    </xf>
    <xf numFmtId="0" fontId="40" fillId="0" borderId="23" xfId="4" applyFont="1" applyBorder="1" applyAlignment="1">
      <alignment vertical="center" shrinkToFit="1"/>
    </xf>
    <xf numFmtId="0" fontId="40" fillId="0" borderId="23" xfId="4" applyFont="1" applyBorder="1">
      <alignment vertical="center"/>
    </xf>
    <xf numFmtId="0" fontId="36" fillId="0" borderId="23" xfId="4" applyFont="1" applyBorder="1">
      <alignment vertical="center"/>
    </xf>
    <xf numFmtId="0" fontId="34" fillId="0" borderId="23" xfId="4" applyFont="1" applyBorder="1" applyAlignment="1">
      <alignment vertical="center" shrinkToFit="1"/>
    </xf>
    <xf numFmtId="0" fontId="36" fillId="0" borderId="22" xfId="4" applyFont="1" applyBorder="1">
      <alignment vertical="center"/>
    </xf>
    <xf numFmtId="0" fontId="23" fillId="0" borderId="68" xfId="4" applyFont="1" applyBorder="1" applyAlignment="1">
      <alignment vertical="top" wrapText="1"/>
    </xf>
    <xf numFmtId="0" fontId="25" fillId="0" borderId="69" xfId="4" applyFont="1" applyBorder="1" applyAlignment="1">
      <alignment horizontal="center" vertical="top" shrinkToFit="1"/>
    </xf>
    <xf numFmtId="0" fontId="25" fillId="0" borderId="64" xfId="4" applyFont="1" applyBorder="1" applyAlignment="1">
      <alignment horizontal="center" vertical="top" shrinkToFit="1"/>
    </xf>
    <xf numFmtId="0" fontId="25" fillId="0" borderId="70" xfId="4" applyFont="1" applyBorder="1" applyAlignment="1">
      <alignment horizontal="center" vertical="top" shrinkToFit="1"/>
    </xf>
    <xf numFmtId="0" fontId="25" fillId="0" borderId="62" xfId="4" applyFont="1" applyBorder="1" applyAlignment="1">
      <alignment vertical="top" wrapText="1"/>
    </xf>
    <xf numFmtId="0" fontId="25" fillId="0" borderId="0" xfId="4" applyFont="1" applyAlignment="1">
      <alignment vertical="top" wrapText="1"/>
    </xf>
    <xf numFmtId="0" fontId="25" fillId="0" borderId="46" xfId="4" applyFont="1" applyBorder="1" applyAlignment="1">
      <alignment vertical="top" wrapText="1"/>
    </xf>
    <xf numFmtId="0" fontId="24" fillId="0" borderId="62" xfId="4" applyFont="1" applyBorder="1" applyAlignment="1">
      <alignment vertical="top" wrapText="1"/>
    </xf>
    <xf numFmtId="0" fontId="24" fillId="0" borderId="0" xfId="4" applyFont="1" applyAlignment="1">
      <alignment vertical="top" wrapText="1"/>
    </xf>
    <xf numFmtId="0" fontId="24" fillId="0" borderId="46" xfId="4" applyFont="1" applyBorder="1" applyAlignment="1">
      <alignment vertical="top" wrapText="1"/>
    </xf>
    <xf numFmtId="0" fontId="23" fillId="0" borderId="33" xfId="4" applyFont="1" applyBorder="1" applyAlignment="1">
      <alignment vertical="top" wrapText="1"/>
    </xf>
    <xf numFmtId="0" fontId="25" fillId="0" borderId="71" xfId="4" applyFont="1" applyBorder="1" applyAlignment="1">
      <alignment horizontal="center" vertical="top" shrinkToFit="1"/>
    </xf>
    <xf numFmtId="0" fontId="25" fillId="0" borderId="0" xfId="4" applyFont="1" applyAlignment="1">
      <alignment horizontal="center" vertical="top" shrinkToFit="1"/>
    </xf>
    <xf numFmtId="0" fontId="25" fillId="0" borderId="72" xfId="4" applyFont="1" applyBorder="1" applyAlignment="1">
      <alignment horizontal="center" vertical="top" shrinkToFit="1"/>
    </xf>
    <xf numFmtId="0" fontId="24" fillId="0" borderId="46" xfId="4" applyFont="1" applyBorder="1" applyAlignment="1">
      <alignment horizontal="right" vertical="top" wrapText="1"/>
    </xf>
    <xf numFmtId="0" fontId="25" fillId="0" borderId="0" xfId="4" applyFont="1">
      <alignment vertical="center"/>
    </xf>
    <xf numFmtId="0" fontId="24" fillId="0" borderId="0" xfId="4" applyFont="1" applyAlignment="1">
      <alignment horizontal="right" vertical="top" wrapText="1"/>
    </xf>
    <xf numFmtId="0" fontId="24" fillId="0" borderId="73" xfId="4" applyFont="1" applyBorder="1" applyAlignment="1">
      <alignment vertical="top" wrapText="1"/>
    </xf>
    <xf numFmtId="0" fontId="24" fillId="0" borderId="63" xfId="4" applyFont="1" applyBorder="1" applyAlignment="1">
      <alignment vertical="top" wrapText="1"/>
    </xf>
    <xf numFmtId="0" fontId="25" fillId="0" borderId="63" xfId="4" applyFont="1" applyBorder="1">
      <alignment vertical="center"/>
    </xf>
    <xf numFmtId="0" fontId="24" fillId="0" borderId="63" xfId="4" applyFont="1" applyBorder="1" applyAlignment="1">
      <alignment horizontal="right" vertical="top" wrapText="1"/>
    </xf>
    <xf numFmtId="0" fontId="23" fillId="0" borderId="74" xfId="4" applyFont="1" applyBorder="1" applyAlignment="1">
      <alignment vertical="top" wrapText="1"/>
    </xf>
    <xf numFmtId="0" fontId="25" fillId="0" borderId="75" xfId="4" applyFont="1" applyBorder="1" applyAlignment="1">
      <alignment horizontal="center" vertical="top" shrinkToFit="1"/>
    </xf>
    <xf numFmtId="0" fontId="25" fillId="0" borderId="63" xfId="4" applyFont="1" applyBorder="1" applyAlignment="1">
      <alignment horizontal="center" vertical="top" shrinkToFit="1"/>
    </xf>
    <xf numFmtId="0" fontId="25" fillId="0" borderId="76" xfId="4" applyFont="1" applyBorder="1" applyAlignment="1">
      <alignment horizontal="center" vertical="top" shrinkToFit="1"/>
    </xf>
    <xf numFmtId="0" fontId="25" fillId="0" borderId="73" xfId="4" applyFont="1" applyBorder="1" applyAlignment="1">
      <alignment vertical="top" wrapText="1"/>
    </xf>
    <xf numFmtId="0" fontId="25" fillId="0" borderId="63" xfId="4" applyFont="1" applyBorder="1" applyAlignment="1">
      <alignment vertical="top" wrapText="1"/>
    </xf>
    <xf numFmtId="0" fontId="25" fillId="0" borderId="77" xfId="4" applyFont="1" applyBorder="1" applyAlignment="1">
      <alignment vertical="top" wrapText="1"/>
    </xf>
    <xf numFmtId="0" fontId="24" fillId="0" borderId="73" xfId="4" applyFont="1" applyBorder="1" applyAlignment="1">
      <alignment vertical="center" shrinkToFit="1"/>
    </xf>
    <xf numFmtId="0" fontId="24" fillId="0" borderId="63" xfId="4" applyFont="1" applyBorder="1">
      <alignment vertical="center"/>
    </xf>
    <xf numFmtId="0" fontId="24" fillId="0" borderId="77" xfId="4" applyFont="1" applyBorder="1">
      <alignment vertical="center"/>
    </xf>
    <xf numFmtId="0" fontId="23" fillId="0" borderId="74" xfId="4" applyFont="1" applyBorder="1">
      <alignment vertical="center"/>
    </xf>
    <xf numFmtId="0" fontId="25" fillId="0" borderId="75" xfId="4" applyFont="1" applyBorder="1" applyAlignment="1">
      <alignment vertical="center" shrinkToFit="1"/>
    </xf>
    <xf numFmtId="0" fontId="25" fillId="0" borderId="63" xfId="4" applyFont="1" applyBorder="1" applyAlignment="1">
      <alignment vertical="center" shrinkToFit="1"/>
    </xf>
    <xf numFmtId="0" fontId="25" fillId="0" borderId="76" xfId="4" applyFont="1" applyBorder="1" applyAlignment="1">
      <alignment vertical="center" shrinkToFit="1"/>
    </xf>
    <xf numFmtId="0" fontId="24" fillId="0" borderId="77" xfId="4" applyFont="1" applyBorder="1" applyAlignment="1">
      <alignment vertical="top" wrapText="1"/>
    </xf>
    <xf numFmtId="0" fontId="25" fillId="0" borderId="62" xfId="4" applyFont="1" applyBorder="1" applyAlignment="1">
      <alignment vertical="center" shrinkToFit="1"/>
    </xf>
    <xf numFmtId="0" fontId="25" fillId="0" borderId="46" xfId="4" applyFont="1" applyBorder="1">
      <alignment vertical="center"/>
    </xf>
    <xf numFmtId="0" fontId="23" fillId="0" borderId="33" xfId="4" applyFont="1" applyBorder="1">
      <alignment vertical="center"/>
    </xf>
    <xf numFmtId="0" fontId="24" fillId="0" borderId="62" xfId="4" quotePrefix="1" applyFont="1" applyBorder="1" applyAlignment="1">
      <alignment vertical="top" shrinkToFit="1"/>
    </xf>
    <xf numFmtId="0" fontId="25" fillId="0" borderId="12" xfId="4" applyFont="1" applyBorder="1" applyAlignment="1">
      <alignment vertical="center" shrinkToFit="1"/>
    </xf>
    <xf numFmtId="0" fontId="25" fillId="0" borderId="78" xfId="4" applyFont="1" applyBorder="1">
      <alignment vertical="center"/>
    </xf>
    <xf numFmtId="0" fontId="25" fillId="0" borderId="58" xfId="4" applyFont="1" applyBorder="1">
      <alignment vertical="center"/>
    </xf>
    <xf numFmtId="0" fontId="24" fillId="0" borderId="12" xfId="4" applyFont="1" applyBorder="1" applyAlignment="1">
      <alignment vertical="center" shrinkToFit="1"/>
    </xf>
    <xf numFmtId="0" fontId="24" fillId="0" borderId="78" xfId="4" applyFont="1" applyBorder="1">
      <alignment vertical="center"/>
    </xf>
    <xf numFmtId="0" fontId="24" fillId="0" borderId="58" xfId="4" applyFont="1" applyBorder="1">
      <alignment vertical="center"/>
    </xf>
    <xf numFmtId="0" fontId="23" fillId="0" borderId="11" xfId="4" applyFont="1" applyBorder="1">
      <alignment vertical="center"/>
    </xf>
    <xf numFmtId="0" fontId="25" fillId="0" borderId="79" xfId="4" applyFont="1" applyBorder="1" applyAlignment="1">
      <alignment vertical="center" shrinkToFit="1"/>
    </xf>
    <xf numFmtId="0" fontId="25" fillId="0" borderId="78" xfId="4" applyFont="1" applyBorder="1" applyAlignment="1">
      <alignment vertical="center" shrinkToFit="1"/>
    </xf>
    <xf numFmtId="0" fontId="25" fillId="0" borderId="80" xfId="4" applyFont="1" applyBorder="1" applyAlignment="1">
      <alignment vertical="center" shrinkToFit="1"/>
    </xf>
    <xf numFmtId="0" fontId="4" fillId="0" borderId="7" xfId="4" applyFont="1" applyBorder="1">
      <alignment vertical="center"/>
    </xf>
    <xf numFmtId="0" fontId="25" fillId="0" borderId="23" xfId="4" applyFont="1" applyBorder="1">
      <alignment vertical="center"/>
    </xf>
    <xf numFmtId="0" fontId="24" fillId="0" borderId="23" xfId="4" applyFont="1" applyBorder="1" applyAlignment="1">
      <alignment vertical="center" shrinkToFit="1"/>
    </xf>
    <xf numFmtId="0" fontId="24" fillId="0" borderId="23" xfId="4" applyFont="1" applyBorder="1">
      <alignment vertical="center"/>
    </xf>
    <xf numFmtId="0" fontId="23" fillId="0" borderId="23" xfId="4" applyFont="1" applyBorder="1">
      <alignment vertical="center"/>
    </xf>
    <xf numFmtId="0" fontId="25" fillId="0" borderId="23" xfId="4" applyFont="1" applyBorder="1" applyAlignment="1">
      <alignment vertical="center" shrinkToFit="1"/>
    </xf>
    <xf numFmtId="0" fontId="23" fillId="0" borderId="22" xfId="4" applyFont="1" applyBorder="1">
      <alignment vertical="center"/>
    </xf>
    <xf numFmtId="0" fontId="24" fillId="0" borderId="62" xfId="4" applyFont="1" applyBorder="1" applyAlignment="1">
      <alignment vertical="center" shrinkToFit="1"/>
    </xf>
    <xf numFmtId="0" fontId="24" fillId="0" borderId="0" xfId="4" applyFont="1">
      <alignment vertical="center"/>
    </xf>
    <xf numFmtId="0" fontId="24" fillId="0" borderId="46" xfId="4" applyFont="1" applyBorder="1">
      <alignment vertical="center"/>
    </xf>
    <xf numFmtId="0" fontId="25" fillId="0" borderId="71" xfId="4" applyFont="1" applyBorder="1" applyAlignment="1">
      <alignment vertical="center" shrinkToFit="1"/>
    </xf>
    <xf numFmtId="0" fontId="25" fillId="0" borderId="0" xfId="4" applyFont="1" applyAlignment="1">
      <alignment vertical="center" shrinkToFit="1"/>
    </xf>
    <xf numFmtId="0" fontId="25" fillId="0" borderId="72" xfId="4" applyFont="1" applyBorder="1" applyAlignment="1">
      <alignment vertical="center" shrinkToFit="1"/>
    </xf>
    <xf numFmtId="0" fontId="29" fillId="0" borderId="68" xfId="4" applyFont="1" applyBorder="1" applyAlignment="1">
      <alignment vertical="top" wrapText="1"/>
    </xf>
    <xf numFmtId="0" fontId="25" fillId="0" borderId="73" xfId="4" applyFont="1" applyBorder="1" applyAlignment="1">
      <alignment vertical="center" shrinkToFit="1"/>
    </xf>
    <xf numFmtId="0" fontId="25" fillId="0" borderId="77" xfId="4" applyFont="1" applyBorder="1">
      <alignment vertical="center"/>
    </xf>
    <xf numFmtId="0" fontId="30" fillId="0" borderId="33" xfId="4" applyFont="1" applyBorder="1" applyAlignment="1">
      <alignment vertical="top" wrapText="1"/>
    </xf>
    <xf numFmtId="0" fontId="25" fillId="0" borderId="81" xfId="4" applyFont="1" applyBorder="1" applyAlignment="1">
      <alignment horizontal="center" vertical="top" shrinkToFit="1"/>
    </xf>
    <xf numFmtId="0" fontId="23" fillId="0" borderId="33" xfId="4" applyFont="1" applyBorder="1" applyAlignment="1">
      <alignment vertical="top"/>
    </xf>
    <xf numFmtId="0" fontId="25" fillId="0" borderId="72" xfId="4" applyFont="1" applyBorder="1" applyAlignment="1">
      <alignment horizontal="center" vertical="center" shrinkToFit="1"/>
    </xf>
    <xf numFmtId="0" fontId="31" fillId="0" borderId="68" xfId="4" applyFont="1" applyBorder="1" applyAlignment="1">
      <alignment vertical="top" wrapText="1"/>
    </xf>
    <xf numFmtId="0" fontId="23" fillId="0" borderId="0" xfId="4" applyFont="1" applyAlignment="1">
      <alignment vertical="top" wrapText="1"/>
    </xf>
    <xf numFmtId="0" fontId="40" fillId="0" borderId="0" xfId="4" applyFont="1" applyAlignment="1">
      <alignment vertical="top" wrapText="1"/>
    </xf>
    <xf numFmtId="0" fontId="36" fillId="0" borderId="0" xfId="4" applyFont="1" applyAlignment="1">
      <alignment vertical="top" wrapText="1"/>
    </xf>
    <xf numFmtId="0" fontId="34" fillId="0" borderId="0" xfId="4" applyFont="1" applyAlignment="1">
      <alignment horizontal="center" vertical="top" shrinkToFit="1"/>
    </xf>
    <xf numFmtId="0" fontId="13" fillId="7" borderId="0" xfId="0" applyFont="1" applyFill="1"/>
    <xf numFmtId="0" fontId="0" fillId="7" borderId="0" xfId="0" applyFill="1"/>
    <xf numFmtId="0" fontId="27" fillId="0" borderId="28" xfId="0" applyFont="1" applyBorder="1" applyAlignment="1">
      <alignment vertical="center" wrapText="1"/>
    </xf>
    <xf numFmtId="0" fontId="43" fillId="0" borderId="0" xfId="12" applyFont="1">
      <alignment vertical="center"/>
    </xf>
    <xf numFmtId="0" fontId="43" fillId="0" borderId="0" xfId="12" applyFont="1" applyAlignment="1">
      <alignment horizontal="left" vertical="center"/>
    </xf>
    <xf numFmtId="0" fontId="44" fillId="0" borderId="0" xfId="12" applyFont="1" applyAlignment="1">
      <alignment horizontal="left" vertical="center"/>
    </xf>
    <xf numFmtId="0" fontId="44" fillId="0" borderId="0" xfId="12" applyFont="1" applyAlignment="1">
      <alignment horizontal="right" vertical="center"/>
    </xf>
    <xf numFmtId="0" fontId="46" fillId="0" borderId="0" xfId="12" applyFont="1" applyAlignment="1">
      <alignment horizontal="left" vertical="center"/>
    </xf>
    <xf numFmtId="0" fontId="43" fillId="0" borderId="0" xfId="12" applyFont="1" applyProtection="1">
      <alignment vertical="center"/>
      <protection locked="0"/>
    </xf>
    <xf numFmtId="0" fontId="44" fillId="0" borderId="0" xfId="12" applyFont="1">
      <alignment vertical="center"/>
    </xf>
    <xf numFmtId="0" fontId="44" fillId="0" borderId="0" xfId="12" applyFont="1" applyAlignment="1" applyProtection="1">
      <alignment horizontal="right" vertical="center"/>
      <protection locked="0"/>
    </xf>
    <xf numFmtId="0" fontId="44" fillId="0" borderId="0" xfId="12" applyFont="1" applyProtection="1">
      <alignment vertical="center"/>
      <protection locked="0"/>
    </xf>
    <xf numFmtId="0" fontId="46" fillId="0" borderId="0" xfId="12" applyFont="1" applyAlignment="1">
      <alignment horizontal="right" vertical="center"/>
    </xf>
    <xf numFmtId="0" fontId="46" fillId="6" borderId="0" xfId="12" applyFont="1" applyFill="1" applyAlignment="1">
      <alignment horizontal="center" vertical="center"/>
    </xf>
    <xf numFmtId="0" fontId="46" fillId="6" borderId="0" xfId="12" applyFont="1" applyFill="1" applyAlignment="1">
      <alignment horizontal="right" vertical="center"/>
    </xf>
    <xf numFmtId="0" fontId="46" fillId="6" borderId="0" xfId="12" applyFont="1" applyFill="1">
      <alignment vertical="center"/>
    </xf>
    <xf numFmtId="0" fontId="46" fillId="0" borderId="0" xfId="12" applyFont="1">
      <alignment vertical="center"/>
    </xf>
    <xf numFmtId="0" fontId="44" fillId="0" borderId="0" xfId="12" applyFont="1" applyAlignment="1">
      <alignment horizontal="center" vertical="center"/>
    </xf>
    <xf numFmtId="0" fontId="43" fillId="0" borderId="0" xfId="12" quotePrefix="1" applyFont="1" applyAlignment="1">
      <alignment horizontal="center" vertical="center"/>
    </xf>
    <xf numFmtId="0" fontId="43" fillId="6" borderId="0" xfId="12" applyFont="1" applyFill="1">
      <alignment vertical="center"/>
    </xf>
    <xf numFmtId="0" fontId="44" fillId="6" borderId="0" xfId="12" applyFont="1" applyFill="1" applyAlignment="1">
      <alignment horizontal="right" vertical="center"/>
    </xf>
    <xf numFmtId="0" fontId="44" fillId="6" borderId="0" xfId="12" applyFont="1" applyFill="1">
      <alignment vertical="center"/>
    </xf>
    <xf numFmtId="0" fontId="44" fillId="6" borderId="0" xfId="12" applyFont="1" applyFill="1" applyAlignment="1">
      <alignment horizontal="center" vertical="center"/>
    </xf>
    <xf numFmtId="0" fontId="43" fillId="6" borderId="0" xfId="12" applyFont="1" applyFill="1" applyAlignment="1">
      <alignment horizontal="center" vertical="center"/>
    </xf>
    <xf numFmtId="0" fontId="47" fillId="6" borderId="0" xfId="12" applyFont="1" applyFill="1" applyAlignment="1">
      <alignment horizontal="centerContinuous" vertical="center"/>
    </xf>
    <xf numFmtId="0" fontId="43" fillId="6" borderId="0" xfId="12" applyFont="1" applyFill="1" applyAlignment="1">
      <alignment horizontal="centerContinuous" vertical="center"/>
    </xf>
    <xf numFmtId="0" fontId="47" fillId="0" borderId="0" xfId="12" applyFont="1">
      <alignment vertical="center"/>
    </xf>
    <xf numFmtId="20" fontId="43" fillId="6" borderId="0" xfId="12" applyNumberFormat="1" applyFont="1" applyFill="1">
      <alignment vertical="center"/>
    </xf>
    <xf numFmtId="20" fontId="43" fillId="6" borderId="0" xfId="12" applyNumberFormat="1" applyFont="1" applyFill="1" applyAlignment="1">
      <alignment horizontal="center" vertical="center"/>
    </xf>
    <xf numFmtId="177" fontId="43" fillId="6" borderId="0" xfId="12" applyNumberFormat="1" applyFont="1" applyFill="1">
      <alignment vertical="center"/>
    </xf>
    <xf numFmtId="0" fontId="43" fillId="6" borderId="0" xfId="12" applyFont="1" applyFill="1" applyAlignment="1">
      <alignment horizontal="left" vertical="center"/>
    </xf>
    <xf numFmtId="0" fontId="43" fillId="0" borderId="0" xfId="12" applyFont="1" applyAlignment="1">
      <alignment horizontal="center" vertical="center"/>
    </xf>
    <xf numFmtId="0" fontId="47" fillId="0" borderId="0" xfId="12" applyFont="1" applyAlignment="1">
      <alignment horizontal="left" vertical="center"/>
    </xf>
    <xf numFmtId="0" fontId="43" fillId="0" borderId="0" xfId="12" applyFont="1" applyAlignment="1">
      <alignment horizontal="right" vertical="center"/>
    </xf>
    <xf numFmtId="0" fontId="48" fillId="0" borderId="0" xfId="12" applyFont="1">
      <alignment vertical="center"/>
    </xf>
    <xf numFmtId="0" fontId="48" fillId="0" borderId="0" xfId="12" applyFont="1" applyAlignment="1">
      <alignment horizontal="left" vertical="center"/>
    </xf>
    <xf numFmtId="0" fontId="48" fillId="0" borderId="0" xfId="12" applyFont="1" applyAlignment="1">
      <alignment horizontal="right" vertical="center"/>
    </xf>
    <xf numFmtId="0" fontId="48" fillId="0" borderId="0" xfId="12" applyFont="1" applyAlignment="1" applyProtection="1">
      <alignment horizontal="right" vertical="center"/>
      <protection locked="0"/>
    </xf>
    <xf numFmtId="0" fontId="48" fillId="0" borderId="0" xfId="12" applyFont="1" applyProtection="1">
      <alignment vertical="center"/>
      <protection locked="0"/>
    </xf>
    <xf numFmtId="0" fontId="47" fillId="0" borderId="4" xfId="12" applyFont="1" applyBorder="1" applyAlignment="1">
      <alignment horizontal="center" vertical="center"/>
    </xf>
    <xf numFmtId="0" fontId="47" fillId="0" borderId="5" xfId="12" applyFont="1" applyBorder="1" applyAlignment="1">
      <alignment horizontal="center" vertical="center"/>
    </xf>
    <xf numFmtId="0" fontId="47" fillId="0" borderId="6" xfId="12" applyFont="1" applyBorder="1" applyAlignment="1">
      <alignment horizontal="center" vertical="center"/>
    </xf>
    <xf numFmtId="0" fontId="47" fillId="0" borderId="8" xfId="12" applyFont="1" applyBorder="1" applyAlignment="1">
      <alignment horizontal="center" vertical="center" wrapText="1"/>
    </xf>
    <xf numFmtId="0" fontId="47" fillId="0" borderId="9" xfId="12" applyFont="1" applyBorder="1" applyAlignment="1">
      <alignment horizontal="center" vertical="center" wrapText="1"/>
    </xf>
    <xf numFmtId="0" fontId="47" fillId="0" borderId="10" xfId="12" applyFont="1" applyBorder="1" applyAlignment="1">
      <alignment horizontal="center" vertical="center" wrapText="1"/>
    </xf>
    <xf numFmtId="0" fontId="43" fillId="0" borderId="13" xfId="12" applyFont="1" applyBorder="1">
      <alignment vertical="center"/>
    </xf>
    <xf numFmtId="178" fontId="43" fillId="9" borderId="112" xfId="12" applyNumberFormat="1" applyFont="1" applyFill="1" applyBorder="1" applyAlignment="1" applyProtection="1">
      <alignment horizontal="center" vertical="center" shrinkToFit="1"/>
      <protection locked="0"/>
    </xf>
    <xf numFmtId="178" fontId="43" fillId="9" borderId="113" xfId="12" applyNumberFormat="1" applyFont="1" applyFill="1" applyBorder="1" applyAlignment="1" applyProtection="1">
      <alignment horizontal="center" vertical="center" shrinkToFit="1"/>
      <protection locked="0"/>
    </xf>
    <xf numFmtId="178" fontId="43" fillId="9" borderId="114" xfId="12" applyNumberFormat="1" applyFont="1" applyFill="1" applyBorder="1" applyAlignment="1" applyProtection="1">
      <alignment horizontal="center" vertical="center" shrinkToFit="1"/>
      <protection locked="0"/>
    </xf>
    <xf numFmtId="0" fontId="43" fillId="0" borderId="14" xfId="12" applyFont="1" applyBorder="1">
      <alignment vertical="center"/>
    </xf>
    <xf numFmtId="178" fontId="43" fillId="9" borderId="115" xfId="12" applyNumberFormat="1" applyFont="1" applyFill="1" applyBorder="1" applyAlignment="1" applyProtection="1">
      <alignment horizontal="center" vertical="center" shrinkToFit="1"/>
      <protection locked="0"/>
    </xf>
    <xf numFmtId="178" fontId="43" fillId="9" borderId="116" xfId="12" applyNumberFormat="1" applyFont="1" applyFill="1" applyBorder="1" applyAlignment="1" applyProtection="1">
      <alignment horizontal="center" vertical="center" shrinkToFit="1"/>
      <protection locked="0"/>
    </xf>
    <xf numFmtId="178" fontId="43" fillId="9" borderId="117" xfId="12" applyNumberFormat="1" applyFont="1" applyFill="1" applyBorder="1" applyAlignment="1" applyProtection="1">
      <alignment horizontal="center" vertical="center" shrinkToFit="1"/>
      <protection locked="0"/>
    </xf>
    <xf numFmtId="0" fontId="43" fillId="0" borderId="16" xfId="12" applyFont="1" applyBorder="1">
      <alignment vertical="center"/>
    </xf>
    <xf numFmtId="178" fontId="43" fillId="9" borderId="8" xfId="12" applyNumberFormat="1" applyFont="1" applyFill="1" applyBorder="1" applyAlignment="1" applyProtection="1">
      <alignment horizontal="center" vertical="center" shrinkToFit="1"/>
      <protection locked="0"/>
    </xf>
    <xf numFmtId="178" fontId="43" fillId="9" borderId="9" xfId="12" applyNumberFormat="1" applyFont="1" applyFill="1" applyBorder="1" applyAlignment="1" applyProtection="1">
      <alignment horizontal="center" vertical="center" shrinkToFit="1"/>
      <protection locked="0"/>
    </xf>
    <xf numFmtId="178" fontId="43" fillId="9" borderId="10" xfId="12" applyNumberFormat="1" applyFont="1" applyFill="1" applyBorder="1" applyAlignment="1" applyProtection="1">
      <alignment horizontal="center" vertical="center" shrinkToFit="1"/>
      <protection locked="0"/>
    </xf>
    <xf numFmtId="0" fontId="50" fillId="0" borderId="0" xfId="12" applyFont="1">
      <alignment vertical="center"/>
    </xf>
    <xf numFmtId="0" fontId="48" fillId="0" borderId="0" xfId="12" applyFont="1" applyAlignment="1">
      <alignment vertical="center" shrinkToFit="1"/>
    </xf>
    <xf numFmtId="0" fontId="49" fillId="0" borderId="0" xfId="12" applyFont="1" applyAlignment="1">
      <alignment vertical="center" shrinkToFit="1"/>
    </xf>
    <xf numFmtId="0" fontId="48" fillId="0" borderId="82" xfId="12" applyFont="1" applyBorder="1">
      <alignment vertical="center"/>
    </xf>
    <xf numFmtId="0" fontId="47" fillId="6" borderId="0" xfId="12" applyFont="1" applyFill="1">
      <alignment vertical="center"/>
    </xf>
    <xf numFmtId="0" fontId="47" fillId="0" borderId="0" xfId="12" applyFont="1" applyAlignment="1">
      <alignment horizontal="centerContinuous" vertical="center"/>
    </xf>
    <xf numFmtId="179" fontId="47" fillId="6" borderId="0" xfId="12" applyNumberFormat="1" applyFont="1" applyFill="1" applyAlignment="1">
      <alignment horizontal="center" vertical="center"/>
    </xf>
    <xf numFmtId="180" fontId="47" fillId="0" borderId="0" xfId="12" applyNumberFormat="1" applyFont="1">
      <alignment vertical="center"/>
    </xf>
    <xf numFmtId="0" fontId="47" fillId="6" borderId="0" xfId="12" applyFont="1" applyFill="1" applyAlignment="1">
      <alignment horizontal="center" vertical="center"/>
    </xf>
    <xf numFmtId="181" fontId="47" fillId="6" borderId="0" xfId="13" applyNumberFormat="1" applyFont="1" applyFill="1" applyAlignment="1">
      <alignment horizontal="right" vertical="center"/>
    </xf>
    <xf numFmtId="181" fontId="47" fillId="6" borderId="0" xfId="13" applyNumberFormat="1" applyFont="1" applyFill="1">
      <alignment vertical="center"/>
    </xf>
    <xf numFmtId="177" fontId="47" fillId="6" borderId="0" xfId="12" applyNumberFormat="1" applyFont="1" applyFill="1">
      <alignment vertical="center"/>
    </xf>
    <xf numFmtId="0" fontId="47" fillId="0" borderId="0" xfId="12" applyFont="1" applyAlignment="1">
      <alignment horizontal="right" vertical="center"/>
    </xf>
    <xf numFmtId="0" fontId="51" fillId="0" borderId="0" xfId="12" applyFont="1">
      <alignment vertical="center"/>
    </xf>
    <xf numFmtId="0" fontId="47" fillId="6" borderId="0" xfId="12" applyFont="1" applyFill="1" applyAlignment="1">
      <alignment horizontal="left" vertical="center"/>
    </xf>
    <xf numFmtId="0" fontId="47" fillId="0" borderId="0" xfId="12" applyFont="1" applyAlignment="1">
      <alignment horizontal="center" vertical="center"/>
    </xf>
    <xf numFmtId="0" fontId="47" fillId="0" borderId="0" xfId="12" applyFont="1" applyAlignment="1">
      <alignment vertical="center" wrapText="1"/>
    </xf>
    <xf numFmtId="0" fontId="47" fillId="0" borderId="0" xfId="12" applyFont="1" applyAlignment="1">
      <alignment horizontal="justify" vertical="center" wrapText="1"/>
    </xf>
    <xf numFmtId="0" fontId="48" fillId="0" borderId="0" xfId="12" applyFont="1" applyAlignment="1" applyProtection="1">
      <alignment horizontal="left" vertical="center"/>
      <protection locked="0"/>
    </xf>
    <xf numFmtId="0" fontId="48" fillId="0" borderId="0" xfId="12" applyFont="1" applyAlignment="1" applyProtection="1">
      <alignment vertical="center" wrapText="1"/>
      <protection locked="0"/>
    </xf>
    <xf numFmtId="0" fontId="48" fillId="0" borderId="0" xfId="12" applyFont="1" applyAlignment="1" applyProtection="1">
      <alignment horizontal="justify" vertical="center" wrapText="1"/>
      <protection locked="0"/>
    </xf>
    <xf numFmtId="0" fontId="43" fillId="0" borderId="6" xfId="12" applyFont="1" applyBorder="1" applyAlignment="1">
      <alignment horizontal="center" vertical="center"/>
    </xf>
    <xf numFmtId="0" fontId="43" fillId="0" borderId="9" xfId="12" applyFont="1" applyBorder="1" applyAlignment="1">
      <alignment horizontal="center" vertical="center" wrapText="1"/>
    </xf>
    <xf numFmtId="0" fontId="48" fillId="0" borderId="0" xfId="12" applyFont="1" applyAlignment="1">
      <alignment vertical="center" wrapText="1"/>
    </xf>
    <xf numFmtId="0" fontId="48" fillId="0" borderId="0" xfId="12" applyFont="1" applyAlignment="1">
      <alignment horizontal="justify" vertical="center" wrapText="1"/>
    </xf>
    <xf numFmtId="0" fontId="1" fillId="6" borderId="0" xfId="12" applyFill="1">
      <alignment vertical="center"/>
    </xf>
    <xf numFmtId="0" fontId="46" fillId="6" borderId="0" xfId="12" applyFont="1" applyFill="1" applyAlignment="1">
      <alignment horizontal="left" vertical="center"/>
    </xf>
    <xf numFmtId="0" fontId="48" fillId="6" borderId="0" xfId="12" applyFont="1" applyFill="1" applyAlignment="1">
      <alignment horizontal="left" vertical="center"/>
    </xf>
    <xf numFmtId="0" fontId="48" fillId="6" borderId="0" xfId="12" applyFont="1" applyFill="1">
      <alignment vertical="center"/>
    </xf>
    <xf numFmtId="0" fontId="48" fillId="9" borderId="5" xfId="12" applyFont="1" applyFill="1" applyBorder="1" applyAlignment="1">
      <alignment horizontal="left" vertical="center"/>
    </xf>
    <xf numFmtId="0" fontId="48" fillId="10" borderId="5" xfId="12" applyFont="1" applyFill="1" applyBorder="1" applyAlignment="1">
      <alignment horizontal="left" vertical="center"/>
    </xf>
    <xf numFmtId="0" fontId="52" fillId="6" borderId="0" xfId="12" applyFont="1" applyFill="1" applyAlignment="1">
      <alignment horizontal="left" vertical="center"/>
    </xf>
    <xf numFmtId="0" fontId="48" fillId="6" borderId="5" xfId="12" applyFont="1" applyFill="1" applyBorder="1" applyAlignment="1">
      <alignment horizontal="center" vertical="center"/>
    </xf>
    <xf numFmtId="0" fontId="48" fillId="6" borderId="5" xfId="12" applyFont="1" applyFill="1" applyBorder="1" applyAlignment="1">
      <alignment horizontal="left" vertical="center"/>
    </xf>
    <xf numFmtId="0" fontId="53" fillId="6" borderId="0" xfId="12" applyFont="1" applyFill="1" applyAlignment="1">
      <alignment horizontal="left" vertical="center"/>
    </xf>
    <xf numFmtId="0" fontId="48" fillId="6" borderId="0" xfId="12" applyFont="1" applyFill="1" applyAlignment="1">
      <alignment horizontal="left" vertical="center" wrapText="1"/>
    </xf>
    <xf numFmtId="0" fontId="53" fillId="6" borderId="0" xfId="12" applyFont="1" applyFill="1">
      <alignment vertical="center"/>
    </xf>
    <xf numFmtId="0" fontId="50" fillId="6" borderId="0" xfId="12" applyFont="1" applyFill="1">
      <alignment vertical="center"/>
    </xf>
    <xf numFmtId="0" fontId="53" fillId="6" borderId="0" xfId="12" applyFont="1" applyFill="1" applyAlignment="1">
      <alignment vertical="center" shrinkToFit="1"/>
    </xf>
    <xf numFmtId="0" fontId="56" fillId="6" borderId="0" xfId="12" applyFont="1" applyFill="1" applyAlignment="1">
      <alignment vertical="center" shrinkToFit="1"/>
    </xf>
    <xf numFmtId="0" fontId="48" fillId="6" borderId="0" xfId="12" applyFont="1" applyFill="1" applyAlignment="1">
      <alignment vertical="center" wrapText="1"/>
    </xf>
    <xf numFmtId="0" fontId="48" fillId="6" borderId="0" xfId="12" applyFont="1" applyFill="1" applyAlignment="1">
      <alignment vertical="center" textRotation="90"/>
    </xf>
    <xf numFmtId="0" fontId="57" fillId="6" borderId="0" xfId="12" applyFont="1" applyFill="1" applyAlignment="1">
      <alignment horizontal="left" vertical="center"/>
    </xf>
    <xf numFmtId="0" fontId="57" fillId="0" borderId="0" xfId="12" applyFont="1" applyAlignment="1">
      <alignment horizontal="left" vertical="center"/>
    </xf>
    <xf numFmtId="0" fontId="59" fillId="6" borderId="0" xfId="12" applyFont="1" applyFill="1">
      <alignment vertical="center"/>
    </xf>
    <xf numFmtId="0" fontId="59" fillId="6" borderId="5" xfId="12" applyFont="1" applyFill="1" applyBorder="1" applyAlignment="1">
      <alignment horizontal="center" vertical="center"/>
    </xf>
    <xf numFmtId="0" fontId="59" fillId="6" borderId="5" xfId="12" applyFont="1" applyFill="1" applyBorder="1" applyAlignment="1">
      <alignment vertical="center" shrinkToFit="1"/>
    </xf>
    <xf numFmtId="0" fontId="59" fillId="6" borderId="104" xfId="12" applyFont="1" applyFill="1" applyBorder="1" applyAlignment="1">
      <alignment horizontal="center" vertical="center" shrinkToFit="1"/>
    </xf>
    <xf numFmtId="0" fontId="43" fillId="6" borderId="118" xfId="12" applyFont="1" applyFill="1" applyBorder="1" applyAlignment="1">
      <alignment horizontal="center" vertical="center"/>
    </xf>
    <xf numFmtId="0" fontId="43" fillId="6" borderId="119" xfId="12" applyFont="1" applyFill="1" applyBorder="1" applyAlignment="1">
      <alignment horizontal="center" vertical="center"/>
    </xf>
    <xf numFmtId="0" fontId="43" fillId="6" borderId="120" xfId="12" applyFont="1" applyFill="1" applyBorder="1" applyAlignment="1">
      <alignment horizontal="center" vertical="center"/>
    </xf>
    <xf numFmtId="0" fontId="59" fillId="6" borderId="120" xfId="12" applyFont="1" applyFill="1" applyBorder="1" applyAlignment="1">
      <alignment horizontal="center" vertical="center"/>
    </xf>
    <xf numFmtId="0" fontId="59" fillId="6" borderId="121" xfId="12" applyFont="1" applyFill="1" applyBorder="1" applyAlignment="1">
      <alignment horizontal="center" vertical="center"/>
    </xf>
    <xf numFmtId="0" fontId="43" fillId="6" borderId="89" xfId="12" applyFont="1" applyFill="1" applyBorder="1">
      <alignment vertical="center"/>
    </xf>
    <xf numFmtId="0" fontId="43" fillId="6" borderId="7" xfId="12" applyFont="1" applyFill="1" applyBorder="1">
      <alignment vertical="center"/>
    </xf>
    <xf numFmtId="0" fontId="59" fillId="6" borderId="96" xfId="12" applyFont="1" applyFill="1" applyBorder="1">
      <alignment vertical="center"/>
    </xf>
    <xf numFmtId="0" fontId="59" fillId="6" borderId="90" xfId="12" applyFont="1" applyFill="1" applyBorder="1">
      <alignment vertical="center"/>
    </xf>
    <xf numFmtId="0" fontId="43" fillId="6" borderId="4" xfId="12" applyFont="1" applyFill="1" applyBorder="1">
      <alignment vertical="center"/>
    </xf>
    <xf numFmtId="0" fontId="59" fillId="6" borderId="5" xfId="12" applyFont="1" applyFill="1" applyBorder="1">
      <alignment vertical="center"/>
    </xf>
    <xf numFmtId="0" fontId="59" fillId="6" borderId="6" xfId="12" applyFont="1" applyFill="1" applyBorder="1">
      <alignment vertical="center"/>
    </xf>
    <xf numFmtId="0" fontId="43" fillId="6" borderId="5" xfId="12" applyFont="1" applyFill="1" applyBorder="1">
      <alignment vertical="center"/>
    </xf>
    <xf numFmtId="0" fontId="43" fillId="6" borderId="8" xfId="12" applyFont="1" applyFill="1" applyBorder="1">
      <alignment vertical="center"/>
    </xf>
    <xf numFmtId="0" fontId="59" fillId="6" borderId="9" xfId="12" applyFont="1" applyFill="1" applyBorder="1">
      <alignment vertical="center"/>
    </xf>
    <xf numFmtId="0" fontId="59" fillId="6" borderId="10" xfId="12" applyFont="1" applyFill="1" applyBorder="1">
      <alignment vertical="center"/>
    </xf>
    <xf numFmtId="0" fontId="60" fillId="6" borderId="0" xfId="12" applyFont="1" applyFill="1">
      <alignment vertical="center"/>
    </xf>
    <xf numFmtId="0" fontId="4" fillId="0" borderId="33" xfId="9" applyFont="1" applyBorder="1" applyAlignment="1">
      <alignment horizontal="left" vertical="top" wrapText="1"/>
    </xf>
    <xf numFmtId="0" fontId="4" fillId="2" borderId="34" xfId="5" applyFont="1" applyFill="1" applyBorder="1" applyAlignment="1">
      <alignment horizontal="center" vertical="center" wrapText="1"/>
    </xf>
    <xf numFmtId="0" fontId="4" fillId="2" borderId="35" xfId="5" applyFont="1" applyFill="1" applyBorder="1" applyAlignment="1">
      <alignment horizontal="left" vertical="center" shrinkToFit="1"/>
    </xf>
    <xf numFmtId="0" fontId="4" fillId="2" borderId="29" xfId="5" applyFont="1" applyFill="1" applyBorder="1" applyAlignment="1">
      <alignment vertical="center" wrapText="1"/>
    </xf>
    <xf numFmtId="0" fontId="23" fillId="0" borderId="33" xfId="4" applyFont="1" applyBorder="1" applyAlignment="1">
      <alignment horizontal="left" vertical="top" wrapText="1"/>
    </xf>
    <xf numFmtId="0" fontId="23" fillId="0" borderId="74" xfId="4" applyFont="1" applyBorder="1" applyAlignment="1">
      <alignment horizontal="left" vertical="top" wrapText="1"/>
    </xf>
    <xf numFmtId="0" fontId="4" fillId="2" borderId="59" xfId="5" applyFont="1" applyFill="1" applyBorder="1" applyAlignment="1">
      <alignment horizontal="center" vertical="center" wrapText="1"/>
    </xf>
    <xf numFmtId="0" fontId="4" fillId="2" borderId="61" xfId="5" applyFont="1" applyFill="1" applyBorder="1" applyAlignment="1">
      <alignment horizontal="left" vertical="center" shrinkToFit="1"/>
    </xf>
    <xf numFmtId="0" fontId="27" fillId="2" borderId="29" xfId="5" applyFont="1" applyFill="1" applyBorder="1" applyAlignment="1">
      <alignment vertical="center" wrapText="1"/>
    </xf>
    <xf numFmtId="0" fontId="22" fillId="0" borderId="59" xfId="9" applyFont="1" applyBorder="1" applyAlignment="1">
      <alignment horizontal="center" vertical="center"/>
    </xf>
    <xf numFmtId="0" fontId="22" fillId="0" borderId="62" xfId="9" applyFont="1" applyBorder="1" applyAlignment="1">
      <alignment horizontal="center" vertical="center"/>
    </xf>
    <xf numFmtId="0" fontId="22" fillId="0" borderId="12" xfId="9" applyFont="1" applyBorder="1" applyAlignment="1">
      <alignment horizontal="center" vertical="center"/>
    </xf>
    <xf numFmtId="0" fontId="23" fillId="0" borderId="68" xfId="4" applyFont="1" applyBorder="1" applyAlignment="1">
      <alignment horizontal="left" vertical="top" wrapText="1"/>
    </xf>
    <xf numFmtId="0" fontId="25" fillId="0" borderId="70" xfId="4" applyFont="1" applyBorder="1" applyAlignment="1">
      <alignment vertical="center" shrinkToFit="1"/>
    </xf>
    <xf numFmtId="0" fontId="4" fillId="5" borderId="27" xfId="5" applyFont="1" applyFill="1" applyBorder="1" applyAlignment="1">
      <alignment horizontal="center" vertical="center"/>
    </xf>
    <xf numFmtId="0" fontId="23" fillId="0" borderId="33" xfId="4" applyFont="1" applyBorder="1" applyAlignment="1">
      <alignment horizontal="left" vertical="top"/>
    </xf>
    <xf numFmtId="0" fontId="25" fillId="0" borderId="71" xfId="4" applyFont="1" applyBorder="1" applyAlignment="1">
      <alignment vertical="top" shrinkToFit="1"/>
    </xf>
    <xf numFmtId="0" fontId="25" fillId="0" borderId="0" xfId="4" applyFont="1" applyAlignment="1">
      <alignment vertical="top" shrinkToFit="1"/>
    </xf>
    <xf numFmtId="0" fontId="24" fillId="0" borderId="0" xfId="4" applyFont="1" applyAlignment="1">
      <alignment vertical="top"/>
    </xf>
    <xf numFmtId="0" fontId="24" fillId="0" borderId="0" xfId="4" applyFont="1" applyAlignment="1">
      <alignment horizontal="left" vertical="top"/>
    </xf>
    <xf numFmtId="0" fontId="23" fillId="0" borderId="68" xfId="4" applyFont="1" applyBorder="1" applyAlignment="1">
      <alignment vertical="top"/>
    </xf>
    <xf numFmtId="0" fontId="25" fillId="0" borderId="69" xfId="4" applyFont="1" applyBorder="1" applyAlignment="1">
      <alignment vertical="top" shrinkToFit="1"/>
    </xf>
    <xf numFmtId="0" fontId="25" fillId="0" borderId="64" xfId="4" applyFont="1" applyBorder="1" applyAlignment="1">
      <alignment vertical="top" shrinkToFit="1"/>
    </xf>
    <xf numFmtId="0" fontId="24" fillId="0" borderId="98" xfId="4" applyFont="1" applyBorder="1" applyAlignment="1">
      <alignment vertical="center" shrinkToFit="1"/>
    </xf>
    <xf numFmtId="0" fontId="24" fillId="0" borderId="62" xfId="4" applyFont="1" applyBorder="1" applyAlignment="1">
      <alignment vertical="top" shrinkToFit="1"/>
    </xf>
    <xf numFmtId="0" fontId="24" fillId="0" borderId="62" xfId="4" applyFont="1" applyBorder="1" applyAlignment="1">
      <alignment horizontal="left" vertical="top" shrinkToFit="1"/>
    </xf>
    <xf numFmtId="0" fontId="24" fillId="0" borderId="73" xfId="4" applyFont="1" applyBorder="1" applyAlignment="1">
      <alignment vertical="top" shrinkToFit="1"/>
    </xf>
    <xf numFmtId="0" fontId="24" fillId="0" borderId="63" xfId="4" applyFont="1" applyBorder="1" applyAlignment="1">
      <alignment horizontal="left" vertical="top" wrapText="1"/>
    </xf>
    <xf numFmtId="0" fontId="24" fillId="0" borderId="77" xfId="4" applyFont="1" applyBorder="1" applyAlignment="1">
      <alignment horizontal="left" vertical="top" wrapText="1"/>
    </xf>
    <xf numFmtId="0" fontId="4" fillId="0" borderId="59" xfId="9" applyFont="1" applyBorder="1" applyAlignment="1">
      <alignment horizontal="center" vertical="center"/>
    </xf>
    <xf numFmtId="0" fontId="4" fillId="0" borderId="60" xfId="9" applyFont="1" applyBorder="1" applyAlignment="1">
      <alignment horizontal="left" vertical="center" shrinkToFit="1"/>
    </xf>
    <xf numFmtId="0" fontId="4" fillId="0" borderId="95" xfId="9" applyFont="1" applyBorder="1" applyAlignment="1">
      <alignment vertical="center" wrapText="1"/>
    </xf>
    <xf numFmtId="0" fontId="4" fillId="0" borderId="42" xfId="9" applyFont="1" applyBorder="1" applyAlignment="1">
      <alignment horizontal="center" vertical="center"/>
    </xf>
    <xf numFmtId="0" fontId="4" fillId="0" borderId="43" xfId="9" applyFont="1" applyBorder="1" applyAlignment="1">
      <alignment horizontal="left" vertical="center" shrinkToFit="1"/>
    </xf>
    <xf numFmtId="0" fontId="22" fillId="0" borderId="29" xfId="9" applyFont="1" applyBorder="1">
      <alignment vertical="center"/>
    </xf>
    <xf numFmtId="0" fontId="4" fillId="11" borderId="43" xfId="5" applyFont="1" applyFill="1" applyBorder="1" applyAlignment="1">
      <alignment horizontal="center" vertical="center"/>
    </xf>
    <xf numFmtId="0" fontId="4" fillId="0" borderId="34" xfId="9" applyFont="1" applyBorder="1" applyAlignment="1">
      <alignment vertical="center" wrapText="1"/>
    </xf>
    <xf numFmtId="0" fontId="4" fillId="0" borderId="56" xfId="9" applyFont="1" applyBorder="1" applyAlignment="1">
      <alignment horizontal="left" vertical="center" shrinkToFit="1"/>
    </xf>
    <xf numFmtId="0" fontId="4" fillId="11" borderId="56" xfId="5" applyFont="1" applyFill="1" applyBorder="1" applyAlignment="1">
      <alignment horizontal="center" vertical="center"/>
    </xf>
    <xf numFmtId="0" fontId="22" fillId="0" borderId="33" xfId="9" applyFont="1" applyBorder="1" applyAlignment="1">
      <alignment vertical="center" wrapText="1"/>
    </xf>
    <xf numFmtId="0" fontId="4" fillId="0" borderId="48" xfId="9" applyFont="1" applyBorder="1" applyAlignment="1">
      <alignment vertical="center" wrapText="1"/>
    </xf>
    <xf numFmtId="0" fontId="4" fillId="0" borderId="44" xfId="9" applyFont="1" applyBorder="1" applyAlignment="1">
      <alignment horizontal="left" vertical="center" shrinkToFit="1"/>
    </xf>
    <xf numFmtId="0" fontId="22" fillId="0" borderId="26" xfId="9" applyFont="1" applyBorder="1">
      <alignment vertical="center"/>
    </xf>
    <xf numFmtId="0" fontId="22" fillId="0" borderId="11" xfId="9" applyFont="1" applyBorder="1" applyAlignment="1">
      <alignment vertical="center" wrapText="1"/>
    </xf>
    <xf numFmtId="0" fontId="4" fillId="0" borderId="12" xfId="9" applyFont="1" applyBorder="1" applyAlignment="1">
      <alignment vertical="center" wrapText="1"/>
    </xf>
    <xf numFmtId="0" fontId="4" fillId="0" borderId="57" xfId="9" applyFont="1" applyBorder="1" applyAlignment="1">
      <alignment horizontal="center" vertical="center"/>
    </xf>
    <xf numFmtId="0" fontId="4" fillId="0" borderId="58" xfId="9" applyFont="1" applyBorder="1" applyAlignment="1">
      <alignment horizontal="left" vertical="center" shrinkToFit="1"/>
    </xf>
    <xf numFmtId="0" fontId="4" fillId="11" borderId="27" xfId="5" applyFont="1" applyFill="1" applyBorder="1" applyAlignment="1">
      <alignment horizontal="center" vertical="center"/>
    </xf>
    <xf numFmtId="0" fontId="4" fillId="2" borderId="12" xfId="5" applyFont="1" applyFill="1" applyBorder="1" applyAlignment="1">
      <alignment horizontal="center" vertical="center" wrapText="1"/>
    </xf>
    <xf numFmtId="0" fontId="4" fillId="2" borderId="55" xfId="5" applyFont="1" applyFill="1" applyBorder="1" applyAlignment="1">
      <alignment horizontal="left" vertical="center" shrinkToFit="1"/>
    </xf>
    <xf numFmtId="0" fontId="27" fillId="2" borderId="11" xfId="5" applyFont="1" applyFill="1" applyBorder="1" applyAlignment="1">
      <alignment vertical="center" wrapText="1"/>
    </xf>
    <xf numFmtId="0" fontId="4" fillId="5" borderId="5" xfId="5" applyFont="1" applyFill="1" applyBorder="1" applyAlignment="1">
      <alignment horizontal="center" vertical="center"/>
    </xf>
    <xf numFmtId="0" fontId="27" fillId="0" borderId="33" xfId="0" applyFont="1" applyBorder="1" applyAlignment="1">
      <alignment vertical="center" wrapText="1"/>
    </xf>
    <xf numFmtId="0" fontId="4" fillId="0" borderId="33" xfId="0" applyFont="1" applyBorder="1" applyAlignment="1">
      <alignment vertical="center" wrapText="1"/>
    </xf>
    <xf numFmtId="0" fontId="27" fillId="0" borderId="28" xfId="9" applyFont="1" applyBorder="1" applyAlignment="1">
      <alignment vertical="center" wrapText="1"/>
    </xf>
    <xf numFmtId="0" fontId="4" fillId="0" borderId="11" xfId="9" applyFont="1" applyBorder="1" applyAlignment="1">
      <alignment vertical="top" wrapText="1"/>
    </xf>
    <xf numFmtId="0" fontId="2" fillId="7" borderId="0" xfId="0" applyFont="1" applyFill="1"/>
    <xf numFmtId="0" fontId="43" fillId="7" borderId="0" xfId="12" applyFont="1" applyFill="1">
      <alignment vertical="center"/>
    </xf>
    <xf numFmtId="0" fontId="44" fillId="7" borderId="0" xfId="12" applyFont="1" applyFill="1" applyAlignment="1">
      <alignment horizontal="right" vertical="center"/>
    </xf>
    <xf numFmtId="0" fontId="44" fillId="7" borderId="0" xfId="12" applyFont="1" applyFill="1">
      <alignment vertical="center"/>
    </xf>
    <xf numFmtId="0" fontId="44" fillId="7" borderId="0" xfId="12" applyFont="1" applyFill="1" applyAlignment="1">
      <alignment horizontal="center" vertical="center"/>
    </xf>
    <xf numFmtId="0" fontId="4" fillId="2" borderId="33" xfId="5" applyFont="1" applyFill="1" applyBorder="1" applyAlignment="1">
      <alignment vertical="center" wrapText="1"/>
    </xf>
    <xf numFmtId="0" fontId="25" fillId="0" borderId="62" xfId="4" applyFont="1" applyBorder="1" applyAlignment="1">
      <alignment vertical="top" wrapText="1"/>
    </xf>
    <xf numFmtId="0" fontId="25" fillId="0" borderId="46" xfId="4" applyFont="1" applyBorder="1" applyAlignment="1">
      <alignment vertical="top" wrapText="1"/>
    </xf>
    <xf numFmtId="0" fontId="24" fillId="0" borderId="62" xfId="4" applyFont="1" applyBorder="1" applyAlignment="1">
      <alignment vertical="top" wrapText="1"/>
    </xf>
    <xf numFmtId="0" fontId="23" fillId="0" borderId="33" xfId="4" applyFont="1" applyBorder="1" applyAlignment="1">
      <alignment vertical="top" wrapText="1"/>
    </xf>
    <xf numFmtId="0" fontId="25" fillId="0" borderId="69" xfId="4" applyFont="1" applyBorder="1" applyAlignment="1">
      <alignment horizontal="center" vertical="top" shrinkToFit="1"/>
    </xf>
    <xf numFmtId="0" fontId="25" fillId="0" borderId="70" xfId="4" applyFont="1" applyBorder="1" applyAlignment="1">
      <alignment horizontal="center" vertical="top" shrinkToFit="1"/>
    </xf>
    <xf numFmtId="0" fontId="23" fillId="0" borderId="74" xfId="4" applyFont="1" applyBorder="1" applyAlignment="1">
      <alignment horizontal="left" vertical="top" wrapText="1"/>
    </xf>
    <xf numFmtId="0" fontId="23" fillId="0" borderId="68" xfId="4" applyFont="1" applyBorder="1" applyAlignment="1">
      <alignment vertical="top" wrapText="1"/>
    </xf>
    <xf numFmtId="0" fontId="25" fillId="0" borderId="71" xfId="4" applyFont="1" applyBorder="1" applyAlignment="1">
      <alignment horizontal="center" vertical="top" shrinkToFit="1"/>
    </xf>
    <xf numFmtId="38" fontId="2" fillId="3" borderId="5" xfId="1" applyFont="1" applyFill="1" applyBorder="1" applyAlignment="1">
      <alignment vertical="center"/>
    </xf>
    <xf numFmtId="38" fontId="2" fillId="4" borderId="5" xfId="1" applyFont="1" applyFill="1" applyBorder="1" applyAlignment="1">
      <alignment vertical="center"/>
    </xf>
    <xf numFmtId="0" fontId="4" fillId="2" borderId="57" xfId="5" applyFont="1" applyFill="1" applyBorder="1" applyAlignment="1">
      <alignment horizontal="center" vertical="center" wrapText="1"/>
    </xf>
    <xf numFmtId="0" fontId="4" fillId="2" borderId="58" xfId="5" applyFont="1" applyFill="1" applyBorder="1" applyAlignment="1">
      <alignment horizontal="left" vertical="center" shrinkToFit="1"/>
    </xf>
    <xf numFmtId="0" fontId="4" fillId="2" borderId="53" xfId="9" applyFont="1" applyFill="1" applyBorder="1" applyAlignment="1">
      <alignment horizontal="center" vertical="center"/>
    </xf>
    <xf numFmtId="0" fontId="25" fillId="0" borderId="0" xfId="4" applyFont="1" applyBorder="1">
      <alignment vertical="center"/>
    </xf>
    <xf numFmtId="0" fontId="25" fillId="0" borderId="0" xfId="4" applyFont="1" applyBorder="1" applyAlignment="1">
      <alignment vertical="top" wrapText="1"/>
    </xf>
    <xf numFmtId="0" fontId="25" fillId="0" borderId="0" xfId="4" applyFont="1" applyBorder="1" applyAlignment="1">
      <alignment horizontal="center" vertical="top" shrinkToFit="1"/>
    </xf>
    <xf numFmtId="0" fontId="0" fillId="7" borderId="0" xfId="0" applyFont="1" applyFill="1"/>
    <xf numFmtId="0" fontId="0" fillId="0" borderId="0" xfId="0" applyFont="1"/>
    <xf numFmtId="0" fontId="23" fillId="0" borderId="68" xfId="0" applyFont="1" applyBorder="1" applyAlignment="1">
      <alignment vertical="top" wrapText="1"/>
    </xf>
    <xf numFmtId="0" fontId="25" fillId="0" borderId="69" xfId="0" applyFont="1" applyBorder="1" applyAlignment="1">
      <alignment horizontal="center" vertical="top" shrinkToFit="1"/>
    </xf>
    <xf numFmtId="0" fontId="25" fillId="0" borderId="64" xfId="0" applyFont="1" applyBorder="1" applyAlignment="1">
      <alignment horizontal="center" vertical="top" shrinkToFit="1"/>
    </xf>
    <xf numFmtId="0" fontId="25" fillId="0" borderId="70" xfId="0" applyFont="1" applyBorder="1" applyAlignment="1">
      <alignment horizontal="center" vertical="top" shrinkToFit="1"/>
    </xf>
    <xf numFmtId="0" fontId="25" fillId="0" borderId="62" xfId="0" applyFont="1" applyBorder="1" applyAlignment="1">
      <alignment vertical="center" shrinkToFit="1"/>
    </xf>
    <xf numFmtId="0" fontId="25" fillId="0" borderId="0" xfId="0" applyFont="1" applyAlignment="1">
      <alignment vertical="center"/>
    </xf>
    <xf numFmtId="0" fontId="25" fillId="0" borderId="46" xfId="0" applyFont="1" applyBorder="1" applyAlignment="1">
      <alignment vertical="center"/>
    </xf>
    <xf numFmtId="0" fontId="24" fillId="0" borderId="73" xfId="0" applyFont="1" applyBorder="1" applyAlignment="1">
      <alignment vertical="center" shrinkToFit="1"/>
    </xf>
    <xf numFmtId="0" fontId="24" fillId="0" borderId="63" xfId="0" applyFont="1" applyBorder="1" applyAlignment="1">
      <alignment vertical="center"/>
    </xf>
    <xf numFmtId="0" fontId="24" fillId="0" borderId="77" xfId="0" applyFont="1" applyBorder="1" applyAlignment="1">
      <alignment vertical="center"/>
    </xf>
    <xf numFmtId="0" fontId="61" fillId="0" borderId="74" xfId="0" applyFont="1" applyBorder="1" applyAlignment="1">
      <alignment vertical="center"/>
    </xf>
    <xf numFmtId="0" fontId="25" fillId="0" borderId="75" xfId="0" applyFont="1" applyBorder="1" applyAlignment="1">
      <alignment vertical="center" shrinkToFit="1"/>
    </xf>
    <xf numFmtId="0" fontId="25" fillId="0" borderId="63" xfId="0" applyFont="1" applyBorder="1" applyAlignment="1">
      <alignment vertical="center" shrinkToFit="1"/>
    </xf>
    <xf numFmtId="0" fontId="25" fillId="0" borderId="76" xfId="0" applyFont="1" applyBorder="1" applyAlignment="1">
      <alignment vertical="center" shrinkToFit="1"/>
    </xf>
    <xf numFmtId="0" fontId="23" fillId="0" borderId="74" xfId="0" applyFont="1" applyBorder="1" applyAlignment="1">
      <alignment vertical="center"/>
    </xf>
    <xf numFmtId="0" fontId="61" fillId="0" borderId="33" xfId="0" applyFont="1" applyBorder="1" applyAlignment="1">
      <alignment vertical="top" wrapText="1"/>
    </xf>
    <xf numFmtId="0" fontId="25" fillId="0" borderId="71" xfId="0" applyFont="1" applyBorder="1" applyAlignment="1">
      <alignment horizontal="center" vertical="top" shrinkToFit="1"/>
    </xf>
    <xf numFmtId="0" fontId="25" fillId="0" borderId="0" xfId="0" applyFont="1" applyAlignment="1">
      <alignment horizontal="center" vertical="top" shrinkToFit="1"/>
    </xf>
    <xf numFmtId="0" fontId="25" fillId="0" borderId="72" xfId="0" applyFont="1" applyBorder="1" applyAlignment="1">
      <alignment horizontal="center" vertical="top" shrinkToFit="1"/>
    </xf>
    <xf numFmtId="0" fontId="23" fillId="0" borderId="33" xfId="0" applyFont="1" applyBorder="1" applyAlignment="1">
      <alignment vertical="top" wrapText="1"/>
    </xf>
    <xf numFmtId="0" fontId="23" fillId="0" borderId="33" xfId="4" applyFont="1" applyBorder="1" applyAlignment="1">
      <alignment vertical="top" wrapText="1"/>
    </xf>
    <xf numFmtId="0" fontId="23" fillId="0" borderId="33" xfId="4" applyFont="1" applyBorder="1" applyAlignment="1">
      <alignment horizontal="left" vertical="top" wrapText="1"/>
    </xf>
    <xf numFmtId="0" fontId="25" fillId="0" borderId="69" xfId="4" applyFont="1" applyBorder="1" applyAlignment="1">
      <alignment horizontal="center" vertical="top" shrinkToFit="1"/>
    </xf>
    <xf numFmtId="0" fontId="25" fillId="0" borderId="71" xfId="4" applyFont="1" applyBorder="1" applyAlignment="1">
      <alignment horizontal="center" vertical="top" shrinkToFit="1"/>
    </xf>
    <xf numFmtId="0" fontId="23" fillId="0" borderId="74" xfId="4" applyFont="1" applyBorder="1" applyAlignment="1">
      <alignment horizontal="left" vertical="top" wrapText="1"/>
    </xf>
    <xf numFmtId="0" fontId="25" fillId="0" borderId="70" xfId="4" applyFont="1" applyBorder="1" applyAlignment="1">
      <alignment horizontal="center" vertical="top" shrinkToFit="1"/>
    </xf>
    <xf numFmtId="0" fontId="16" fillId="0" borderId="29" xfId="9" applyFont="1" applyBorder="1" applyAlignment="1">
      <alignment horizontal="center" vertical="center"/>
    </xf>
    <xf numFmtId="0" fontId="16" fillId="0" borderId="33" xfId="9" applyFont="1" applyBorder="1" applyAlignment="1">
      <alignment horizontal="center" vertical="center"/>
    </xf>
    <xf numFmtId="0" fontId="4" fillId="0" borderId="29" xfId="9" applyFont="1" applyBorder="1" applyAlignment="1">
      <alignment horizontal="left" vertical="top" wrapText="1"/>
    </xf>
    <xf numFmtId="0" fontId="4" fillId="0" borderId="33" xfId="9" applyFont="1" applyBorder="1" applyAlignment="1">
      <alignment horizontal="center" vertical="center"/>
    </xf>
    <xf numFmtId="0" fontId="4" fillId="0" borderId="29" xfId="9" applyFont="1" applyBorder="1" applyAlignment="1">
      <alignment vertical="center" wrapText="1"/>
    </xf>
    <xf numFmtId="0" fontId="4" fillId="0" borderId="33" xfId="9" applyFont="1" applyBorder="1" applyAlignment="1">
      <alignment vertical="center" wrapText="1"/>
    </xf>
    <xf numFmtId="0" fontId="4" fillId="2" borderId="29" xfId="5" applyFont="1" applyFill="1" applyBorder="1" applyAlignment="1">
      <alignment vertical="center" wrapText="1"/>
    </xf>
    <xf numFmtId="0" fontId="24" fillId="0" borderId="63" xfId="4" applyFont="1" applyBorder="1" applyAlignment="1">
      <alignment horizontal="left" vertical="top" wrapText="1"/>
    </xf>
    <xf numFmtId="0" fontId="24" fillId="0" borderId="77" xfId="4" applyFont="1" applyBorder="1" applyAlignment="1">
      <alignment horizontal="left" vertical="top" wrapText="1"/>
    </xf>
    <xf numFmtId="0" fontId="25" fillId="0" borderId="0" xfId="4" applyFont="1" applyAlignment="1">
      <alignment vertical="top" wrapText="1"/>
    </xf>
    <xf numFmtId="0" fontId="24" fillId="0" borderId="0" xfId="4" applyFont="1" applyAlignment="1">
      <alignment vertical="top" wrapText="1"/>
    </xf>
    <xf numFmtId="0" fontId="25" fillId="0" borderId="62" xfId="4" applyFont="1" applyBorder="1" applyAlignment="1">
      <alignment vertical="top" wrapText="1"/>
    </xf>
    <xf numFmtId="0" fontId="25" fillId="0" borderId="46" xfId="4" applyFont="1" applyBorder="1" applyAlignment="1">
      <alignment vertical="top" wrapText="1"/>
    </xf>
    <xf numFmtId="0" fontId="24" fillId="0" borderId="46" xfId="4" applyFont="1" applyBorder="1" applyAlignment="1">
      <alignment vertical="top" wrapText="1"/>
    </xf>
    <xf numFmtId="0" fontId="24" fillId="0" borderId="62" xfId="4" applyFont="1" applyBorder="1" applyAlignment="1">
      <alignment vertical="top" wrapText="1"/>
    </xf>
    <xf numFmtId="0" fontId="23" fillId="0" borderId="33" xfId="4" applyFont="1" applyBorder="1" applyAlignment="1">
      <alignment vertical="top" wrapText="1"/>
    </xf>
    <xf numFmtId="0" fontId="23" fillId="0" borderId="74" xfId="4" applyFont="1" applyBorder="1" applyAlignment="1">
      <alignment horizontal="left" vertical="top" wrapText="1"/>
    </xf>
    <xf numFmtId="0" fontId="23" fillId="0" borderId="74" xfId="4" applyFont="1" applyBorder="1" applyAlignment="1">
      <alignment vertical="top" wrapText="1"/>
    </xf>
    <xf numFmtId="0" fontId="25" fillId="0" borderId="71" xfId="4" applyFont="1" applyBorder="1" applyAlignment="1">
      <alignment horizontal="center" vertical="top" shrinkToFit="1"/>
    </xf>
    <xf numFmtId="0" fontId="25" fillId="0" borderId="73" xfId="0" applyFont="1" applyBorder="1" applyAlignment="1">
      <alignment vertical="top" wrapText="1"/>
    </xf>
    <xf numFmtId="0" fontId="25" fillId="0" borderId="63" xfId="0" applyFont="1" applyBorder="1" applyAlignment="1">
      <alignment vertical="top" wrapText="1"/>
    </xf>
    <xf numFmtId="0" fontId="25" fillId="0" borderId="77" xfId="0" applyFont="1" applyBorder="1" applyAlignment="1">
      <alignment vertical="top" wrapText="1"/>
    </xf>
    <xf numFmtId="0" fontId="24" fillId="0" borderId="73" xfId="0" applyFont="1" applyBorder="1" applyAlignment="1">
      <alignment vertical="top" wrapText="1"/>
    </xf>
    <xf numFmtId="0" fontId="24" fillId="0" borderId="63" xfId="0" applyFont="1" applyBorder="1" applyAlignment="1">
      <alignment vertical="top" wrapText="1"/>
    </xf>
    <xf numFmtId="0" fontId="24" fillId="0" borderId="77" xfId="0" applyFont="1" applyBorder="1" applyAlignment="1">
      <alignment vertical="top" wrapText="1"/>
    </xf>
    <xf numFmtId="0" fontId="61" fillId="0" borderId="74" xfId="0" applyFont="1" applyBorder="1" applyAlignment="1">
      <alignment vertical="top" wrapText="1"/>
    </xf>
    <xf numFmtId="0" fontId="25" fillId="0" borderId="75" xfId="0" applyFont="1" applyBorder="1" applyAlignment="1">
      <alignment horizontal="center" vertical="top" shrinkToFit="1"/>
    </xf>
    <xf numFmtId="0" fontId="25" fillId="0" borderId="63" xfId="0" applyFont="1" applyBorder="1" applyAlignment="1">
      <alignment horizontal="center" vertical="top" shrinkToFit="1"/>
    </xf>
    <xf numFmtId="0" fontId="25" fillId="0" borderId="76" xfId="0" applyFont="1" applyBorder="1" applyAlignment="1">
      <alignment horizontal="center" vertical="top" shrinkToFit="1"/>
    </xf>
    <xf numFmtId="0" fontId="23" fillId="0" borderId="74" xfId="0" applyFont="1" applyBorder="1" applyAlignment="1">
      <alignment vertical="top" wrapText="1"/>
    </xf>
    <xf numFmtId="0" fontId="25" fillId="0" borderId="0" xfId="4" applyFont="1" applyBorder="1" applyAlignment="1">
      <alignment vertical="top" shrinkToFit="1"/>
    </xf>
    <xf numFmtId="0" fontId="62" fillId="0" borderId="23" xfId="14" applyFont="1" applyBorder="1" applyAlignment="1">
      <alignment horizontal="left"/>
    </xf>
    <xf numFmtId="0" fontId="4" fillId="0" borderId="23" xfId="0" applyFont="1" applyBorder="1" applyAlignment="1">
      <alignment horizontal="left" vertical="center" wrapText="1" shrinkToFit="1"/>
    </xf>
    <xf numFmtId="0" fontId="4" fillId="0" borderId="23" xfId="0" applyFont="1" applyBorder="1" applyAlignment="1">
      <alignment vertical="center" wrapText="1" shrinkToFit="1"/>
    </xf>
    <xf numFmtId="183" fontId="4" fillId="0" borderId="23" xfId="0" applyNumberFormat="1" applyFont="1" applyBorder="1" applyAlignment="1">
      <alignment horizontal="center" vertical="center" wrapText="1"/>
    </xf>
    <xf numFmtId="0" fontId="4" fillId="0" borderId="23" xfId="0" applyFont="1" applyBorder="1" applyAlignment="1">
      <alignment horizontal="left" vertical="center" shrinkToFit="1"/>
    </xf>
    <xf numFmtId="0" fontId="4" fillId="0" borderId="23" xfId="0" applyFont="1" applyBorder="1" applyAlignment="1">
      <alignment vertical="center" wrapText="1"/>
    </xf>
    <xf numFmtId="0" fontId="4" fillId="0" borderId="23" xfId="15" applyFont="1" applyBorder="1" applyAlignment="1">
      <alignment horizontal="center" vertical="center"/>
    </xf>
    <xf numFmtId="0" fontId="4" fillId="0" borderId="29" xfId="5" applyFont="1" applyBorder="1" applyAlignment="1">
      <alignment horizontal="center" vertical="center"/>
    </xf>
    <xf numFmtId="0" fontId="4" fillId="0" borderId="29" xfId="5" applyFont="1" applyBorder="1" applyAlignment="1">
      <alignment vertical="top" wrapText="1"/>
    </xf>
    <xf numFmtId="0" fontId="4" fillId="0" borderId="29" xfId="5" applyFont="1" applyBorder="1" applyAlignment="1">
      <alignment vertical="center" wrapText="1"/>
    </xf>
    <xf numFmtId="0" fontId="4" fillId="0" borderId="33" xfId="5" applyFont="1" applyBorder="1" applyAlignment="1">
      <alignment horizontal="center" vertical="center"/>
    </xf>
    <xf numFmtId="0" fontId="4" fillId="0" borderId="33" xfId="5" applyFont="1" applyBorder="1" applyAlignment="1">
      <alignment vertical="center" wrapText="1"/>
    </xf>
    <xf numFmtId="0" fontId="4" fillId="0" borderId="11" xfId="5" applyFont="1" applyBorder="1" applyAlignment="1">
      <alignment horizontal="center" vertical="center"/>
    </xf>
    <xf numFmtId="0" fontId="4" fillId="0" borderId="11" xfId="5" applyFont="1" applyBorder="1" applyAlignment="1">
      <alignment vertical="center" wrapText="1"/>
    </xf>
    <xf numFmtId="0" fontId="4" fillId="0" borderId="26" xfId="5" applyFont="1" applyBorder="1" applyAlignment="1">
      <alignment vertical="center" wrapText="1"/>
    </xf>
    <xf numFmtId="0" fontId="4" fillId="11" borderId="29" xfId="5" applyFont="1" applyFill="1" applyBorder="1" applyAlignment="1">
      <alignment horizontal="center" vertical="center"/>
    </xf>
    <xf numFmtId="0" fontId="4" fillId="11" borderId="26" xfId="5" applyFont="1" applyFill="1" applyBorder="1" applyAlignment="1">
      <alignment horizontal="center" vertical="center"/>
    </xf>
    <xf numFmtId="0" fontId="4" fillId="11" borderId="11" xfId="5" applyFont="1" applyFill="1" applyBorder="1" applyAlignment="1">
      <alignment horizontal="center" vertical="center"/>
    </xf>
    <xf numFmtId="0" fontId="4" fillId="0" borderId="12" xfId="5" applyFont="1" applyBorder="1" applyAlignment="1">
      <alignment horizontal="center" vertical="center" wrapText="1"/>
    </xf>
    <xf numFmtId="0" fontId="4" fillId="0" borderId="11" xfId="5" applyFont="1" applyBorder="1" applyAlignment="1">
      <alignment vertical="top" wrapText="1"/>
    </xf>
    <xf numFmtId="0" fontId="27" fillId="0" borderId="5" xfId="9" applyFont="1" applyBorder="1" applyAlignment="1">
      <alignment vertical="top" wrapText="1"/>
    </xf>
    <xf numFmtId="0" fontId="4" fillId="0" borderId="26" xfId="5" applyFont="1" applyBorder="1" applyAlignment="1">
      <alignment vertical="top" wrapText="1"/>
    </xf>
    <xf numFmtId="0" fontId="4" fillId="0" borderId="59" xfId="5" applyFont="1" applyBorder="1" applyAlignment="1">
      <alignment horizontal="center" vertical="center" wrapText="1"/>
    </xf>
    <xf numFmtId="0" fontId="4" fillId="0" borderId="48" xfId="5" applyFont="1" applyBorder="1" applyAlignment="1">
      <alignment horizontal="center" vertical="center" wrapText="1"/>
    </xf>
    <xf numFmtId="0" fontId="4" fillId="0" borderId="61" xfId="5" applyFont="1" applyBorder="1" applyAlignment="1">
      <alignment horizontal="left" vertical="center" shrinkToFit="1"/>
    </xf>
    <xf numFmtId="0" fontId="4" fillId="0" borderId="41" xfId="5" applyFont="1" applyBorder="1" applyAlignment="1">
      <alignment horizontal="left" vertical="center" shrinkToFit="1"/>
    </xf>
    <xf numFmtId="0" fontId="4" fillId="0" borderId="55" xfId="5" applyFont="1" applyBorder="1" applyAlignment="1">
      <alignment horizontal="left" vertical="center" shrinkToFit="1"/>
    </xf>
    <xf numFmtId="0" fontId="27" fillId="2" borderId="26" xfId="5" applyFont="1" applyFill="1" applyBorder="1" applyAlignment="1">
      <alignment vertical="top" wrapText="1"/>
    </xf>
    <xf numFmtId="0" fontId="4" fillId="0" borderId="11" xfId="7" applyFont="1" applyBorder="1" applyAlignment="1">
      <alignment vertical="center" wrapText="1" shrinkToFit="1"/>
    </xf>
    <xf numFmtId="0" fontId="4" fillId="0" borderId="12" xfId="7" applyFont="1" applyBorder="1" applyAlignment="1">
      <alignment horizontal="center" vertical="center" wrapText="1"/>
    </xf>
    <xf numFmtId="0" fontId="4" fillId="0" borderId="55" xfId="7" applyFont="1" applyBorder="1" applyAlignment="1">
      <alignment horizontal="left" vertical="center" shrinkToFit="1"/>
    </xf>
    <xf numFmtId="0" fontId="27" fillId="0" borderId="11" xfId="7" applyFont="1" applyBorder="1" applyAlignment="1">
      <alignment vertical="center" wrapText="1"/>
    </xf>
    <xf numFmtId="0" fontId="16" fillId="5" borderId="11" xfId="7" applyFont="1" applyFill="1" applyBorder="1" applyAlignment="1">
      <alignment horizontal="center" vertical="center"/>
    </xf>
    <xf numFmtId="0" fontId="4" fillId="0" borderId="27" xfId="5" applyFont="1" applyBorder="1" applyAlignment="1">
      <alignment vertical="center" wrapText="1"/>
    </xf>
    <xf numFmtId="0" fontId="4" fillId="0" borderId="30" xfId="5" applyFont="1" applyBorder="1" applyAlignment="1">
      <alignment horizontal="center" vertical="center" wrapText="1"/>
    </xf>
    <xf numFmtId="0" fontId="4" fillId="0" borderId="31" xfId="5" applyFont="1" applyBorder="1" applyAlignment="1">
      <alignment horizontal="left" vertical="center" shrinkToFit="1"/>
    </xf>
    <xf numFmtId="0" fontId="4" fillId="0" borderId="27" xfId="5" applyFont="1" applyBorder="1" applyAlignment="1">
      <alignment vertical="top" wrapText="1"/>
    </xf>
    <xf numFmtId="0" fontId="16" fillId="0" borderId="7" xfId="10" applyFont="1" applyBorder="1">
      <alignment vertical="center"/>
    </xf>
    <xf numFmtId="0" fontId="4" fillId="0" borderId="5" xfId="10" applyFont="1" applyBorder="1" applyAlignment="1">
      <alignment vertical="center" wrapText="1" shrinkToFit="1"/>
    </xf>
    <xf numFmtId="0" fontId="4" fillId="0" borderId="7" xfId="10" applyFont="1" applyBorder="1" applyAlignment="1">
      <alignment horizontal="center" vertical="center" wrapText="1"/>
    </xf>
    <xf numFmtId="0" fontId="4" fillId="0" borderId="52" xfId="10" applyFont="1" applyBorder="1" applyAlignment="1">
      <alignment vertical="center" shrinkToFit="1"/>
    </xf>
    <xf numFmtId="0" fontId="4" fillId="11" borderId="22" xfId="10" applyFont="1" applyFill="1" applyBorder="1" applyAlignment="1">
      <alignment horizontal="center" vertical="center"/>
    </xf>
    <xf numFmtId="0" fontId="4" fillId="0" borderId="5" xfId="10" applyFont="1" applyBorder="1" applyAlignment="1">
      <alignment horizontal="left" vertical="top" wrapText="1"/>
    </xf>
    <xf numFmtId="0" fontId="16" fillId="0" borderId="29" xfId="10" applyFont="1" applyBorder="1">
      <alignment vertical="center"/>
    </xf>
    <xf numFmtId="0" fontId="4" fillId="0" borderId="59" xfId="10" applyFont="1" applyBorder="1" applyAlignment="1">
      <alignment horizontal="center" vertical="center" wrapText="1"/>
    </xf>
    <xf numFmtId="0" fontId="4" fillId="0" borderId="61" xfId="10" applyFont="1" applyBorder="1" applyAlignment="1">
      <alignment vertical="center" shrinkToFit="1"/>
    </xf>
    <xf numFmtId="0" fontId="4" fillId="11" borderId="29" xfId="10" applyFont="1" applyFill="1" applyBorder="1" applyAlignment="1">
      <alignment horizontal="center" vertical="center"/>
    </xf>
    <xf numFmtId="0" fontId="16" fillId="0" borderId="33" xfId="10" applyFont="1" applyBorder="1">
      <alignment vertical="center"/>
    </xf>
    <xf numFmtId="0" fontId="4" fillId="0" borderId="48" xfId="10" applyFont="1" applyBorder="1" applyAlignment="1">
      <alignment horizontal="center" vertical="center" wrapText="1"/>
    </xf>
    <xf numFmtId="0" fontId="4" fillId="0" borderId="41" xfId="10" applyFont="1" applyBorder="1" applyAlignment="1">
      <alignment vertical="center" shrinkToFit="1"/>
    </xf>
    <xf numFmtId="0" fontId="4" fillId="0" borderId="26" xfId="10" applyFont="1" applyBorder="1" applyAlignment="1">
      <alignment vertical="center" wrapText="1"/>
    </xf>
    <xf numFmtId="0" fontId="4" fillId="11" borderId="26" xfId="10" applyFont="1" applyFill="1" applyBorder="1" applyAlignment="1">
      <alignment horizontal="center" vertical="center"/>
    </xf>
    <xf numFmtId="0" fontId="4" fillId="0" borderId="33" xfId="10" applyFont="1" applyBorder="1" applyAlignment="1">
      <alignment horizontal="left" vertical="center" wrapText="1"/>
    </xf>
    <xf numFmtId="0" fontId="16" fillId="0" borderId="11" xfId="10" applyFont="1" applyBorder="1">
      <alignment vertical="center"/>
    </xf>
    <xf numFmtId="0" fontId="4" fillId="0" borderId="11" xfId="10" applyFont="1" applyBorder="1" applyAlignment="1">
      <alignment vertical="center" wrapText="1" shrinkToFit="1"/>
    </xf>
    <xf numFmtId="0" fontId="4" fillId="0" borderId="12" xfId="10" applyFont="1" applyBorder="1" applyAlignment="1">
      <alignment horizontal="center" vertical="center" wrapText="1"/>
    </xf>
    <xf numFmtId="0" fontId="4" fillId="0" borderId="55" xfId="10" applyFont="1" applyBorder="1" applyAlignment="1">
      <alignment vertical="center" shrinkToFit="1"/>
    </xf>
    <xf numFmtId="0" fontId="4" fillId="11" borderId="11" xfId="10" applyFont="1" applyFill="1" applyBorder="1" applyAlignment="1">
      <alignment horizontal="center" vertical="center"/>
    </xf>
    <xf numFmtId="0" fontId="4" fillId="0" borderId="29" xfId="10" applyFont="1" applyBorder="1" applyAlignment="1">
      <alignment vertical="top" wrapText="1"/>
    </xf>
    <xf numFmtId="0" fontId="4" fillId="0" borderId="24" xfId="10" applyFont="1" applyBorder="1" applyAlignment="1">
      <alignment vertical="center" wrapText="1" shrinkToFit="1"/>
    </xf>
    <xf numFmtId="0" fontId="4" fillId="0" borderId="47" xfId="10" applyFont="1" applyBorder="1" applyAlignment="1">
      <alignment horizontal="center" vertical="center" wrapText="1"/>
    </xf>
    <xf numFmtId="0" fontId="4" fillId="0" borderId="32" xfId="10" applyFont="1" applyBorder="1" applyAlignment="1">
      <alignment horizontal="left" vertical="center" shrinkToFit="1"/>
    </xf>
    <xf numFmtId="0" fontId="4" fillId="11" borderId="24" xfId="10" applyFont="1" applyFill="1" applyBorder="1" applyAlignment="1">
      <alignment horizontal="center" vertical="center"/>
    </xf>
    <xf numFmtId="0" fontId="4" fillId="0" borderId="55" xfId="10" applyFont="1" applyBorder="1" applyAlignment="1">
      <alignment horizontal="left" vertical="center" shrinkToFit="1"/>
    </xf>
    <xf numFmtId="0" fontId="4" fillId="0" borderId="24" xfId="10" applyFont="1" applyBorder="1" applyAlignment="1">
      <alignment vertical="top" wrapText="1"/>
    </xf>
    <xf numFmtId="0" fontId="4" fillId="0" borderId="11" xfId="10" applyFont="1" applyBorder="1" applyAlignment="1">
      <alignment vertical="top" wrapText="1"/>
    </xf>
    <xf numFmtId="0" fontId="4" fillId="2" borderId="12" xfId="9" applyFont="1" applyFill="1" applyBorder="1" applyAlignment="1">
      <alignment horizontal="center" vertical="center"/>
    </xf>
    <xf numFmtId="0" fontId="4" fillId="2" borderId="5" xfId="5" applyFont="1" applyFill="1" applyBorder="1" applyAlignment="1">
      <alignment vertical="top" wrapText="1"/>
    </xf>
    <xf numFmtId="0" fontId="27" fillId="2" borderId="5" xfId="5" applyFont="1" applyFill="1" applyBorder="1" applyAlignment="1">
      <alignment vertical="top" wrapText="1"/>
    </xf>
    <xf numFmtId="0" fontId="16" fillId="0" borderId="0" xfId="5" applyFont="1" applyAlignment="1">
      <alignment vertical="center" wrapText="1"/>
    </xf>
    <xf numFmtId="0" fontId="4" fillId="0" borderId="29" xfId="7" applyFont="1" applyBorder="1" applyAlignment="1">
      <alignment vertical="center" wrapText="1"/>
    </xf>
    <xf numFmtId="0" fontId="4" fillId="0" borderId="45" xfId="0" applyFont="1" applyBorder="1" applyAlignment="1">
      <alignment horizontal="center" vertical="center" wrapText="1"/>
    </xf>
    <xf numFmtId="0" fontId="16" fillId="5" borderId="33" xfId="7" applyFont="1" applyFill="1" applyBorder="1" applyAlignment="1">
      <alignment horizontal="center" vertical="center"/>
    </xf>
    <xf numFmtId="0" fontId="4" fillId="0" borderId="46" xfId="0" applyFont="1" applyBorder="1" applyAlignment="1">
      <alignment horizontal="left" vertical="center" shrinkToFit="1"/>
    </xf>
    <xf numFmtId="0" fontId="4" fillId="0" borderId="25" xfId="0" applyFont="1" applyBorder="1" applyAlignment="1">
      <alignment vertical="center" wrapText="1"/>
    </xf>
    <xf numFmtId="0" fontId="4" fillId="0" borderId="36" xfId="0" applyFont="1" applyBorder="1" applyAlignment="1">
      <alignment horizontal="center" vertical="center" wrapText="1"/>
    </xf>
    <xf numFmtId="0" fontId="4" fillId="0" borderId="37" xfId="0" applyFont="1" applyBorder="1" applyAlignment="1">
      <alignment horizontal="left" vertical="center" shrinkToFit="1"/>
    </xf>
    <xf numFmtId="0" fontId="27" fillId="0" borderId="25" xfId="9" applyFont="1" applyBorder="1">
      <alignment vertical="center"/>
    </xf>
    <xf numFmtId="0" fontId="4" fillId="0" borderId="11" xfId="9" applyFont="1" applyBorder="1" applyAlignment="1">
      <alignment horizontal="center" vertical="center"/>
    </xf>
    <xf numFmtId="0" fontId="25" fillId="0" borderId="70" xfId="4" applyFont="1" applyBorder="1" applyAlignment="1">
      <alignment vertical="top" shrinkToFit="1"/>
    </xf>
    <xf numFmtId="0" fontId="24" fillId="0" borderId="73" xfId="4" applyFont="1" applyBorder="1" applyAlignment="1">
      <alignment horizontal="left" vertical="top" wrapText="1"/>
    </xf>
    <xf numFmtId="0" fontId="25" fillId="0" borderId="75" xfId="4" applyFont="1" applyBorder="1" applyAlignment="1">
      <alignment vertical="top" shrinkToFit="1"/>
    </xf>
    <xf numFmtId="0" fontId="25" fillId="0" borderId="63" xfId="4" applyFont="1" applyBorder="1" applyAlignment="1">
      <alignment vertical="top" shrinkToFit="1"/>
    </xf>
    <xf numFmtId="0" fontId="25" fillId="0" borderId="76" xfId="4" applyFont="1" applyBorder="1" applyAlignment="1">
      <alignment vertical="top" shrinkToFit="1"/>
    </xf>
    <xf numFmtId="0" fontId="25" fillId="0" borderId="72" xfId="4" applyFont="1" applyBorder="1" applyAlignment="1">
      <alignment vertical="top" shrinkToFit="1"/>
    </xf>
    <xf numFmtId="0" fontId="25" fillId="0" borderId="12" xfId="4" applyFont="1" applyBorder="1" applyAlignment="1">
      <alignment vertical="top" wrapText="1"/>
    </xf>
    <xf numFmtId="0" fontId="25" fillId="0" borderId="78" xfId="4" applyFont="1" applyBorder="1" applyAlignment="1">
      <alignment vertical="top" wrapText="1"/>
    </xf>
    <xf numFmtId="0" fontId="25" fillId="0" borderId="58" xfId="4" applyFont="1" applyBorder="1" applyAlignment="1">
      <alignment vertical="top" wrapText="1"/>
    </xf>
    <xf numFmtId="0" fontId="4" fillId="0" borderId="11" xfId="7" applyFont="1" applyBorder="1" applyAlignment="1">
      <alignment vertical="top" wrapText="1"/>
    </xf>
    <xf numFmtId="0" fontId="19" fillId="0" borderId="0" xfId="0" applyFont="1" applyAlignment="1">
      <alignment horizontal="distributed"/>
    </xf>
    <xf numFmtId="0" fontId="6" fillId="0" borderId="0" xfId="0" applyFont="1" applyAlignment="1">
      <alignment horizontal="left" indent="1"/>
    </xf>
    <xf numFmtId="0" fontId="6" fillId="0" borderId="0" xfId="0" applyFont="1" applyAlignment="1">
      <alignment horizontal="distributed"/>
    </xf>
    <xf numFmtId="0" fontId="9" fillId="0" borderId="0" xfId="0" applyFont="1" applyAlignment="1">
      <alignment horizontal="center"/>
    </xf>
    <xf numFmtId="0" fontId="9" fillId="0" borderId="0" xfId="0" applyFont="1" applyAlignment="1">
      <alignment horizontal="center" vertical="center" wrapText="1"/>
    </xf>
    <xf numFmtId="0" fontId="6" fillId="0" borderId="78" xfId="0" applyFont="1" applyBorder="1" applyAlignment="1">
      <alignment horizontal="center"/>
    </xf>
    <xf numFmtId="0" fontId="6" fillId="0" borderId="78" xfId="0" applyFont="1" applyBorder="1" applyAlignment="1"/>
    <xf numFmtId="0" fontId="6" fillId="0" borderId="0" xfId="0" applyFont="1" applyAlignment="1">
      <alignment horizontal="center"/>
    </xf>
    <xf numFmtId="0" fontId="43" fillId="0" borderId="91" xfId="12" applyFont="1" applyBorder="1" applyAlignment="1">
      <alignment horizontal="center" vertical="center"/>
    </xf>
    <xf numFmtId="0" fontId="43" fillId="0" borderId="92" xfId="12" applyFont="1" applyBorder="1" applyAlignment="1">
      <alignment horizontal="center" vertical="center"/>
    </xf>
    <xf numFmtId="0" fontId="43" fillId="0" borderId="17" xfId="12" applyFont="1" applyBorder="1" applyAlignment="1">
      <alignment horizontal="center" vertical="center"/>
    </xf>
    <xf numFmtId="0" fontId="43" fillId="0" borderId="82" xfId="12" applyFont="1" applyBorder="1" applyAlignment="1">
      <alignment horizontal="center" vertical="center" wrapText="1"/>
    </xf>
    <xf numFmtId="0" fontId="43" fillId="0" borderId="102" xfId="12" applyFont="1" applyBorder="1" applyAlignment="1">
      <alignment horizontal="center" vertical="center" wrapText="1"/>
    </xf>
    <xf numFmtId="0" fontId="43" fillId="0" borderId="0" xfId="12" applyFont="1" applyAlignment="1">
      <alignment horizontal="center" vertical="center" wrapText="1"/>
    </xf>
    <xf numFmtId="0" fontId="43" fillId="0" borderId="46" xfId="12" applyFont="1" applyBorder="1" applyAlignment="1">
      <alignment horizontal="center" vertical="center" wrapText="1"/>
    </xf>
    <xf numFmtId="0" fontId="43" fillId="0" borderId="108" xfId="12" applyFont="1" applyBorder="1" applyAlignment="1">
      <alignment horizontal="center" vertical="center" wrapText="1"/>
    </xf>
    <xf numFmtId="0" fontId="43" fillId="0" borderId="109" xfId="12" applyFont="1" applyBorder="1" applyAlignment="1">
      <alignment horizontal="center" vertical="center" wrapText="1"/>
    </xf>
    <xf numFmtId="0" fontId="43" fillId="0" borderId="103" xfId="12" applyFont="1" applyBorder="1" applyAlignment="1">
      <alignment horizontal="center" vertical="center" wrapText="1"/>
    </xf>
    <xf numFmtId="0" fontId="43" fillId="0" borderId="62" xfId="12" applyFont="1" applyBorder="1" applyAlignment="1">
      <alignment horizontal="center" vertical="center" wrapText="1"/>
    </xf>
    <xf numFmtId="0" fontId="43" fillId="0" borderId="110" xfId="12" applyFont="1" applyBorder="1" applyAlignment="1">
      <alignment horizontal="center" vertical="center" wrapText="1"/>
    </xf>
    <xf numFmtId="0" fontId="43" fillId="0" borderId="93" xfId="12" applyFont="1" applyBorder="1" applyAlignment="1">
      <alignment horizontal="center" vertical="center" wrapText="1"/>
    </xf>
    <xf numFmtId="0" fontId="43" fillId="0" borderId="105" xfId="12" applyFont="1" applyBorder="1" applyAlignment="1">
      <alignment horizontal="center" vertical="center" wrapText="1"/>
    </xf>
    <xf numFmtId="0" fontId="43" fillId="0" borderId="111" xfId="12" applyFont="1" applyBorder="1" applyAlignment="1">
      <alignment horizontal="center" vertical="center" wrapText="1"/>
    </xf>
    <xf numFmtId="0" fontId="43" fillId="0" borderId="94" xfId="12" quotePrefix="1" applyFont="1" applyBorder="1" applyAlignment="1">
      <alignment horizontal="center" vertical="center"/>
    </xf>
    <xf numFmtId="0" fontId="43" fillId="0" borderId="82" xfId="12" applyFont="1" applyBorder="1" applyAlignment="1">
      <alignment horizontal="center" vertical="center"/>
    </xf>
    <xf numFmtId="0" fontId="44" fillId="8" borderId="0" xfId="12" applyFont="1" applyFill="1" applyAlignment="1" applyProtection="1">
      <alignment horizontal="center" vertical="center"/>
      <protection locked="0"/>
    </xf>
    <xf numFmtId="0" fontId="44" fillId="9" borderId="0" xfId="12" applyFont="1" applyFill="1" applyAlignment="1" applyProtection="1">
      <alignment horizontal="center" vertical="center"/>
      <protection locked="0"/>
    </xf>
    <xf numFmtId="0" fontId="44" fillId="0" borderId="0" xfId="12" applyFont="1" applyAlignment="1">
      <alignment horizontal="center" vertical="center"/>
    </xf>
    <xf numFmtId="0" fontId="43" fillId="8" borderId="5" xfId="12" applyFont="1" applyFill="1" applyBorder="1" applyAlignment="1" applyProtection="1">
      <alignment horizontal="center" vertical="center"/>
      <protection locked="0"/>
    </xf>
    <xf numFmtId="0" fontId="48" fillId="0" borderId="89" xfId="12" applyFont="1" applyBorder="1" applyAlignment="1">
      <alignment horizontal="center" vertical="center" wrapText="1"/>
    </xf>
    <xf numFmtId="0" fontId="48" fillId="0" borderId="90" xfId="12" applyFont="1" applyBorder="1" applyAlignment="1">
      <alignment horizontal="center" vertical="center" wrapText="1"/>
    </xf>
    <xf numFmtId="0" fontId="48" fillId="0" borderId="4" xfId="12" applyFont="1" applyBorder="1" applyAlignment="1">
      <alignment horizontal="center" vertical="center" wrapText="1"/>
    </xf>
    <xf numFmtId="0" fontId="48" fillId="0" borderId="6" xfId="12" applyFont="1" applyBorder="1" applyAlignment="1">
      <alignment horizontal="center" vertical="center" wrapText="1"/>
    </xf>
    <xf numFmtId="0" fontId="48" fillId="0" borderId="106" xfId="12" applyFont="1" applyBorder="1" applyAlignment="1">
      <alignment horizontal="center" vertical="center" wrapText="1"/>
    </xf>
    <xf numFmtId="0" fontId="48" fillId="0" borderId="107" xfId="12" applyFont="1" applyBorder="1" applyAlignment="1">
      <alignment horizontal="center" vertical="center" wrapText="1"/>
    </xf>
    <xf numFmtId="0" fontId="48" fillId="0" borderId="8" xfId="12" applyFont="1" applyBorder="1" applyAlignment="1">
      <alignment horizontal="center" vertical="center" wrapText="1"/>
    </xf>
    <xf numFmtId="0" fontId="48" fillId="0" borderId="10" xfId="12" applyFont="1" applyBorder="1" applyAlignment="1">
      <alignment horizontal="center" vertical="center" wrapText="1"/>
    </xf>
    <xf numFmtId="0" fontId="43" fillId="0" borderId="104" xfId="12" applyFont="1" applyBorder="1" applyAlignment="1">
      <alignment horizontal="center" vertical="center" wrapText="1"/>
    </xf>
    <xf numFmtId="0" fontId="43" fillId="0" borderId="91" xfId="12" applyFont="1" applyBorder="1" applyAlignment="1">
      <alignment horizontal="center" vertical="center" wrapText="1"/>
    </xf>
    <xf numFmtId="0" fontId="43" fillId="0" borderId="19" xfId="12" applyFont="1" applyBorder="1" applyAlignment="1">
      <alignment horizontal="center" vertical="center"/>
    </xf>
    <xf numFmtId="0" fontId="43" fillId="0" borderId="23" xfId="12" applyFont="1" applyBorder="1" applyAlignment="1">
      <alignment horizontal="center" vertical="center"/>
    </xf>
    <xf numFmtId="0" fontId="43" fillId="0" borderId="83" xfId="12" applyFont="1" applyBorder="1" applyAlignment="1">
      <alignment horizontal="center" vertical="center"/>
    </xf>
    <xf numFmtId="0" fontId="43" fillId="9" borderId="7" xfId="12" applyFont="1" applyFill="1" applyBorder="1" applyAlignment="1" applyProtection="1">
      <alignment horizontal="center" vertical="center"/>
      <protection locked="0"/>
    </xf>
    <xf numFmtId="0" fontId="43" fillId="9" borderId="22" xfId="12" applyFont="1" applyFill="1" applyBorder="1" applyAlignment="1" applyProtection="1">
      <alignment horizontal="center" vertical="center"/>
      <protection locked="0"/>
    </xf>
    <xf numFmtId="0" fontId="43" fillId="6" borderId="7" xfId="12" applyFont="1" applyFill="1" applyBorder="1" applyAlignment="1">
      <alignment horizontal="center" vertical="center"/>
    </xf>
    <xf numFmtId="0" fontId="43" fillId="6" borderId="22" xfId="12" applyFont="1" applyFill="1" applyBorder="1" applyAlignment="1">
      <alignment horizontal="center" vertical="center"/>
    </xf>
    <xf numFmtId="0" fontId="43" fillId="9" borderId="1" xfId="12" applyFont="1" applyFill="1" applyBorder="1" applyAlignment="1" applyProtection="1">
      <alignment horizontal="left" vertical="center" wrapText="1"/>
      <protection locked="0"/>
    </xf>
    <xf numFmtId="0" fontId="43" fillId="9" borderId="2" xfId="12" applyFont="1" applyFill="1" applyBorder="1" applyAlignment="1" applyProtection="1">
      <alignment horizontal="left" vertical="center" wrapText="1"/>
      <protection locked="0"/>
    </xf>
    <xf numFmtId="0" fontId="43" fillId="9" borderId="3" xfId="12" applyFont="1" applyFill="1" applyBorder="1" applyAlignment="1" applyProtection="1">
      <alignment horizontal="left" vertical="center" wrapText="1"/>
      <protection locked="0"/>
    </xf>
    <xf numFmtId="0" fontId="48" fillId="8" borderId="19" xfId="12" applyFont="1" applyFill="1" applyBorder="1" applyAlignment="1" applyProtection="1">
      <alignment horizontal="center" vertical="center" wrapText="1"/>
      <protection locked="0"/>
    </xf>
    <xf numFmtId="0" fontId="48" fillId="8" borderId="22" xfId="12" applyFont="1" applyFill="1" applyBorder="1" applyAlignment="1" applyProtection="1">
      <alignment horizontal="center" vertical="center" wrapText="1"/>
      <protection locked="0"/>
    </xf>
    <xf numFmtId="0" fontId="43" fillId="8" borderId="7" xfId="12" applyFont="1" applyFill="1" applyBorder="1" applyAlignment="1" applyProtection="1">
      <alignment horizontal="center" vertical="center" wrapText="1"/>
      <protection locked="0"/>
    </xf>
    <xf numFmtId="0" fontId="43" fillId="8" borderId="22" xfId="12" applyFont="1" applyFill="1" applyBorder="1" applyAlignment="1" applyProtection="1">
      <alignment horizontal="center" vertical="center" wrapText="1"/>
      <protection locked="0"/>
    </xf>
    <xf numFmtId="0" fontId="43" fillId="8" borderId="7" xfId="12" applyFont="1" applyFill="1" applyBorder="1" applyAlignment="1" applyProtection="1">
      <alignment horizontal="center" vertical="center" shrinkToFit="1"/>
      <protection locked="0"/>
    </xf>
    <xf numFmtId="0" fontId="43" fillId="8" borderId="23" xfId="12" applyFont="1" applyFill="1" applyBorder="1" applyAlignment="1" applyProtection="1">
      <alignment horizontal="center" vertical="center" shrinkToFit="1"/>
      <protection locked="0"/>
    </xf>
    <xf numFmtId="0" fontId="43" fillId="8" borderId="22" xfId="12" applyFont="1" applyFill="1" applyBorder="1" applyAlignment="1" applyProtection="1">
      <alignment horizontal="center" vertical="center" shrinkToFit="1"/>
      <protection locked="0"/>
    </xf>
    <xf numFmtId="0" fontId="43" fillId="9" borderId="7" xfId="12" applyFont="1" applyFill="1" applyBorder="1" applyAlignment="1" applyProtection="1">
      <alignment horizontal="center" vertical="center" wrapText="1"/>
      <protection locked="0"/>
    </xf>
    <xf numFmtId="0" fontId="43" fillId="9" borderId="23" xfId="12" applyFont="1" applyFill="1" applyBorder="1" applyAlignment="1" applyProtection="1">
      <alignment horizontal="center" vertical="center" wrapText="1"/>
      <protection locked="0"/>
    </xf>
    <xf numFmtId="0" fontId="43" fillId="9" borderId="83" xfId="12" applyFont="1" applyFill="1" applyBorder="1" applyAlignment="1" applyProtection="1">
      <alignment horizontal="center" vertical="center" wrapText="1"/>
      <protection locked="0"/>
    </xf>
    <xf numFmtId="178" fontId="44" fillId="6" borderId="19" xfId="12" applyNumberFormat="1" applyFont="1" applyFill="1" applyBorder="1" applyAlignment="1">
      <alignment horizontal="center" vertical="center" wrapText="1"/>
    </xf>
    <xf numFmtId="178" fontId="44" fillId="6" borderId="83" xfId="12" applyNumberFormat="1" applyFont="1" applyFill="1" applyBorder="1" applyAlignment="1">
      <alignment horizontal="center" vertical="center" wrapText="1"/>
    </xf>
    <xf numFmtId="178" fontId="44" fillId="6" borderId="19" xfId="13" applyNumberFormat="1" applyFont="1" applyFill="1" applyBorder="1" applyAlignment="1">
      <alignment horizontal="center" vertical="center" wrapText="1"/>
    </xf>
    <xf numFmtId="178" fontId="44" fillId="6" borderId="83" xfId="13" applyNumberFormat="1" applyFont="1" applyFill="1" applyBorder="1" applyAlignment="1">
      <alignment horizontal="center" vertical="center" wrapText="1"/>
    </xf>
    <xf numFmtId="0" fontId="43" fillId="9" borderId="19" xfId="12" applyFont="1" applyFill="1" applyBorder="1" applyAlignment="1" applyProtection="1">
      <alignment horizontal="left" vertical="center" wrapText="1"/>
      <protection locked="0"/>
    </xf>
    <xf numFmtId="0" fontId="43" fillId="9" borderId="23" xfId="12" applyFont="1" applyFill="1" applyBorder="1" applyAlignment="1" applyProtection="1">
      <alignment horizontal="left" vertical="center" wrapText="1"/>
      <protection locked="0"/>
    </xf>
    <xf numFmtId="0" fontId="43" fillId="9" borderId="83" xfId="12" applyFont="1" applyFill="1" applyBorder="1" applyAlignment="1" applyProtection="1">
      <alignment horizontal="left" vertical="center" wrapText="1"/>
      <protection locked="0"/>
    </xf>
    <xf numFmtId="0" fontId="48" fillId="8" borderId="1" xfId="12" applyFont="1" applyFill="1" applyBorder="1" applyAlignment="1" applyProtection="1">
      <alignment horizontal="center" vertical="center" wrapText="1"/>
      <protection locked="0"/>
    </xf>
    <xf numFmtId="0" fontId="48" fillId="8" borderId="87" xfId="12" applyFont="1" applyFill="1" applyBorder="1" applyAlignment="1" applyProtection="1">
      <alignment horizontal="center" vertical="center" wrapText="1"/>
      <protection locked="0"/>
    </xf>
    <xf numFmtId="0" fontId="43" fillId="8" borderId="88" xfId="12" applyFont="1" applyFill="1" applyBorder="1" applyAlignment="1" applyProtection="1">
      <alignment horizontal="center" vertical="center" wrapText="1"/>
      <protection locked="0"/>
    </xf>
    <xf numFmtId="0" fontId="43" fillId="8" borderId="87" xfId="12" applyFont="1" applyFill="1" applyBorder="1" applyAlignment="1" applyProtection="1">
      <alignment horizontal="center" vertical="center" wrapText="1"/>
      <protection locked="0"/>
    </xf>
    <xf numFmtId="0" fontId="43" fillId="8" borderId="88" xfId="12" applyFont="1" applyFill="1" applyBorder="1" applyAlignment="1" applyProtection="1">
      <alignment horizontal="center" vertical="center" shrinkToFit="1"/>
      <protection locked="0"/>
    </xf>
    <xf numFmtId="0" fontId="43" fillId="8" borderId="2" xfId="12" applyFont="1" applyFill="1" applyBorder="1" applyAlignment="1" applyProtection="1">
      <alignment horizontal="center" vertical="center" shrinkToFit="1"/>
      <protection locked="0"/>
    </xf>
    <xf numFmtId="0" fontId="43" fillId="8" borderId="87" xfId="12" applyFont="1" applyFill="1" applyBorder="1" applyAlignment="1" applyProtection="1">
      <alignment horizontal="center" vertical="center" shrinkToFit="1"/>
      <protection locked="0"/>
    </xf>
    <xf numFmtId="0" fontId="43" fillId="9" borderId="88" xfId="12" applyFont="1" applyFill="1" applyBorder="1" applyAlignment="1" applyProtection="1">
      <alignment horizontal="center" vertical="center" wrapText="1"/>
      <protection locked="0"/>
    </xf>
    <xf numFmtId="0" fontId="43" fillId="9" borderId="2" xfId="12" applyFont="1" applyFill="1" applyBorder="1" applyAlignment="1" applyProtection="1">
      <alignment horizontal="center" vertical="center" wrapText="1"/>
      <protection locked="0"/>
    </xf>
    <xf numFmtId="0" fontId="43" fillId="9" borderId="3" xfId="12" applyFont="1" applyFill="1" applyBorder="1" applyAlignment="1" applyProtection="1">
      <alignment horizontal="center" vertical="center" wrapText="1"/>
      <protection locked="0"/>
    </xf>
    <xf numFmtId="178" fontId="44" fillId="6" borderId="1" xfId="12" applyNumberFormat="1" applyFont="1" applyFill="1" applyBorder="1" applyAlignment="1">
      <alignment horizontal="center" vertical="center" wrapText="1"/>
    </xf>
    <xf numFmtId="178" fontId="44" fillId="6" borderId="3" xfId="12" applyNumberFormat="1" applyFont="1" applyFill="1" applyBorder="1" applyAlignment="1">
      <alignment horizontal="center" vertical="center" wrapText="1"/>
    </xf>
    <xf numFmtId="178" fontId="44" fillId="6" borderId="1" xfId="13" applyNumberFormat="1" applyFont="1" applyFill="1" applyBorder="1" applyAlignment="1">
      <alignment horizontal="center" vertical="center" wrapText="1"/>
    </xf>
    <xf numFmtId="178" fontId="44" fillId="6" borderId="3" xfId="13" applyNumberFormat="1" applyFont="1" applyFill="1" applyBorder="1" applyAlignment="1">
      <alignment horizontal="center" vertical="center" wrapText="1"/>
    </xf>
    <xf numFmtId="0" fontId="48" fillId="8" borderId="20" xfId="12" applyFont="1" applyFill="1" applyBorder="1" applyAlignment="1" applyProtection="1">
      <alignment horizontal="center" vertical="center" wrapText="1"/>
      <protection locked="0"/>
    </xf>
    <xf numFmtId="0" fontId="48" fillId="8" borderId="84" xfId="12" applyFont="1" applyFill="1" applyBorder="1" applyAlignment="1" applyProtection="1">
      <alignment horizontal="center" vertical="center" wrapText="1"/>
      <protection locked="0"/>
    </xf>
    <xf numFmtId="0" fontId="43" fillId="8" borderId="15" xfId="12" applyFont="1" applyFill="1" applyBorder="1" applyAlignment="1" applyProtection="1">
      <alignment horizontal="center" vertical="center" wrapText="1"/>
      <protection locked="0"/>
    </xf>
    <xf numFmtId="0" fontId="43" fillId="8" borderId="84" xfId="12" applyFont="1" applyFill="1" applyBorder="1" applyAlignment="1" applyProtection="1">
      <alignment horizontal="center" vertical="center" wrapText="1"/>
      <protection locked="0"/>
    </xf>
    <xf numFmtId="0" fontId="43" fillId="8" borderId="15" xfId="12" applyFont="1" applyFill="1" applyBorder="1" applyAlignment="1" applyProtection="1">
      <alignment horizontal="center" vertical="center" shrinkToFit="1"/>
      <protection locked="0"/>
    </xf>
    <xf numFmtId="0" fontId="43" fillId="8" borderId="85" xfId="12" applyFont="1" applyFill="1" applyBorder="1" applyAlignment="1" applyProtection="1">
      <alignment horizontal="center" vertical="center" shrinkToFit="1"/>
      <protection locked="0"/>
    </xf>
    <xf numFmtId="0" fontId="43" fillId="8" borderId="84" xfId="12" applyFont="1" applyFill="1" applyBorder="1" applyAlignment="1" applyProtection="1">
      <alignment horizontal="center" vertical="center" shrinkToFit="1"/>
      <protection locked="0"/>
    </xf>
    <xf numFmtId="0" fontId="43" fillId="9" borderId="15" xfId="12" applyFont="1" applyFill="1" applyBorder="1" applyAlignment="1" applyProtection="1">
      <alignment horizontal="center" vertical="center" wrapText="1"/>
      <protection locked="0"/>
    </xf>
    <xf numFmtId="0" fontId="43" fillId="9" borderId="85" xfId="12" applyFont="1" applyFill="1" applyBorder="1" applyAlignment="1" applyProtection="1">
      <alignment horizontal="center" vertical="center" wrapText="1"/>
      <protection locked="0"/>
    </xf>
    <xf numFmtId="0" fontId="43" fillId="9" borderId="86" xfId="12" applyFont="1" applyFill="1" applyBorder="1" applyAlignment="1" applyProtection="1">
      <alignment horizontal="center" vertical="center" wrapText="1"/>
      <protection locked="0"/>
    </xf>
    <xf numFmtId="178" fontId="44" fillId="6" borderId="20" xfId="12" applyNumberFormat="1" applyFont="1" applyFill="1" applyBorder="1" applyAlignment="1">
      <alignment horizontal="center" vertical="center" wrapText="1"/>
    </xf>
    <xf numFmtId="178" fontId="44" fillId="6" borderId="86" xfId="12" applyNumberFormat="1" applyFont="1" applyFill="1" applyBorder="1" applyAlignment="1">
      <alignment horizontal="center" vertical="center" wrapText="1"/>
    </xf>
    <xf numFmtId="178" fontId="44" fillId="6" borderId="20" xfId="13" applyNumberFormat="1" applyFont="1" applyFill="1" applyBorder="1" applyAlignment="1">
      <alignment horizontal="center" vertical="center" wrapText="1"/>
    </xf>
    <xf numFmtId="178" fontId="44" fillId="6" borderId="86" xfId="13" applyNumberFormat="1" applyFont="1" applyFill="1" applyBorder="1" applyAlignment="1">
      <alignment horizontal="center" vertical="center" wrapText="1"/>
    </xf>
    <xf numFmtId="0" fontId="43" fillId="9" borderId="20" xfId="12" applyFont="1" applyFill="1" applyBorder="1" applyAlignment="1" applyProtection="1">
      <alignment horizontal="left" vertical="center" wrapText="1"/>
      <protection locked="0"/>
    </xf>
    <xf numFmtId="0" fontId="43" fillId="9" borderId="85" xfId="12" applyFont="1" applyFill="1" applyBorder="1" applyAlignment="1" applyProtection="1">
      <alignment horizontal="left" vertical="center" wrapText="1"/>
      <protection locked="0"/>
    </xf>
    <xf numFmtId="0" fontId="43" fillId="9" borderId="86" xfId="12" applyFont="1" applyFill="1" applyBorder="1" applyAlignment="1" applyProtection="1">
      <alignment horizontal="left" vertical="center" wrapText="1"/>
      <protection locked="0"/>
    </xf>
    <xf numFmtId="0" fontId="47" fillId="0" borderId="7" xfId="12" applyFont="1" applyBorder="1" applyAlignment="1">
      <alignment horizontal="center" vertical="center"/>
    </xf>
    <xf numFmtId="0" fontId="47" fillId="0" borderId="23" xfId="12" applyFont="1" applyBorder="1" applyAlignment="1">
      <alignment horizontal="center" vertical="center"/>
    </xf>
    <xf numFmtId="0" fontId="47" fillId="0" borderId="22" xfId="12" applyFont="1" applyBorder="1" applyAlignment="1">
      <alignment horizontal="center" vertical="center"/>
    </xf>
    <xf numFmtId="180" fontId="47" fillId="0" borderId="7" xfId="12" applyNumberFormat="1" applyFont="1" applyBorder="1" applyAlignment="1">
      <alignment horizontal="right" vertical="center"/>
    </xf>
    <xf numFmtId="180" fontId="47" fillId="0" borderId="22" xfId="12" applyNumberFormat="1" applyFont="1" applyBorder="1" applyAlignment="1">
      <alignment horizontal="right" vertical="center"/>
    </xf>
    <xf numFmtId="180" fontId="47" fillId="0" borderId="7" xfId="13" applyNumberFormat="1" applyFont="1" applyBorder="1" applyAlignment="1">
      <alignment horizontal="right" vertical="center"/>
    </xf>
    <xf numFmtId="180" fontId="47" fillId="0" borderId="22" xfId="13" applyNumberFormat="1" applyFont="1" applyBorder="1" applyAlignment="1">
      <alignment horizontal="right" vertical="center"/>
    </xf>
    <xf numFmtId="180" fontId="47" fillId="9" borderId="7" xfId="12" applyNumberFormat="1" applyFont="1" applyFill="1" applyBorder="1" applyAlignment="1" applyProtection="1">
      <alignment horizontal="right" vertical="center"/>
      <protection locked="0"/>
    </xf>
    <xf numFmtId="180" fontId="47" fillId="9" borderId="22" xfId="12" applyNumberFormat="1" applyFont="1" applyFill="1" applyBorder="1" applyAlignment="1" applyProtection="1">
      <alignment horizontal="right" vertical="center"/>
      <protection locked="0"/>
    </xf>
    <xf numFmtId="0" fontId="47" fillId="0" borderId="0" xfId="12" applyFont="1" applyAlignment="1">
      <alignment horizontal="center" vertical="center"/>
    </xf>
    <xf numFmtId="0" fontId="47" fillId="0" borderId="78" xfId="12" applyFont="1" applyBorder="1" applyAlignment="1">
      <alignment horizontal="center" vertical="center"/>
    </xf>
    <xf numFmtId="0" fontId="48" fillId="0" borderId="0" xfId="12" applyFont="1" applyAlignment="1">
      <alignment horizontal="center" vertical="center" wrapText="1"/>
    </xf>
    <xf numFmtId="180" fontId="47" fillId="9" borderId="7" xfId="13" applyNumberFormat="1" applyFont="1" applyFill="1" applyBorder="1" applyAlignment="1" applyProtection="1">
      <alignment horizontal="right" vertical="center"/>
      <protection locked="0"/>
    </xf>
    <xf numFmtId="180" fontId="47" fillId="9" borderId="22" xfId="13" applyNumberFormat="1" applyFont="1" applyFill="1" applyBorder="1" applyAlignment="1" applyProtection="1">
      <alignment horizontal="right" vertical="center"/>
      <protection locked="0"/>
    </xf>
    <xf numFmtId="181" fontId="47" fillId="6" borderId="0" xfId="12" applyNumberFormat="1" applyFont="1" applyFill="1" applyAlignment="1">
      <alignment horizontal="center" vertical="center"/>
    </xf>
    <xf numFmtId="0" fontId="47" fillId="6" borderId="0" xfId="12" applyFont="1" applyFill="1" applyAlignment="1">
      <alignment horizontal="center" vertical="center"/>
    </xf>
    <xf numFmtId="0" fontId="47" fillId="6" borderId="0" xfId="12" applyFont="1" applyFill="1" applyAlignment="1">
      <alignment horizontal="right" vertical="center"/>
    </xf>
    <xf numFmtId="177" fontId="47" fillId="0" borderId="7" xfId="12" applyNumberFormat="1" applyFont="1" applyBorder="1" applyAlignment="1">
      <alignment horizontal="center" vertical="center"/>
    </xf>
    <xf numFmtId="177" fontId="47" fillId="0" borderId="23" xfId="12" applyNumberFormat="1" applyFont="1" applyBorder="1" applyAlignment="1">
      <alignment horizontal="center" vertical="center"/>
    </xf>
    <xf numFmtId="177" fontId="47" fillId="0" borderId="22" xfId="12" applyNumberFormat="1" applyFont="1" applyBorder="1" applyAlignment="1">
      <alignment horizontal="center" vertical="center"/>
    </xf>
    <xf numFmtId="182" fontId="47" fillId="6" borderId="7" xfId="12" applyNumberFormat="1" applyFont="1" applyFill="1" applyBorder="1" applyAlignment="1">
      <alignment horizontal="center" vertical="center"/>
    </xf>
    <xf numFmtId="182" fontId="47" fillId="6" borderId="23" xfId="12" applyNumberFormat="1" applyFont="1" applyFill="1" applyBorder="1" applyAlignment="1">
      <alignment horizontal="center" vertical="center"/>
    </xf>
    <xf numFmtId="182" fontId="47" fillId="6" borderId="22" xfId="12" applyNumberFormat="1" applyFont="1" applyFill="1" applyBorder="1" applyAlignment="1">
      <alignment horizontal="center" vertical="center"/>
    </xf>
    <xf numFmtId="0" fontId="47" fillId="9" borderId="7" xfId="12" applyFont="1" applyFill="1" applyBorder="1" applyAlignment="1" applyProtection="1">
      <alignment horizontal="center" vertical="center"/>
      <protection locked="0"/>
    </xf>
    <xf numFmtId="0" fontId="47" fillId="9" borderId="22" xfId="12" applyFont="1" applyFill="1" applyBorder="1" applyAlignment="1" applyProtection="1">
      <alignment horizontal="center" vertical="center"/>
      <protection locked="0"/>
    </xf>
    <xf numFmtId="180" fontId="47" fillId="0" borderId="7" xfId="12" applyNumberFormat="1" applyFont="1" applyBorder="1" applyAlignment="1">
      <alignment horizontal="center" vertical="center"/>
    </xf>
    <xf numFmtId="180" fontId="47" fillId="0" borderId="23" xfId="12" applyNumberFormat="1" applyFont="1" applyBorder="1" applyAlignment="1">
      <alignment horizontal="center" vertical="center"/>
    </xf>
    <xf numFmtId="180" fontId="47" fillId="0" borderId="22" xfId="12" applyNumberFormat="1" applyFont="1" applyBorder="1" applyAlignment="1">
      <alignment horizontal="center" vertical="center"/>
    </xf>
    <xf numFmtId="0" fontId="43" fillId="9" borderId="12" xfId="12" applyFont="1" applyFill="1" applyBorder="1" applyAlignment="1" applyProtection="1">
      <alignment horizontal="center" vertical="center"/>
      <protection locked="0"/>
    </xf>
    <xf numFmtId="0" fontId="43" fillId="9" borderId="58" xfId="12" applyFont="1" applyFill="1" applyBorder="1" applyAlignment="1" applyProtection="1">
      <alignment horizontal="center" vertical="center"/>
      <protection locked="0"/>
    </xf>
    <xf numFmtId="0" fontId="48" fillId="6" borderId="0" xfId="12" applyFont="1" applyFill="1" applyAlignment="1">
      <alignment horizontal="left" vertical="center"/>
    </xf>
    <xf numFmtId="0" fontId="59" fillId="6" borderId="92" xfId="12" applyFont="1" applyFill="1" applyBorder="1" applyAlignment="1">
      <alignment horizontal="center" vertical="center"/>
    </xf>
    <xf numFmtId="0" fontId="59" fillId="6" borderId="17" xfId="12" applyFont="1" applyFill="1" applyBorder="1" applyAlignment="1">
      <alignment horizontal="center" vertical="center"/>
    </xf>
    <xf numFmtId="0" fontId="5" fillId="0" borderId="5" xfId="0" applyFont="1" applyBorder="1" applyAlignment="1">
      <alignment horizontal="left" vertical="top" wrapText="1"/>
    </xf>
    <xf numFmtId="0" fontId="5" fillId="5" borderId="59" xfId="0" applyFont="1" applyFill="1" applyBorder="1" applyAlignment="1">
      <alignment horizontal="left" vertical="center" wrapText="1"/>
    </xf>
    <xf numFmtId="0" fontId="5" fillId="5" borderId="95" xfId="0" applyFont="1" applyFill="1" applyBorder="1" applyAlignment="1">
      <alignment horizontal="left" vertical="center" wrapText="1"/>
    </xf>
    <xf numFmtId="0" fontId="5" fillId="5" borderId="43" xfId="0" applyFont="1" applyFill="1" applyBorder="1" applyAlignment="1">
      <alignment horizontal="left" vertical="center" wrapText="1"/>
    </xf>
    <xf numFmtId="0" fontId="5" fillId="0" borderId="59" xfId="0" applyFont="1" applyBorder="1" applyAlignment="1">
      <alignment horizontal="center" vertical="center"/>
    </xf>
    <xf numFmtId="0" fontId="5" fillId="0" borderId="95" xfId="0" applyFont="1" applyBorder="1" applyAlignment="1">
      <alignment horizontal="center" vertical="center"/>
    </xf>
    <xf numFmtId="0" fontId="5" fillId="0" borderId="43" xfId="0" applyFont="1" applyBorder="1" applyAlignment="1">
      <alignment horizontal="center" vertical="center"/>
    </xf>
    <xf numFmtId="176" fontId="5" fillId="0" borderId="5" xfId="0" applyNumberFormat="1" applyFont="1" applyBorder="1" applyAlignment="1">
      <alignment horizontal="center"/>
    </xf>
    <xf numFmtId="0" fontId="5" fillId="5" borderId="5" xfId="0" applyFont="1" applyFill="1" applyBorder="1" applyAlignment="1">
      <alignment horizontal="center"/>
    </xf>
    <xf numFmtId="0" fontId="5" fillId="5" borderId="7" xfId="0" applyFont="1" applyFill="1" applyBorder="1" applyAlignment="1">
      <alignment horizontal="center" shrinkToFit="1"/>
    </xf>
    <xf numFmtId="0" fontId="5" fillId="5" borderId="23" xfId="0" applyFont="1" applyFill="1" applyBorder="1" applyAlignment="1">
      <alignment horizontal="center" shrinkToFit="1"/>
    </xf>
    <xf numFmtId="0" fontId="5" fillId="5" borderId="22" xfId="0" applyFont="1" applyFill="1" applyBorder="1" applyAlignment="1">
      <alignment horizontal="center" shrinkToFit="1"/>
    </xf>
    <xf numFmtId="0" fontId="5" fillId="5" borderId="5" xfId="0" applyFont="1" applyFill="1" applyBorder="1" applyAlignment="1">
      <alignment vertical="center" shrinkToFit="1"/>
    </xf>
    <xf numFmtId="0" fontId="5" fillId="5" borderId="62" xfId="0" applyFont="1" applyFill="1" applyBorder="1" applyAlignment="1">
      <alignment horizontal="center" vertical="center" shrinkToFit="1"/>
    </xf>
    <xf numFmtId="0" fontId="5" fillId="5" borderId="0" xfId="0" applyFont="1" applyFill="1" applyAlignment="1">
      <alignment horizontal="center" vertical="center" shrinkToFit="1"/>
    </xf>
    <xf numFmtId="0" fontId="5" fillId="5" borderId="46" xfId="0" applyFont="1" applyFill="1" applyBorder="1" applyAlignment="1">
      <alignment horizontal="center" vertical="center" shrinkToFit="1"/>
    </xf>
    <xf numFmtId="0" fontId="5" fillId="5" borderId="12" xfId="0" applyFont="1" applyFill="1" applyBorder="1" applyAlignment="1">
      <alignment horizontal="center" vertical="center" shrinkToFit="1"/>
    </xf>
    <xf numFmtId="0" fontId="5" fillId="5" borderId="78" xfId="0" applyFont="1" applyFill="1" applyBorder="1" applyAlignment="1">
      <alignment horizontal="center" vertical="center" shrinkToFit="1"/>
    </xf>
    <xf numFmtId="0" fontId="5" fillId="5" borderId="58" xfId="0" applyFont="1" applyFill="1" applyBorder="1" applyAlignment="1">
      <alignment horizontal="center" vertical="center" shrinkToFit="1"/>
    </xf>
    <xf numFmtId="176" fontId="5" fillId="0" borderId="12" xfId="0" applyNumberFormat="1" applyFont="1" applyBorder="1" applyAlignment="1">
      <alignment horizontal="center"/>
    </xf>
    <xf numFmtId="176" fontId="5" fillId="0" borderId="78" xfId="0" applyNumberFormat="1" applyFont="1" applyBorder="1" applyAlignment="1">
      <alignment horizontal="center"/>
    </xf>
    <xf numFmtId="176" fontId="5" fillId="0" borderId="58" xfId="0" applyNumberFormat="1" applyFont="1" applyBorder="1" applyAlignment="1">
      <alignment horizontal="center"/>
    </xf>
    <xf numFmtId="176" fontId="5" fillId="0" borderId="7" xfId="0" applyNumberFormat="1" applyFont="1" applyBorder="1" applyAlignment="1">
      <alignment horizontal="center"/>
    </xf>
    <xf numFmtId="176" fontId="5" fillId="0" borderId="23" xfId="0" applyNumberFormat="1" applyFont="1" applyBorder="1" applyAlignment="1">
      <alignment horizontal="center"/>
    </xf>
    <xf numFmtId="176" fontId="5" fillId="0" borderId="22" xfId="0" applyNumberFormat="1" applyFont="1" applyBorder="1" applyAlignment="1">
      <alignment horizontal="center"/>
    </xf>
    <xf numFmtId="49" fontId="5" fillId="5" borderId="59" xfId="0" applyNumberFormat="1" applyFont="1" applyFill="1" applyBorder="1" applyAlignment="1">
      <alignment horizontal="center" vertical="center" wrapText="1"/>
    </xf>
    <xf numFmtId="49" fontId="5" fillId="5" borderId="95" xfId="0" applyNumberFormat="1" applyFont="1" applyFill="1" applyBorder="1" applyAlignment="1">
      <alignment horizontal="center" vertical="center"/>
    </xf>
    <xf numFmtId="49" fontId="5" fillId="5" borderId="43" xfId="0" applyNumberFormat="1" applyFont="1" applyFill="1" applyBorder="1" applyAlignment="1">
      <alignment horizontal="center" vertical="center"/>
    </xf>
    <xf numFmtId="0" fontId="5" fillId="5" borderId="29" xfId="0" applyFont="1" applyFill="1" applyBorder="1" applyAlignment="1">
      <alignment vertical="center" shrinkToFit="1"/>
    </xf>
    <xf numFmtId="0" fontId="5" fillId="5" borderId="89" xfId="0" applyFont="1" applyFill="1" applyBorder="1" applyAlignment="1">
      <alignment vertical="center" shrinkToFit="1"/>
    </xf>
    <xf numFmtId="0" fontId="5" fillId="5" borderId="96" xfId="0" applyFont="1" applyFill="1" applyBorder="1" applyAlignment="1">
      <alignment vertical="center" shrinkToFit="1"/>
    </xf>
    <xf numFmtId="0" fontId="5" fillId="5" borderId="8" xfId="0" applyFont="1" applyFill="1" applyBorder="1" applyAlignment="1">
      <alignment vertical="center" shrinkToFit="1"/>
    </xf>
    <xf numFmtId="0" fontId="5" fillId="5" borderId="9" xfId="0" applyFont="1" applyFill="1" applyBorder="1" applyAlignment="1">
      <alignment vertical="center" shrinkToFit="1"/>
    </xf>
    <xf numFmtId="176" fontId="5" fillId="0" borderId="9" xfId="0" applyNumberFormat="1" applyFont="1" applyBorder="1" applyAlignment="1">
      <alignment horizontal="center"/>
    </xf>
    <xf numFmtId="0" fontId="5" fillId="5" borderId="15" xfId="0" applyFont="1" applyFill="1" applyBorder="1" applyAlignment="1">
      <alignment horizontal="center" shrinkToFit="1"/>
    </xf>
    <xf numFmtId="0" fontId="5" fillId="5" borderId="85" xfId="0" applyFont="1" applyFill="1" applyBorder="1" applyAlignment="1">
      <alignment horizontal="center" shrinkToFit="1"/>
    </xf>
    <xf numFmtId="0" fontId="5" fillId="5" borderId="84" xfId="0" applyFont="1" applyFill="1" applyBorder="1" applyAlignment="1">
      <alignment horizontal="center" shrinkToFit="1"/>
    </xf>
    <xf numFmtId="176" fontId="5" fillId="0" borderId="96" xfId="0" applyNumberFormat="1" applyFont="1" applyBorder="1" applyAlignment="1">
      <alignment horizontal="center"/>
    </xf>
    <xf numFmtId="0" fontId="14" fillId="5" borderId="59" xfId="0" applyFont="1" applyFill="1" applyBorder="1" applyAlignment="1">
      <alignment horizontal="center" vertical="center"/>
    </xf>
    <xf numFmtId="0" fontId="14" fillId="5" borderId="95" xfId="0" applyFont="1" applyFill="1" applyBorder="1" applyAlignment="1">
      <alignment horizontal="center" vertical="center"/>
    </xf>
    <xf numFmtId="0" fontId="14" fillId="5" borderId="43" xfId="0" applyFont="1" applyFill="1" applyBorder="1" applyAlignment="1">
      <alignment horizontal="center" vertical="center"/>
    </xf>
    <xf numFmtId="0" fontId="14" fillId="5" borderId="12" xfId="0" applyFont="1" applyFill="1" applyBorder="1" applyAlignment="1">
      <alignment horizontal="center" vertical="center"/>
    </xf>
    <xf numFmtId="0" fontId="14" fillId="5" borderId="78" xfId="0" applyFont="1" applyFill="1" applyBorder="1" applyAlignment="1">
      <alignment horizontal="center" vertical="center"/>
    </xf>
    <xf numFmtId="0" fontId="14" fillId="5" borderId="58" xfId="0" applyFont="1" applyFill="1" applyBorder="1" applyAlignment="1">
      <alignment horizontal="center" vertical="center"/>
    </xf>
    <xf numFmtId="0" fontId="5" fillId="5" borderId="7" xfId="0" applyFont="1" applyFill="1" applyBorder="1" applyAlignment="1">
      <alignment horizontal="center" vertical="center"/>
    </xf>
    <xf numFmtId="0" fontId="5" fillId="5" borderId="23" xfId="0" applyFont="1" applyFill="1" applyBorder="1" applyAlignment="1">
      <alignment horizontal="center" vertical="center"/>
    </xf>
    <xf numFmtId="0" fontId="5" fillId="5" borderId="22" xfId="0" applyFont="1" applyFill="1" applyBorder="1" applyAlignment="1">
      <alignment horizontal="center" vertical="center"/>
    </xf>
    <xf numFmtId="0" fontId="5" fillId="5" borderId="7" xfId="0" applyFont="1" applyFill="1" applyBorder="1" applyAlignment="1">
      <alignment horizontal="center" vertical="center" shrinkToFit="1"/>
    </xf>
    <xf numFmtId="0" fontId="5" fillId="5" borderId="23" xfId="0" applyFont="1" applyFill="1" applyBorder="1" applyAlignment="1">
      <alignment horizontal="center" vertical="center" shrinkToFit="1"/>
    </xf>
    <xf numFmtId="0" fontId="5" fillId="5" borderId="22" xfId="0" applyFont="1" applyFill="1" applyBorder="1" applyAlignment="1">
      <alignment horizontal="center" vertical="center" shrinkToFit="1"/>
    </xf>
    <xf numFmtId="0" fontId="5" fillId="5" borderId="59" xfId="0" applyFont="1" applyFill="1" applyBorder="1" applyAlignment="1">
      <alignment horizontal="center" shrinkToFit="1"/>
    </xf>
    <xf numFmtId="0" fontId="5" fillId="5" borderId="95" xfId="0" applyFont="1" applyFill="1" applyBorder="1" applyAlignment="1">
      <alignment horizontal="center" shrinkToFit="1"/>
    </xf>
    <xf numFmtId="0" fontId="5" fillId="5" borderId="43" xfId="0" applyFont="1" applyFill="1" applyBorder="1" applyAlignment="1">
      <alignment horizontal="center" shrinkToFit="1"/>
    </xf>
    <xf numFmtId="176" fontId="5" fillId="0" borderId="29" xfId="0" applyNumberFormat="1" applyFont="1" applyBorder="1" applyAlignment="1">
      <alignment horizontal="center"/>
    </xf>
    <xf numFmtId="176" fontId="5" fillId="0" borderId="11" xfId="0" applyNumberFormat="1" applyFont="1" applyBorder="1" applyAlignment="1">
      <alignment horizontal="center"/>
    </xf>
    <xf numFmtId="176" fontId="5" fillId="0" borderId="59" xfId="0" applyNumberFormat="1" applyFont="1" applyBorder="1" applyAlignment="1">
      <alignment horizontal="center"/>
    </xf>
    <xf numFmtId="176" fontId="5" fillId="0" borderId="95" xfId="0" applyNumberFormat="1" applyFont="1" applyBorder="1" applyAlignment="1">
      <alignment horizontal="center"/>
    </xf>
    <xf numFmtId="176" fontId="5" fillId="0" borderId="43" xfId="0" applyNumberFormat="1" applyFont="1" applyBorder="1" applyAlignment="1">
      <alignment horizontal="center"/>
    </xf>
    <xf numFmtId="176" fontId="5" fillId="0" borderId="88" xfId="0" applyNumberFormat="1" applyFont="1" applyBorder="1" applyAlignment="1">
      <alignment horizontal="center"/>
    </xf>
    <xf numFmtId="176" fontId="5" fillId="0" borderId="2" xfId="0" applyNumberFormat="1" applyFont="1" applyBorder="1" applyAlignment="1">
      <alignment horizontal="center"/>
    </xf>
    <xf numFmtId="176" fontId="5" fillId="0" borderId="87" xfId="0" applyNumberFormat="1" applyFont="1" applyBorder="1" applyAlignment="1">
      <alignment horizontal="center"/>
    </xf>
    <xf numFmtId="0" fontId="5" fillId="5" borderId="5" xfId="0" applyFont="1" applyFill="1" applyBorder="1" applyAlignment="1">
      <alignment horizontal="center" vertical="center"/>
    </xf>
    <xf numFmtId="0" fontId="15" fillId="5" borderId="5" xfId="0" applyFont="1" applyFill="1" applyBorder="1" applyAlignment="1">
      <alignment horizontal="center" vertical="center" wrapText="1"/>
    </xf>
    <xf numFmtId="176" fontId="5" fillId="0" borderId="90" xfId="0" applyNumberFormat="1" applyFont="1" applyBorder="1" applyAlignment="1">
      <alignment horizontal="center"/>
    </xf>
    <xf numFmtId="176" fontId="5" fillId="0" borderId="10" xfId="0" applyNumberFormat="1" applyFont="1" applyBorder="1" applyAlignment="1">
      <alignment horizontal="center"/>
    </xf>
    <xf numFmtId="176" fontId="5" fillId="0" borderId="15" xfId="0" applyNumberFormat="1" applyFont="1" applyBorder="1" applyAlignment="1">
      <alignment horizontal="center"/>
    </xf>
    <xf numFmtId="176" fontId="5" fillId="0" borderId="85" xfId="0" applyNumberFormat="1" applyFont="1" applyBorder="1" applyAlignment="1">
      <alignment horizontal="center"/>
    </xf>
    <xf numFmtId="176" fontId="5" fillId="0" borderId="84" xfId="0" applyNumberFormat="1" applyFont="1" applyBorder="1" applyAlignment="1">
      <alignment horizontal="center"/>
    </xf>
    <xf numFmtId="0" fontId="5" fillId="0" borderId="4" xfId="0" applyFont="1" applyBorder="1" applyAlignment="1">
      <alignment vertical="top" wrapText="1"/>
    </xf>
    <xf numFmtId="0" fontId="5" fillId="0" borderId="5" xfId="0" applyFont="1" applyBorder="1" applyAlignment="1">
      <alignment vertical="top" wrapText="1"/>
    </xf>
    <xf numFmtId="0" fontId="5" fillId="0" borderId="6" xfId="0" applyFont="1" applyBorder="1" applyAlignment="1">
      <alignment vertical="top" wrapText="1"/>
    </xf>
    <xf numFmtId="0" fontId="5" fillId="0" borderId="8" xfId="0" applyFont="1" applyBorder="1" applyAlignment="1">
      <alignment vertical="top" wrapText="1"/>
    </xf>
    <xf numFmtId="0" fontId="5" fillId="0" borderId="9" xfId="0" applyFont="1" applyBorder="1" applyAlignment="1">
      <alignment vertical="top" wrapText="1"/>
    </xf>
    <xf numFmtId="0" fontId="5" fillId="0" borderId="10" xfId="0" applyFont="1" applyBorder="1" applyAlignment="1">
      <alignment vertical="top" wrapText="1"/>
    </xf>
    <xf numFmtId="0" fontId="5" fillId="5" borderId="94" xfId="0" applyFont="1" applyFill="1" applyBorder="1" applyAlignment="1">
      <alignment horizontal="center" vertical="center" wrapText="1"/>
    </xf>
    <xf numFmtId="0" fontId="5" fillId="5" borderId="82" xfId="0" applyFont="1" applyFill="1" applyBorder="1" applyAlignment="1">
      <alignment horizontal="center" vertical="center" wrapText="1"/>
    </xf>
    <xf numFmtId="0" fontId="5" fillId="5" borderId="93"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78" xfId="0" applyFont="1" applyFill="1" applyBorder="1" applyAlignment="1">
      <alignment horizontal="center" vertical="center" wrapText="1"/>
    </xf>
    <xf numFmtId="0" fontId="5" fillId="5" borderId="97" xfId="0" applyFont="1" applyFill="1" applyBorder="1" applyAlignment="1">
      <alignment horizontal="center" vertical="center" wrapText="1"/>
    </xf>
    <xf numFmtId="0" fontId="0" fillId="0" borderId="7" xfId="0" applyBorder="1" applyAlignment="1">
      <alignment horizontal="center" vertical="center" wrapText="1"/>
    </xf>
    <xf numFmtId="0" fontId="0" fillId="0" borderId="23" xfId="0" applyBorder="1" applyAlignment="1">
      <alignment horizontal="center" vertical="center"/>
    </xf>
    <xf numFmtId="0" fontId="0" fillId="0" borderId="22" xfId="0" applyBorder="1" applyAlignment="1">
      <alignment horizontal="center" vertical="center"/>
    </xf>
    <xf numFmtId="0" fontId="16" fillId="0" borderId="29" xfId="5" applyFont="1" applyBorder="1" applyAlignment="1">
      <alignment horizontal="center" vertical="center"/>
    </xf>
    <xf numFmtId="0" fontId="16" fillId="0" borderId="33" xfId="5" applyFont="1" applyBorder="1" applyAlignment="1">
      <alignment horizontal="center" vertical="center"/>
    </xf>
    <xf numFmtId="0" fontId="16" fillId="0" borderId="11" xfId="5" applyFont="1" applyBorder="1" applyAlignment="1">
      <alignment horizontal="center" vertical="center"/>
    </xf>
    <xf numFmtId="0" fontId="4" fillId="0" borderId="29" xfId="9" applyFont="1" applyBorder="1" applyAlignment="1">
      <alignment horizontal="left" vertical="center" wrapText="1"/>
    </xf>
    <xf numFmtId="0" fontId="4" fillId="0" borderId="33" xfId="9" applyFont="1" applyBorder="1" applyAlignment="1">
      <alignment horizontal="left" vertical="center" wrapText="1"/>
    </xf>
    <xf numFmtId="0" fontId="16" fillId="0" borderId="29" xfId="9" applyFont="1" applyBorder="1" applyAlignment="1">
      <alignment horizontal="center" vertical="center"/>
    </xf>
    <xf numFmtId="0" fontId="16" fillId="0" borderId="33" xfId="9" applyFont="1" applyBorder="1" applyAlignment="1">
      <alignment horizontal="center" vertical="center"/>
    </xf>
    <xf numFmtId="0" fontId="16" fillId="0" borderId="11" xfId="9" applyFont="1" applyBorder="1" applyAlignment="1">
      <alignment horizontal="center" vertical="center"/>
    </xf>
    <xf numFmtId="0" fontId="4" fillId="0" borderId="29" xfId="9" applyFont="1" applyBorder="1" applyAlignment="1">
      <alignment vertical="center" wrapText="1"/>
    </xf>
    <xf numFmtId="0" fontId="4" fillId="0" borderId="33" xfId="9" applyFont="1" applyBorder="1" applyAlignment="1">
      <alignment vertical="center" wrapText="1"/>
    </xf>
    <xf numFmtId="0" fontId="16" fillId="0" borderId="29" xfId="0" applyFont="1" applyBorder="1" applyAlignment="1">
      <alignment horizontal="center"/>
    </xf>
    <xf numFmtId="0" fontId="16" fillId="0" borderId="11" xfId="0" applyFont="1" applyBorder="1" applyAlignment="1">
      <alignment horizontal="center"/>
    </xf>
    <xf numFmtId="0" fontId="4" fillId="0" borderId="29" xfId="9" applyFont="1" applyBorder="1" applyAlignment="1">
      <alignment horizontal="left" vertical="top" wrapText="1"/>
    </xf>
    <xf numFmtId="0" fontId="4" fillId="0" borderId="33" xfId="9" applyFont="1" applyBorder="1" applyAlignment="1">
      <alignment horizontal="left" vertical="top" wrapText="1"/>
    </xf>
    <xf numFmtId="0" fontId="4" fillId="0" borderId="11" xfId="9" applyFont="1" applyBorder="1" applyAlignment="1">
      <alignment horizontal="left" vertical="top" wrapText="1"/>
    </xf>
    <xf numFmtId="0" fontId="4" fillId="0" borderId="29" xfId="9" applyFont="1" applyBorder="1" applyAlignment="1">
      <alignment horizontal="center" vertical="center"/>
    </xf>
    <xf numFmtId="0" fontId="4" fillId="0" borderId="33" xfId="9" applyFont="1" applyBorder="1" applyAlignment="1">
      <alignment horizontal="center" vertical="center"/>
    </xf>
    <xf numFmtId="0" fontId="4" fillId="2" borderId="29" xfId="5" applyFont="1" applyFill="1" applyBorder="1" applyAlignment="1">
      <alignment horizontal="left" vertical="top" wrapText="1"/>
    </xf>
    <xf numFmtId="0" fontId="4" fillId="2" borderId="11" xfId="5" applyFont="1" applyFill="1" applyBorder="1" applyAlignment="1">
      <alignment horizontal="left" vertical="top" wrapText="1"/>
    </xf>
    <xf numFmtId="0" fontId="4" fillId="0" borderId="29" xfId="10" applyFont="1" applyBorder="1" applyAlignment="1">
      <alignment horizontal="left" vertical="top" wrapText="1"/>
    </xf>
    <xf numFmtId="0" fontId="4" fillId="0" borderId="33" xfId="10" applyFont="1" applyBorder="1" applyAlignment="1">
      <alignment horizontal="left" vertical="top" wrapText="1"/>
    </xf>
    <xf numFmtId="0" fontId="4" fillId="2" borderId="29" xfId="5" applyFont="1" applyFill="1" applyBorder="1" applyAlignment="1">
      <alignment vertical="top" wrapText="1"/>
    </xf>
    <xf numFmtId="0" fontId="4" fillId="2" borderId="11" xfId="5" applyFont="1" applyFill="1" applyBorder="1" applyAlignment="1">
      <alignment vertical="top" wrapText="1"/>
    </xf>
    <xf numFmtId="0" fontId="11" fillId="0" borderId="0" xfId="5" applyFont="1" applyAlignment="1">
      <alignment horizontal="center" vertical="center"/>
    </xf>
    <xf numFmtId="0" fontId="16" fillId="5" borderId="5" xfId="11" applyFont="1" applyFill="1" applyBorder="1" applyAlignment="1">
      <alignment horizontal="center" vertical="center"/>
    </xf>
    <xf numFmtId="0" fontId="4" fillId="2" borderId="29" xfId="5" applyFont="1" applyFill="1" applyBorder="1" applyAlignment="1">
      <alignment vertical="center" wrapText="1"/>
    </xf>
    <xf numFmtId="0" fontId="4" fillId="2" borderId="33" xfId="5" applyFont="1" applyFill="1" applyBorder="1" applyAlignment="1">
      <alignment vertical="center" wrapText="1"/>
    </xf>
    <xf numFmtId="0" fontId="4" fillId="2" borderId="33" xfId="5" applyFont="1" applyFill="1" applyBorder="1" applyAlignment="1">
      <alignment horizontal="left" vertical="top" wrapText="1"/>
    </xf>
    <xf numFmtId="0" fontId="4" fillId="0" borderId="29" xfId="7" applyFont="1" applyBorder="1" applyAlignment="1">
      <alignment horizontal="left" vertical="top" wrapText="1"/>
    </xf>
    <xf numFmtId="0" fontId="4" fillId="0" borderId="33" xfId="7" applyFont="1" applyBorder="1" applyAlignment="1">
      <alignment horizontal="left" vertical="top" wrapText="1"/>
    </xf>
    <xf numFmtId="0" fontId="11" fillId="0" borderId="0" xfId="9" applyFont="1" applyAlignment="1">
      <alignment horizontal="center" vertical="center"/>
    </xf>
    <xf numFmtId="0" fontId="21" fillId="0" borderId="29" xfId="9" applyFont="1" applyBorder="1" applyAlignment="1">
      <alignment horizontal="center" vertical="center"/>
    </xf>
    <xf numFmtId="0" fontId="21" fillId="0" borderId="33" xfId="9" applyFont="1" applyBorder="1" applyAlignment="1">
      <alignment horizontal="center" vertical="center"/>
    </xf>
    <xf numFmtId="0" fontId="21" fillId="0" borderId="11" xfId="9" applyFont="1" applyBorder="1" applyAlignment="1">
      <alignment horizontal="center" vertical="center"/>
    </xf>
    <xf numFmtId="0" fontId="25" fillId="0" borderId="62" xfId="4" applyFont="1" applyBorder="1" applyAlignment="1">
      <alignment vertical="top" wrapText="1"/>
    </xf>
    <xf numFmtId="0" fontId="25" fillId="0" borderId="0" xfId="4" applyFont="1" applyBorder="1" applyAlignment="1">
      <alignment vertical="top" wrapText="1"/>
    </xf>
    <xf numFmtId="0" fontId="25" fillId="0" borderId="46" xfId="4" applyFont="1" applyBorder="1" applyAlignment="1">
      <alignment vertical="top" wrapText="1"/>
    </xf>
    <xf numFmtId="0" fontId="24" fillId="0" borderId="62" xfId="4" applyFont="1" applyBorder="1" applyAlignment="1">
      <alignment vertical="top" wrapText="1"/>
    </xf>
    <xf numFmtId="0" fontId="24" fillId="0" borderId="0" xfId="4" applyFont="1" applyBorder="1" applyAlignment="1">
      <alignment vertical="top" wrapText="1"/>
    </xf>
    <xf numFmtId="0" fontId="24" fillId="0" borderId="46" xfId="4" applyFont="1" applyBorder="1" applyAlignment="1">
      <alignment vertical="top" wrapText="1"/>
    </xf>
    <xf numFmtId="0" fontId="23" fillId="0" borderId="33" xfId="4" applyFont="1" applyBorder="1" applyAlignment="1">
      <alignment vertical="top" wrapText="1"/>
    </xf>
    <xf numFmtId="0" fontId="25" fillId="0" borderId="0" xfId="4" applyFont="1" applyAlignment="1">
      <alignment vertical="top" wrapText="1"/>
    </xf>
    <xf numFmtId="0" fontId="24" fillId="0" borderId="62" xfId="4" applyFont="1" applyBorder="1" applyAlignment="1">
      <alignment horizontal="left" vertical="top" wrapText="1"/>
    </xf>
    <xf numFmtId="0" fontId="24" fillId="0" borderId="0" xfId="4" applyFont="1" applyBorder="1" applyAlignment="1">
      <alignment horizontal="left" vertical="top" wrapText="1"/>
    </xf>
    <xf numFmtId="0" fontId="24" fillId="0" borderId="46" xfId="4" applyFont="1" applyBorder="1" applyAlignment="1">
      <alignment horizontal="left" vertical="top" wrapText="1"/>
    </xf>
    <xf numFmtId="0" fontId="24" fillId="0" borderId="98" xfId="4" applyFont="1" applyBorder="1" applyAlignment="1">
      <alignment vertical="top" wrapText="1"/>
    </xf>
    <xf numFmtId="0" fontId="24" fillId="0" borderId="64" xfId="4" applyFont="1" applyBorder="1" applyAlignment="1">
      <alignment vertical="top" wrapText="1"/>
    </xf>
    <xf numFmtId="0" fontId="24" fillId="0" borderId="99" xfId="4" applyFont="1" applyBorder="1" applyAlignment="1">
      <alignment vertical="top" wrapText="1"/>
    </xf>
    <xf numFmtId="0" fontId="25" fillId="0" borderId="69" xfId="4" applyFont="1" applyBorder="1" applyAlignment="1">
      <alignment horizontal="center" vertical="top" shrinkToFit="1"/>
    </xf>
    <xf numFmtId="0" fontId="25" fillId="0" borderId="75" xfId="4" applyFont="1" applyBorder="1" applyAlignment="1">
      <alignment horizontal="center" vertical="top" shrinkToFit="1"/>
    </xf>
    <xf numFmtId="0" fontId="25" fillId="0" borderId="100" xfId="4" applyFont="1" applyBorder="1" applyAlignment="1">
      <alignment horizontal="center" vertical="top" shrinkToFit="1"/>
    </xf>
    <xf numFmtId="0" fontId="25" fillId="0" borderId="101" xfId="4" applyFont="1" applyBorder="1" applyAlignment="1">
      <alignment horizontal="center" vertical="top" shrinkToFit="1"/>
    </xf>
    <xf numFmtId="0" fontId="25" fillId="0" borderId="70" xfId="4" applyFont="1" applyBorder="1" applyAlignment="1">
      <alignment horizontal="center" vertical="top" shrinkToFit="1"/>
    </xf>
    <xf numFmtId="0" fontId="25" fillId="0" borderId="76" xfId="4" applyFont="1" applyBorder="1" applyAlignment="1">
      <alignment horizontal="center" vertical="top" shrinkToFit="1"/>
    </xf>
    <xf numFmtId="0" fontId="24" fillId="0" borderId="0" xfId="4" applyFont="1" applyAlignment="1">
      <alignment horizontal="left" vertical="top" wrapText="1"/>
    </xf>
    <xf numFmtId="0" fontId="24" fillId="0" borderId="0" xfId="4" applyFont="1" applyAlignment="1">
      <alignment vertical="top" wrapText="1"/>
    </xf>
    <xf numFmtId="0" fontId="25" fillId="0" borderId="98" xfId="4" applyFont="1" applyBorder="1" applyAlignment="1">
      <alignment horizontal="left" vertical="top" wrapText="1"/>
    </xf>
    <xf numFmtId="0" fontId="25" fillId="0" borderId="64" xfId="4" applyFont="1" applyBorder="1" applyAlignment="1">
      <alignment horizontal="left" vertical="top" wrapText="1"/>
    </xf>
    <xf numFmtId="0" fontId="25" fillId="0" borderId="99" xfId="4" applyFont="1" applyBorder="1" applyAlignment="1">
      <alignment horizontal="left" vertical="top" wrapText="1"/>
    </xf>
    <xf numFmtId="0" fontId="24" fillId="0" borderId="63" xfId="4" applyFont="1" applyBorder="1" applyAlignment="1">
      <alignment horizontal="left" vertical="top" wrapText="1"/>
    </xf>
    <xf numFmtId="0" fontId="24" fillId="0" borderId="77" xfId="4" applyFont="1" applyBorder="1" applyAlignment="1">
      <alignment horizontal="left" vertical="top" wrapText="1"/>
    </xf>
    <xf numFmtId="0" fontId="24" fillId="0" borderId="98" xfId="4" applyFont="1" applyBorder="1" applyAlignment="1">
      <alignment horizontal="left" vertical="top" wrapText="1"/>
    </xf>
    <xf numFmtId="0" fontId="24" fillId="0" borderId="64" xfId="4" applyFont="1" applyBorder="1" applyAlignment="1">
      <alignment horizontal="left" vertical="top" wrapText="1"/>
    </xf>
    <xf numFmtId="0" fontId="24" fillId="0" borderId="99" xfId="4" applyFont="1" applyBorder="1" applyAlignment="1">
      <alignment horizontal="left" vertical="top" wrapText="1"/>
    </xf>
    <xf numFmtId="0" fontId="41" fillId="0" borderId="0" xfId="4" applyFont="1" applyAlignment="1">
      <alignment vertical="top" shrinkToFit="1"/>
    </xf>
    <xf numFmtId="0" fontId="41" fillId="0" borderId="0" xfId="4" applyFont="1" applyAlignment="1">
      <alignment vertical="top" wrapText="1"/>
    </xf>
    <xf numFmtId="0" fontId="34" fillId="0" borderId="0" xfId="4" applyFont="1" applyAlignment="1">
      <alignment vertical="top" wrapText="1"/>
    </xf>
    <xf numFmtId="0" fontId="40" fillId="0" borderId="0" xfId="4" applyFont="1" applyAlignment="1">
      <alignment vertical="top" wrapText="1"/>
    </xf>
    <xf numFmtId="0" fontId="23" fillId="0" borderId="68" xfId="4" applyFont="1" applyBorder="1" applyAlignment="1">
      <alignment horizontal="left" vertical="top" wrapText="1"/>
    </xf>
    <xf numFmtId="0" fontId="23" fillId="0" borderId="74" xfId="4" applyFont="1" applyBorder="1" applyAlignment="1">
      <alignment horizontal="left" vertical="top" wrapText="1"/>
    </xf>
    <xf numFmtId="0" fontId="23" fillId="0" borderId="74" xfId="4" applyFont="1" applyBorder="1" applyAlignment="1">
      <alignment vertical="top" wrapText="1"/>
    </xf>
    <xf numFmtId="0" fontId="24" fillId="0" borderId="0" xfId="4" applyFont="1" applyAlignment="1">
      <alignment horizontal="center" vertical="top" wrapText="1"/>
    </xf>
    <xf numFmtId="0" fontId="24" fillId="0" borderId="46" xfId="4" applyFont="1" applyBorder="1" applyAlignment="1">
      <alignment horizontal="center" vertical="top" wrapText="1"/>
    </xf>
    <xf numFmtId="0" fontId="25" fillId="0" borderId="98" xfId="4" applyFont="1" applyBorder="1" applyAlignment="1">
      <alignment vertical="top" wrapText="1"/>
    </xf>
    <xf numFmtId="0" fontId="25" fillId="0" borderId="64" xfId="4" applyFont="1" applyBorder="1" applyAlignment="1">
      <alignment vertical="top" wrapText="1"/>
    </xf>
    <xf numFmtId="0" fontId="25" fillId="0" borderId="99" xfId="4" applyFont="1" applyBorder="1" applyAlignment="1">
      <alignment vertical="top" wrapText="1"/>
    </xf>
    <xf numFmtId="0" fontId="24" fillId="0" borderId="98" xfId="4" applyFont="1" applyBorder="1" applyAlignment="1">
      <alignment horizontal="left" vertical="top" wrapText="1" shrinkToFit="1"/>
    </xf>
    <xf numFmtId="0" fontId="24" fillId="0" borderId="64" xfId="4" applyFont="1" applyBorder="1" applyAlignment="1">
      <alignment horizontal="left" vertical="top" wrapText="1" shrinkToFit="1"/>
    </xf>
    <xf numFmtId="0" fontId="24" fillId="0" borderId="99" xfId="4" applyFont="1" applyBorder="1" applyAlignment="1">
      <alignment horizontal="left" vertical="top" wrapText="1" shrinkToFit="1"/>
    </xf>
    <xf numFmtId="0" fontId="24" fillId="0" borderId="0" xfId="4" applyFont="1" applyAlignment="1">
      <alignment horizontal="left" vertical="top"/>
    </xf>
    <xf numFmtId="0" fontId="24" fillId="0" borderId="46" xfId="4" applyFont="1" applyBorder="1" applyAlignment="1">
      <alignment horizontal="left" vertical="top"/>
    </xf>
    <xf numFmtId="0" fontId="24" fillId="0" borderId="62" xfId="4" applyFont="1" applyBorder="1" applyAlignment="1">
      <alignment horizontal="left" vertical="top" wrapText="1" shrinkToFit="1"/>
    </xf>
    <xf numFmtId="0" fontId="24" fillId="0" borderId="0" xfId="4" applyFont="1" applyBorder="1" applyAlignment="1">
      <alignment horizontal="left" vertical="top" wrapText="1" shrinkToFit="1"/>
    </xf>
    <xf numFmtId="0" fontId="24" fillId="0" borderId="46" xfId="4" applyFont="1" applyBorder="1" applyAlignment="1">
      <alignment horizontal="left" vertical="top" wrapText="1" shrinkToFit="1"/>
    </xf>
    <xf numFmtId="0" fontId="24" fillId="0" borderId="64" xfId="4" applyFont="1" applyBorder="1" applyAlignment="1">
      <alignment horizontal="left" vertical="top"/>
    </xf>
    <xf numFmtId="0" fontId="24" fillId="0" borderId="99" xfId="4" applyFont="1" applyBorder="1" applyAlignment="1">
      <alignment horizontal="left" vertical="top"/>
    </xf>
    <xf numFmtId="0" fontId="24" fillId="0" borderId="122" xfId="4" applyFont="1" applyBorder="1" applyAlignment="1">
      <alignment horizontal="left" vertical="top" wrapText="1" shrinkToFit="1"/>
    </xf>
    <xf numFmtId="0" fontId="24" fillId="0" borderId="123" xfId="4" applyFont="1" applyBorder="1" applyAlignment="1">
      <alignment horizontal="left" vertical="top" wrapText="1" shrinkToFit="1"/>
    </xf>
    <xf numFmtId="0" fontId="24" fillId="0" borderId="124" xfId="4" applyFont="1" applyBorder="1" applyAlignment="1">
      <alignment horizontal="left" vertical="top" wrapText="1" shrinkToFit="1"/>
    </xf>
    <xf numFmtId="0" fontId="25" fillId="0" borderId="62" xfId="4" applyFont="1" applyBorder="1" applyAlignment="1">
      <alignment horizontal="left" vertical="top" shrinkToFit="1"/>
    </xf>
    <xf numFmtId="0" fontId="25" fillId="0" borderId="0" xfId="4" applyFont="1" applyBorder="1" applyAlignment="1">
      <alignment horizontal="left" vertical="top" shrinkToFit="1"/>
    </xf>
    <xf numFmtId="0" fontId="25" fillId="0" borderId="46" xfId="4" applyFont="1" applyBorder="1" applyAlignment="1">
      <alignment horizontal="left" vertical="top" shrinkToFit="1"/>
    </xf>
    <xf numFmtId="0" fontId="25" fillId="0" borderId="62" xfId="4" applyFont="1" applyBorder="1" applyAlignment="1">
      <alignment horizontal="left" vertical="top" wrapText="1" shrinkToFit="1"/>
    </xf>
    <xf numFmtId="0" fontId="25" fillId="0" borderId="0" xfId="4" applyFont="1" applyBorder="1" applyAlignment="1">
      <alignment horizontal="left" vertical="top" wrapText="1" shrinkToFit="1"/>
    </xf>
    <xf numFmtId="0" fontId="25" fillId="0" borderId="46" xfId="4" applyFont="1" applyBorder="1" applyAlignment="1">
      <alignment horizontal="left" vertical="top" wrapText="1" shrinkToFit="1"/>
    </xf>
    <xf numFmtId="0" fontId="29" fillId="0" borderId="68" xfId="4" applyFont="1" applyBorder="1" applyAlignment="1">
      <alignment vertical="top" wrapText="1"/>
    </xf>
    <xf numFmtId="0" fontId="29" fillId="0" borderId="33" xfId="4" applyFont="1" applyBorder="1" applyAlignment="1">
      <alignment vertical="top" wrapText="1"/>
    </xf>
    <xf numFmtId="0" fontId="32" fillId="0" borderId="33" xfId="4" applyFont="1" applyBorder="1" applyAlignment="1">
      <alignment horizontal="left" vertical="top" wrapText="1"/>
    </xf>
    <xf numFmtId="0" fontId="32" fillId="0" borderId="74" xfId="4" applyFont="1" applyBorder="1" applyAlignment="1">
      <alignment horizontal="left" vertical="top" wrapText="1"/>
    </xf>
    <xf numFmtId="0" fontId="24" fillId="0" borderId="98" xfId="4" applyFont="1" applyBorder="1" applyAlignment="1">
      <alignment vertical="center" wrapText="1"/>
    </xf>
    <xf numFmtId="0" fontId="24" fillId="0" borderId="64" xfId="4" applyFont="1" applyBorder="1" applyAlignment="1">
      <alignment vertical="center" wrapText="1"/>
    </xf>
    <xf numFmtId="0" fontId="24" fillId="0" borderId="99" xfId="4" applyFont="1" applyBorder="1" applyAlignment="1">
      <alignment vertical="center" wrapText="1"/>
    </xf>
    <xf numFmtId="0" fontId="24" fillId="0" borderId="62" xfId="4" applyFont="1" applyBorder="1" applyAlignment="1">
      <alignment vertical="center" wrapText="1"/>
    </xf>
    <xf numFmtId="0" fontId="24" fillId="0" borderId="0" xfId="4" applyFont="1" applyAlignment="1">
      <alignment vertical="center" wrapText="1"/>
    </xf>
    <xf numFmtId="0" fontId="24" fillId="0" borderId="46" xfId="4" applyFont="1" applyBorder="1" applyAlignment="1">
      <alignment vertical="center" wrapText="1"/>
    </xf>
    <xf numFmtId="0" fontId="29" fillId="0" borderId="74" xfId="4" applyFont="1" applyBorder="1" applyAlignment="1">
      <alignment vertical="top" wrapText="1"/>
    </xf>
    <xf numFmtId="0" fontId="25" fillId="0" borderId="71" xfId="4" applyFont="1" applyBorder="1" applyAlignment="1">
      <alignment horizontal="center" vertical="top" shrinkToFit="1"/>
    </xf>
    <xf numFmtId="0" fontId="25" fillId="0" borderId="81" xfId="4" applyFont="1" applyBorder="1" applyAlignment="1">
      <alignment horizontal="center" vertical="top" shrinkToFit="1"/>
    </xf>
    <xf numFmtId="0" fontId="23" fillId="0" borderId="29" xfId="4" applyFont="1" applyBorder="1" applyAlignment="1">
      <alignment horizontal="left" vertical="top" wrapText="1"/>
    </xf>
    <xf numFmtId="0" fontId="23" fillId="0" borderId="33" xfId="4" applyFont="1" applyBorder="1" applyAlignment="1">
      <alignment horizontal="left" vertical="top" wrapText="1"/>
    </xf>
    <xf numFmtId="0" fontId="38" fillId="0" borderId="29" xfId="4" applyFont="1" applyBorder="1" applyAlignment="1">
      <alignment horizontal="center" vertical="center"/>
    </xf>
    <xf numFmtId="0" fontId="38" fillId="0" borderId="11" xfId="4" applyFont="1" applyBorder="1" applyAlignment="1">
      <alignment horizontal="center" vertical="center"/>
    </xf>
    <xf numFmtId="0" fontId="23" fillId="0" borderId="29" xfId="4" applyFont="1" applyBorder="1" applyAlignment="1">
      <alignment vertical="top" wrapText="1"/>
    </xf>
    <xf numFmtId="0" fontId="34" fillId="0" borderId="4" xfId="4" applyFont="1" applyBorder="1" applyAlignment="1">
      <alignment horizontal="center" vertical="center"/>
    </xf>
    <xf numFmtId="0" fontId="34" fillId="0" borderId="5" xfId="4" applyFont="1" applyBorder="1" applyAlignment="1">
      <alignment horizontal="center" vertical="center"/>
    </xf>
    <xf numFmtId="0" fontId="34" fillId="0" borderId="7" xfId="4" applyFont="1" applyBorder="1" applyAlignment="1">
      <alignment vertical="center"/>
    </xf>
    <xf numFmtId="0" fontId="34" fillId="0" borderId="23" xfId="4" applyFont="1" applyBorder="1" applyAlignment="1">
      <alignment vertical="center"/>
    </xf>
    <xf numFmtId="0" fontId="34" fillId="0" borderId="83" xfId="4" applyFont="1" applyBorder="1" applyAlignment="1">
      <alignment vertical="center"/>
    </xf>
    <xf numFmtId="0" fontId="34" fillId="0" borderId="8" xfId="4" applyFont="1" applyBorder="1" applyAlignment="1">
      <alignment horizontal="center" vertical="center"/>
    </xf>
    <xf numFmtId="0" fontId="34" fillId="0" borderId="9" xfId="4" applyFont="1" applyBorder="1" applyAlignment="1">
      <alignment horizontal="center" vertical="center"/>
    </xf>
    <xf numFmtId="0" fontId="34" fillId="0" borderId="15" xfId="4" applyFont="1" applyBorder="1" applyAlignment="1">
      <alignment vertical="center"/>
    </xf>
    <xf numFmtId="0" fontId="34" fillId="0" borderId="85" xfId="4" applyFont="1" applyBorder="1" applyAlignment="1">
      <alignment vertical="center"/>
    </xf>
    <xf numFmtId="0" fontId="34" fillId="0" borderId="86" xfId="4" applyFont="1" applyBorder="1" applyAlignment="1">
      <alignment vertical="center"/>
    </xf>
    <xf numFmtId="0" fontId="38" fillId="0" borderId="59" xfId="4" applyFont="1" applyBorder="1" applyAlignment="1">
      <alignment horizontal="center" vertical="center"/>
    </xf>
    <xf numFmtId="0" fontId="38" fillId="0" borderId="95" xfId="4" applyFont="1" applyBorder="1" applyAlignment="1">
      <alignment horizontal="center" vertical="center"/>
    </xf>
    <xf numFmtId="0" fontId="38" fillId="0" borderId="43" xfId="4" applyFont="1" applyBorder="1" applyAlignment="1">
      <alignment horizontal="center" vertical="center"/>
    </xf>
    <xf numFmtId="0" fontId="38" fillId="0" borderId="12" xfId="4" applyFont="1" applyBorder="1" applyAlignment="1">
      <alignment horizontal="center" vertical="center"/>
    </xf>
    <xf numFmtId="0" fontId="38" fillId="0" borderId="78" xfId="4" applyFont="1" applyBorder="1" applyAlignment="1">
      <alignment horizontal="center" vertical="center"/>
    </xf>
    <xf numFmtId="0" fontId="38" fillId="0" borderId="58" xfId="4" applyFont="1" applyBorder="1" applyAlignment="1">
      <alignment horizontal="center" vertical="center"/>
    </xf>
    <xf numFmtId="0" fontId="25" fillId="0" borderId="62" xfId="0" applyFont="1" applyBorder="1" applyAlignment="1">
      <alignment vertical="top" wrapText="1"/>
    </xf>
    <xf numFmtId="0" fontId="25" fillId="0" borderId="0" xfId="0" applyFont="1" applyAlignment="1">
      <alignment vertical="top" wrapText="1"/>
    </xf>
    <xf numFmtId="0" fontId="25" fillId="0" borderId="46" xfId="0" applyFont="1" applyBorder="1" applyAlignment="1">
      <alignment vertical="top" wrapText="1"/>
    </xf>
    <xf numFmtId="0" fontId="24" fillId="0" borderId="98" xfId="0" applyFont="1" applyBorder="1" applyAlignment="1">
      <alignment vertical="top" wrapText="1"/>
    </xf>
    <xf numFmtId="0" fontId="24" fillId="0" borderId="64" xfId="0" applyFont="1" applyBorder="1" applyAlignment="1">
      <alignment vertical="top" wrapText="1"/>
    </xf>
    <xf numFmtId="0" fontId="24" fillId="0" borderId="99" xfId="0" applyFont="1" applyBorder="1" applyAlignment="1">
      <alignment vertical="top" wrapText="1"/>
    </xf>
    <xf numFmtId="0" fontId="24" fillId="0" borderId="62" xfId="0" applyFont="1" applyBorder="1" applyAlignment="1">
      <alignment vertical="top" wrapText="1"/>
    </xf>
    <xf numFmtId="0" fontId="24" fillId="0" borderId="0" xfId="0" applyFont="1" applyAlignment="1">
      <alignment vertical="top" wrapText="1"/>
    </xf>
    <xf numFmtId="0" fontId="24" fillId="0" borderId="46" xfId="0" applyFont="1" applyBorder="1" applyAlignment="1">
      <alignment vertical="top" wrapText="1"/>
    </xf>
    <xf numFmtId="0" fontId="34" fillId="0" borderId="89" xfId="4" applyFont="1" applyBorder="1" applyAlignment="1">
      <alignment horizontal="center" vertical="center"/>
    </xf>
    <xf numFmtId="0" fontId="34" fillId="0" borderId="96" xfId="4" applyFont="1" applyBorder="1" applyAlignment="1">
      <alignment horizontal="center" vertical="center"/>
    </xf>
    <xf numFmtId="0" fontId="34" fillId="0" borderId="88" xfId="4" applyFont="1" applyBorder="1" applyAlignment="1">
      <alignment vertical="center"/>
    </xf>
    <xf numFmtId="0" fontId="34" fillId="0" borderId="2" xfId="4" applyFont="1" applyBorder="1" applyAlignment="1">
      <alignment vertical="center"/>
    </xf>
    <xf numFmtId="0" fontId="34" fillId="0" borderId="3" xfId="4" applyFont="1" applyBorder="1" applyAlignment="1">
      <alignment vertical="center"/>
    </xf>
    <xf numFmtId="0" fontId="42" fillId="0" borderId="7" xfId="4" applyFont="1" applyBorder="1" applyAlignment="1">
      <alignment horizontal="center" vertical="center" shrinkToFit="1"/>
    </xf>
    <xf numFmtId="0" fontId="42" fillId="0" borderId="23" xfId="4" applyFont="1" applyBorder="1" applyAlignment="1">
      <alignment horizontal="center" vertical="center" shrinkToFit="1"/>
    </xf>
    <xf numFmtId="0" fontId="42" fillId="0" borderId="22" xfId="4" applyFont="1" applyBorder="1" applyAlignment="1">
      <alignment horizontal="center" vertical="center" shrinkToFit="1"/>
    </xf>
  </cellXfs>
  <cellStyles count="16">
    <cellStyle name="桁区切り" xfId="1" builtinId="6"/>
    <cellStyle name="桁区切り 2" xfId="13" xr:uid="{A1EEDAD2-0775-4B76-9868-B6499CABF794}"/>
    <cellStyle name="標準" xfId="0" builtinId="0"/>
    <cellStyle name="標準 2" xfId="2" xr:uid="{00000000-0005-0000-0000-000002000000}"/>
    <cellStyle name="標準 3" xfId="3" xr:uid="{00000000-0005-0000-0000-000003000000}"/>
    <cellStyle name="標準 4" xfId="4" xr:uid="{00000000-0005-0000-0000-000004000000}"/>
    <cellStyle name="標準 5" xfId="12" xr:uid="{EDC3ABC9-E405-4C29-8F3D-19047E4211F5}"/>
    <cellStyle name="標準_■103 訪問看護費_●訪問看護" xfId="5" xr:uid="{00000000-0005-0000-0000-000005000000}"/>
    <cellStyle name="標準_■106 通所介護費_●通所介護" xfId="14" xr:uid="{3B1FB9AE-8424-4718-A3EB-898DF118FAC4}"/>
    <cellStyle name="標準_■111 福祉用具貸与費" xfId="6" xr:uid="{00000000-0005-0000-0000-000006000000}"/>
    <cellStyle name="標準_■201 居宅介護支援費_●訪問看護" xfId="7" xr:uid="{00000000-0005-0000-0000-000007000000}"/>
    <cellStyle name="標準_■401 介護予防訪問介護費_●訪問介護" xfId="8" xr:uid="{00000000-0005-0000-0000-000008000000}"/>
    <cellStyle name="標準_■402 介護予防訪問入浴介護費_●訪問入浴" xfId="15" xr:uid="{73EAAEDE-D09B-414C-822D-26646C34E505}"/>
    <cellStyle name="標準_■403 介護予防訪問看護費_●訪問看護" xfId="9" xr:uid="{00000000-0005-0000-0000-000009000000}"/>
    <cellStyle name="標準_101 訪問介護費_●訪問介護" xfId="10" xr:uid="{00000000-0005-0000-0000-00000A000000}"/>
    <cellStyle name="標準_401 介護予防訪問介護費_●訪問介護" xfId="11" xr:uid="{00000000-0005-0000-0000-00000B000000}"/>
  </cellStyles>
  <dxfs count="6">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330200</xdr:colOff>
      <xdr:row>2</xdr:row>
      <xdr:rowOff>177800</xdr:rowOff>
    </xdr:to>
    <xdr:sp macro="" textlink="">
      <xdr:nvSpPr>
        <xdr:cNvPr id="2" name="正方形/長方形 1">
          <a:extLst>
            <a:ext uri="{FF2B5EF4-FFF2-40B4-BE49-F238E27FC236}">
              <a16:creationId xmlns:a16="http://schemas.microsoft.com/office/drawing/2014/main" id="{EC3DDC8B-9339-4BE5-B2E1-27D14B92CEB3}"/>
            </a:ext>
          </a:extLst>
        </xdr:cNvPr>
        <xdr:cNvSpPr/>
      </xdr:nvSpPr>
      <xdr:spPr>
        <a:xfrm>
          <a:off x="0" y="342900"/>
          <a:ext cx="12192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2" name="右中かっこ 1">
          <a:extLst>
            <a:ext uri="{FF2B5EF4-FFF2-40B4-BE49-F238E27FC236}">
              <a16:creationId xmlns:a16="http://schemas.microsoft.com/office/drawing/2014/main" id="{FDDD191C-C558-4A77-A460-0680FDEBFA05}"/>
            </a:ext>
          </a:extLst>
        </xdr:cNvPr>
        <xdr:cNvSpPr/>
      </xdr:nvSpPr>
      <xdr:spPr>
        <a:xfrm>
          <a:off x="5095875" y="790575"/>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171450</xdr:colOff>
      <xdr:row>65</xdr:row>
      <xdr:rowOff>104774</xdr:rowOff>
    </xdr:from>
    <xdr:to>
      <xdr:col>14</xdr:col>
      <xdr:colOff>466725</xdr:colOff>
      <xdr:row>74</xdr:row>
      <xdr:rowOff>47624</xdr:rowOff>
    </xdr:to>
    <xdr:sp macro="" textlink="">
      <xdr:nvSpPr>
        <xdr:cNvPr id="3" name="正方形/長方形 2">
          <a:extLst>
            <a:ext uri="{FF2B5EF4-FFF2-40B4-BE49-F238E27FC236}">
              <a16:creationId xmlns:a16="http://schemas.microsoft.com/office/drawing/2014/main" id="{64FBB2F7-03BB-4CA9-9596-0EE2385DCFD6}"/>
            </a:ext>
          </a:extLst>
        </xdr:cNvPr>
        <xdr:cNvSpPr/>
      </xdr:nvSpPr>
      <xdr:spPr>
        <a:xfrm>
          <a:off x="171450" y="1705927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37</xdr:col>
      <xdr:colOff>95250</xdr:colOff>
      <xdr:row>19</xdr:row>
      <xdr:rowOff>114300</xdr:rowOff>
    </xdr:from>
    <xdr:to>
      <xdr:col>39</xdr:col>
      <xdr:colOff>76200</xdr:colOff>
      <xdr:row>20</xdr:row>
      <xdr:rowOff>28575</xdr:rowOff>
    </xdr:to>
    <xdr:sp macro="" textlink="">
      <xdr:nvSpPr>
        <xdr:cNvPr id="1166" name="Line 1">
          <a:extLst>
            <a:ext uri="{FF2B5EF4-FFF2-40B4-BE49-F238E27FC236}">
              <a16:creationId xmlns:a16="http://schemas.microsoft.com/office/drawing/2014/main" id="{069DF136-6F0D-4A00-A447-FBAB951863BB}"/>
            </a:ext>
          </a:extLst>
        </xdr:cNvPr>
        <xdr:cNvSpPr>
          <a:spLocks noChangeShapeType="1"/>
        </xdr:cNvSpPr>
      </xdr:nvSpPr>
      <xdr:spPr bwMode="auto">
        <a:xfrm flipV="1">
          <a:off x="7496175" y="4238625"/>
          <a:ext cx="381000" cy="1333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109539</xdr:colOff>
      <xdr:row>4</xdr:row>
      <xdr:rowOff>147639</xdr:rowOff>
    </xdr:from>
    <xdr:to>
      <xdr:col>9</xdr:col>
      <xdr:colOff>4764</xdr:colOff>
      <xdr:row>8</xdr:row>
      <xdr:rowOff>190501</xdr:rowOff>
    </xdr:to>
    <xdr:sp macro="" textlink="">
      <xdr:nvSpPr>
        <xdr:cNvPr id="3" name="フリーフォーム 2">
          <a:extLst>
            <a:ext uri="{FF2B5EF4-FFF2-40B4-BE49-F238E27FC236}">
              <a16:creationId xmlns:a16="http://schemas.microsoft.com/office/drawing/2014/main" id="{DC9E7632-B900-421C-B1D4-0C5C3BD20C03}"/>
            </a:ext>
          </a:extLst>
        </xdr:cNvPr>
        <xdr:cNvSpPr/>
      </xdr:nvSpPr>
      <xdr:spPr>
        <a:xfrm>
          <a:off x="6281739" y="833439"/>
          <a:ext cx="514350" cy="881062"/>
        </a:xfrm>
        <a:custGeom>
          <a:avLst/>
          <a:gdLst>
            <a:gd name="connsiteX0" fmla="*/ 0 w 895350"/>
            <a:gd name="connsiteY0" fmla="*/ 0 h 1276350"/>
            <a:gd name="connsiteX1" fmla="*/ 895350 w 895350"/>
            <a:gd name="connsiteY1" fmla="*/ 1276350 h 1276350"/>
            <a:gd name="connsiteX0" fmla="*/ 0 w 1422519"/>
            <a:gd name="connsiteY0" fmla="*/ 1 h 1276351"/>
            <a:gd name="connsiteX1" fmla="*/ 1422519 w 1422519"/>
            <a:gd name="connsiteY1" fmla="*/ 0 h 1276351"/>
            <a:gd name="connsiteX2" fmla="*/ 895350 w 1422519"/>
            <a:gd name="connsiteY2" fmla="*/ 1276351 h 1276351"/>
            <a:gd name="connsiteX0" fmla="*/ 0 w 1422519"/>
            <a:gd name="connsiteY0" fmla="*/ 1 h 1115054"/>
            <a:gd name="connsiteX1" fmla="*/ 1422519 w 1422519"/>
            <a:gd name="connsiteY1" fmla="*/ 0 h 1115054"/>
            <a:gd name="connsiteX2" fmla="*/ 4183 w 1422519"/>
            <a:gd name="connsiteY2" fmla="*/ 1115054 h 1115054"/>
            <a:gd name="connsiteX0" fmla="*/ 0 w 1422519"/>
            <a:gd name="connsiteY0" fmla="*/ 1 h 1129079"/>
            <a:gd name="connsiteX1" fmla="*/ 1422519 w 1422519"/>
            <a:gd name="connsiteY1" fmla="*/ 0 h 1129079"/>
            <a:gd name="connsiteX2" fmla="*/ 1422518 w 1422519"/>
            <a:gd name="connsiteY2" fmla="*/ 1129079 h 1129079"/>
            <a:gd name="connsiteX3" fmla="*/ 4183 w 1422519"/>
            <a:gd name="connsiteY3" fmla="*/ 1115054 h 1129079"/>
            <a:gd name="connsiteX0" fmla="*/ 1 w 1422520"/>
            <a:gd name="connsiteY0" fmla="*/ 1 h 1129079"/>
            <a:gd name="connsiteX1" fmla="*/ 1422520 w 1422520"/>
            <a:gd name="connsiteY1" fmla="*/ 0 h 1129079"/>
            <a:gd name="connsiteX2" fmla="*/ 1422519 w 1422520"/>
            <a:gd name="connsiteY2" fmla="*/ 1129079 h 1129079"/>
            <a:gd name="connsiteX3" fmla="*/ 0 w 1422520"/>
            <a:gd name="connsiteY3" fmla="*/ 1125574 h 1129079"/>
          </a:gdLst>
          <a:ahLst/>
          <a:cxnLst>
            <a:cxn ang="0">
              <a:pos x="connsiteX0" y="connsiteY0"/>
            </a:cxn>
            <a:cxn ang="0">
              <a:pos x="connsiteX1" y="connsiteY1"/>
            </a:cxn>
            <a:cxn ang="0">
              <a:pos x="connsiteX2" y="connsiteY2"/>
            </a:cxn>
            <a:cxn ang="0">
              <a:pos x="connsiteX3" y="connsiteY3"/>
            </a:cxn>
          </a:cxnLst>
          <a:rect l="l" t="t" r="r" b="b"/>
          <a:pathLst>
            <a:path w="1422520" h="1129079">
              <a:moveTo>
                <a:pt x="1" y="1"/>
              </a:moveTo>
              <a:lnTo>
                <a:pt x="1422520" y="0"/>
              </a:lnTo>
              <a:cubicBezTo>
                <a:pt x="1422520" y="376360"/>
                <a:pt x="1422519" y="752719"/>
                <a:pt x="1422519" y="1129079"/>
              </a:cubicBezTo>
              <a:lnTo>
                <a:pt x="0" y="1125574"/>
              </a:lnTo>
            </a:path>
          </a:pathLst>
        </a:cu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109539</xdr:colOff>
      <xdr:row>4</xdr:row>
      <xdr:rowOff>147639</xdr:rowOff>
    </xdr:from>
    <xdr:to>
      <xdr:col>9</xdr:col>
      <xdr:colOff>4764</xdr:colOff>
      <xdr:row>8</xdr:row>
      <xdr:rowOff>190501</xdr:rowOff>
    </xdr:to>
    <xdr:sp macro="" textlink="">
      <xdr:nvSpPr>
        <xdr:cNvPr id="5" name="フリーフォーム 4">
          <a:extLst>
            <a:ext uri="{FF2B5EF4-FFF2-40B4-BE49-F238E27FC236}">
              <a16:creationId xmlns:a16="http://schemas.microsoft.com/office/drawing/2014/main" id="{0A393D5D-9D34-47DB-9478-F4A66BC9EBFB}"/>
            </a:ext>
          </a:extLst>
        </xdr:cNvPr>
        <xdr:cNvSpPr/>
      </xdr:nvSpPr>
      <xdr:spPr>
        <a:xfrm>
          <a:off x="6281739" y="833439"/>
          <a:ext cx="514350" cy="881062"/>
        </a:xfrm>
        <a:custGeom>
          <a:avLst/>
          <a:gdLst>
            <a:gd name="connsiteX0" fmla="*/ 0 w 895350"/>
            <a:gd name="connsiteY0" fmla="*/ 0 h 1276350"/>
            <a:gd name="connsiteX1" fmla="*/ 895350 w 895350"/>
            <a:gd name="connsiteY1" fmla="*/ 1276350 h 1276350"/>
            <a:gd name="connsiteX0" fmla="*/ 0 w 1422519"/>
            <a:gd name="connsiteY0" fmla="*/ 1 h 1276351"/>
            <a:gd name="connsiteX1" fmla="*/ 1422519 w 1422519"/>
            <a:gd name="connsiteY1" fmla="*/ 0 h 1276351"/>
            <a:gd name="connsiteX2" fmla="*/ 895350 w 1422519"/>
            <a:gd name="connsiteY2" fmla="*/ 1276351 h 1276351"/>
            <a:gd name="connsiteX0" fmla="*/ 0 w 1422519"/>
            <a:gd name="connsiteY0" fmla="*/ 1 h 1115054"/>
            <a:gd name="connsiteX1" fmla="*/ 1422519 w 1422519"/>
            <a:gd name="connsiteY1" fmla="*/ 0 h 1115054"/>
            <a:gd name="connsiteX2" fmla="*/ 4183 w 1422519"/>
            <a:gd name="connsiteY2" fmla="*/ 1115054 h 1115054"/>
            <a:gd name="connsiteX0" fmla="*/ 0 w 1422519"/>
            <a:gd name="connsiteY0" fmla="*/ 1 h 1129079"/>
            <a:gd name="connsiteX1" fmla="*/ 1422519 w 1422519"/>
            <a:gd name="connsiteY1" fmla="*/ 0 h 1129079"/>
            <a:gd name="connsiteX2" fmla="*/ 1422518 w 1422519"/>
            <a:gd name="connsiteY2" fmla="*/ 1129079 h 1129079"/>
            <a:gd name="connsiteX3" fmla="*/ 4183 w 1422519"/>
            <a:gd name="connsiteY3" fmla="*/ 1115054 h 1129079"/>
            <a:gd name="connsiteX0" fmla="*/ 1 w 1422520"/>
            <a:gd name="connsiteY0" fmla="*/ 1 h 1129079"/>
            <a:gd name="connsiteX1" fmla="*/ 1422520 w 1422520"/>
            <a:gd name="connsiteY1" fmla="*/ 0 h 1129079"/>
            <a:gd name="connsiteX2" fmla="*/ 1422519 w 1422520"/>
            <a:gd name="connsiteY2" fmla="*/ 1129079 h 1129079"/>
            <a:gd name="connsiteX3" fmla="*/ 0 w 1422520"/>
            <a:gd name="connsiteY3" fmla="*/ 1125574 h 1129079"/>
          </a:gdLst>
          <a:ahLst/>
          <a:cxnLst>
            <a:cxn ang="0">
              <a:pos x="connsiteX0" y="connsiteY0"/>
            </a:cxn>
            <a:cxn ang="0">
              <a:pos x="connsiteX1" y="connsiteY1"/>
            </a:cxn>
            <a:cxn ang="0">
              <a:pos x="connsiteX2" y="connsiteY2"/>
            </a:cxn>
            <a:cxn ang="0">
              <a:pos x="connsiteX3" y="connsiteY3"/>
            </a:cxn>
          </a:cxnLst>
          <a:rect l="l" t="t" r="r" b="b"/>
          <a:pathLst>
            <a:path w="1422520" h="1129079">
              <a:moveTo>
                <a:pt x="1" y="1"/>
              </a:moveTo>
              <a:lnTo>
                <a:pt x="1422520" y="0"/>
              </a:lnTo>
              <a:cubicBezTo>
                <a:pt x="1422520" y="376360"/>
                <a:pt x="1422519" y="752719"/>
                <a:pt x="1422519" y="1129079"/>
              </a:cubicBezTo>
              <a:lnTo>
                <a:pt x="0" y="1125574"/>
              </a:lnTo>
            </a:path>
          </a:pathLst>
        </a:cu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85726</xdr:colOff>
      <xdr:row>6</xdr:row>
      <xdr:rowOff>85725</xdr:rowOff>
    </xdr:from>
    <xdr:to>
      <xdr:col>12</xdr:col>
      <xdr:colOff>838200</xdr:colOff>
      <xdr:row>8</xdr:row>
      <xdr:rowOff>0</xdr:rowOff>
    </xdr:to>
    <xdr:sp macro="" textlink="">
      <xdr:nvSpPr>
        <xdr:cNvPr id="3" name="四角形吹き出し 1">
          <a:extLst>
            <a:ext uri="{FF2B5EF4-FFF2-40B4-BE49-F238E27FC236}">
              <a16:creationId xmlns:a16="http://schemas.microsoft.com/office/drawing/2014/main" id="{145C6B20-DFFA-46D1-8372-9CD1579B2287}"/>
            </a:ext>
          </a:extLst>
        </xdr:cNvPr>
        <xdr:cNvSpPr/>
      </xdr:nvSpPr>
      <xdr:spPr>
        <a:xfrm>
          <a:off x="6600826" y="1352550"/>
          <a:ext cx="752474" cy="371475"/>
        </a:xfrm>
        <a:prstGeom prst="wedgeRectCallout">
          <a:avLst>
            <a:gd name="adj1" fmla="val -67267"/>
            <a:gd name="adj2" fmla="val 91895"/>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600" b="1" baseline="0">
              <a:solidFill>
                <a:sysClr val="windowText" lastClr="000000"/>
              </a:solidFill>
              <a:latin typeface="HG丸ｺﾞｼｯｸM-PRO" pitchFamily="50" charset="-128"/>
              <a:ea typeface="HG丸ｺﾞｼｯｸM-PRO" pitchFamily="50" charset="-128"/>
            </a:rPr>
            <a:t>事例なし、対象外等の場合にチェック</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N20"/>
  <sheetViews>
    <sheetView tabSelected="1" view="pageBreakPreview" zoomScaleNormal="75" zoomScaleSheetLayoutView="100" workbookViewId="0"/>
  </sheetViews>
  <sheetFormatPr defaultColWidth="9" defaultRowHeight="24.75" customHeight="1" x14ac:dyDescent="0.2"/>
  <cols>
    <col min="1" max="1" width="8.90625" style="7" customWidth="1"/>
    <col min="2" max="16384" width="9" style="7"/>
  </cols>
  <sheetData>
    <row r="2" spans="1:14" s="1" customFormat="1" ht="24.75" customHeight="1" x14ac:dyDescent="0.35">
      <c r="A2" s="690" t="s">
        <v>590</v>
      </c>
      <c r="B2" s="690"/>
      <c r="C2" s="690"/>
      <c r="D2" s="690"/>
      <c r="E2" s="690"/>
      <c r="F2" s="690"/>
      <c r="G2" s="690"/>
      <c r="H2" s="690"/>
      <c r="I2" s="690"/>
      <c r="J2" s="690"/>
      <c r="K2" s="690"/>
      <c r="L2" s="690"/>
      <c r="M2" s="690"/>
      <c r="N2" s="690"/>
    </row>
    <row r="3" spans="1:14" ht="24.75" customHeight="1" x14ac:dyDescent="0.2">
      <c r="A3"/>
      <c r="B3"/>
      <c r="C3"/>
      <c r="D3"/>
      <c r="E3"/>
      <c r="F3"/>
      <c r="G3"/>
      <c r="H3"/>
      <c r="I3"/>
      <c r="J3"/>
      <c r="K3"/>
      <c r="L3"/>
      <c r="M3"/>
      <c r="N3"/>
    </row>
    <row r="4" spans="1:14" s="2" customFormat="1" ht="24.75" customHeight="1" x14ac:dyDescent="0.3">
      <c r="A4" s="691" t="s">
        <v>0</v>
      </c>
      <c r="B4" s="691"/>
      <c r="C4" s="691"/>
      <c r="D4" s="691"/>
      <c r="E4" s="691"/>
      <c r="F4" s="691"/>
      <c r="G4" s="691"/>
      <c r="H4" s="691"/>
      <c r="I4" s="691"/>
      <c r="J4" s="691"/>
      <c r="K4" s="691"/>
      <c r="L4" s="691"/>
      <c r="M4" s="691"/>
      <c r="N4" s="691"/>
    </row>
    <row r="5" spans="1:14" s="2" customFormat="1" ht="24.75" customHeight="1" x14ac:dyDescent="0.3">
      <c r="A5" s="3"/>
      <c r="B5" s="3"/>
      <c r="C5" s="3"/>
      <c r="D5" s="3"/>
      <c r="E5" s="3"/>
      <c r="F5" s="3"/>
      <c r="G5" s="3"/>
      <c r="H5" s="3"/>
      <c r="I5" s="3"/>
      <c r="J5" s="3"/>
      <c r="K5" s="3"/>
      <c r="L5" s="3"/>
      <c r="M5" s="3"/>
      <c r="N5" s="3"/>
    </row>
    <row r="6" spans="1:14" ht="24.75" customHeight="1" x14ac:dyDescent="0.2">
      <c r="A6"/>
      <c r="B6" s="4"/>
      <c r="C6"/>
      <c r="D6"/>
      <c r="E6"/>
      <c r="F6"/>
      <c r="G6"/>
      <c r="H6"/>
      <c r="I6"/>
      <c r="J6"/>
      <c r="K6"/>
      <c r="L6" t="s">
        <v>1</v>
      </c>
      <c r="M6"/>
      <c r="N6"/>
    </row>
    <row r="7" spans="1:14" ht="24.75" customHeight="1" x14ac:dyDescent="0.3">
      <c r="A7"/>
      <c r="B7"/>
      <c r="C7"/>
      <c r="D7" s="6"/>
      <c r="E7"/>
      <c r="F7"/>
      <c r="G7"/>
      <c r="H7"/>
      <c r="I7"/>
      <c r="J7" s="5"/>
      <c r="K7" s="5"/>
      <c r="L7"/>
      <c r="M7"/>
      <c r="N7"/>
    </row>
    <row r="8" spans="1:14" customFormat="1" ht="24.75" customHeight="1" x14ac:dyDescent="0.25">
      <c r="D8" s="692" t="s">
        <v>2</v>
      </c>
      <c r="E8" s="692"/>
      <c r="F8" s="693"/>
      <c r="G8" s="693"/>
      <c r="H8" s="693"/>
      <c r="I8" s="693"/>
      <c r="J8" s="693"/>
      <c r="K8" s="693"/>
    </row>
    <row r="9" spans="1:14" customFormat="1" ht="24.75" customHeight="1" x14ac:dyDescent="0.2">
      <c r="J9" s="73"/>
      <c r="K9" s="73"/>
    </row>
    <row r="10" spans="1:14" customFormat="1" ht="24.75" customHeight="1" x14ac:dyDescent="0.2">
      <c r="J10" s="73"/>
      <c r="K10" s="73"/>
    </row>
    <row r="11" spans="1:14" customFormat="1" ht="24.75" customHeight="1" x14ac:dyDescent="0.25">
      <c r="E11" s="6"/>
      <c r="F11" s="74" t="s">
        <v>3</v>
      </c>
      <c r="G11" s="694" t="s">
        <v>4</v>
      </c>
      <c r="H11" s="694"/>
      <c r="I11" s="694"/>
      <c r="J11" s="73"/>
      <c r="K11" s="73"/>
    </row>
    <row r="12" spans="1:14" customFormat="1" ht="24.75" customHeight="1" x14ac:dyDescent="0.2">
      <c r="J12" s="73"/>
      <c r="K12" s="73"/>
    </row>
    <row r="13" spans="1:14" customFormat="1" ht="24.75" customHeight="1" x14ac:dyDescent="0.25">
      <c r="G13" s="689" t="s">
        <v>5</v>
      </c>
      <c r="H13" s="689"/>
      <c r="I13" s="688"/>
      <c r="J13" s="688"/>
      <c r="K13" s="688"/>
      <c r="L13" s="688"/>
      <c r="M13" s="688"/>
    </row>
    <row r="14" spans="1:14" customFormat="1" ht="24.75" customHeight="1" x14ac:dyDescent="0.25">
      <c r="G14" s="689" t="s">
        <v>6</v>
      </c>
      <c r="H14" s="689"/>
      <c r="I14" s="688"/>
      <c r="J14" s="688"/>
      <c r="K14" s="688"/>
      <c r="L14" s="688"/>
      <c r="M14" s="688"/>
    </row>
    <row r="15" spans="1:14" customFormat="1" ht="24.75" customHeight="1" x14ac:dyDescent="0.25">
      <c r="G15" s="689" t="s">
        <v>7</v>
      </c>
      <c r="H15" s="689"/>
      <c r="I15" s="688"/>
      <c r="J15" s="688"/>
      <c r="K15" s="688"/>
      <c r="L15" s="688"/>
      <c r="M15" s="688"/>
    </row>
    <row r="16" spans="1:14" customFormat="1" ht="24.75" customHeight="1" x14ac:dyDescent="0.25">
      <c r="G16" s="689" t="s">
        <v>8</v>
      </c>
      <c r="H16" s="689"/>
      <c r="I16" s="688"/>
      <c r="J16" s="688"/>
      <c r="K16" s="688"/>
      <c r="L16" s="688"/>
      <c r="M16" s="688"/>
    </row>
    <row r="17" spans="2:13" customFormat="1" ht="24.75" customHeight="1" x14ac:dyDescent="0.25">
      <c r="G17" s="687" t="s">
        <v>9</v>
      </c>
      <c r="H17" s="687"/>
      <c r="I17" s="688"/>
      <c r="J17" s="688"/>
      <c r="K17" s="688"/>
      <c r="L17" s="688"/>
      <c r="M17" s="688"/>
    </row>
    <row r="18" spans="2:13" customFormat="1" ht="24.75" customHeight="1" x14ac:dyDescent="0.2"/>
    <row r="19" spans="2:13" customFormat="1" ht="24.75" customHeight="1" x14ac:dyDescent="0.2"/>
    <row r="20" spans="2:13" customFormat="1" ht="24.75" customHeight="1" x14ac:dyDescent="0.2">
      <c r="B20" s="4" t="s">
        <v>10</v>
      </c>
    </row>
  </sheetData>
  <mergeCells count="15">
    <mergeCell ref="G13:H13"/>
    <mergeCell ref="I13:M13"/>
    <mergeCell ref="A2:N2"/>
    <mergeCell ref="A4:N4"/>
    <mergeCell ref="D8:E8"/>
    <mergeCell ref="F8:K8"/>
    <mergeCell ref="G11:I11"/>
    <mergeCell ref="G17:H17"/>
    <mergeCell ref="I17:M17"/>
    <mergeCell ref="G14:H14"/>
    <mergeCell ref="I14:M14"/>
    <mergeCell ref="G15:H15"/>
    <mergeCell ref="I15:M15"/>
    <mergeCell ref="G16:H16"/>
    <mergeCell ref="I16:M16"/>
  </mergeCells>
  <phoneticPr fontId="3"/>
  <pageMargins left="0.78700000000000003" right="0.78700000000000003" top="0.98399999999999999" bottom="0.98399999999999999" header="0.51200000000000001" footer="0.51200000000000001"/>
  <pageSetup paperSize="9" scale="97"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25"/>
  <sheetViews>
    <sheetView view="pageBreakPreview" zoomScaleNormal="100" zoomScaleSheetLayoutView="100" workbookViewId="0">
      <selection activeCell="D23" sqref="D23"/>
    </sheetView>
  </sheetViews>
  <sheetFormatPr defaultRowHeight="16.5" customHeight="1" x14ac:dyDescent="0.2"/>
  <cols>
    <col min="1" max="1" width="4" customWidth="1"/>
    <col min="2" max="2" width="3.36328125" customWidth="1"/>
  </cols>
  <sheetData>
    <row r="1" spans="1:13" ht="16.5" customHeight="1" x14ac:dyDescent="0.2">
      <c r="A1" s="10" t="s">
        <v>11</v>
      </c>
      <c r="E1" s="10"/>
    </row>
    <row r="2" spans="1:13" ht="16.5" customHeight="1" x14ac:dyDescent="0.2">
      <c r="A2" s="10"/>
      <c r="B2" s="539" t="s">
        <v>12</v>
      </c>
      <c r="C2" s="339"/>
      <c r="D2" s="339"/>
      <c r="E2" s="338"/>
      <c r="F2" s="339"/>
      <c r="G2" s="339"/>
      <c r="H2" s="339"/>
      <c r="I2" s="339"/>
      <c r="J2" s="339"/>
      <c r="K2" s="339"/>
      <c r="L2" s="339"/>
    </row>
    <row r="3" spans="1:13" ht="16.5" customHeight="1" x14ac:dyDescent="0.2">
      <c r="A3" s="10"/>
      <c r="B3" s="539" t="s">
        <v>13</v>
      </c>
      <c r="C3" s="339"/>
      <c r="D3" s="339"/>
      <c r="E3" s="338"/>
      <c r="F3" s="339"/>
      <c r="G3" s="339"/>
      <c r="H3" s="339"/>
      <c r="I3" s="339"/>
      <c r="J3" s="339"/>
      <c r="K3" s="339"/>
      <c r="L3" s="339"/>
    </row>
    <row r="4" spans="1:13" ht="16.5" customHeight="1" x14ac:dyDescent="0.2">
      <c r="A4" s="10"/>
      <c r="B4" s="539" t="s">
        <v>14</v>
      </c>
      <c r="C4" s="339"/>
      <c r="D4" s="339"/>
      <c r="E4" s="338"/>
      <c r="F4" s="339"/>
      <c r="G4" s="339"/>
      <c r="H4" s="339"/>
      <c r="I4" s="339"/>
      <c r="J4" s="339"/>
      <c r="K4" s="339"/>
      <c r="L4" s="339"/>
    </row>
    <row r="5" spans="1:13" ht="16.5" customHeight="1" x14ac:dyDescent="0.2">
      <c r="A5" s="10"/>
      <c r="B5" s="539" t="s">
        <v>15</v>
      </c>
      <c r="C5" s="339"/>
      <c r="D5" s="339"/>
      <c r="E5" s="338"/>
      <c r="F5" s="339"/>
      <c r="G5" s="339"/>
      <c r="H5" s="339"/>
      <c r="I5" s="339"/>
      <c r="J5" s="339"/>
      <c r="K5" s="339"/>
      <c r="L5" s="339"/>
    </row>
    <row r="6" spans="1:13" s="8" customFormat="1" ht="19.5" customHeight="1" x14ac:dyDescent="0.2">
      <c r="A6" s="9" t="s">
        <v>16</v>
      </c>
      <c r="B6" t="s">
        <v>17</v>
      </c>
      <c r="C6"/>
      <c r="D6"/>
      <c r="E6"/>
    </row>
    <row r="7" spans="1:13" s="8" customFormat="1" ht="19.5" customHeight="1" x14ac:dyDescent="0.2">
      <c r="A7" s="9"/>
      <c r="B7" t="s">
        <v>18</v>
      </c>
      <c r="C7"/>
      <c r="D7"/>
      <c r="E7"/>
    </row>
    <row r="8" spans="1:13" s="8" customFormat="1" ht="19.5" customHeight="1" x14ac:dyDescent="0.2">
      <c r="A8"/>
      <c r="B8"/>
      <c r="C8" s="339" t="s">
        <v>19</v>
      </c>
      <c r="D8" s="339"/>
      <c r="E8" s="339"/>
      <c r="F8" s="516"/>
      <c r="G8" s="516"/>
      <c r="H8" s="516"/>
      <c r="I8" s="516"/>
      <c r="J8" s="516"/>
      <c r="K8" s="516"/>
      <c r="L8" s="516"/>
      <c r="M8" s="516"/>
    </row>
    <row r="9" spans="1:13" ht="16.5" customHeight="1" x14ac:dyDescent="0.2">
      <c r="A9" s="9" t="s">
        <v>20</v>
      </c>
      <c r="B9" t="s">
        <v>21</v>
      </c>
    </row>
    <row r="11" spans="1:13" ht="16.5" customHeight="1" x14ac:dyDescent="0.2">
      <c r="A11" s="10" t="s">
        <v>585</v>
      </c>
    </row>
    <row r="12" spans="1:13" ht="16.5" customHeight="1" x14ac:dyDescent="0.2">
      <c r="B12" s="9">
        <v>1</v>
      </c>
      <c r="C12" t="s">
        <v>22</v>
      </c>
    </row>
    <row r="13" spans="1:13" ht="16.5" customHeight="1" x14ac:dyDescent="0.2">
      <c r="B13" s="9">
        <v>2</v>
      </c>
      <c r="C13" t="s">
        <v>23</v>
      </c>
    </row>
    <row r="14" spans="1:13" ht="16.5" customHeight="1" x14ac:dyDescent="0.2">
      <c r="B14" s="9">
        <v>3</v>
      </c>
      <c r="C14" t="s">
        <v>24</v>
      </c>
    </row>
    <row r="15" spans="1:13" ht="16.5" customHeight="1" x14ac:dyDescent="0.2">
      <c r="B15" s="9">
        <v>4</v>
      </c>
      <c r="C15" t="s">
        <v>25</v>
      </c>
    </row>
    <row r="16" spans="1:13" ht="16.5" customHeight="1" x14ac:dyDescent="0.2">
      <c r="B16" s="9">
        <v>5</v>
      </c>
      <c r="C16" t="s">
        <v>26</v>
      </c>
    </row>
    <row r="17" spans="2:3" ht="16.5" customHeight="1" x14ac:dyDescent="0.2">
      <c r="B17" s="9">
        <v>6</v>
      </c>
      <c r="C17" t="s">
        <v>27</v>
      </c>
    </row>
    <row r="18" spans="2:3" ht="16.5" customHeight="1" x14ac:dyDescent="0.2">
      <c r="B18" s="9">
        <v>7</v>
      </c>
      <c r="C18" t="s">
        <v>28</v>
      </c>
    </row>
    <row r="19" spans="2:3" ht="16.5" customHeight="1" x14ac:dyDescent="0.2">
      <c r="B19" s="9">
        <v>8</v>
      </c>
      <c r="C19" t="s">
        <v>29</v>
      </c>
    </row>
    <row r="20" spans="2:3" ht="16.5" customHeight="1" x14ac:dyDescent="0.2">
      <c r="B20" s="9">
        <v>9</v>
      </c>
      <c r="C20" t="s">
        <v>30</v>
      </c>
    </row>
    <row r="21" spans="2:3" ht="16.5" customHeight="1" x14ac:dyDescent="0.2">
      <c r="B21" s="9">
        <v>10</v>
      </c>
      <c r="C21" t="s">
        <v>31</v>
      </c>
    </row>
    <row r="22" spans="2:3" ht="16.5" customHeight="1" x14ac:dyDescent="0.2">
      <c r="B22" s="9">
        <v>11</v>
      </c>
      <c r="C22" t="s">
        <v>32</v>
      </c>
    </row>
    <row r="23" spans="2:3" ht="16.5" customHeight="1" x14ac:dyDescent="0.2">
      <c r="B23" s="9"/>
      <c r="C23" t="s">
        <v>591</v>
      </c>
    </row>
    <row r="24" spans="2:3" ht="16.5" customHeight="1" x14ac:dyDescent="0.2">
      <c r="B24" s="9"/>
      <c r="C24" s="540" t="s">
        <v>586</v>
      </c>
    </row>
    <row r="25" spans="2:3" ht="16.5" customHeight="1" x14ac:dyDescent="0.2">
      <c r="B25" s="9"/>
    </row>
  </sheetData>
  <phoneticPr fontId="3"/>
  <pageMargins left="0.78700000000000003" right="0.78700000000000003" top="0.98399999999999999" bottom="0.98399999999999999" header="0.51200000000000001" footer="0.51200000000000001"/>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5B6DE8-97FC-4FA7-BDB6-604B47C2E777}">
  <dimension ref="B1:BF56"/>
  <sheetViews>
    <sheetView showGridLines="0" view="pageBreakPreview" zoomScale="70" zoomScaleNormal="55" zoomScaleSheetLayoutView="70" workbookViewId="0">
      <selection activeCell="I2" sqref="I2"/>
    </sheetView>
  </sheetViews>
  <sheetFormatPr defaultColWidth="4.453125" defaultRowHeight="20.25" customHeight="1" x14ac:dyDescent="0.2"/>
  <cols>
    <col min="1" max="1" width="1.36328125" style="372" customWidth="1"/>
    <col min="2" max="56" width="5.6328125" style="372" customWidth="1"/>
    <col min="57" max="16384" width="4.453125" style="372"/>
  </cols>
  <sheetData>
    <row r="1" spans="2:57" s="341" customFormat="1" ht="20.25" customHeight="1" x14ac:dyDescent="0.2">
      <c r="C1" s="343" t="s">
        <v>33</v>
      </c>
      <c r="D1" s="342"/>
      <c r="J1" s="342"/>
      <c r="K1" s="342"/>
      <c r="L1" s="342"/>
      <c r="M1" s="342"/>
      <c r="AK1" s="344" t="s">
        <v>34</v>
      </c>
      <c r="AL1" s="344" t="s">
        <v>35</v>
      </c>
      <c r="AM1" s="712" t="s">
        <v>36</v>
      </c>
      <c r="AN1" s="712"/>
      <c r="AO1" s="712"/>
      <c r="AP1" s="712"/>
      <c r="AQ1" s="712"/>
      <c r="AR1" s="712"/>
      <c r="AS1" s="712"/>
      <c r="AT1" s="712"/>
      <c r="AU1" s="712"/>
      <c r="AV1" s="712"/>
      <c r="AW1" s="712"/>
      <c r="AX1" s="712"/>
      <c r="AY1" s="712"/>
      <c r="AZ1" s="712"/>
      <c r="BA1" s="712"/>
      <c r="BB1" s="345" t="s">
        <v>37</v>
      </c>
    </row>
    <row r="2" spans="2:57" s="347" customFormat="1" ht="20.25" customHeight="1" x14ac:dyDescent="0.2">
      <c r="D2" s="343"/>
      <c r="H2" s="343"/>
      <c r="I2" s="344"/>
      <c r="J2" s="344"/>
      <c r="K2" s="344"/>
      <c r="L2" s="344"/>
      <c r="M2" s="344"/>
      <c r="T2" s="344" t="s">
        <v>38</v>
      </c>
      <c r="U2" s="713">
        <v>6</v>
      </c>
      <c r="V2" s="713"/>
      <c r="W2" s="344" t="s">
        <v>35</v>
      </c>
      <c r="X2" s="714">
        <f>IF(U2=0,"",YEAR(DATE(2018+U2,1,1)))</f>
        <v>2024</v>
      </c>
      <c r="Y2" s="714"/>
      <c r="Z2" s="347" t="s">
        <v>39</v>
      </c>
      <c r="AA2" s="347" t="s">
        <v>40</v>
      </c>
      <c r="AB2" s="713">
        <v>4</v>
      </c>
      <c r="AC2" s="713"/>
      <c r="AD2" s="347" t="s">
        <v>41</v>
      </c>
      <c r="AJ2" s="345"/>
      <c r="AK2" s="344" t="s">
        <v>42</v>
      </c>
      <c r="AL2" s="344" t="s">
        <v>35</v>
      </c>
      <c r="AM2" s="713"/>
      <c r="AN2" s="713"/>
      <c r="AO2" s="713"/>
      <c r="AP2" s="713"/>
      <c r="AQ2" s="713"/>
      <c r="AR2" s="713"/>
      <c r="AS2" s="713"/>
      <c r="AT2" s="713"/>
      <c r="AU2" s="713"/>
      <c r="AV2" s="713"/>
      <c r="AW2" s="713"/>
      <c r="AX2" s="713"/>
      <c r="AY2" s="713"/>
      <c r="AZ2" s="713"/>
      <c r="BA2" s="713"/>
      <c r="BB2" s="345" t="s">
        <v>37</v>
      </c>
      <c r="BC2" s="344"/>
      <c r="BD2" s="344"/>
      <c r="BE2" s="344"/>
    </row>
    <row r="3" spans="2:57" s="347" customFormat="1" ht="20.25" customHeight="1" x14ac:dyDescent="0.2">
      <c r="D3" s="343"/>
      <c r="H3" s="343"/>
      <c r="I3" s="344"/>
      <c r="J3" s="344"/>
      <c r="K3" s="344"/>
      <c r="L3" s="344"/>
      <c r="M3" s="344"/>
      <c r="T3" s="350"/>
      <c r="U3" s="351"/>
      <c r="V3" s="351"/>
      <c r="W3" s="352"/>
      <c r="X3" s="351"/>
      <c r="Y3" s="351"/>
      <c r="Z3" s="353"/>
      <c r="AA3" s="353"/>
      <c r="AB3" s="351"/>
      <c r="AC3" s="351"/>
      <c r="AD3" s="354"/>
      <c r="AJ3" s="345"/>
      <c r="AK3" s="344"/>
      <c r="AL3" s="344"/>
      <c r="AM3" s="355"/>
      <c r="AN3" s="355"/>
      <c r="AO3" s="355"/>
      <c r="AP3" s="355"/>
      <c r="AQ3" s="355"/>
      <c r="AR3" s="355"/>
      <c r="AS3" s="355"/>
      <c r="AT3" s="355"/>
      <c r="AU3" s="355"/>
      <c r="AV3" s="355"/>
      <c r="AW3" s="355"/>
      <c r="AX3" s="355"/>
      <c r="AY3" s="356" t="s">
        <v>43</v>
      </c>
      <c r="AZ3" s="715" t="s">
        <v>44</v>
      </c>
      <c r="BA3" s="715"/>
      <c r="BB3" s="715"/>
      <c r="BC3" s="715"/>
      <c r="BD3" s="344"/>
      <c r="BE3" s="344"/>
    </row>
    <row r="4" spans="2:57" s="347" customFormat="1" ht="20.25" customHeight="1" x14ac:dyDescent="0.2">
      <c r="B4" s="517" t="s">
        <v>45</v>
      </c>
      <c r="C4" s="517"/>
      <c r="D4" s="517"/>
      <c r="E4" s="517"/>
      <c r="F4" s="517"/>
      <c r="G4" s="517"/>
      <c r="H4" s="517"/>
      <c r="I4" s="517"/>
      <c r="J4" s="518"/>
      <c r="K4" s="519"/>
      <c r="L4" s="519"/>
      <c r="M4" s="519"/>
      <c r="N4" s="519"/>
      <c r="O4" s="519"/>
      <c r="P4" s="520"/>
      <c r="Q4" s="519"/>
      <c r="R4" s="359"/>
      <c r="Z4" s="353"/>
      <c r="AA4" s="353"/>
      <c r="AB4" s="351"/>
      <c r="AC4" s="351"/>
      <c r="AD4" s="354"/>
      <c r="AJ4" s="345"/>
      <c r="AK4" s="344"/>
      <c r="AL4" s="344"/>
      <c r="AM4" s="355"/>
      <c r="AN4" s="355"/>
      <c r="AO4" s="355"/>
      <c r="AP4" s="355"/>
      <c r="AQ4" s="355"/>
      <c r="AR4" s="355"/>
      <c r="AS4" s="355"/>
      <c r="AT4" s="355"/>
      <c r="AU4" s="355"/>
      <c r="AV4" s="355"/>
      <c r="AW4" s="355"/>
      <c r="AX4" s="355"/>
      <c r="AY4" s="356" t="s">
        <v>46</v>
      </c>
      <c r="AZ4" s="715" t="s">
        <v>47</v>
      </c>
      <c r="BA4" s="715"/>
      <c r="BB4" s="715"/>
      <c r="BC4" s="715"/>
      <c r="BD4" s="344"/>
      <c r="BE4" s="344"/>
    </row>
    <row r="5" spans="2:57" s="347" customFormat="1" ht="20.25" customHeight="1" x14ac:dyDescent="0.2">
      <c r="B5" s="361"/>
      <c r="C5" s="361"/>
      <c r="D5" s="361"/>
      <c r="E5" s="361"/>
      <c r="F5" s="361"/>
      <c r="G5" s="361"/>
      <c r="H5" s="361"/>
      <c r="I5" s="361"/>
      <c r="J5" s="359"/>
      <c r="K5" s="362"/>
      <c r="L5" s="363"/>
      <c r="M5" s="363"/>
      <c r="N5" s="363"/>
      <c r="O5" s="363"/>
      <c r="P5" s="361"/>
      <c r="Q5" s="357"/>
      <c r="R5" s="357"/>
      <c r="S5" s="341"/>
      <c r="Z5" s="353"/>
      <c r="AA5" s="353"/>
      <c r="AB5" s="351"/>
      <c r="AC5" s="351"/>
      <c r="AD5" s="341"/>
      <c r="AE5" s="341"/>
      <c r="AF5" s="341"/>
      <c r="AG5" s="341"/>
      <c r="AJ5" s="341" t="s">
        <v>48</v>
      </c>
      <c r="AK5" s="341"/>
      <c r="AL5" s="341"/>
      <c r="AM5" s="341"/>
      <c r="AN5" s="341"/>
      <c r="AO5" s="341"/>
      <c r="AP5" s="341"/>
      <c r="AQ5" s="341"/>
      <c r="AR5" s="357"/>
      <c r="AS5" s="357"/>
      <c r="AT5" s="364"/>
      <c r="AU5" s="341"/>
      <c r="AV5" s="729"/>
      <c r="AW5" s="730"/>
      <c r="AX5" s="364" t="s">
        <v>49</v>
      </c>
      <c r="AY5" s="341"/>
      <c r="AZ5" s="729"/>
      <c r="BA5" s="730"/>
      <c r="BB5" s="364" t="s">
        <v>50</v>
      </c>
      <c r="BC5" s="341"/>
      <c r="BE5" s="344"/>
    </row>
    <row r="6" spans="2:57" s="347" customFormat="1" ht="20.25" customHeight="1" x14ac:dyDescent="0.2">
      <c r="B6" s="361"/>
      <c r="C6" s="361"/>
      <c r="D6" s="361"/>
      <c r="E6" s="361"/>
      <c r="F6" s="361"/>
      <c r="G6" s="361"/>
      <c r="H6" s="361"/>
      <c r="I6" s="361"/>
      <c r="J6" s="361"/>
      <c r="K6" s="365"/>
      <c r="L6" s="365"/>
      <c r="M6" s="365"/>
      <c r="N6" s="361"/>
      <c r="O6" s="366"/>
      <c r="P6" s="367"/>
      <c r="Q6" s="367"/>
      <c r="R6" s="368"/>
      <c r="S6" s="369"/>
      <c r="Z6" s="353"/>
      <c r="AA6" s="353"/>
      <c r="AB6" s="351"/>
      <c r="AC6" s="351"/>
      <c r="AD6" s="364"/>
      <c r="AE6" s="341"/>
      <c r="AF6" s="341"/>
      <c r="AG6" s="341"/>
      <c r="AL6" s="341"/>
      <c r="AM6" s="341"/>
      <c r="AN6" s="370"/>
      <c r="AO6" s="371"/>
      <c r="AP6" s="371"/>
      <c r="AQ6" s="369"/>
      <c r="AR6" s="369"/>
      <c r="AS6" s="369"/>
      <c r="AT6" s="369"/>
      <c r="AU6" s="369"/>
      <c r="AV6" s="369"/>
      <c r="AW6" s="341" t="s">
        <v>51</v>
      </c>
      <c r="AX6" s="341"/>
      <c r="AY6" s="341"/>
      <c r="AZ6" s="731">
        <f>DAY(EOMONTH(DATE(X2,AB2,1),0))</f>
        <v>30</v>
      </c>
      <c r="BA6" s="732"/>
      <c r="BB6" s="364" t="s">
        <v>52</v>
      </c>
      <c r="BE6" s="344"/>
    </row>
    <row r="7" spans="2:57" ht="20.25" customHeight="1" thickBot="1" x14ac:dyDescent="0.25">
      <c r="C7" s="373"/>
      <c r="D7" s="373"/>
      <c r="S7" s="373"/>
      <c r="AJ7" s="373"/>
      <c r="BC7" s="374"/>
      <c r="BD7" s="374"/>
      <c r="BE7" s="374"/>
    </row>
    <row r="8" spans="2:57" ht="20.25" customHeight="1" thickBot="1" x14ac:dyDescent="0.25">
      <c r="B8" s="695" t="s">
        <v>53</v>
      </c>
      <c r="C8" s="698" t="s">
        <v>54</v>
      </c>
      <c r="D8" s="699"/>
      <c r="E8" s="704" t="s">
        <v>55</v>
      </c>
      <c r="F8" s="699"/>
      <c r="G8" s="704" t="s">
        <v>56</v>
      </c>
      <c r="H8" s="698"/>
      <c r="I8" s="698"/>
      <c r="J8" s="698"/>
      <c r="K8" s="699"/>
      <c r="L8" s="704" t="s">
        <v>57</v>
      </c>
      <c r="M8" s="698"/>
      <c r="N8" s="698"/>
      <c r="O8" s="707"/>
      <c r="P8" s="710" t="s">
        <v>58</v>
      </c>
      <c r="Q8" s="711"/>
      <c r="R8" s="711"/>
      <c r="S8" s="711"/>
      <c r="T8" s="711"/>
      <c r="U8" s="711"/>
      <c r="V8" s="711"/>
      <c r="W8" s="711"/>
      <c r="X8" s="711"/>
      <c r="Y8" s="711"/>
      <c r="Z8" s="711"/>
      <c r="AA8" s="711"/>
      <c r="AB8" s="711"/>
      <c r="AC8" s="711"/>
      <c r="AD8" s="711"/>
      <c r="AE8" s="711"/>
      <c r="AF8" s="711"/>
      <c r="AG8" s="711"/>
      <c r="AH8" s="711"/>
      <c r="AI8" s="711"/>
      <c r="AJ8" s="711"/>
      <c r="AK8" s="711"/>
      <c r="AL8" s="711"/>
      <c r="AM8" s="711"/>
      <c r="AN8" s="711"/>
      <c r="AO8" s="711"/>
      <c r="AP8" s="711"/>
      <c r="AQ8" s="711"/>
      <c r="AR8" s="711"/>
      <c r="AS8" s="711"/>
      <c r="AT8" s="711"/>
      <c r="AU8" s="716" t="str">
        <f>IF(AZ3="４週","(9)1～4週目の勤務時間数合計","(9)1か月の勤務時間数合計")</f>
        <v>(9)1～4週目の勤務時間数合計</v>
      </c>
      <c r="AV8" s="717"/>
      <c r="AW8" s="716" t="s">
        <v>59</v>
      </c>
      <c r="AX8" s="717"/>
      <c r="AY8" s="724" t="s">
        <v>60</v>
      </c>
      <c r="AZ8" s="724"/>
      <c r="BA8" s="724"/>
      <c r="BB8" s="724"/>
      <c r="BC8" s="724"/>
      <c r="BD8" s="724"/>
    </row>
    <row r="9" spans="2:57" ht="20.25" customHeight="1" thickBot="1" x14ac:dyDescent="0.25">
      <c r="B9" s="696"/>
      <c r="C9" s="700"/>
      <c r="D9" s="701"/>
      <c r="E9" s="705"/>
      <c r="F9" s="701"/>
      <c r="G9" s="705"/>
      <c r="H9" s="700"/>
      <c r="I9" s="700"/>
      <c r="J9" s="700"/>
      <c r="K9" s="701"/>
      <c r="L9" s="705"/>
      <c r="M9" s="700"/>
      <c r="N9" s="700"/>
      <c r="O9" s="708"/>
      <c r="P9" s="726" t="s">
        <v>61</v>
      </c>
      <c r="Q9" s="727"/>
      <c r="R9" s="727"/>
      <c r="S9" s="727"/>
      <c r="T9" s="727"/>
      <c r="U9" s="727"/>
      <c r="V9" s="728"/>
      <c r="W9" s="726" t="s">
        <v>62</v>
      </c>
      <c r="X9" s="727"/>
      <c r="Y9" s="727"/>
      <c r="Z9" s="727"/>
      <c r="AA9" s="727"/>
      <c r="AB9" s="727"/>
      <c r="AC9" s="728"/>
      <c r="AD9" s="726" t="s">
        <v>63</v>
      </c>
      <c r="AE9" s="727"/>
      <c r="AF9" s="727"/>
      <c r="AG9" s="727"/>
      <c r="AH9" s="727"/>
      <c r="AI9" s="727"/>
      <c r="AJ9" s="728"/>
      <c r="AK9" s="726" t="s">
        <v>64</v>
      </c>
      <c r="AL9" s="727"/>
      <c r="AM9" s="727"/>
      <c r="AN9" s="727"/>
      <c r="AO9" s="727"/>
      <c r="AP9" s="727"/>
      <c r="AQ9" s="728"/>
      <c r="AR9" s="726" t="s">
        <v>65</v>
      </c>
      <c r="AS9" s="727"/>
      <c r="AT9" s="728"/>
      <c r="AU9" s="718"/>
      <c r="AV9" s="719"/>
      <c r="AW9" s="718"/>
      <c r="AX9" s="719"/>
      <c r="AY9" s="724"/>
      <c r="AZ9" s="724"/>
      <c r="BA9" s="724"/>
      <c r="BB9" s="724"/>
      <c r="BC9" s="724"/>
      <c r="BD9" s="724"/>
    </row>
    <row r="10" spans="2:57" ht="20.25" customHeight="1" thickBot="1" x14ac:dyDescent="0.25">
      <c r="B10" s="696"/>
      <c r="C10" s="700"/>
      <c r="D10" s="701"/>
      <c r="E10" s="705"/>
      <c r="F10" s="701"/>
      <c r="G10" s="705"/>
      <c r="H10" s="700"/>
      <c r="I10" s="700"/>
      <c r="J10" s="700"/>
      <c r="K10" s="701"/>
      <c r="L10" s="705"/>
      <c r="M10" s="700"/>
      <c r="N10" s="700"/>
      <c r="O10" s="708"/>
      <c r="P10" s="377">
        <f>DAY(DATE($X$2,$AB$2,1))</f>
        <v>1</v>
      </c>
      <c r="Q10" s="378">
        <f>DAY(DATE($X$2,$AB$2,2))</f>
        <v>2</v>
      </c>
      <c r="R10" s="378">
        <f>DAY(DATE($X$2,$AB$2,3))</f>
        <v>3</v>
      </c>
      <c r="S10" s="378">
        <f>DAY(DATE($X$2,$AB$2,4))</f>
        <v>4</v>
      </c>
      <c r="T10" s="378">
        <f>DAY(DATE($X$2,$AB$2,5))</f>
        <v>5</v>
      </c>
      <c r="U10" s="378">
        <f>DAY(DATE($X$2,$AB$2,6))</f>
        <v>6</v>
      </c>
      <c r="V10" s="379">
        <f>DAY(DATE($X$2,$AB$2,7))</f>
        <v>7</v>
      </c>
      <c r="W10" s="377">
        <f>DAY(DATE($X$2,$AB$2,8))</f>
        <v>8</v>
      </c>
      <c r="X10" s="378">
        <f>DAY(DATE($X$2,$AB$2,9))</f>
        <v>9</v>
      </c>
      <c r="Y10" s="378">
        <f>DAY(DATE($X$2,$AB$2,10))</f>
        <v>10</v>
      </c>
      <c r="Z10" s="378">
        <f>DAY(DATE($X$2,$AB$2,11))</f>
        <v>11</v>
      </c>
      <c r="AA10" s="378">
        <f>DAY(DATE($X$2,$AB$2,12))</f>
        <v>12</v>
      </c>
      <c r="AB10" s="378">
        <f>DAY(DATE($X$2,$AB$2,13))</f>
        <v>13</v>
      </c>
      <c r="AC10" s="379">
        <f>DAY(DATE($X$2,$AB$2,14))</f>
        <v>14</v>
      </c>
      <c r="AD10" s="377">
        <f>DAY(DATE($X$2,$AB$2,15))</f>
        <v>15</v>
      </c>
      <c r="AE10" s="378">
        <f>DAY(DATE($X$2,$AB$2,16))</f>
        <v>16</v>
      </c>
      <c r="AF10" s="378">
        <f>DAY(DATE($X$2,$AB$2,17))</f>
        <v>17</v>
      </c>
      <c r="AG10" s="378">
        <f>DAY(DATE($X$2,$AB$2,18))</f>
        <v>18</v>
      </c>
      <c r="AH10" s="378">
        <f>DAY(DATE($X$2,$AB$2,19))</f>
        <v>19</v>
      </c>
      <c r="AI10" s="378">
        <f>DAY(DATE($X$2,$AB$2,20))</f>
        <v>20</v>
      </c>
      <c r="AJ10" s="379">
        <f>DAY(DATE($X$2,$AB$2,21))</f>
        <v>21</v>
      </c>
      <c r="AK10" s="377">
        <f>DAY(DATE($X$2,$AB$2,22))</f>
        <v>22</v>
      </c>
      <c r="AL10" s="378">
        <f>DAY(DATE($X$2,$AB$2,23))</f>
        <v>23</v>
      </c>
      <c r="AM10" s="378">
        <f>DAY(DATE($X$2,$AB$2,24))</f>
        <v>24</v>
      </c>
      <c r="AN10" s="378">
        <f>DAY(DATE($X$2,$AB$2,25))</f>
        <v>25</v>
      </c>
      <c r="AO10" s="378">
        <f>DAY(DATE($X$2,$AB$2,26))</f>
        <v>26</v>
      </c>
      <c r="AP10" s="378">
        <f>DAY(DATE($X$2,$AB$2,27))</f>
        <v>27</v>
      </c>
      <c r="AQ10" s="379">
        <f>DAY(DATE($X$2,$AB$2,28))</f>
        <v>28</v>
      </c>
      <c r="AR10" s="377" t="str">
        <f>IF(AZ3="暦月",IF(DAY(DATE($X$2,$AB$2,29))=29,29,""),"")</f>
        <v/>
      </c>
      <c r="AS10" s="378" t="str">
        <f>IF(AZ3="暦月",IF(DAY(DATE($X$2,$AB$2,30))=30,30,""),"")</f>
        <v/>
      </c>
      <c r="AT10" s="416" t="str">
        <f>IF(AZ3="暦月",IF(DAY(DATE($X$2,$AB$2,31))=31,31,""),"")</f>
        <v/>
      </c>
      <c r="AU10" s="718"/>
      <c r="AV10" s="719"/>
      <c r="AW10" s="718"/>
      <c r="AX10" s="719"/>
      <c r="AY10" s="724"/>
      <c r="AZ10" s="724"/>
      <c r="BA10" s="724"/>
      <c r="BB10" s="724"/>
      <c r="BC10" s="724"/>
      <c r="BD10" s="724"/>
    </row>
    <row r="11" spans="2:57" ht="20.25" hidden="1" customHeight="1" thickBot="1" x14ac:dyDescent="0.25">
      <c r="B11" s="696"/>
      <c r="C11" s="700"/>
      <c r="D11" s="701"/>
      <c r="E11" s="705"/>
      <c r="F11" s="701"/>
      <c r="G11" s="705"/>
      <c r="H11" s="700"/>
      <c r="I11" s="700"/>
      <c r="J11" s="700"/>
      <c r="K11" s="701"/>
      <c r="L11" s="705"/>
      <c r="M11" s="700"/>
      <c r="N11" s="700"/>
      <c r="O11" s="708"/>
      <c r="P11" s="377">
        <f>WEEKDAY(DATE($X$2,$AB$2,1))</f>
        <v>2</v>
      </c>
      <c r="Q11" s="378">
        <f>WEEKDAY(DATE($X$2,$AB$2,2))</f>
        <v>3</v>
      </c>
      <c r="R11" s="378">
        <f>WEEKDAY(DATE($X$2,$AB$2,3))</f>
        <v>4</v>
      </c>
      <c r="S11" s="378">
        <f>WEEKDAY(DATE($X$2,$AB$2,4))</f>
        <v>5</v>
      </c>
      <c r="T11" s="378">
        <f>WEEKDAY(DATE($X$2,$AB$2,5))</f>
        <v>6</v>
      </c>
      <c r="U11" s="378">
        <f>WEEKDAY(DATE($X$2,$AB$2,6))</f>
        <v>7</v>
      </c>
      <c r="V11" s="379">
        <f>WEEKDAY(DATE($X$2,$AB$2,7))</f>
        <v>1</v>
      </c>
      <c r="W11" s="377">
        <f>WEEKDAY(DATE($X$2,$AB$2,8))</f>
        <v>2</v>
      </c>
      <c r="X11" s="378">
        <f>WEEKDAY(DATE($X$2,$AB$2,9))</f>
        <v>3</v>
      </c>
      <c r="Y11" s="378">
        <f>WEEKDAY(DATE($X$2,$AB$2,10))</f>
        <v>4</v>
      </c>
      <c r="Z11" s="378">
        <f>WEEKDAY(DATE($X$2,$AB$2,11))</f>
        <v>5</v>
      </c>
      <c r="AA11" s="378">
        <f>WEEKDAY(DATE($X$2,$AB$2,12))</f>
        <v>6</v>
      </c>
      <c r="AB11" s="378">
        <f>WEEKDAY(DATE($X$2,$AB$2,13))</f>
        <v>7</v>
      </c>
      <c r="AC11" s="379">
        <f>WEEKDAY(DATE($X$2,$AB$2,14))</f>
        <v>1</v>
      </c>
      <c r="AD11" s="377">
        <f>WEEKDAY(DATE($X$2,$AB$2,15))</f>
        <v>2</v>
      </c>
      <c r="AE11" s="378">
        <f>WEEKDAY(DATE($X$2,$AB$2,16))</f>
        <v>3</v>
      </c>
      <c r="AF11" s="378">
        <f>WEEKDAY(DATE($X$2,$AB$2,17))</f>
        <v>4</v>
      </c>
      <c r="AG11" s="378">
        <f>WEEKDAY(DATE($X$2,$AB$2,18))</f>
        <v>5</v>
      </c>
      <c r="AH11" s="378">
        <f>WEEKDAY(DATE($X$2,$AB$2,19))</f>
        <v>6</v>
      </c>
      <c r="AI11" s="378">
        <f>WEEKDAY(DATE($X$2,$AB$2,20))</f>
        <v>7</v>
      </c>
      <c r="AJ11" s="379">
        <f>WEEKDAY(DATE($X$2,$AB$2,21))</f>
        <v>1</v>
      </c>
      <c r="AK11" s="377">
        <f>WEEKDAY(DATE($X$2,$AB$2,22))</f>
        <v>2</v>
      </c>
      <c r="AL11" s="378">
        <f>WEEKDAY(DATE($X$2,$AB$2,23))</f>
        <v>3</v>
      </c>
      <c r="AM11" s="378">
        <f>WEEKDAY(DATE($X$2,$AB$2,24))</f>
        <v>4</v>
      </c>
      <c r="AN11" s="378">
        <f>WEEKDAY(DATE($X$2,$AB$2,25))</f>
        <v>5</v>
      </c>
      <c r="AO11" s="378">
        <f>WEEKDAY(DATE($X$2,$AB$2,26))</f>
        <v>6</v>
      </c>
      <c r="AP11" s="378">
        <f>WEEKDAY(DATE($X$2,$AB$2,27))</f>
        <v>7</v>
      </c>
      <c r="AQ11" s="379">
        <f>WEEKDAY(DATE($X$2,$AB$2,28))</f>
        <v>1</v>
      </c>
      <c r="AR11" s="377">
        <f>IF(AR10=29,WEEKDAY(DATE($X$2,$AB$2,29)),0)</f>
        <v>0</v>
      </c>
      <c r="AS11" s="378">
        <f>IF(AS10=30,WEEKDAY(DATE($X$2,$AB$2,30)),0)</f>
        <v>0</v>
      </c>
      <c r="AT11" s="416">
        <f>IF(AT10=31,WEEKDAY(DATE($X$2,$AB$2,31)),0)</f>
        <v>0</v>
      </c>
      <c r="AU11" s="720"/>
      <c r="AV11" s="721"/>
      <c r="AW11" s="720"/>
      <c r="AX11" s="721"/>
      <c r="AY11" s="725"/>
      <c r="AZ11" s="725"/>
      <c r="BA11" s="725"/>
      <c r="BB11" s="725"/>
      <c r="BC11" s="725"/>
      <c r="BD11" s="725"/>
    </row>
    <row r="12" spans="2:57" ht="20.25" customHeight="1" thickBot="1" x14ac:dyDescent="0.25">
      <c r="B12" s="697"/>
      <c r="C12" s="702"/>
      <c r="D12" s="703"/>
      <c r="E12" s="706"/>
      <c r="F12" s="703"/>
      <c r="G12" s="706"/>
      <c r="H12" s="702"/>
      <c r="I12" s="702"/>
      <c r="J12" s="702"/>
      <c r="K12" s="703"/>
      <c r="L12" s="706"/>
      <c r="M12" s="702"/>
      <c r="N12" s="702"/>
      <c r="O12" s="709"/>
      <c r="P12" s="380" t="str">
        <f>IF(P11=1,"日",IF(P11=2,"月",IF(P11=3,"火",IF(P11=4,"水",IF(P11=5,"木",IF(P11=6,"金","土"))))))</f>
        <v>月</v>
      </c>
      <c r="Q12" s="381" t="str">
        <f t="shared" ref="Q12:AQ12" si="0">IF(Q11=1,"日",IF(Q11=2,"月",IF(Q11=3,"火",IF(Q11=4,"水",IF(Q11=5,"木",IF(Q11=6,"金","土"))))))</f>
        <v>火</v>
      </c>
      <c r="R12" s="381" t="str">
        <f t="shared" si="0"/>
        <v>水</v>
      </c>
      <c r="S12" s="381" t="str">
        <f t="shared" si="0"/>
        <v>木</v>
      </c>
      <c r="T12" s="381" t="str">
        <f t="shared" si="0"/>
        <v>金</v>
      </c>
      <c r="U12" s="381" t="str">
        <f t="shared" si="0"/>
        <v>土</v>
      </c>
      <c r="V12" s="382" t="str">
        <f t="shared" si="0"/>
        <v>日</v>
      </c>
      <c r="W12" s="380" t="str">
        <f t="shared" si="0"/>
        <v>月</v>
      </c>
      <c r="X12" s="381" t="str">
        <f t="shared" si="0"/>
        <v>火</v>
      </c>
      <c r="Y12" s="381" t="str">
        <f t="shared" si="0"/>
        <v>水</v>
      </c>
      <c r="Z12" s="381" t="str">
        <f t="shared" si="0"/>
        <v>木</v>
      </c>
      <c r="AA12" s="381" t="str">
        <f t="shared" si="0"/>
        <v>金</v>
      </c>
      <c r="AB12" s="381" t="str">
        <f t="shared" si="0"/>
        <v>土</v>
      </c>
      <c r="AC12" s="382" t="str">
        <f t="shared" si="0"/>
        <v>日</v>
      </c>
      <c r="AD12" s="380" t="str">
        <f t="shared" si="0"/>
        <v>月</v>
      </c>
      <c r="AE12" s="381" t="str">
        <f t="shared" si="0"/>
        <v>火</v>
      </c>
      <c r="AF12" s="381" t="str">
        <f t="shared" si="0"/>
        <v>水</v>
      </c>
      <c r="AG12" s="381" t="str">
        <f t="shared" si="0"/>
        <v>木</v>
      </c>
      <c r="AH12" s="381" t="str">
        <f t="shared" si="0"/>
        <v>金</v>
      </c>
      <c r="AI12" s="381" t="str">
        <f t="shared" si="0"/>
        <v>土</v>
      </c>
      <c r="AJ12" s="382" t="str">
        <f t="shared" si="0"/>
        <v>日</v>
      </c>
      <c r="AK12" s="380" t="str">
        <f t="shared" si="0"/>
        <v>月</v>
      </c>
      <c r="AL12" s="381" t="str">
        <f t="shared" si="0"/>
        <v>火</v>
      </c>
      <c r="AM12" s="381" t="str">
        <f t="shared" si="0"/>
        <v>水</v>
      </c>
      <c r="AN12" s="381" t="str">
        <f t="shared" si="0"/>
        <v>木</v>
      </c>
      <c r="AO12" s="381" t="str">
        <f t="shared" si="0"/>
        <v>金</v>
      </c>
      <c r="AP12" s="381" t="str">
        <f t="shared" si="0"/>
        <v>土</v>
      </c>
      <c r="AQ12" s="382" t="str">
        <f t="shared" si="0"/>
        <v>日</v>
      </c>
      <c r="AR12" s="381" t="str">
        <f>IF(AR11=1,"日",IF(AR11=2,"月",IF(AR11=3,"火",IF(AR11=4,"水",IF(AR11=5,"木",IF(AR11=6,"金",IF(AR11=0,"","土")))))))</f>
        <v/>
      </c>
      <c r="AS12" s="381" t="str">
        <f>IF(AS11=1,"日",IF(AS11=2,"月",IF(AS11=3,"火",IF(AS11=4,"水",IF(AS11=5,"木",IF(AS11=6,"金",IF(AS11=0,"","土")))))))</f>
        <v/>
      </c>
      <c r="AT12" s="417" t="str">
        <f>IF(AT11=1,"日",IF(AT11=2,"月",IF(AT11=3,"火",IF(AT11=4,"水",IF(AT11=5,"木",IF(AT11=6,"金",IF(AT11=0,"","土")))))))</f>
        <v/>
      </c>
      <c r="AU12" s="722"/>
      <c r="AV12" s="723"/>
      <c r="AW12" s="722"/>
      <c r="AX12" s="723"/>
      <c r="AY12" s="725"/>
      <c r="AZ12" s="725"/>
      <c r="BA12" s="725"/>
      <c r="BB12" s="725"/>
      <c r="BC12" s="725"/>
      <c r="BD12" s="725"/>
    </row>
    <row r="13" spans="2:57" ht="38" customHeight="1" x14ac:dyDescent="0.2">
      <c r="B13" s="383">
        <v>1</v>
      </c>
      <c r="C13" s="753"/>
      <c r="D13" s="754"/>
      <c r="E13" s="755"/>
      <c r="F13" s="756"/>
      <c r="G13" s="757"/>
      <c r="H13" s="758"/>
      <c r="I13" s="758"/>
      <c r="J13" s="758"/>
      <c r="K13" s="759"/>
      <c r="L13" s="760"/>
      <c r="M13" s="761"/>
      <c r="N13" s="761"/>
      <c r="O13" s="762"/>
      <c r="P13" s="384"/>
      <c r="Q13" s="385"/>
      <c r="R13" s="385"/>
      <c r="S13" s="385"/>
      <c r="T13" s="385"/>
      <c r="U13" s="385"/>
      <c r="V13" s="386"/>
      <c r="W13" s="384"/>
      <c r="X13" s="385"/>
      <c r="Y13" s="385"/>
      <c r="Z13" s="385"/>
      <c r="AA13" s="385"/>
      <c r="AB13" s="385"/>
      <c r="AC13" s="386"/>
      <c r="AD13" s="384"/>
      <c r="AE13" s="385"/>
      <c r="AF13" s="385"/>
      <c r="AG13" s="385"/>
      <c r="AH13" s="385"/>
      <c r="AI13" s="385"/>
      <c r="AJ13" s="386"/>
      <c r="AK13" s="384"/>
      <c r="AL13" s="385"/>
      <c r="AM13" s="385"/>
      <c r="AN13" s="385"/>
      <c r="AO13" s="385"/>
      <c r="AP13" s="385"/>
      <c r="AQ13" s="386"/>
      <c r="AR13" s="384"/>
      <c r="AS13" s="385"/>
      <c r="AT13" s="386"/>
      <c r="AU13" s="763">
        <f>IF($AZ$3="４週",SUM(P13:AQ13),IF($AZ$3="暦月",SUM(P13:AT13),""))</f>
        <v>0</v>
      </c>
      <c r="AV13" s="764"/>
      <c r="AW13" s="765">
        <f t="shared" ref="AW13:AW30" si="1">IF($AZ$3="４週",AU13/4,IF($AZ$3="暦月",AU13/($AZ$6/7),""))</f>
        <v>0</v>
      </c>
      <c r="AX13" s="766"/>
      <c r="AY13" s="733"/>
      <c r="AZ13" s="734"/>
      <c r="BA13" s="734"/>
      <c r="BB13" s="734"/>
      <c r="BC13" s="734"/>
      <c r="BD13" s="735"/>
    </row>
    <row r="14" spans="2:57" ht="38" customHeight="1" x14ac:dyDescent="0.2">
      <c r="B14" s="387">
        <f t="shared" ref="B14:B30" si="2">B13+1</f>
        <v>2</v>
      </c>
      <c r="C14" s="736"/>
      <c r="D14" s="737"/>
      <c r="E14" s="738"/>
      <c r="F14" s="739"/>
      <c r="G14" s="740"/>
      <c r="H14" s="741"/>
      <c r="I14" s="741"/>
      <c r="J14" s="741"/>
      <c r="K14" s="742"/>
      <c r="L14" s="743"/>
      <c r="M14" s="744"/>
      <c r="N14" s="744"/>
      <c r="O14" s="745"/>
      <c r="P14" s="388"/>
      <c r="Q14" s="389"/>
      <c r="R14" s="389"/>
      <c r="S14" s="389"/>
      <c r="T14" s="389"/>
      <c r="U14" s="389"/>
      <c r="V14" s="390"/>
      <c r="W14" s="388"/>
      <c r="X14" s="389"/>
      <c r="Y14" s="389"/>
      <c r="Z14" s="389"/>
      <c r="AA14" s="389"/>
      <c r="AB14" s="389"/>
      <c r="AC14" s="390"/>
      <c r="AD14" s="388"/>
      <c r="AE14" s="389"/>
      <c r="AF14" s="389"/>
      <c r="AG14" s="389"/>
      <c r="AH14" s="389"/>
      <c r="AI14" s="389"/>
      <c r="AJ14" s="390"/>
      <c r="AK14" s="388"/>
      <c r="AL14" s="389"/>
      <c r="AM14" s="389"/>
      <c r="AN14" s="389"/>
      <c r="AO14" s="389"/>
      <c r="AP14" s="389"/>
      <c r="AQ14" s="390"/>
      <c r="AR14" s="388"/>
      <c r="AS14" s="389"/>
      <c r="AT14" s="390"/>
      <c r="AU14" s="746">
        <f>IF($AZ$3="４週",SUM(P14:AQ14),IF($AZ$3="暦月",SUM(P14:AT14),""))</f>
        <v>0</v>
      </c>
      <c r="AV14" s="747"/>
      <c r="AW14" s="748">
        <f t="shared" si="1"/>
        <v>0</v>
      </c>
      <c r="AX14" s="749"/>
      <c r="AY14" s="750"/>
      <c r="AZ14" s="751"/>
      <c r="BA14" s="751"/>
      <c r="BB14" s="751"/>
      <c r="BC14" s="751"/>
      <c r="BD14" s="752"/>
    </row>
    <row r="15" spans="2:57" ht="38" customHeight="1" x14ac:dyDescent="0.2">
      <c r="B15" s="387">
        <f t="shared" si="2"/>
        <v>3</v>
      </c>
      <c r="C15" s="736"/>
      <c r="D15" s="737"/>
      <c r="E15" s="738"/>
      <c r="F15" s="739"/>
      <c r="G15" s="740"/>
      <c r="H15" s="741"/>
      <c r="I15" s="741"/>
      <c r="J15" s="741"/>
      <c r="K15" s="742"/>
      <c r="L15" s="743"/>
      <c r="M15" s="744"/>
      <c r="N15" s="744"/>
      <c r="O15" s="745"/>
      <c r="P15" s="388"/>
      <c r="Q15" s="389"/>
      <c r="R15" s="389"/>
      <c r="S15" s="389"/>
      <c r="T15" s="389"/>
      <c r="U15" s="389"/>
      <c r="V15" s="390"/>
      <c r="W15" s="388"/>
      <c r="X15" s="389"/>
      <c r="Y15" s="389"/>
      <c r="Z15" s="389"/>
      <c r="AA15" s="389"/>
      <c r="AB15" s="389"/>
      <c r="AC15" s="390"/>
      <c r="AD15" s="388"/>
      <c r="AE15" s="389"/>
      <c r="AF15" s="389"/>
      <c r="AG15" s="389"/>
      <c r="AH15" s="389"/>
      <c r="AI15" s="389"/>
      <c r="AJ15" s="390"/>
      <c r="AK15" s="388"/>
      <c r="AL15" s="389"/>
      <c r="AM15" s="389"/>
      <c r="AN15" s="389"/>
      <c r="AO15" s="389"/>
      <c r="AP15" s="389"/>
      <c r="AQ15" s="390"/>
      <c r="AR15" s="388"/>
      <c r="AS15" s="389"/>
      <c r="AT15" s="390"/>
      <c r="AU15" s="746">
        <f>IF($AZ$3="４週",SUM(P15:AQ15),IF($AZ$3="暦月",SUM(P15:AT15),""))</f>
        <v>0</v>
      </c>
      <c r="AV15" s="747"/>
      <c r="AW15" s="748">
        <f t="shared" si="1"/>
        <v>0</v>
      </c>
      <c r="AX15" s="749"/>
      <c r="AY15" s="750"/>
      <c r="AZ15" s="751"/>
      <c r="BA15" s="751"/>
      <c r="BB15" s="751"/>
      <c r="BC15" s="751"/>
      <c r="BD15" s="752"/>
    </row>
    <row r="16" spans="2:57" ht="38" customHeight="1" x14ac:dyDescent="0.2">
      <c r="B16" s="387">
        <f t="shared" si="2"/>
        <v>4</v>
      </c>
      <c r="C16" s="736"/>
      <c r="D16" s="737"/>
      <c r="E16" s="738"/>
      <c r="F16" s="739"/>
      <c r="G16" s="740"/>
      <c r="H16" s="741"/>
      <c r="I16" s="741"/>
      <c r="J16" s="741"/>
      <c r="K16" s="742"/>
      <c r="L16" s="743"/>
      <c r="M16" s="744"/>
      <c r="N16" s="744"/>
      <c r="O16" s="745"/>
      <c r="P16" s="388"/>
      <c r="Q16" s="389"/>
      <c r="R16" s="389"/>
      <c r="S16" s="389"/>
      <c r="T16" s="389"/>
      <c r="U16" s="389"/>
      <c r="V16" s="390"/>
      <c r="W16" s="388"/>
      <c r="X16" s="389"/>
      <c r="Y16" s="389"/>
      <c r="Z16" s="389"/>
      <c r="AA16" s="389"/>
      <c r="AB16" s="389"/>
      <c r="AC16" s="390"/>
      <c r="AD16" s="388"/>
      <c r="AE16" s="389"/>
      <c r="AF16" s="389"/>
      <c r="AG16" s="389"/>
      <c r="AH16" s="389"/>
      <c r="AI16" s="389"/>
      <c r="AJ16" s="390"/>
      <c r="AK16" s="388"/>
      <c r="AL16" s="389"/>
      <c r="AM16" s="389"/>
      <c r="AN16" s="389"/>
      <c r="AO16" s="389"/>
      <c r="AP16" s="389"/>
      <c r="AQ16" s="390"/>
      <c r="AR16" s="388"/>
      <c r="AS16" s="389"/>
      <c r="AT16" s="390"/>
      <c r="AU16" s="746">
        <f>IF($AZ$3="４週",SUM(P16:AQ16),IF($AZ$3="暦月",SUM(P16:AT16),""))</f>
        <v>0</v>
      </c>
      <c r="AV16" s="747"/>
      <c r="AW16" s="748">
        <f t="shared" si="1"/>
        <v>0</v>
      </c>
      <c r="AX16" s="749"/>
      <c r="AY16" s="750"/>
      <c r="AZ16" s="751"/>
      <c r="BA16" s="751"/>
      <c r="BB16" s="751"/>
      <c r="BC16" s="751"/>
      <c r="BD16" s="752"/>
    </row>
    <row r="17" spans="2:56" ht="38" customHeight="1" x14ac:dyDescent="0.2">
      <c r="B17" s="387">
        <f t="shared" si="2"/>
        <v>5</v>
      </c>
      <c r="C17" s="736"/>
      <c r="D17" s="737"/>
      <c r="E17" s="738"/>
      <c r="F17" s="739"/>
      <c r="G17" s="740"/>
      <c r="H17" s="741"/>
      <c r="I17" s="741"/>
      <c r="J17" s="741"/>
      <c r="K17" s="742"/>
      <c r="L17" s="743"/>
      <c r="M17" s="744"/>
      <c r="N17" s="744"/>
      <c r="O17" s="745"/>
      <c r="P17" s="388"/>
      <c r="Q17" s="389"/>
      <c r="R17" s="389"/>
      <c r="S17" s="389"/>
      <c r="T17" s="389"/>
      <c r="U17" s="389"/>
      <c r="V17" s="390"/>
      <c r="W17" s="388"/>
      <c r="X17" s="389"/>
      <c r="Y17" s="389"/>
      <c r="Z17" s="389"/>
      <c r="AA17" s="389"/>
      <c r="AB17" s="389"/>
      <c r="AC17" s="390"/>
      <c r="AD17" s="388"/>
      <c r="AE17" s="389"/>
      <c r="AF17" s="389"/>
      <c r="AG17" s="389"/>
      <c r="AH17" s="389"/>
      <c r="AI17" s="389"/>
      <c r="AJ17" s="390"/>
      <c r="AK17" s="388"/>
      <c r="AL17" s="389"/>
      <c r="AM17" s="389"/>
      <c r="AN17" s="389"/>
      <c r="AO17" s="389"/>
      <c r="AP17" s="389"/>
      <c r="AQ17" s="390"/>
      <c r="AR17" s="388"/>
      <c r="AS17" s="389"/>
      <c r="AT17" s="390"/>
      <c r="AU17" s="746">
        <f t="shared" ref="AU17:AU30" si="3">IF($AZ$3="４週",SUM(P17:AQ17),IF($AZ$3="暦月",SUM(P17:AT17),""))</f>
        <v>0</v>
      </c>
      <c r="AV17" s="747"/>
      <c r="AW17" s="748">
        <f t="shared" si="1"/>
        <v>0</v>
      </c>
      <c r="AX17" s="749"/>
      <c r="AY17" s="750"/>
      <c r="AZ17" s="751"/>
      <c r="BA17" s="751"/>
      <c r="BB17" s="751"/>
      <c r="BC17" s="751"/>
      <c r="BD17" s="752"/>
    </row>
    <row r="18" spans="2:56" ht="38" customHeight="1" x14ac:dyDescent="0.2">
      <c r="B18" s="387">
        <f t="shared" si="2"/>
        <v>6</v>
      </c>
      <c r="C18" s="736"/>
      <c r="D18" s="737"/>
      <c r="E18" s="738"/>
      <c r="F18" s="739"/>
      <c r="G18" s="740"/>
      <c r="H18" s="741"/>
      <c r="I18" s="741"/>
      <c r="J18" s="741"/>
      <c r="K18" s="742"/>
      <c r="L18" s="743"/>
      <c r="M18" s="744"/>
      <c r="N18" s="744"/>
      <c r="O18" s="745"/>
      <c r="P18" s="388"/>
      <c r="Q18" s="389"/>
      <c r="R18" s="389"/>
      <c r="S18" s="389"/>
      <c r="T18" s="389"/>
      <c r="U18" s="389"/>
      <c r="V18" s="390"/>
      <c r="W18" s="388"/>
      <c r="X18" s="389"/>
      <c r="Y18" s="389"/>
      <c r="Z18" s="389"/>
      <c r="AA18" s="389"/>
      <c r="AB18" s="389"/>
      <c r="AC18" s="390"/>
      <c r="AD18" s="388"/>
      <c r="AE18" s="389"/>
      <c r="AF18" s="389"/>
      <c r="AG18" s="389"/>
      <c r="AH18" s="389"/>
      <c r="AI18" s="389"/>
      <c r="AJ18" s="390"/>
      <c r="AK18" s="388"/>
      <c r="AL18" s="389"/>
      <c r="AM18" s="389"/>
      <c r="AN18" s="389"/>
      <c r="AO18" s="389"/>
      <c r="AP18" s="389"/>
      <c r="AQ18" s="390"/>
      <c r="AR18" s="388"/>
      <c r="AS18" s="389"/>
      <c r="AT18" s="390"/>
      <c r="AU18" s="746">
        <f t="shared" si="3"/>
        <v>0</v>
      </c>
      <c r="AV18" s="747"/>
      <c r="AW18" s="748">
        <f t="shared" si="1"/>
        <v>0</v>
      </c>
      <c r="AX18" s="749"/>
      <c r="AY18" s="750"/>
      <c r="AZ18" s="751"/>
      <c r="BA18" s="751"/>
      <c r="BB18" s="751"/>
      <c r="BC18" s="751"/>
      <c r="BD18" s="752"/>
    </row>
    <row r="19" spans="2:56" ht="38" customHeight="1" x14ac:dyDescent="0.2">
      <c r="B19" s="387">
        <f t="shared" si="2"/>
        <v>7</v>
      </c>
      <c r="C19" s="736"/>
      <c r="D19" s="737"/>
      <c r="E19" s="738"/>
      <c r="F19" s="739"/>
      <c r="G19" s="740"/>
      <c r="H19" s="741"/>
      <c r="I19" s="741"/>
      <c r="J19" s="741"/>
      <c r="K19" s="742"/>
      <c r="L19" s="743"/>
      <c r="M19" s="744"/>
      <c r="N19" s="744"/>
      <c r="O19" s="745"/>
      <c r="P19" s="388"/>
      <c r="Q19" s="389"/>
      <c r="R19" s="389"/>
      <c r="S19" s="389"/>
      <c r="T19" s="389"/>
      <c r="U19" s="389"/>
      <c r="V19" s="390"/>
      <c r="W19" s="388"/>
      <c r="X19" s="389"/>
      <c r="Y19" s="389"/>
      <c r="Z19" s="389"/>
      <c r="AA19" s="389"/>
      <c r="AB19" s="389"/>
      <c r="AC19" s="390"/>
      <c r="AD19" s="388"/>
      <c r="AE19" s="389"/>
      <c r="AF19" s="389"/>
      <c r="AG19" s="389"/>
      <c r="AH19" s="389"/>
      <c r="AI19" s="389"/>
      <c r="AJ19" s="390"/>
      <c r="AK19" s="388"/>
      <c r="AL19" s="389"/>
      <c r="AM19" s="389"/>
      <c r="AN19" s="389"/>
      <c r="AO19" s="389"/>
      <c r="AP19" s="389"/>
      <c r="AQ19" s="390"/>
      <c r="AR19" s="388"/>
      <c r="AS19" s="389"/>
      <c r="AT19" s="390"/>
      <c r="AU19" s="746">
        <f>IF($AZ$3="４週",SUM(P19:AQ19),IF($AZ$3="暦月",SUM(P19:AT19),""))</f>
        <v>0</v>
      </c>
      <c r="AV19" s="747"/>
      <c r="AW19" s="748">
        <f t="shared" si="1"/>
        <v>0</v>
      </c>
      <c r="AX19" s="749"/>
      <c r="AY19" s="750"/>
      <c r="AZ19" s="751"/>
      <c r="BA19" s="751"/>
      <c r="BB19" s="751"/>
      <c r="BC19" s="751"/>
      <c r="BD19" s="752"/>
    </row>
    <row r="20" spans="2:56" ht="38" customHeight="1" x14ac:dyDescent="0.2">
      <c r="B20" s="387">
        <f t="shared" si="2"/>
        <v>8</v>
      </c>
      <c r="C20" s="736"/>
      <c r="D20" s="737"/>
      <c r="E20" s="738"/>
      <c r="F20" s="739"/>
      <c r="G20" s="740"/>
      <c r="H20" s="741"/>
      <c r="I20" s="741"/>
      <c r="J20" s="741"/>
      <c r="K20" s="742"/>
      <c r="L20" s="743"/>
      <c r="M20" s="744"/>
      <c r="N20" s="744"/>
      <c r="O20" s="745"/>
      <c r="P20" s="388"/>
      <c r="Q20" s="389"/>
      <c r="R20" s="389"/>
      <c r="S20" s="389"/>
      <c r="T20" s="389"/>
      <c r="U20" s="389"/>
      <c r="V20" s="390"/>
      <c r="W20" s="388"/>
      <c r="X20" s="389"/>
      <c r="Y20" s="389"/>
      <c r="Z20" s="389"/>
      <c r="AA20" s="389"/>
      <c r="AB20" s="389"/>
      <c r="AC20" s="390"/>
      <c r="AD20" s="388"/>
      <c r="AE20" s="389"/>
      <c r="AF20" s="389"/>
      <c r="AG20" s="389"/>
      <c r="AH20" s="389"/>
      <c r="AI20" s="389"/>
      <c r="AJ20" s="390"/>
      <c r="AK20" s="388"/>
      <c r="AL20" s="389"/>
      <c r="AM20" s="389"/>
      <c r="AN20" s="389"/>
      <c r="AO20" s="389"/>
      <c r="AP20" s="389"/>
      <c r="AQ20" s="390"/>
      <c r="AR20" s="388"/>
      <c r="AS20" s="389"/>
      <c r="AT20" s="390"/>
      <c r="AU20" s="746">
        <f t="shared" si="3"/>
        <v>0</v>
      </c>
      <c r="AV20" s="747"/>
      <c r="AW20" s="748">
        <f t="shared" si="1"/>
        <v>0</v>
      </c>
      <c r="AX20" s="749"/>
      <c r="AY20" s="750"/>
      <c r="AZ20" s="751"/>
      <c r="BA20" s="751"/>
      <c r="BB20" s="751"/>
      <c r="BC20" s="751"/>
      <c r="BD20" s="752"/>
    </row>
    <row r="21" spans="2:56" ht="38" customHeight="1" x14ac:dyDescent="0.2">
      <c r="B21" s="387">
        <f t="shared" si="2"/>
        <v>9</v>
      </c>
      <c r="C21" s="736"/>
      <c r="D21" s="737"/>
      <c r="E21" s="738"/>
      <c r="F21" s="739"/>
      <c r="G21" s="740"/>
      <c r="H21" s="741"/>
      <c r="I21" s="741"/>
      <c r="J21" s="741"/>
      <c r="K21" s="742"/>
      <c r="L21" s="743"/>
      <c r="M21" s="744"/>
      <c r="N21" s="744"/>
      <c r="O21" s="745"/>
      <c r="P21" s="388"/>
      <c r="Q21" s="389"/>
      <c r="R21" s="389"/>
      <c r="S21" s="389"/>
      <c r="T21" s="389"/>
      <c r="U21" s="389"/>
      <c r="V21" s="390"/>
      <c r="W21" s="388"/>
      <c r="X21" s="389"/>
      <c r="Y21" s="389"/>
      <c r="Z21" s="389"/>
      <c r="AA21" s="389"/>
      <c r="AB21" s="389"/>
      <c r="AC21" s="390"/>
      <c r="AD21" s="388"/>
      <c r="AE21" s="389"/>
      <c r="AF21" s="389"/>
      <c r="AG21" s="389"/>
      <c r="AH21" s="389"/>
      <c r="AI21" s="389"/>
      <c r="AJ21" s="390"/>
      <c r="AK21" s="388"/>
      <c r="AL21" s="389"/>
      <c r="AM21" s="389"/>
      <c r="AN21" s="389"/>
      <c r="AO21" s="389"/>
      <c r="AP21" s="389"/>
      <c r="AQ21" s="390"/>
      <c r="AR21" s="388"/>
      <c r="AS21" s="389"/>
      <c r="AT21" s="390"/>
      <c r="AU21" s="746">
        <f t="shared" si="3"/>
        <v>0</v>
      </c>
      <c r="AV21" s="747"/>
      <c r="AW21" s="748">
        <f t="shared" si="1"/>
        <v>0</v>
      </c>
      <c r="AX21" s="749"/>
      <c r="AY21" s="750"/>
      <c r="AZ21" s="751"/>
      <c r="BA21" s="751"/>
      <c r="BB21" s="751"/>
      <c r="BC21" s="751"/>
      <c r="BD21" s="752"/>
    </row>
    <row r="22" spans="2:56" ht="38" customHeight="1" x14ac:dyDescent="0.2">
      <c r="B22" s="387">
        <f t="shared" si="2"/>
        <v>10</v>
      </c>
      <c r="C22" s="736"/>
      <c r="D22" s="737"/>
      <c r="E22" s="738"/>
      <c r="F22" s="739"/>
      <c r="G22" s="740"/>
      <c r="H22" s="741"/>
      <c r="I22" s="741"/>
      <c r="J22" s="741"/>
      <c r="K22" s="742"/>
      <c r="L22" s="743"/>
      <c r="M22" s="744"/>
      <c r="N22" s="744"/>
      <c r="O22" s="745"/>
      <c r="P22" s="388"/>
      <c r="Q22" s="389"/>
      <c r="R22" s="389"/>
      <c r="S22" s="389"/>
      <c r="T22" s="389"/>
      <c r="U22" s="389"/>
      <c r="V22" s="390"/>
      <c r="W22" s="388"/>
      <c r="X22" s="389"/>
      <c r="Y22" s="389"/>
      <c r="Z22" s="389"/>
      <c r="AA22" s="389"/>
      <c r="AB22" s="389"/>
      <c r="AC22" s="390"/>
      <c r="AD22" s="388"/>
      <c r="AE22" s="389"/>
      <c r="AF22" s="389"/>
      <c r="AG22" s="389"/>
      <c r="AH22" s="389"/>
      <c r="AI22" s="389"/>
      <c r="AJ22" s="390"/>
      <c r="AK22" s="388"/>
      <c r="AL22" s="389"/>
      <c r="AM22" s="389"/>
      <c r="AN22" s="389"/>
      <c r="AO22" s="389"/>
      <c r="AP22" s="389"/>
      <c r="AQ22" s="390"/>
      <c r="AR22" s="388"/>
      <c r="AS22" s="389"/>
      <c r="AT22" s="390"/>
      <c r="AU22" s="746">
        <f t="shared" si="3"/>
        <v>0</v>
      </c>
      <c r="AV22" s="747"/>
      <c r="AW22" s="748">
        <f t="shared" si="1"/>
        <v>0</v>
      </c>
      <c r="AX22" s="749"/>
      <c r="AY22" s="750"/>
      <c r="AZ22" s="751"/>
      <c r="BA22" s="751"/>
      <c r="BB22" s="751"/>
      <c r="BC22" s="751"/>
      <c r="BD22" s="752"/>
    </row>
    <row r="23" spans="2:56" ht="38" customHeight="1" x14ac:dyDescent="0.2">
      <c r="B23" s="387">
        <f t="shared" si="2"/>
        <v>11</v>
      </c>
      <c r="C23" s="736"/>
      <c r="D23" s="737"/>
      <c r="E23" s="738"/>
      <c r="F23" s="739"/>
      <c r="G23" s="740"/>
      <c r="H23" s="741"/>
      <c r="I23" s="741"/>
      <c r="J23" s="741"/>
      <c r="K23" s="742"/>
      <c r="L23" s="743"/>
      <c r="M23" s="744"/>
      <c r="N23" s="744"/>
      <c r="O23" s="745"/>
      <c r="P23" s="388"/>
      <c r="Q23" s="389"/>
      <c r="R23" s="389"/>
      <c r="S23" s="389"/>
      <c r="T23" s="389"/>
      <c r="U23" s="389"/>
      <c r="V23" s="390"/>
      <c r="W23" s="388"/>
      <c r="X23" s="389"/>
      <c r="Y23" s="389"/>
      <c r="Z23" s="389"/>
      <c r="AA23" s="389"/>
      <c r="AB23" s="389"/>
      <c r="AC23" s="390"/>
      <c r="AD23" s="388"/>
      <c r="AE23" s="389"/>
      <c r="AF23" s="389"/>
      <c r="AG23" s="389"/>
      <c r="AH23" s="389"/>
      <c r="AI23" s="389"/>
      <c r="AJ23" s="390"/>
      <c r="AK23" s="388"/>
      <c r="AL23" s="389"/>
      <c r="AM23" s="389"/>
      <c r="AN23" s="389"/>
      <c r="AO23" s="389"/>
      <c r="AP23" s="389"/>
      <c r="AQ23" s="390"/>
      <c r="AR23" s="388"/>
      <c r="AS23" s="389"/>
      <c r="AT23" s="390"/>
      <c r="AU23" s="746">
        <f t="shared" si="3"/>
        <v>0</v>
      </c>
      <c r="AV23" s="747"/>
      <c r="AW23" s="748">
        <f t="shared" si="1"/>
        <v>0</v>
      </c>
      <c r="AX23" s="749"/>
      <c r="AY23" s="750"/>
      <c r="AZ23" s="751"/>
      <c r="BA23" s="751"/>
      <c r="BB23" s="751"/>
      <c r="BC23" s="751"/>
      <c r="BD23" s="752"/>
    </row>
    <row r="24" spans="2:56" ht="38" customHeight="1" x14ac:dyDescent="0.2">
      <c r="B24" s="387">
        <f t="shared" si="2"/>
        <v>12</v>
      </c>
      <c r="C24" s="736"/>
      <c r="D24" s="737"/>
      <c r="E24" s="738"/>
      <c r="F24" s="739"/>
      <c r="G24" s="740"/>
      <c r="H24" s="741"/>
      <c r="I24" s="741"/>
      <c r="J24" s="741"/>
      <c r="K24" s="742"/>
      <c r="L24" s="743"/>
      <c r="M24" s="744"/>
      <c r="N24" s="744"/>
      <c r="O24" s="745"/>
      <c r="P24" s="388"/>
      <c r="Q24" s="389"/>
      <c r="R24" s="389"/>
      <c r="S24" s="389"/>
      <c r="T24" s="389"/>
      <c r="U24" s="389"/>
      <c r="V24" s="390"/>
      <c r="W24" s="388"/>
      <c r="X24" s="389"/>
      <c r="Y24" s="389"/>
      <c r="Z24" s="389"/>
      <c r="AA24" s="389"/>
      <c r="AB24" s="389"/>
      <c r="AC24" s="390"/>
      <c r="AD24" s="388"/>
      <c r="AE24" s="389"/>
      <c r="AF24" s="389"/>
      <c r="AG24" s="389"/>
      <c r="AH24" s="389"/>
      <c r="AI24" s="389"/>
      <c r="AJ24" s="390"/>
      <c r="AK24" s="388"/>
      <c r="AL24" s="389"/>
      <c r="AM24" s="389"/>
      <c r="AN24" s="389"/>
      <c r="AO24" s="389"/>
      <c r="AP24" s="389"/>
      <c r="AQ24" s="390"/>
      <c r="AR24" s="388"/>
      <c r="AS24" s="389"/>
      <c r="AT24" s="390"/>
      <c r="AU24" s="746">
        <f t="shared" si="3"/>
        <v>0</v>
      </c>
      <c r="AV24" s="747"/>
      <c r="AW24" s="748">
        <f t="shared" si="1"/>
        <v>0</v>
      </c>
      <c r="AX24" s="749"/>
      <c r="AY24" s="750"/>
      <c r="AZ24" s="751"/>
      <c r="BA24" s="751"/>
      <c r="BB24" s="751"/>
      <c r="BC24" s="751"/>
      <c r="BD24" s="752"/>
    </row>
    <row r="25" spans="2:56" ht="38" customHeight="1" x14ac:dyDescent="0.2">
      <c r="B25" s="387">
        <f t="shared" si="2"/>
        <v>13</v>
      </c>
      <c r="C25" s="736"/>
      <c r="D25" s="737"/>
      <c r="E25" s="738"/>
      <c r="F25" s="739"/>
      <c r="G25" s="740"/>
      <c r="H25" s="741"/>
      <c r="I25" s="741"/>
      <c r="J25" s="741"/>
      <c r="K25" s="742"/>
      <c r="L25" s="743"/>
      <c r="M25" s="744"/>
      <c r="N25" s="744"/>
      <c r="O25" s="745"/>
      <c r="P25" s="388"/>
      <c r="Q25" s="389"/>
      <c r="R25" s="389"/>
      <c r="S25" s="389"/>
      <c r="T25" s="389"/>
      <c r="U25" s="389"/>
      <c r="V25" s="390"/>
      <c r="W25" s="388"/>
      <c r="X25" s="389"/>
      <c r="Y25" s="389"/>
      <c r="Z25" s="389"/>
      <c r="AA25" s="389"/>
      <c r="AB25" s="389"/>
      <c r="AC25" s="390"/>
      <c r="AD25" s="388"/>
      <c r="AE25" s="389"/>
      <c r="AF25" s="389"/>
      <c r="AG25" s="389"/>
      <c r="AH25" s="389"/>
      <c r="AI25" s="389"/>
      <c r="AJ25" s="390"/>
      <c r="AK25" s="388"/>
      <c r="AL25" s="389"/>
      <c r="AM25" s="389"/>
      <c r="AN25" s="389"/>
      <c r="AO25" s="389"/>
      <c r="AP25" s="389"/>
      <c r="AQ25" s="390"/>
      <c r="AR25" s="388"/>
      <c r="AS25" s="389"/>
      <c r="AT25" s="390"/>
      <c r="AU25" s="746">
        <f t="shared" si="3"/>
        <v>0</v>
      </c>
      <c r="AV25" s="747"/>
      <c r="AW25" s="748">
        <f t="shared" si="1"/>
        <v>0</v>
      </c>
      <c r="AX25" s="749"/>
      <c r="AY25" s="750"/>
      <c r="AZ25" s="751"/>
      <c r="BA25" s="751"/>
      <c r="BB25" s="751"/>
      <c r="BC25" s="751"/>
      <c r="BD25" s="752"/>
    </row>
    <row r="26" spans="2:56" ht="38" customHeight="1" x14ac:dyDescent="0.2">
      <c r="B26" s="387">
        <f t="shared" si="2"/>
        <v>14</v>
      </c>
      <c r="C26" s="736"/>
      <c r="D26" s="737"/>
      <c r="E26" s="738"/>
      <c r="F26" s="739"/>
      <c r="G26" s="740"/>
      <c r="H26" s="741"/>
      <c r="I26" s="741"/>
      <c r="J26" s="741"/>
      <c r="K26" s="742"/>
      <c r="L26" s="743"/>
      <c r="M26" s="744"/>
      <c r="N26" s="744"/>
      <c r="O26" s="745"/>
      <c r="P26" s="388"/>
      <c r="Q26" s="389"/>
      <c r="R26" s="389"/>
      <c r="S26" s="389"/>
      <c r="T26" s="389"/>
      <c r="U26" s="389"/>
      <c r="V26" s="390"/>
      <c r="W26" s="388"/>
      <c r="X26" s="389"/>
      <c r="Y26" s="389"/>
      <c r="Z26" s="389"/>
      <c r="AA26" s="389"/>
      <c r="AB26" s="389"/>
      <c r="AC26" s="390"/>
      <c r="AD26" s="388"/>
      <c r="AE26" s="389"/>
      <c r="AF26" s="389"/>
      <c r="AG26" s="389"/>
      <c r="AH26" s="389"/>
      <c r="AI26" s="389"/>
      <c r="AJ26" s="390"/>
      <c r="AK26" s="388"/>
      <c r="AL26" s="389"/>
      <c r="AM26" s="389"/>
      <c r="AN26" s="389"/>
      <c r="AO26" s="389"/>
      <c r="AP26" s="389"/>
      <c r="AQ26" s="390"/>
      <c r="AR26" s="388"/>
      <c r="AS26" s="389"/>
      <c r="AT26" s="390"/>
      <c r="AU26" s="746">
        <f t="shared" si="3"/>
        <v>0</v>
      </c>
      <c r="AV26" s="747"/>
      <c r="AW26" s="748">
        <f t="shared" si="1"/>
        <v>0</v>
      </c>
      <c r="AX26" s="749"/>
      <c r="AY26" s="750"/>
      <c r="AZ26" s="751"/>
      <c r="BA26" s="751"/>
      <c r="BB26" s="751"/>
      <c r="BC26" s="751"/>
      <c r="BD26" s="752"/>
    </row>
    <row r="27" spans="2:56" ht="38" customHeight="1" x14ac:dyDescent="0.2">
      <c r="B27" s="387">
        <f t="shared" si="2"/>
        <v>15</v>
      </c>
      <c r="C27" s="736"/>
      <c r="D27" s="737"/>
      <c r="E27" s="738"/>
      <c r="F27" s="739"/>
      <c r="G27" s="740"/>
      <c r="H27" s="741"/>
      <c r="I27" s="741"/>
      <c r="J27" s="741"/>
      <c r="K27" s="742"/>
      <c r="L27" s="743"/>
      <c r="M27" s="744"/>
      <c r="N27" s="744"/>
      <c r="O27" s="745"/>
      <c r="P27" s="388"/>
      <c r="Q27" s="389"/>
      <c r="R27" s="389"/>
      <c r="S27" s="389"/>
      <c r="T27" s="389"/>
      <c r="U27" s="389"/>
      <c r="V27" s="390"/>
      <c r="W27" s="388"/>
      <c r="X27" s="389"/>
      <c r="Y27" s="389"/>
      <c r="Z27" s="389"/>
      <c r="AA27" s="389"/>
      <c r="AB27" s="389"/>
      <c r="AC27" s="390"/>
      <c r="AD27" s="388"/>
      <c r="AE27" s="389"/>
      <c r="AF27" s="389"/>
      <c r="AG27" s="389"/>
      <c r="AH27" s="389"/>
      <c r="AI27" s="389"/>
      <c r="AJ27" s="390"/>
      <c r="AK27" s="388"/>
      <c r="AL27" s="389"/>
      <c r="AM27" s="389"/>
      <c r="AN27" s="389"/>
      <c r="AO27" s="389"/>
      <c r="AP27" s="389"/>
      <c r="AQ27" s="390"/>
      <c r="AR27" s="388"/>
      <c r="AS27" s="389"/>
      <c r="AT27" s="390"/>
      <c r="AU27" s="746">
        <f t="shared" si="3"/>
        <v>0</v>
      </c>
      <c r="AV27" s="747"/>
      <c r="AW27" s="748">
        <f t="shared" si="1"/>
        <v>0</v>
      </c>
      <c r="AX27" s="749"/>
      <c r="AY27" s="750"/>
      <c r="AZ27" s="751"/>
      <c r="BA27" s="751"/>
      <c r="BB27" s="751"/>
      <c r="BC27" s="751"/>
      <c r="BD27" s="752"/>
    </row>
    <row r="28" spans="2:56" ht="38" customHeight="1" x14ac:dyDescent="0.2">
      <c r="B28" s="387">
        <f t="shared" si="2"/>
        <v>16</v>
      </c>
      <c r="C28" s="736"/>
      <c r="D28" s="737"/>
      <c r="E28" s="738"/>
      <c r="F28" s="739"/>
      <c r="G28" s="740"/>
      <c r="H28" s="741"/>
      <c r="I28" s="741"/>
      <c r="J28" s="741"/>
      <c r="K28" s="742"/>
      <c r="L28" s="743"/>
      <c r="M28" s="744"/>
      <c r="N28" s="744"/>
      <c r="O28" s="745"/>
      <c r="P28" s="388"/>
      <c r="Q28" s="389"/>
      <c r="R28" s="389"/>
      <c r="S28" s="389"/>
      <c r="T28" s="389"/>
      <c r="U28" s="389"/>
      <c r="V28" s="390"/>
      <c r="W28" s="388"/>
      <c r="X28" s="389"/>
      <c r="Y28" s="389"/>
      <c r="Z28" s="389"/>
      <c r="AA28" s="389"/>
      <c r="AB28" s="389"/>
      <c r="AC28" s="390"/>
      <c r="AD28" s="388"/>
      <c r="AE28" s="389"/>
      <c r="AF28" s="389"/>
      <c r="AG28" s="389"/>
      <c r="AH28" s="389"/>
      <c r="AI28" s="389"/>
      <c r="AJ28" s="390"/>
      <c r="AK28" s="388"/>
      <c r="AL28" s="389"/>
      <c r="AM28" s="389"/>
      <c r="AN28" s="389"/>
      <c r="AO28" s="389"/>
      <c r="AP28" s="389"/>
      <c r="AQ28" s="390"/>
      <c r="AR28" s="388"/>
      <c r="AS28" s="389"/>
      <c r="AT28" s="390"/>
      <c r="AU28" s="746">
        <f t="shared" si="3"/>
        <v>0</v>
      </c>
      <c r="AV28" s="747"/>
      <c r="AW28" s="748">
        <f t="shared" si="1"/>
        <v>0</v>
      </c>
      <c r="AX28" s="749"/>
      <c r="AY28" s="750"/>
      <c r="AZ28" s="751"/>
      <c r="BA28" s="751"/>
      <c r="BB28" s="751"/>
      <c r="BC28" s="751"/>
      <c r="BD28" s="752"/>
    </row>
    <row r="29" spans="2:56" ht="38" customHeight="1" x14ac:dyDescent="0.2">
      <c r="B29" s="387">
        <f t="shared" si="2"/>
        <v>17</v>
      </c>
      <c r="C29" s="736"/>
      <c r="D29" s="737"/>
      <c r="E29" s="738"/>
      <c r="F29" s="739"/>
      <c r="G29" s="740"/>
      <c r="H29" s="741"/>
      <c r="I29" s="741"/>
      <c r="J29" s="741"/>
      <c r="K29" s="742"/>
      <c r="L29" s="743"/>
      <c r="M29" s="744"/>
      <c r="N29" s="744"/>
      <c r="O29" s="745"/>
      <c r="P29" s="388"/>
      <c r="Q29" s="389"/>
      <c r="R29" s="389"/>
      <c r="S29" s="389"/>
      <c r="T29" s="389"/>
      <c r="U29" s="389"/>
      <c r="V29" s="390"/>
      <c r="W29" s="388"/>
      <c r="X29" s="389"/>
      <c r="Y29" s="389"/>
      <c r="Z29" s="389"/>
      <c r="AA29" s="389"/>
      <c r="AB29" s="389"/>
      <c r="AC29" s="390"/>
      <c r="AD29" s="388"/>
      <c r="AE29" s="389"/>
      <c r="AF29" s="389"/>
      <c r="AG29" s="389"/>
      <c r="AH29" s="389"/>
      <c r="AI29" s="389"/>
      <c r="AJ29" s="390"/>
      <c r="AK29" s="388"/>
      <c r="AL29" s="389"/>
      <c r="AM29" s="389"/>
      <c r="AN29" s="389"/>
      <c r="AO29" s="389"/>
      <c r="AP29" s="389"/>
      <c r="AQ29" s="390"/>
      <c r="AR29" s="388"/>
      <c r="AS29" s="389"/>
      <c r="AT29" s="390"/>
      <c r="AU29" s="746">
        <f t="shared" si="3"/>
        <v>0</v>
      </c>
      <c r="AV29" s="747"/>
      <c r="AW29" s="748">
        <f t="shared" si="1"/>
        <v>0</v>
      </c>
      <c r="AX29" s="749"/>
      <c r="AY29" s="750"/>
      <c r="AZ29" s="751"/>
      <c r="BA29" s="751"/>
      <c r="BB29" s="751"/>
      <c r="BC29" s="751"/>
      <c r="BD29" s="752"/>
    </row>
    <row r="30" spans="2:56" ht="38" customHeight="1" thickBot="1" x14ac:dyDescent="0.25">
      <c r="B30" s="391">
        <f t="shared" si="2"/>
        <v>18</v>
      </c>
      <c r="C30" s="767"/>
      <c r="D30" s="768"/>
      <c r="E30" s="769"/>
      <c r="F30" s="770"/>
      <c r="G30" s="771"/>
      <c r="H30" s="772"/>
      <c r="I30" s="772"/>
      <c r="J30" s="772"/>
      <c r="K30" s="773"/>
      <c r="L30" s="774"/>
      <c r="M30" s="775"/>
      <c r="N30" s="775"/>
      <c r="O30" s="776"/>
      <c r="P30" s="392"/>
      <c r="Q30" s="393"/>
      <c r="R30" s="393"/>
      <c r="S30" s="393"/>
      <c r="T30" s="393"/>
      <c r="U30" s="393"/>
      <c r="V30" s="394"/>
      <c r="W30" s="392"/>
      <c r="X30" s="393"/>
      <c r="Y30" s="393"/>
      <c r="Z30" s="393"/>
      <c r="AA30" s="393"/>
      <c r="AB30" s="393"/>
      <c r="AC30" s="394"/>
      <c r="AD30" s="392"/>
      <c r="AE30" s="393"/>
      <c r="AF30" s="393"/>
      <c r="AG30" s="393"/>
      <c r="AH30" s="393"/>
      <c r="AI30" s="393"/>
      <c r="AJ30" s="394"/>
      <c r="AK30" s="392"/>
      <c r="AL30" s="393"/>
      <c r="AM30" s="393"/>
      <c r="AN30" s="393"/>
      <c r="AO30" s="393"/>
      <c r="AP30" s="393"/>
      <c r="AQ30" s="394"/>
      <c r="AR30" s="392"/>
      <c r="AS30" s="393"/>
      <c r="AT30" s="394"/>
      <c r="AU30" s="777">
        <f t="shared" si="3"/>
        <v>0</v>
      </c>
      <c r="AV30" s="778"/>
      <c r="AW30" s="779">
        <f t="shared" si="1"/>
        <v>0</v>
      </c>
      <c r="AX30" s="780"/>
      <c r="AY30" s="781"/>
      <c r="AZ30" s="782"/>
      <c r="BA30" s="782"/>
      <c r="BB30" s="782"/>
      <c r="BC30" s="782"/>
      <c r="BD30" s="783"/>
    </row>
    <row r="31" spans="2:56" ht="20.25" customHeight="1" x14ac:dyDescent="0.2">
      <c r="C31" s="395"/>
      <c r="D31" s="396"/>
      <c r="E31" s="397"/>
      <c r="AC31" s="373"/>
    </row>
    <row r="32" spans="2:56" ht="20.25" customHeight="1" x14ac:dyDescent="0.2">
      <c r="B32" s="364" t="s">
        <v>66</v>
      </c>
      <c r="C32" s="364"/>
      <c r="D32" s="364"/>
      <c r="E32" s="364"/>
      <c r="F32" s="364"/>
      <c r="G32" s="364"/>
      <c r="H32" s="364"/>
      <c r="I32" s="364"/>
      <c r="J32" s="364"/>
      <c r="K32" s="364"/>
      <c r="L32" s="370"/>
      <c r="M32" s="364"/>
      <c r="N32" s="364"/>
      <c r="O32" s="364"/>
      <c r="P32" s="364"/>
      <c r="Q32" s="364"/>
      <c r="R32" s="364"/>
      <c r="S32" s="364"/>
      <c r="T32" s="364" t="s">
        <v>67</v>
      </c>
      <c r="U32" s="364"/>
      <c r="V32" s="364"/>
      <c r="W32" s="364"/>
      <c r="X32" s="364"/>
      <c r="Y32" s="364"/>
      <c r="Z32" s="399"/>
    </row>
    <row r="33" spans="2:26" ht="20.25" customHeight="1" x14ac:dyDescent="0.2">
      <c r="B33" s="364"/>
      <c r="C33" s="793" t="s">
        <v>68</v>
      </c>
      <c r="D33" s="793"/>
      <c r="E33" s="793" t="s">
        <v>69</v>
      </c>
      <c r="F33" s="793"/>
      <c r="G33" s="793"/>
      <c r="H33" s="793"/>
      <c r="I33" s="364"/>
      <c r="J33" s="795" t="s">
        <v>70</v>
      </c>
      <c r="K33" s="795"/>
      <c r="L33" s="795"/>
      <c r="M33" s="795"/>
      <c r="N33" s="364"/>
      <c r="O33" s="364"/>
      <c r="P33" s="400" t="s">
        <v>71</v>
      </c>
      <c r="Q33" s="400"/>
      <c r="R33" s="364"/>
      <c r="S33" s="364"/>
      <c r="T33" s="784" t="s">
        <v>72</v>
      </c>
      <c r="U33" s="786"/>
      <c r="V33" s="784" t="s">
        <v>73</v>
      </c>
      <c r="W33" s="785"/>
      <c r="X33" s="785"/>
      <c r="Y33" s="786"/>
      <c r="Z33" s="399"/>
    </row>
    <row r="34" spans="2:26" ht="20.25" customHeight="1" x14ac:dyDescent="0.2">
      <c r="B34" s="364"/>
      <c r="C34" s="794"/>
      <c r="D34" s="794"/>
      <c r="E34" s="794" t="s">
        <v>74</v>
      </c>
      <c r="F34" s="794"/>
      <c r="G34" s="794" t="s">
        <v>75</v>
      </c>
      <c r="H34" s="794"/>
      <c r="I34" s="364"/>
      <c r="J34" s="794" t="s">
        <v>74</v>
      </c>
      <c r="K34" s="794"/>
      <c r="L34" s="794" t="s">
        <v>75</v>
      </c>
      <c r="M34" s="794"/>
      <c r="N34" s="364"/>
      <c r="O34" s="364"/>
      <c r="P34" s="400" t="s">
        <v>76</v>
      </c>
      <c r="Q34" s="400"/>
      <c r="R34" s="364"/>
      <c r="S34" s="364"/>
      <c r="T34" s="784" t="s">
        <v>77</v>
      </c>
      <c r="U34" s="786"/>
      <c r="V34" s="784" t="s">
        <v>78</v>
      </c>
      <c r="W34" s="785"/>
      <c r="X34" s="785"/>
      <c r="Y34" s="786"/>
      <c r="Z34" s="401"/>
    </row>
    <row r="35" spans="2:26" ht="20.25" customHeight="1" x14ac:dyDescent="0.2">
      <c r="B35" s="364"/>
      <c r="C35" s="784" t="s">
        <v>77</v>
      </c>
      <c r="D35" s="786"/>
      <c r="E35" s="787">
        <f>SUMIFS($AU$13:$AV$30,$C$13:$D$30,"看護職員",$E$13:$F$30,"A")</f>
        <v>0</v>
      </c>
      <c r="F35" s="788"/>
      <c r="G35" s="789">
        <f>SUMIFS($AW$13:$AX$30,$C$13:$D$30,"看護職員",$E$13:$F$30,"A")</f>
        <v>0</v>
      </c>
      <c r="H35" s="790"/>
      <c r="I35" s="402"/>
      <c r="J35" s="791">
        <v>0</v>
      </c>
      <c r="K35" s="792"/>
      <c r="L35" s="791">
        <v>0</v>
      </c>
      <c r="M35" s="792"/>
      <c r="N35" s="402"/>
      <c r="O35" s="402"/>
      <c r="P35" s="791">
        <v>0</v>
      </c>
      <c r="Q35" s="792"/>
      <c r="R35" s="364"/>
      <c r="S35" s="364"/>
      <c r="T35" s="784" t="s">
        <v>79</v>
      </c>
      <c r="U35" s="786"/>
      <c r="V35" s="784" t="s">
        <v>80</v>
      </c>
      <c r="W35" s="785"/>
      <c r="X35" s="785"/>
      <c r="Y35" s="786"/>
      <c r="Z35" s="403"/>
    </row>
    <row r="36" spans="2:26" ht="20.25" customHeight="1" x14ac:dyDescent="0.2">
      <c r="B36" s="364"/>
      <c r="C36" s="784" t="s">
        <v>79</v>
      </c>
      <c r="D36" s="786"/>
      <c r="E36" s="787">
        <f>SUMIFS($AU$13:$AV$30,$C$13:$D$30,"看護職員",$E$13:$F$30,"B")</f>
        <v>0</v>
      </c>
      <c r="F36" s="788"/>
      <c r="G36" s="789">
        <f>SUMIFS($AW$13:$AX$30,$C$13:$D$30,"看護職員",$E$13:$F$30,"B")</f>
        <v>0</v>
      </c>
      <c r="H36" s="790"/>
      <c r="I36" s="402"/>
      <c r="J36" s="791">
        <v>0</v>
      </c>
      <c r="K36" s="792"/>
      <c r="L36" s="791">
        <v>0</v>
      </c>
      <c r="M36" s="792"/>
      <c r="N36" s="402"/>
      <c r="O36" s="402"/>
      <c r="P36" s="791">
        <v>0</v>
      </c>
      <c r="Q36" s="792"/>
      <c r="R36" s="364"/>
      <c r="S36" s="364"/>
      <c r="T36" s="784" t="s">
        <v>81</v>
      </c>
      <c r="U36" s="786"/>
      <c r="V36" s="784" t="s">
        <v>82</v>
      </c>
      <c r="W36" s="785"/>
      <c r="X36" s="785"/>
      <c r="Y36" s="786"/>
      <c r="Z36" s="403"/>
    </row>
    <row r="37" spans="2:26" ht="20.25" customHeight="1" x14ac:dyDescent="0.2">
      <c r="B37" s="364"/>
      <c r="C37" s="784" t="s">
        <v>81</v>
      </c>
      <c r="D37" s="786"/>
      <c r="E37" s="787">
        <f>SUMIFS($AU$13:$AV$30,$C$13:$D$30,"看護職員",$E$13:$F$30,"C")</f>
        <v>0</v>
      </c>
      <c r="F37" s="788"/>
      <c r="G37" s="789">
        <f>SUMIFS($AW$13:$AX$30,$C$13:$D$30,"看護職員",$E$13:$F$30,"C")</f>
        <v>0</v>
      </c>
      <c r="H37" s="790"/>
      <c r="I37" s="402"/>
      <c r="J37" s="791">
        <v>0</v>
      </c>
      <c r="K37" s="792"/>
      <c r="L37" s="796">
        <v>0</v>
      </c>
      <c r="M37" s="797"/>
      <c r="N37" s="402"/>
      <c r="O37" s="402"/>
      <c r="P37" s="787" t="s">
        <v>83</v>
      </c>
      <c r="Q37" s="788"/>
      <c r="R37" s="364"/>
      <c r="S37" s="364"/>
      <c r="T37" s="784" t="s">
        <v>84</v>
      </c>
      <c r="U37" s="786"/>
      <c r="V37" s="784" t="s">
        <v>85</v>
      </c>
      <c r="W37" s="785"/>
      <c r="X37" s="785"/>
      <c r="Y37" s="786"/>
      <c r="Z37" s="404"/>
    </row>
    <row r="38" spans="2:26" ht="20.25" customHeight="1" x14ac:dyDescent="0.2">
      <c r="B38" s="364"/>
      <c r="C38" s="784" t="s">
        <v>84</v>
      </c>
      <c r="D38" s="786"/>
      <c r="E38" s="787">
        <f>SUMIFS($AU$13:$AV$30,$C$13:$D$30,"看護職員",$E$13:$F$30,"D")</f>
        <v>0</v>
      </c>
      <c r="F38" s="788"/>
      <c r="G38" s="789">
        <f>SUMIFS($AW$13:$AX$30,$C$13:$D$30,"看護職員",$E$13:$F$30,"D")</f>
        <v>0</v>
      </c>
      <c r="H38" s="790"/>
      <c r="I38" s="402"/>
      <c r="J38" s="791">
        <v>0</v>
      </c>
      <c r="K38" s="792"/>
      <c r="L38" s="796">
        <v>0</v>
      </c>
      <c r="M38" s="797"/>
      <c r="N38" s="402"/>
      <c r="O38" s="402"/>
      <c r="P38" s="787" t="s">
        <v>83</v>
      </c>
      <c r="Q38" s="788"/>
      <c r="R38" s="364"/>
      <c r="S38" s="364"/>
      <c r="T38" s="364"/>
      <c r="U38" s="799"/>
      <c r="V38" s="799"/>
      <c r="W38" s="800"/>
      <c r="X38" s="800"/>
      <c r="Y38" s="405"/>
      <c r="Z38" s="405"/>
    </row>
    <row r="39" spans="2:26" ht="20.25" customHeight="1" x14ac:dyDescent="0.2">
      <c r="B39" s="364"/>
      <c r="C39" s="784" t="s">
        <v>86</v>
      </c>
      <c r="D39" s="786"/>
      <c r="E39" s="787">
        <f>SUM(E35:F38)</f>
        <v>0</v>
      </c>
      <c r="F39" s="788"/>
      <c r="G39" s="789">
        <f>SUM(G35:H38)</f>
        <v>0</v>
      </c>
      <c r="H39" s="790"/>
      <c r="I39" s="402"/>
      <c r="J39" s="787">
        <f>SUM(J35:K38)</f>
        <v>0</v>
      </c>
      <c r="K39" s="788"/>
      <c r="L39" s="787">
        <f>SUM(L35:M38)</f>
        <v>0</v>
      </c>
      <c r="M39" s="788"/>
      <c r="N39" s="402"/>
      <c r="O39" s="402"/>
      <c r="P39" s="787">
        <f>SUM(P35:Q36)</f>
        <v>0</v>
      </c>
      <c r="Q39" s="788"/>
      <c r="R39" s="364"/>
      <c r="S39" s="364"/>
      <c r="T39" s="364"/>
      <c r="U39" s="799"/>
      <c r="V39" s="799"/>
      <c r="W39" s="800"/>
      <c r="X39" s="800"/>
      <c r="Y39" s="406"/>
      <c r="Z39" s="406"/>
    </row>
    <row r="40" spans="2:26" ht="20.25" customHeight="1" x14ac:dyDescent="0.2">
      <c r="B40" s="364"/>
      <c r="C40" s="364"/>
      <c r="D40" s="364"/>
      <c r="E40" s="364"/>
      <c r="F40" s="364"/>
      <c r="G40" s="364"/>
      <c r="H40" s="364"/>
      <c r="I40" s="364"/>
      <c r="J40" s="364"/>
      <c r="K40" s="364"/>
      <c r="L40" s="370"/>
      <c r="M40" s="364"/>
      <c r="N40" s="364"/>
      <c r="O40" s="364"/>
      <c r="P40" s="364"/>
      <c r="Q40" s="364"/>
      <c r="R40" s="364"/>
      <c r="S40" s="364"/>
      <c r="T40" s="364"/>
      <c r="U40" s="399"/>
      <c r="V40" s="399"/>
      <c r="W40" s="399"/>
      <c r="X40" s="399"/>
      <c r="Y40" s="399"/>
      <c r="Z40" s="399"/>
    </row>
    <row r="41" spans="2:26" ht="20.25" customHeight="1" x14ac:dyDescent="0.2">
      <c r="B41" s="364"/>
      <c r="C41" s="370" t="s">
        <v>87</v>
      </c>
      <c r="D41" s="364"/>
      <c r="E41" s="364"/>
      <c r="F41" s="364"/>
      <c r="G41" s="364"/>
      <c r="H41" s="364"/>
      <c r="I41" s="407" t="s">
        <v>88</v>
      </c>
      <c r="J41" s="807" t="s">
        <v>89</v>
      </c>
      <c r="K41" s="808"/>
      <c r="L41" s="408"/>
      <c r="M41" s="407"/>
      <c r="N41" s="364"/>
      <c r="O41" s="364"/>
      <c r="P41" s="364"/>
      <c r="Q41" s="364"/>
      <c r="R41" s="364"/>
      <c r="S41" s="364"/>
      <c r="T41" s="364"/>
      <c r="U41" s="409"/>
      <c r="V41" s="399"/>
      <c r="W41" s="399"/>
      <c r="X41" s="399"/>
      <c r="Y41" s="399"/>
      <c r="Z41" s="399"/>
    </row>
    <row r="42" spans="2:26" ht="20.25" customHeight="1" x14ac:dyDescent="0.2">
      <c r="B42" s="364"/>
      <c r="C42" s="364" t="s">
        <v>90</v>
      </c>
      <c r="D42" s="364"/>
      <c r="E42" s="364"/>
      <c r="F42" s="364"/>
      <c r="G42" s="364"/>
      <c r="H42" s="364" t="s">
        <v>91</v>
      </c>
      <c r="I42" s="364"/>
      <c r="J42" s="364"/>
      <c r="K42" s="364"/>
      <c r="L42" s="370"/>
      <c r="M42" s="364"/>
      <c r="N42" s="364"/>
      <c r="O42" s="364"/>
      <c r="P42" s="364"/>
      <c r="Q42" s="364"/>
      <c r="R42" s="364"/>
      <c r="S42" s="364"/>
      <c r="T42" s="364"/>
      <c r="U42" s="399"/>
      <c r="V42" s="399"/>
      <c r="W42" s="399"/>
      <c r="X42" s="399"/>
      <c r="Y42" s="399"/>
      <c r="Z42" s="399"/>
    </row>
    <row r="43" spans="2:26" ht="20.25" customHeight="1" x14ac:dyDescent="0.2">
      <c r="B43" s="364"/>
      <c r="C43" s="364" t="str">
        <f>IF($J$41="週","対象時間数（週平均）","対象時間数（当月合計）")</f>
        <v>対象時間数（週平均）</v>
      </c>
      <c r="D43" s="364"/>
      <c r="E43" s="364"/>
      <c r="F43" s="364"/>
      <c r="G43" s="364"/>
      <c r="H43" s="364" t="str">
        <f>IF($J$41="週","週に勤務すべき時間数","当月に勤務すべき時間数")</f>
        <v>週に勤務すべき時間数</v>
      </c>
      <c r="I43" s="364"/>
      <c r="J43" s="364"/>
      <c r="K43" s="364"/>
      <c r="L43" s="370"/>
      <c r="M43" s="794" t="s">
        <v>92</v>
      </c>
      <c r="N43" s="794"/>
      <c r="O43" s="794"/>
      <c r="P43" s="794"/>
      <c r="Q43" s="364"/>
      <c r="R43" s="364"/>
      <c r="S43" s="364"/>
      <c r="T43" s="364"/>
      <c r="U43" s="399"/>
      <c r="V43" s="399"/>
      <c r="W43" s="399"/>
      <c r="X43" s="399"/>
      <c r="Y43" s="399"/>
      <c r="Z43" s="399"/>
    </row>
    <row r="44" spans="2:26" ht="20.25" customHeight="1" x14ac:dyDescent="0.2">
      <c r="B44" s="364"/>
      <c r="C44" s="809">
        <f>IF($J$41="週",L39,J39)</f>
        <v>0</v>
      </c>
      <c r="D44" s="810"/>
      <c r="E44" s="810"/>
      <c r="F44" s="811"/>
      <c r="G44" s="410" t="s">
        <v>93</v>
      </c>
      <c r="H44" s="784">
        <f>IF($J$41="週",$AV$5,$AZ$5)</f>
        <v>0</v>
      </c>
      <c r="I44" s="785"/>
      <c r="J44" s="785"/>
      <c r="K44" s="786"/>
      <c r="L44" s="410" t="s">
        <v>94</v>
      </c>
      <c r="M44" s="801" t="e">
        <f>ROUNDDOWN(C44/H44,1)</f>
        <v>#DIV/0!</v>
      </c>
      <c r="N44" s="802"/>
      <c r="O44" s="802"/>
      <c r="P44" s="803"/>
      <c r="Q44" s="364"/>
      <c r="R44" s="364"/>
      <c r="S44" s="364"/>
      <c r="T44" s="364"/>
      <c r="U44" s="798"/>
      <c r="V44" s="798"/>
      <c r="W44" s="798"/>
      <c r="X44" s="798"/>
      <c r="Y44" s="403"/>
      <c r="Z44" s="399"/>
    </row>
    <row r="45" spans="2:26" ht="20.25" customHeight="1" x14ac:dyDescent="0.2">
      <c r="B45" s="364"/>
      <c r="C45" s="364"/>
      <c r="D45" s="364"/>
      <c r="E45" s="364"/>
      <c r="F45" s="364"/>
      <c r="G45" s="364"/>
      <c r="H45" s="364"/>
      <c r="I45" s="364"/>
      <c r="J45" s="364"/>
      <c r="K45" s="364"/>
      <c r="L45" s="370"/>
      <c r="M45" s="364" t="s">
        <v>95</v>
      </c>
      <c r="N45" s="364"/>
      <c r="O45" s="364"/>
      <c r="P45" s="364"/>
      <c r="Q45" s="364"/>
      <c r="R45" s="364"/>
      <c r="S45" s="364"/>
      <c r="T45" s="364"/>
      <c r="U45" s="399"/>
      <c r="V45" s="399"/>
      <c r="W45" s="399"/>
      <c r="X45" s="399"/>
      <c r="Y45" s="399"/>
      <c r="Z45" s="399"/>
    </row>
    <row r="46" spans="2:26" ht="20.25" customHeight="1" x14ac:dyDescent="0.2">
      <c r="B46" s="364"/>
      <c r="C46" s="364" t="s">
        <v>96</v>
      </c>
      <c r="D46" s="364"/>
      <c r="E46" s="364"/>
      <c r="F46" s="364"/>
      <c r="G46" s="364"/>
      <c r="H46" s="364"/>
      <c r="I46" s="364"/>
      <c r="J46" s="364"/>
      <c r="K46" s="364"/>
      <c r="L46" s="370"/>
      <c r="M46" s="364"/>
      <c r="N46" s="364"/>
      <c r="O46" s="364"/>
      <c r="P46" s="364"/>
      <c r="Q46" s="364"/>
      <c r="R46" s="364"/>
      <c r="S46" s="364"/>
      <c r="T46" s="364"/>
      <c r="U46" s="364"/>
      <c r="V46" s="411"/>
      <c r="W46" s="412"/>
      <c r="X46" s="412"/>
      <c r="Y46" s="364"/>
      <c r="Z46" s="364"/>
    </row>
    <row r="47" spans="2:26" ht="20.25" customHeight="1" x14ac:dyDescent="0.2">
      <c r="B47" s="364"/>
      <c r="C47" s="364" t="s">
        <v>71</v>
      </c>
      <c r="D47" s="364"/>
      <c r="E47" s="364"/>
      <c r="F47" s="364"/>
      <c r="G47" s="364"/>
      <c r="H47" s="364"/>
      <c r="I47" s="364"/>
      <c r="J47" s="364"/>
      <c r="K47" s="364"/>
      <c r="L47" s="370"/>
      <c r="M47" s="410"/>
      <c r="N47" s="410"/>
      <c r="O47" s="410"/>
      <c r="P47" s="410"/>
      <c r="Q47" s="364"/>
      <c r="R47" s="364"/>
      <c r="S47" s="364"/>
      <c r="T47" s="364"/>
      <c r="U47" s="364"/>
      <c r="V47" s="411"/>
      <c r="W47" s="412"/>
      <c r="X47" s="412"/>
      <c r="Y47" s="364"/>
      <c r="Z47" s="364"/>
    </row>
    <row r="48" spans="2:26" ht="20.25" customHeight="1" x14ac:dyDescent="0.2">
      <c r="B48" s="364"/>
      <c r="C48" s="364" t="s">
        <v>97</v>
      </c>
      <c r="D48" s="364"/>
      <c r="E48" s="364"/>
      <c r="F48" s="364"/>
      <c r="G48" s="364"/>
      <c r="H48" s="364" t="s">
        <v>98</v>
      </c>
      <c r="I48" s="364"/>
      <c r="J48" s="364"/>
      <c r="K48" s="364"/>
      <c r="L48" s="364"/>
      <c r="M48" s="794" t="s">
        <v>86</v>
      </c>
      <c r="N48" s="794"/>
      <c r="O48" s="794"/>
      <c r="P48" s="794"/>
      <c r="Q48" s="364"/>
      <c r="R48" s="364"/>
      <c r="S48" s="364"/>
      <c r="T48" s="364"/>
      <c r="U48" s="364"/>
      <c r="V48" s="411"/>
      <c r="W48" s="412"/>
      <c r="X48" s="412"/>
      <c r="Y48" s="364"/>
      <c r="Z48" s="364"/>
    </row>
    <row r="49" spans="2:58" ht="20.25" customHeight="1" x14ac:dyDescent="0.2">
      <c r="B49" s="364"/>
      <c r="C49" s="784">
        <f>P39</f>
        <v>0</v>
      </c>
      <c r="D49" s="785"/>
      <c r="E49" s="785"/>
      <c r="F49" s="786"/>
      <c r="G49" s="410" t="s">
        <v>99</v>
      </c>
      <c r="H49" s="801" t="e">
        <f>M44</f>
        <v>#DIV/0!</v>
      </c>
      <c r="I49" s="802"/>
      <c r="J49" s="802"/>
      <c r="K49" s="803"/>
      <c r="L49" s="410" t="s">
        <v>94</v>
      </c>
      <c r="M49" s="804" t="e">
        <f>ROUNDDOWN(C49+H49,1)</f>
        <v>#DIV/0!</v>
      </c>
      <c r="N49" s="805"/>
      <c r="O49" s="805"/>
      <c r="P49" s="806"/>
      <c r="Q49" s="364"/>
      <c r="R49" s="364"/>
      <c r="S49" s="364"/>
      <c r="T49" s="364"/>
      <c r="U49" s="364"/>
      <c r="V49" s="411"/>
      <c r="W49" s="412"/>
      <c r="X49" s="412"/>
      <c r="Y49" s="364"/>
      <c r="Z49" s="364"/>
    </row>
    <row r="50" spans="2:58" ht="20.25" customHeight="1" x14ac:dyDescent="0.2">
      <c r="B50" s="364"/>
      <c r="C50" s="364"/>
      <c r="D50" s="364"/>
      <c r="E50" s="364"/>
      <c r="F50" s="364"/>
      <c r="G50" s="364"/>
      <c r="H50" s="364"/>
      <c r="I50" s="364"/>
      <c r="J50" s="364"/>
      <c r="K50" s="364"/>
      <c r="L50" s="364"/>
      <c r="M50" s="364"/>
      <c r="N50" s="370"/>
      <c r="O50" s="364"/>
      <c r="P50" s="364"/>
      <c r="Q50" s="364"/>
      <c r="R50" s="364"/>
      <c r="S50" s="364"/>
      <c r="T50" s="364"/>
      <c r="U50" s="364"/>
      <c r="V50" s="411"/>
      <c r="W50" s="412"/>
      <c r="X50" s="412"/>
      <c r="Y50" s="364"/>
      <c r="Z50" s="364"/>
    </row>
    <row r="51" spans="2:58" ht="20.25" customHeight="1" x14ac:dyDescent="0.2">
      <c r="C51" s="373"/>
      <c r="D51" s="373"/>
      <c r="T51" s="373"/>
      <c r="AJ51" s="418"/>
      <c r="AK51" s="419"/>
      <c r="AL51" s="419"/>
      <c r="BE51" s="419"/>
    </row>
    <row r="52" spans="2:58" ht="20.25" customHeight="1" x14ac:dyDescent="0.2">
      <c r="C52" s="373"/>
      <c r="D52" s="373"/>
      <c r="U52" s="373"/>
      <c r="AK52" s="418"/>
      <c r="AL52" s="419"/>
      <c r="AM52" s="419"/>
      <c r="BF52" s="419"/>
    </row>
    <row r="53" spans="2:58" ht="20.25" customHeight="1" x14ac:dyDescent="0.2">
      <c r="D53" s="373"/>
      <c r="U53" s="373"/>
      <c r="AK53" s="418"/>
      <c r="AL53" s="419"/>
      <c r="AM53" s="419"/>
      <c r="BF53" s="419"/>
    </row>
    <row r="54" spans="2:58" ht="20.25" customHeight="1" x14ac:dyDescent="0.2">
      <c r="C54" s="373"/>
      <c r="D54" s="373"/>
      <c r="U54" s="373"/>
      <c r="AK54" s="418"/>
      <c r="AL54" s="419"/>
      <c r="AM54" s="419"/>
      <c r="BF54" s="419"/>
    </row>
    <row r="55" spans="2:58" ht="20.25" customHeight="1" x14ac:dyDescent="0.2">
      <c r="C55" s="418"/>
      <c r="D55" s="418"/>
      <c r="E55" s="418"/>
      <c r="F55" s="418"/>
      <c r="G55" s="418"/>
      <c r="H55" s="418"/>
      <c r="I55" s="418"/>
      <c r="J55" s="418"/>
      <c r="K55" s="418"/>
      <c r="L55" s="418"/>
      <c r="M55" s="418"/>
      <c r="N55" s="418"/>
      <c r="O55" s="418"/>
      <c r="P55" s="418"/>
      <c r="Q55" s="418"/>
      <c r="R55" s="418"/>
      <c r="S55" s="418"/>
      <c r="T55" s="418"/>
      <c r="U55" s="419"/>
      <c r="V55" s="419"/>
      <c r="W55" s="418"/>
      <c r="X55" s="418"/>
      <c r="Y55" s="418"/>
      <c r="Z55" s="418"/>
      <c r="AA55" s="418"/>
      <c r="AB55" s="418"/>
      <c r="AC55" s="418"/>
      <c r="AD55" s="418"/>
      <c r="AE55" s="418"/>
      <c r="AF55" s="418"/>
      <c r="AG55" s="418"/>
      <c r="AH55" s="418"/>
      <c r="AI55" s="418"/>
      <c r="AJ55" s="418"/>
      <c r="AK55" s="418"/>
      <c r="AL55" s="419"/>
      <c r="AM55" s="419"/>
      <c r="BF55" s="419"/>
    </row>
    <row r="56" spans="2:58" ht="20.25" customHeight="1" x14ac:dyDescent="0.2">
      <c r="C56" s="418"/>
      <c r="D56" s="418"/>
      <c r="E56" s="418"/>
      <c r="F56" s="418"/>
      <c r="G56" s="418"/>
      <c r="H56" s="418"/>
      <c r="I56" s="418"/>
      <c r="J56" s="418"/>
      <c r="K56" s="418"/>
      <c r="L56" s="418"/>
      <c r="M56" s="418"/>
      <c r="N56" s="418"/>
      <c r="O56" s="418"/>
      <c r="P56" s="418"/>
      <c r="Q56" s="418"/>
      <c r="R56" s="418"/>
      <c r="S56" s="418"/>
      <c r="T56" s="418"/>
      <c r="U56" s="419"/>
      <c r="V56" s="419"/>
      <c r="W56" s="418"/>
      <c r="X56" s="418"/>
      <c r="Y56" s="418"/>
      <c r="Z56" s="418"/>
      <c r="AA56" s="418"/>
      <c r="AB56" s="418"/>
      <c r="AC56" s="418"/>
      <c r="AD56" s="418"/>
      <c r="AE56" s="418"/>
      <c r="AF56" s="418"/>
      <c r="AG56" s="418"/>
      <c r="AH56" s="418"/>
      <c r="AI56" s="418"/>
      <c r="AJ56" s="418"/>
      <c r="AK56" s="418"/>
      <c r="AL56" s="419"/>
      <c r="AM56" s="419"/>
      <c r="BF56" s="419"/>
    </row>
  </sheetData>
  <sheetProtection insertRows="0"/>
  <mergeCells count="211">
    <mergeCell ref="M48:P48"/>
    <mergeCell ref="C49:F49"/>
    <mergeCell ref="H49:K49"/>
    <mergeCell ref="M49:P49"/>
    <mergeCell ref="J41:K41"/>
    <mergeCell ref="M43:P43"/>
    <mergeCell ref="C44:F44"/>
    <mergeCell ref="H44:K44"/>
    <mergeCell ref="M44:P44"/>
    <mergeCell ref="U44:X44"/>
    <mergeCell ref="U38:V38"/>
    <mergeCell ref="W38:X38"/>
    <mergeCell ref="C39:D39"/>
    <mergeCell ref="E39:F39"/>
    <mergeCell ref="G39:H39"/>
    <mergeCell ref="J39:K39"/>
    <mergeCell ref="L39:M39"/>
    <mergeCell ref="P39:Q39"/>
    <mergeCell ref="U39:V39"/>
    <mergeCell ref="W39:X39"/>
    <mergeCell ref="C38:D38"/>
    <mergeCell ref="E38:F38"/>
    <mergeCell ref="G38:H38"/>
    <mergeCell ref="J38:K38"/>
    <mergeCell ref="L38:M38"/>
    <mergeCell ref="P38:Q38"/>
    <mergeCell ref="T36:U36"/>
    <mergeCell ref="V36:Y36"/>
    <mergeCell ref="C37:D37"/>
    <mergeCell ref="E37:F37"/>
    <mergeCell ref="G37:H37"/>
    <mergeCell ref="J37:K37"/>
    <mergeCell ref="L37:M37"/>
    <mergeCell ref="P37:Q37"/>
    <mergeCell ref="T37:U37"/>
    <mergeCell ref="V37:Y37"/>
    <mergeCell ref="C36:D36"/>
    <mergeCell ref="E36:F36"/>
    <mergeCell ref="G36:H36"/>
    <mergeCell ref="J36:K36"/>
    <mergeCell ref="L36:M36"/>
    <mergeCell ref="P36:Q36"/>
    <mergeCell ref="V34:Y34"/>
    <mergeCell ref="C35:D35"/>
    <mergeCell ref="E35:F35"/>
    <mergeCell ref="G35:H35"/>
    <mergeCell ref="J35:K35"/>
    <mergeCell ref="L35:M35"/>
    <mergeCell ref="P35:Q35"/>
    <mergeCell ref="T35:U35"/>
    <mergeCell ref="V35:Y35"/>
    <mergeCell ref="C33:D34"/>
    <mergeCell ref="E33:H33"/>
    <mergeCell ref="J33:M33"/>
    <mergeCell ref="T33:U33"/>
    <mergeCell ref="V33:Y33"/>
    <mergeCell ref="E34:F34"/>
    <mergeCell ref="G34:H34"/>
    <mergeCell ref="J34:K34"/>
    <mergeCell ref="L34:M34"/>
    <mergeCell ref="T34:U34"/>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B8:B12"/>
    <mergeCell ref="C8:D12"/>
    <mergeCell ref="E8:F12"/>
    <mergeCell ref="G8:K12"/>
    <mergeCell ref="L8:O12"/>
    <mergeCell ref="P8:AT8"/>
    <mergeCell ref="AM1:BA1"/>
    <mergeCell ref="U2:V2"/>
    <mergeCell ref="X2:Y2"/>
    <mergeCell ref="AB2:AC2"/>
    <mergeCell ref="AM2:BA2"/>
    <mergeCell ref="AZ3:BC3"/>
    <mergeCell ref="AU8:AV12"/>
    <mergeCell ref="AW8:AX12"/>
    <mergeCell ref="AY8:BD12"/>
    <mergeCell ref="P9:V9"/>
    <mergeCell ref="W9:AC9"/>
    <mergeCell ref="AD9:AJ9"/>
    <mergeCell ref="AK9:AQ9"/>
    <mergeCell ref="AR9:AT9"/>
    <mergeCell ref="AZ4:BC4"/>
    <mergeCell ref="AV5:AW5"/>
    <mergeCell ref="AZ5:BA5"/>
    <mergeCell ref="AZ6:BA6"/>
  </mergeCells>
  <phoneticPr fontId="3"/>
  <conditionalFormatting sqref="AU13:AX30">
    <cfRule type="expression" dxfId="5" priority="3">
      <formula>INDIRECT(ADDRESS(ROW(),COLUMN()))=TRUNC(INDIRECT(ADDRESS(ROW(),COLUMN())))</formula>
    </cfRule>
  </conditionalFormatting>
  <conditionalFormatting sqref="E35:Q39">
    <cfRule type="expression" dxfId="4" priority="2">
      <formula>INDIRECT(ADDRESS(ROW(),COLUMN()))=TRUNC(INDIRECT(ADDRESS(ROW(),COLUMN())))</formula>
    </cfRule>
  </conditionalFormatting>
  <conditionalFormatting sqref="C44:F44">
    <cfRule type="expression" dxfId="3" priority="1">
      <formula>INDIRECT(ADDRESS(ROW(),COLUMN()))=TRUNC(INDIRECT(ADDRESS(ROW(),COLUMN())))</formula>
    </cfRule>
  </conditionalFormatting>
  <dataValidations count="6">
    <dataValidation type="list" allowBlank="1" showInputMessage="1" sqref="E13:F30" xr:uid="{57DD4FF6-3FB8-4819-969D-01D6D718348A}">
      <formula1>"A, B, C, D"</formula1>
    </dataValidation>
    <dataValidation type="list" allowBlank="1" showInputMessage="1" showErrorMessage="1" sqref="AZ4:BC4" xr:uid="{B80F898F-0198-47BC-8AAA-2119E0DE38A3}">
      <formula1>"予定,実績,予定・実績"</formula1>
    </dataValidation>
    <dataValidation type="list" errorStyle="warning" allowBlank="1" showInputMessage="1" error="リストにない場合のみ、入力してください。" sqref="G13:K30" xr:uid="{EB4B30A5-FEF5-44EA-82D7-710842BDBEFA}">
      <formula1>INDIRECT(C13)</formula1>
    </dataValidation>
    <dataValidation type="list" allowBlank="1" showInputMessage="1" showErrorMessage="1" sqref="AZ3" xr:uid="{EDAAA430-8006-4314-B3E1-E8CB1D6E6F8F}">
      <formula1>"４週,暦月"</formula1>
    </dataValidation>
    <dataValidation type="list" allowBlank="1" showInputMessage="1" showErrorMessage="1" sqref="J41:K41" xr:uid="{BA5276D6-D36C-45E8-A996-8BB63160DB1E}">
      <formula1>"週,暦月"</formula1>
    </dataValidation>
    <dataValidation type="decimal" allowBlank="1" showInputMessage="1" showErrorMessage="1" error="入力可能範囲　32～40" sqref="AV5" xr:uid="{BFED0F25-F518-4563-B28C-AB04E857F925}">
      <formula1>32</formula1>
      <formula2>40</formula2>
    </dataValidation>
  </dataValidations>
  <printOptions horizontalCentered="1"/>
  <pageMargins left="0.23622047244094491" right="0.23622047244094491" top="0.43307086614173229" bottom="0.27559055118110237" header="0.31496062992125984" footer="0.31496062992125984"/>
  <pageSetup paperSize="9" scale="44" fitToHeight="0" orientation="landscape" r:id="rId1"/>
  <colBreaks count="1" manualBreakCount="1">
    <brk id="58" max="1048575" man="1"/>
  </colBreaks>
  <extLst>
    <ext xmlns:x14="http://schemas.microsoft.com/office/spreadsheetml/2009/9/main" uri="{CCE6A557-97BC-4b89-ADB6-D9C93CAAB3DF}">
      <x14:dataValidations xmlns:xm="http://schemas.microsoft.com/office/excel/2006/main" count="2">
        <x14:dataValidation type="list" allowBlank="1" showInputMessage="1" xr:uid="{36534C80-1213-4BFF-8586-63CBC898BA2E}">
          <x14:formula1>
            <xm:f>プルダウン・リスト!$C$16:$K$16</xm:f>
          </x14:formula1>
          <xm:sqref>C13:D30</xm:sqref>
        </x14:dataValidation>
        <x14:dataValidation type="list" allowBlank="1" showInputMessage="1" xr:uid="{F338D2FF-2395-4BB8-A415-E6FE5818BFE5}">
          <x14:formula1>
            <xm:f>プルダウン・リスト!$C$5:$C$9</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32AABB-87CD-43FD-8325-A13391818EC2}">
  <dimension ref="A1:BF56"/>
  <sheetViews>
    <sheetView showGridLines="0" view="pageBreakPreview" zoomScale="70" zoomScaleNormal="55" zoomScaleSheetLayoutView="70" workbookViewId="0">
      <selection activeCell="W2" sqref="W2"/>
    </sheetView>
  </sheetViews>
  <sheetFormatPr defaultColWidth="4.453125" defaultRowHeight="20.25" customHeight="1" x14ac:dyDescent="0.2"/>
  <cols>
    <col min="1" max="1" width="1.36328125" style="376" customWidth="1"/>
    <col min="2" max="56" width="5.6328125" style="376" customWidth="1"/>
    <col min="57" max="16384" width="4.453125" style="376"/>
  </cols>
  <sheetData>
    <row r="1" spans="1:57" s="346" customFormat="1" ht="20.25" customHeight="1" x14ac:dyDescent="0.2">
      <c r="A1" s="341"/>
      <c r="B1" s="341"/>
      <c r="C1" s="342" t="s">
        <v>100</v>
      </c>
      <c r="D1" s="342"/>
      <c r="E1" s="341"/>
      <c r="F1" s="341"/>
      <c r="G1" s="343" t="s">
        <v>101</v>
      </c>
      <c r="H1" s="341"/>
      <c r="I1" s="341"/>
      <c r="J1" s="342"/>
      <c r="K1" s="342"/>
      <c r="L1" s="342"/>
      <c r="M1" s="342"/>
      <c r="N1" s="341"/>
      <c r="O1" s="341"/>
      <c r="P1" s="341"/>
      <c r="Q1" s="341"/>
      <c r="R1" s="341"/>
      <c r="S1" s="341"/>
      <c r="T1" s="341"/>
      <c r="U1" s="341"/>
      <c r="V1" s="341"/>
      <c r="W1" s="341"/>
      <c r="X1" s="341"/>
      <c r="Y1" s="341"/>
      <c r="Z1" s="341"/>
      <c r="AA1" s="341"/>
      <c r="AB1" s="341"/>
      <c r="AC1" s="341"/>
      <c r="AD1" s="341"/>
      <c r="AE1" s="341"/>
      <c r="AF1" s="341"/>
      <c r="AG1" s="341"/>
      <c r="AH1" s="341"/>
      <c r="AI1" s="341"/>
      <c r="AJ1" s="341"/>
      <c r="AK1" s="344" t="s">
        <v>34</v>
      </c>
      <c r="AL1" s="344" t="s">
        <v>35</v>
      </c>
      <c r="AM1" s="712" t="s">
        <v>36</v>
      </c>
      <c r="AN1" s="712"/>
      <c r="AO1" s="712"/>
      <c r="AP1" s="712"/>
      <c r="AQ1" s="712"/>
      <c r="AR1" s="712"/>
      <c r="AS1" s="712"/>
      <c r="AT1" s="712"/>
      <c r="AU1" s="712"/>
      <c r="AV1" s="712"/>
      <c r="AW1" s="712"/>
      <c r="AX1" s="712"/>
      <c r="AY1" s="712"/>
      <c r="AZ1" s="712"/>
      <c r="BA1" s="712"/>
      <c r="BB1" s="345" t="s">
        <v>37</v>
      </c>
      <c r="BC1" s="341"/>
      <c r="BD1" s="341"/>
    </row>
    <row r="2" spans="1:57" s="349" customFormat="1" ht="20.25" customHeight="1" x14ac:dyDescent="0.2">
      <c r="A2" s="347"/>
      <c r="B2" s="347"/>
      <c r="C2" s="347"/>
      <c r="D2" s="343"/>
      <c r="E2" s="347"/>
      <c r="F2" s="347"/>
      <c r="G2" s="347"/>
      <c r="H2" s="343"/>
      <c r="I2" s="344"/>
      <c r="J2" s="344"/>
      <c r="K2" s="344"/>
      <c r="L2" s="344"/>
      <c r="M2" s="344"/>
      <c r="N2" s="347"/>
      <c r="O2" s="347"/>
      <c r="P2" s="347"/>
      <c r="Q2" s="347"/>
      <c r="R2" s="347"/>
      <c r="S2" s="347"/>
      <c r="T2" s="344" t="s">
        <v>38</v>
      </c>
      <c r="U2" s="713">
        <v>6</v>
      </c>
      <c r="V2" s="713"/>
      <c r="W2" s="344" t="s">
        <v>35</v>
      </c>
      <c r="X2" s="714">
        <f>IF(U2=0,"",YEAR(DATE(2018+U2,1,1)))</f>
        <v>2024</v>
      </c>
      <c r="Y2" s="714"/>
      <c r="Z2" s="347" t="s">
        <v>39</v>
      </c>
      <c r="AA2" s="347" t="s">
        <v>40</v>
      </c>
      <c r="AB2" s="713">
        <v>4</v>
      </c>
      <c r="AC2" s="713"/>
      <c r="AD2" s="347" t="s">
        <v>41</v>
      </c>
      <c r="AE2" s="347"/>
      <c r="AF2" s="347"/>
      <c r="AG2" s="347"/>
      <c r="AH2" s="347"/>
      <c r="AI2" s="347"/>
      <c r="AJ2" s="345"/>
      <c r="AK2" s="344" t="s">
        <v>42</v>
      </c>
      <c r="AL2" s="344" t="s">
        <v>35</v>
      </c>
      <c r="AM2" s="713" t="s">
        <v>102</v>
      </c>
      <c r="AN2" s="713"/>
      <c r="AO2" s="713"/>
      <c r="AP2" s="713"/>
      <c r="AQ2" s="713"/>
      <c r="AR2" s="713"/>
      <c r="AS2" s="713"/>
      <c r="AT2" s="713"/>
      <c r="AU2" s="713"/>
      <c r="AV2" s="713"/>
      <c r="AW2" s="713"/>
      <c r="AX2" s="713"/>
      <c r="AY2" s="713"/>
      <c r="AZ2" s="713"/>
      <c r="BA2" s="713"/>
      <c r="BB2" s="345" t="s">
        <v>37</v>
      </c>
      <c r="BC2" s="344"/>
      <c r="BD2" s="344"/>
      <c r="BE2" s="348"/>
    </row>
    <row r="3" spans="1:57" s="349" customFormat="1" ht="20.25" customHeight="1" x14ac:dyDescent="0.2">
      <c r="A3" s="347"/>
      <c r="B3" s="347"/>
      <c r="C3" s="347"/>
      <c r="D3" s="343"/>
      <c r="E3" s="347"/>
      <c r="F3" s="347"/>
      <c r="G3" s="347"/>
      <c r="H3" s="343"/>
      <c r="I3" s="344"/>
      <c r="J3" s="344"/>
      <c r="K3" s="344"/>
      <c r="L3" s="344"/>
      <c r="M3" s="344"/>
      <c r="N3" s="347"/>
      <c r="O3" s="347"/>
      <c r="P3" s="347"/>
      <c r="Q3" s="347"/>
      <c r="R3" s="347"/>
      <c r="S3" s="347"/>
      <c r="T3" s="350"/>
      <c r="U3" s="351"/>
      <c r="V3" s="351"/>
      <c r="W3" s="352"/>
      <c r="X3" s="351"/>
      <c r="Y3" s="351"/>
      <c r="Z3" s="353"/>
      <c r="AA3" s="353"/>
      <c r="AB3" s="351"/>
      <c r="AC3" s="351"/>
      <c r="AD3" s="354"/>
      <c r="AE3" s="347"/>
      <c r="AF3" s="347"/>
      <c r="AG3" s="347"/>
      <c r="AH3" s="347"/>
      <c r="AI3" s="347"/>
      <c r="AJ3" s="345"/>
      <c r="AK3" s="344"/>
      <c r="AL3" s="344"/>
      <c r="AM3" s="355"/>
      <c r="AN3" s="355"/>
      <c r="AO3" s="355"/>
      <c r="AP3" s="355"/>
      <c r="AQ3" s="355"/>
      <c r="AR3" s="355"/>
      <c r="AS3" s="355"/>
      <c r="AT3" s="355"/>
      <c r="AU3" s="355"/>
      <c r="AV3" s="355"/>
      <c r="AW3" s="355"/>
      <c r="AX3" s="355"/>
      <c r="AY3" s="356" t="s">
        <v>43</v>
      </c>
      <c r="AZ3" s="715" t="s">
        <v>44</v>
      </c>
      <c r="BA3" s="715"/>
      <c r="BB3" s="715"/>
      <c r="BC3" s="715"/>
      <c r="BD3" s="344"/>
      <c r="BE3" s="348"/>
    </row>
    <row r="4" spans="1:57" s="349" customFormat="1" ht="20.25" customHeight="1" x14ac:dyDescent="0.2">
      <c r="A4" s="347"/>
      <c r="B4" s="357"/>
      <c r="C4" s="357"/>
      <c r="D4" s="357"/>
      <c r="E4" s="357"/>
      <c r="F4" s="357"/>
      <c r="G4" s="357"/>
      <c r="H4" s="357"/>
      <c r="I4" s="357"/>
      <c r="J4" s="358"/>
      <c r="K4" s="359"/>
      <c r="L4" s="359"/>
      <c r="M4" s="359"/>
      <c r="N4" s="359"/>
      <c r="O4" s="359"/>
      <c r="P4" s="360"/>
      <c r="Q4" s="359"/>
      <c r="R4" s="359"/>
      <c r="S4" s="347"/>
      <c r="T4" s="347"/>
      <c r="U4" s="347"/>
      <c r="V4" s="347"/>
      <c r="W4" s="347"/>
      <c r="X4" s="347"/>
      <c r="Y4" s="347"/>
      <c r="Z4" s="353"/>
      <c r="AA4" s="353"/>
      <c r="AB4" s="351"/>
      <c r="AC4" s="351"/>
      <c r="AD4" s="354"/>
      <c r="AE4" s="347"/>
      <c r="AF4" s="347"/>
      <c r="AG4" s="347"/>
      <c r="AH4" s="347"/>
      <c r="AI4" s="347"/>
      <c r="AJ4" s="345"/>
      <c r="AK4" s="344"/>
      <c r="AL4" s="344"/>
      <c r="AM4" s="355"/>
      <c r="AN4" s="355"/>
      <c r="AO4" s="355"/>
      <c r="AP4" s="355"/>
      <c r="AQ4" s="355"/>
      <c r="AR4" s="355"/>
      <c r="AS4" s="355"/>
      <c r="AT4" s="355"/>
      <c r="AU4" s="355"/>
      <c r="AV4" s="355"/>
      <c r="AW4" s="355"/>
      <c r="AX4" s="355"/>
      <c r="AY4" s="356" t="s">
        <v>46</v>
      </c>
      <c r="AZ4" s="715" t="s">
        <v>47</v>
      </c>
      <c r="BA4" s="715"/>
      <c r="BB4" s="715"/>
      <c r="BC4" s="715"/>
      <c r="BD4" s="344"/>
      <c r="BE4" s="348"/>
    </row>
    <row r="5" spans="1:57" s="349" customFormat="1" ht="20.25" customHeight="1" x14ac:dyDescent="0.2">
      <c r="A5" s="347"/>
      <c r="B5" s="361"/>
      <c r="C5" s="361"/>
      <c r="D5" s="361"/>
      <c r="E5" s="361"/>
      <c r="F5" s="361"/>
      <c r="G5" s="361"/>
      <c r="H5" s="361"/>
      <c r="I5" s="361"/>
      <c r="J5" s="359"/>
      <c r="K5" s="362"/>
      <c r="L5" s="363"/>
      <c r="M5" s="363"/>
      <c r="N5" s="363"/>
      <c r="O5" s="363"/>
      <c r="P5" s="361"/>
      <c r="Q5" s="357"/>
      <c r="R5" s="357"/>
      <c r="S5" s="341"/>
      <c r="T5" s="347"/>
      <c r="U5" s="347"/>
      <c r="V5" s="347"/>
      <c r="W5" s="347"/>
      <c r="X5" s="347"/>
      <c r="Y5" s="347"/>
      <c r="Z5" s="353"/>
      <c r="AA5" s="353"/>
      <c r="AB5" s="351"/>
      <c r="AC5" s="351"/>
      <c r="AD5" s="341"/>
      <c r="AE5" s="341"/>
      <c r="AF5" s="341"/>
      <c r="AG5" s="341"/>
      <c r="AH5" s="347"/>
      <c r="AI5" s="347"/>
      <c r="AJ5" s="341" t="s">
        <v>48</v>
      </c>
      <c r="AK5" s="341"/>
      <c r="AL5" s="341"/>
      <c r="AM5" s="341"/>
      <c r="AN5" s="341"/>
      <c r="AO5" s="341"/>
      <c r="AP5" s="341"/>
      <c r="AQ5" s="341"/>
      <c r="AR5" s="357"/>
      <c r="AS5" s="357"/>
      <c r="AT5" s="364"/>
      <c r="AU5" s="341"/>
      <c r="AV5" s="729">
        <v>40</v>
      </c>
      <c r="AW5" s="730"/>
      <c r="AX5" s="364" t="s">
        <v>49</v>
      </c>
      <c r="AY5" s="341"/>
      <c r="AZ5" s="812">
        <v>160</v>
      </c>
      <c r="BA5" s="813"/>
      <c r="BB5" s="364" t="s">
        <v>50</v>
      </c>
      <c r="BC5" s="341"/>
      <c r="BD5" s="347"/>
      <c r="BE5" s="348"/>
    </row>
    <row r="6" spans="1:57" s="349" customFormat="1" ht="20.25" customHeight="1" x14ac:dyDescent="0.2">
      <c r="A6" s="347"/>
      <c r="B6" s="361"/>
      <c r="C6" s="361"/>
      <c r="D6" s="361"/>
      <c r="E6" s="361"/>
      <c r="F6" s="361"/>
      <c r="G6" s="361"/>
      <c r="H6" s="361"/>
      <c r="I6" s="361"/>
      <c r="J6" s="361"/>
      <c r="K6" s="365"/>
      <c r="L6" s="365"/>
      <c r="M6" s="365"/>
      <c r="N6" s="361"/>
      <c r="O6" s="366"/>
      <c r="P6" s="367"/>
      <c r="Q6" s="367"/>
      <c r="R6" s="368"/>
      <c r="S6" s="369"/>
      <c r="T6" s="347"/>
      <c r="U6" s="347"/>
      <c r="V6" s="347"/>
      <c r="W6" s="347"/>
      <c r="X6" s="347"/>
      <c r="Y6" s="347"/>
      <c r="Z6" s="353"/>
      <c r="AA6" s="353"/>
      <c r="AB6" s="351"/>
      <c r="AC6" s="351"/>
      <c r="AD6" s="364"/>
      <c r="AE6" s="341"/>
      <c r="AF6" s="341"/>
      <c r="AG6" s="341"/>
      <c r="AH6" s="347"/>
      <c r="AI6" s="347"/>
      <c r="AJ6" s="347"/>
      <c r="AK6" s="347"/>
      <c r="AL6" s="341"/>
      <c r="AM6" s="341"/>
      <c r="AN6" s="370"/>
      <c r="AO6" s="371"/>
      <c r="AP6" s="371"/>
      <c r="AQ6" s="369"/>
      <c r="AR6" s="369"/>
      <c r="AS6" s="369"/>
      <c r="AT6" s="369"/>
      <c r="AU6" s="369"/>
      <c r="AV6" s="369"/>
      <c r="AW6" s="341" t="s">
        <v>51</v>
      </c>
      <c r="AX6" s="341"/>
      <c r="AY6" s="341"/>
      <c r="AZ6" s="731">
        <f>DAY(EOMONTH(DATE(X2,AB2,1),0))</f>
        <v>30</v>
      </c>
      <c r="BA6" s="732"/>
      <c r="BB6" s="364" t="s">
        <v>52</v>
      </c>
      <c r="BC6" s="347"/>
      <c r="BD6" s="347"/>
      <c r="BE6" s="348"/>
    </row>
    <row r="7" spans="1:57" ht="20.25" customHeight="1" thickBot="1" x14ac:dyDescent="0.25">
      <c r="A7" s="372"/>
      <c r="B7" s="372"/>
      <c r="C7" s="373"/>
      <c r="D7" s="373"/>
      <c r="E7" s="372"/>
      <c r="F7" s="372"/>
      <c r="G7" s="372"/>
      <c r="H7" s="372"/>
      <c r="I7" s="372"/>
      <c r="J7" s="372"/>
      <c r="K7" s="372"/>
      <c r="L7" s="372"/>
      <c r="M7" s="372"/>
      <c r="N7" s="372"/>
      <c r="O7" s="372"/>
      <c r="P7" s="372"/>
      <c r="Q7" s="372"/>
      <c r="R7" s="372"/>
      <c r="S7" s="373"/>
      <c r="T7" s="372"/>
      <c r="U7" s="372"/>
      <c r="V7" s="372"/>
      <c r="W7" s="372"/>
      <c r="X7" s="372"/>
      <c r="Y7" s="372"/>
      <c r="Z7" s="372"/>
      <c r="AA7" s="372"/>
      <c r="AB7" s="372"/>
      <c r="AC7" s="372"/>
      <c r="AD7" s="372"/>
      <c r="AE7" s="372"/>
      <c r="AF7" s="372"/>
      <c r="AG7" s="372"/>
      <c r="AH7" s="372"/>
      <c r="AI7" s="372"/>
      <c r="AJ7" s="373"/>
      <c r="AK7" s="372"/>
      <c r="AL7" s="372"/>
      <c r="AM7" s="372"/>
      <c r="AN7" s="372"/>
      <c r="AO7" s="372"/>
      <c r="AP7" s="372"/>
      <c r="AQ7" s="372"/>
      <c r="AR7" s="372"/>
      <c r="AS7" s="372"/>
      <c r="AT7" s="372"/>
      <c r="AU7" s="372"/>
      <c r="AV7" s="372"/>
      <c r="AW7" s="372"/>
      <c r="AX7" s="372"/>
      <c r="AY7" s="372"/>
      <c r="AZ7" s="372"/>
      <c r="BA7" s="372"/>
      <c r="BB7" s="372"/>
      <c r="BC7" s="374"/>
      <c r="BD7" s="374"/>
      <c r="BE7" s="375"/>
    </row>
    <row r="8" spans="1:57" ht="20.25" customHeight="1" thickBot="1" x14ac:dyDescent="0.25">
      <c r="A8" s="372"/>
      <c r="B8" s="695" t="s">
        <v>53</v>
      </c>
      <c r="C8" s="698" t="s">
        <v>54</v>
      </c>
      <c r="D8" s="699"/>
      <c r="E8" s="704" t="s">
        <v>55</v>
      </c>
      <c r="F8" s="699"/>
      <c r="G8" s="704" t="s">
        <v>56</v>
      </c>
      <c r="H8" s="698"/>
      <c r="I8" s="698"/>
      <c r="J8" s="698"/>
      <c r="K8" s="699"/>
      <c r="L8" s="704" t="s">
        <v>57</v>
      </c>
      <c r="M8" s="698"/>
      <c r="N8" s="698"/>
      <c r="O8" s="707"/>
      <c r="P8" s="710" t="s">
        <v>58</v>
      </c>
      <c r="Q8" s="711"/>
      <c r="R8" s="711"/>
      <c r="S8" s="711"/>
      <c r="T8" s="711"/>
      <c r="U8" s="711"/>
      <c r="V8" s="711"/>
      <c r="W8" s="711"/>
      <c r="X8" s="711"/>
      <c r="Y8" s="711"/>
      <c r="Z8" s="711"/>
      <c r="AA8" s="711"/>
      <c r="AB8" s="711"/>
      <c r="AC8" s="711"/>
      <c r="AD8" s="711"/>
      <c r="AE8" s="711"/>
      <c r="AF8" s="711"/>
      <c r="AG8" s="711"/>
      <c r="AH8" s="711"/>
      <c r="AI8" s="711"/>
      <c r="AJ8" s="711"/>
      <c r="AK8" s="711"/>
      <c r="AL8" s="711"/>
      <c r="AM8" s="711"/>
      <c r="AN8" s="711"/>
      <c r="AO8" s="711"/>
      <c r="AP8" s="711"/>
      <c r="AQ8" s="711"/>
      <c r="AR8" s="711"/>
      <c r="AS8" s="711"/>
      <c r="AT8" s="711"/>
      <c r="AU8" s="716" t="str">
        <f>IF(AZ3="４週","(9)1～4週目の勤務時間数合計","(9)1か月の勤務時間数合計")</f>
        <v>(9)1～4週目の勤務時間数合計</v>
      </c>
      <c r="AV8" s="717"/>
      <c r="AW8" s="716" t="s">
        <v>59</v>
      </c>
      <c r="AX8" s="717"/>
      <c r="AY8" s="724" t="s">
        <v>60</v>
      </c>
      <c r="AZ8" s="724"/>
      <c r="BA8" s="724"/>
      <c r="BB8" s="724"/>
      <c r="BC8" s="724"/>
      <c r="BD8" s="724"/>
    </row>
    <row r="9" spans="1:57" ht="20.25" customHeight="1" thickBot="1" x14ac:dyDescent="0.25">
      <c r="A9" s="372"/>
      <c r="B9" s="696"/>
      <c r="C9" s="700"/>
      <c r="D9" s="701"/>
      <c r="E9" s="705"/>
      <c r="F9" s="701"/>
      <c r="G9" s="705"/>
      <c r="H9" s="700"/>
      <c r="I9" s="700"/>
      <c r="J9" s="700"/>
      <c r="K9" s="701"/>
      <c r="L9" s="705"/>
      <c r="M9" s="700"/>
      <c r="N9" s="700"/>
      <c r="O9" s="708"/>
      <c r="P9" s="726" t="s">
        <v>61</v>
      </c>
      <c r="Q9" s="727"/>
      <c r="R9" s="727"/>
      <c r="S9" s="727"/>
      <c r="T9" s="727"/>
      <c r="U9" s="727"/>
      <c r="V9" s="728"/>
      <c r="W9" s="726" t="s">
        <v>62</v>
      </c>
      <c r="X9" s="727"/>
      <c r="Y9" s="727"/>
      <c r="Z9" s="727"/>
      <c r="AA9" s="727"/>
      <c r="AB9" s="727"/>
      <c r="AC9" s="728"/>
      <c r="AD9" s="726" t="s">
        <v>63</v>
      </c>
      <c r="AE9" s="727"/>
      <c r="AF9" s="727"/>
      <c r="AG9" s="727"/>
      <c r="AH9" s="727"/>
      <c r="AI9" s="727"/>
      <c r="AJ9" s="728"/>
      <c r="AK9" s="726" t="s">
        <v>64</v>
      </c>
      <c r="AL9" s="727"/>
      <c r="AM9" s="727"/>
      <c r="AN9" s="727"/>
      <c r="AO9" s="727"/>
      <c r="AP9" s="727"/>
      <c r="AQ9" s="728"/>
      <c r="AR9" s="726" t="s">
        <v>65</v>
      </c>
      <c r="AS9" s="727"/>
      <c r="AT9" s="728"/>
      <c r="AU9" s="718"/>
      <c r="AV9" s="719"/>
      <c r="AW9" s="718"/>
      <c r="AX9" s="719"/>
      <c r="AY9" s="724"/>
      <c r="AZ9" s="724"/>
      <c r="BA9" s="724"/>
      <c r="BB9" s="724"/>
      <c r="BC9" s="724"/>
      <c r="BD9" s="724"/>
    </row>
    <row r="10" spans="1:57" ht="20.25" customHeight="1" thickBot="1" x14ac:dyDescent="0.25">
      <c r="A10" s="372"/>
      <c r="B10" s="696"/>
      <c r="C10" s="700"/>
      <c r="D10" s="701"/>
      <c r="E10" s="705"/>
      <c r="F10" s="701"/>
      <c r="G10" s="705"/>
      <c r="H10" s="700"/>
      <c r="I10" s="700"/>
      <c r="J10" s="700"/>
      <c r="K10" s="701"/>
      <c r="L10" s="705"/>
      <c r="M10" s="700"/>
      <c r="N10" s="700"/>
      <c r="O10" s="708"/>
      <c r="P10" s="377">
        <f>DAY(DATE($X$2,$AB$2,1))</f>
        <v>1</v>
      </c>
      <c r="Q10" s="378">
        <f>DAY(DATE($X$2,$AB$2,2))</f>
        <v>2</v>
      </c>
      <c r="R10" s="378">
        <f>DAY(DATE($X$2,$AB$2,3))</f>
        <v>3</v>
      </c>
      <c r="S10" s="378">
        <f>DAY(DATE($X$2,$AB$2,4))</f>
        <v>4</v>
      </c>
      <c r="T10" s="378">
        <f>DAY(DATE($X$2,$AB$2,5))</f>
        <v>5</v>
      </c>
      <c r="U10" s="378">
        <f>DAY(DATE($X$2,$AB$2,6))</f>
        <v>6</v>
      </c>
      <c r="V10" s="379">
        <f>DAY(DATE($X$2,$AB$2,7))</f>
        <v>7</v>
      </c>
      <c r="W10" s="377">
        <f>DAY(DATE($X$2,$AB$2,8))</f>
        <v>8</v>
      </c>
      <c r="X10" s="378">
        <f>DAY(DATE($X$2,$AB$2,9))</f>
        <v>9</v>
      </c>
      <c r="Y10" s="378">
        <f>DAY(DATE($X$2,$AB$2,10))</f>
        <v>10</v>
      </c>
      <c r="Z10" s="378">
        <f>DAY(DATE($X$2,$AB$2,11))</f>
        <v>11</v>
      </c>
      <c r="AA10" s="378">
        <f>DAY(DATE($X$2,$AB$2,12))</f>
        <v>12</v>
      </c>
      <c r="AB10" s="378">
        <f>DAY(DATE($X$2,$AB$2,13))</f>
        <v>13</v>
      </c>
      <c r="AC10" s="379">
        <f>DAY(DATE($X$2,$AB$2,14))</f>
        <v>14</v>
      </c>
      <c r="AD10" s="377">
        <f>DAY(DATE($X$2,$AB$2,15))</f>
        <v>15</v>
      </c>
      <c r="AE10" s="378">
        <f>DAY(DATE($X$2,$AB$2,16))</f>
        <v>16</v>
      </c>
      <c r="AF10" s="378">
        <f>DAY(DATE($X$2,$AB$2,17))</f>
        <v>17</v>
      </c>
      <c r="AG10" s="378">
        <f>DAY(DATE($X$2,$AB$2,18))</f>
        <v>18</v>
      </c>
      <c r="AH10" s="378">
        <f>DAY(DATE($X$2,$AB$2,19))</f>
        <v>19</v>
      </c>
      <c r="AI10" s="378">
        <f>DAY(DATE($X$2,$AB$2,20))</f>
        <v>20</v>
      </c>
      <c r="AJ10" s="379">
        <f>DAY(DATE($X$2,$AB$2,21))</f>
        <v>21</v>
      </c>
      <c r="AK10" s="377">
        <f>DAY(DATE($X$2,$AB$2,22))</f>
        <v>22</v>
      </c>
      <c r="AL10" s="378">
        <f>DAY(DATE($X$2,$AB$2,23))</f>
        <v>23</v>
      </c>
      <c r="AM10" s="378">
        <f>DAY(DATE($X$2,$AB$2,24))</f>
        <v>24</v>
      </c>
      <c r="AN10" s="378">
        <f>DAY(DATE($X$2,$AB$2,25))</f>
        <v>25</v>
      </c>
      <c r="AO10" s="378">
        <f>DAY(DATE($X$2,$AB$2,26))</f>
        <v>26</v>
      </c>
      <c r="AP10" s="378">
        <f>DAY(DATE($X$2,$AB$2,27))</f>
        <v>27</v>
      </c>
      <c r="AQ10" s="379">
        <f>DAY(DATE($X$2,$AB$2,28))</f>
        <v>28</v>
      </c>
      <c r="AR10" s="377" t="str">
        <f>IF(AZ3="暦月",IF(DAY(DATE($X$2,$AB$2,29))=29,29,""),"")</f>
        <v/>
      </c>
      <c r="AS10" s="378" t="str">
        <f>IF(AZ3="暦月",IF(DAY(DATE($X$2,$AB$2,30))=30,30,""),"")</f>
        <v/>
      </c>
      <c r="AT10" s="379" t="str">
        <f>IF(AZ3="暦月",IF(DAY(DATE($X$2,$AB$2,31))=31,31,""),"")</f>
        <v/>
      </c>
      <c r="AU10" s="718"/>
      <c r="AV10" s="719"/>
      <c r="AW10" s="718"/>
      <c r="AX10" s="719"/>
      <c r="AY10" s="724"/>
      <c r="AZ10" s="724"/>
      <c r="BA10" s="724"/>
      <c r="BB10" s="724"/>
      <c r="BC10" s="724"/>
      <c r="BD10" s="724"/>
    </row>
    <row r="11" spans="1:57" ht="20.25" hidden="1" customHeight="1" thickBot="1" x14ac:dyDescent="0.25">
      <c r="A11" s="372"/>
      <c r="B11" s="696"/>
      <c r="C11" s="700"/>
      <c r="D11" s="701"/>
      <c r="E11" s="705"/>
      <c r="F11" s="701"/>
      <c r="G11" s="705"/>
      <c r="H11" s="700"/>
      <c r="I11" s="700"/>
      <c r="J11" s="700"/>
      <c r="K11" s="701"/>
      <c r="L11" s="705"/>
      <c r="M11" s="700"/>
      <c r="N11" s="700"/>
      <c r="O11" s="708"/>
      <c r="P11" s="377">
        <f>WEEKDAY(DATE($X$2,$AB$2,1))</f>
        <v>2</v>
      </c>
      <c r="Q11" s="378">
        <f>WEEKDAY(DATE($X$2,$AB$2,2))</f>
        <v>3</v>
      </c>
      <c r="R11" s="378">
        <f>WEEKDAY(DATE($X$2,$AB$2,3))</f>
        <v>4</v>
      </c>
      <c r="S11" s="378">
        <f>WEEKDAY(DATE($X$2,$AB$2,4))</f>
        <v>5</v>
      </c>
      <c r="T11" s="378">
        <f>WEEKDAY(DATE($X$2,$AB$2,5))</f>
        <v>6</v>
      </c>
      <c r="U11" s="378">
        <f>WEEKDAY(DATE($X$2,$AB$2,6))</f>
        <v>7</v>
      </c>
      <c r="V11" s="379">
        <f>WEEKDAY(DATE($X$2,$AB$2,7))</f>
        <v>1</v>
      </c>
      <c r="W11" s="377">
        <f>WEEKDAY(DATE($X$2,$AB$2,8))</f>
        <v>2</v>
      </c>
      <c r="X11" s="378">
        <f>WEEKDAY(DATE($X$2,$AB$2,9))</f>
        <v>3</v>
      </c>
      <c r="Y11" s="378">
        <f>WEEKDAY(DATE($X$2,$AB$2,10))</f>
        <v>4</v>
      </c>
      <c r="Z11" s="378">
        <f>WEEKDAY(DATE($X$2,$AB$2,11))</f>
        <v>5</v>
      </c>
      <c r="AA11" s="378">
        <f>WEEKDAY(DATE($X$2,$AB$2,12))</f>
        <v>6</v>
      </c>
      <c r="AB11" s="378">
        <f>WEEKDAY(DATE($X$2,$AB$2,13))</f>
        <v>7</v>
      </c>
      <c r="AC11" s="379">
        <f>WEEKDAY(DATE($X$2,$AB$2,14))</f>
        <v>1</v>
      </c>
      <c r="AD11" s="377">
        <f>WEEKDAY(DATE($X$2,$AB$2,15))</f>
        <v>2</v>
      </c>
      <c r="AE11" s="378">
        <f>WEEKDAY(DATE($X$2,$AB$2,16))</f>
        <v>3</v>
      </c>
      <c r="AF11" s="378">
        <f>WEEKDAY(DATE($X$2,$AB$2,17))</f>
        <v>4</v>
      </c>
      <c r="AG11" s="378">
        <f>WEEKDAY(DATE($X$2,$AB$2,18))</f>
        <v>5</v>
      </c>
      <c r="AH11" s="378">
        <f>WEEKDAY(DATE($X$2,$AB$2,19))</f>
        <v>6</v>
      </c>
      <c r="AI11" s="378">
        <f>WEEKDAY(DATE($X$2,$AB$2,20))</f>
        <v>7</v>
      </c>
      <c r="AJ11" s="379">
        <f>WEEKDAY(DATE($X$2,$AB$2,21))</f>
        <v>1</v>
      </c>
      <c r="AK11" s="377">
        <f>WEEKDAY(DATE($X$2,$AB$2,22))</f>
        <v>2</v>
      </c>
      <c r="AL11" s="378">
        <f>WEEKDAY(DATE($X$2,$AB$2,23))</f>
        <v>3</v>
      </c>
      <c r="AM11" s="378">
        <f>WEEKDAY(DATE($X$2,$AB$2,24))</f>
        <v>4</v>
      </c>
      <c r="AN11" s="378">
        <f>WEEKDAY(DATE($X$2,$AB$2,25))</f>
        <v>5</v>
      </c>
      <c r="AO11" s="378">
        <f>WEEKDAY(DATE($X$2,$AB$2,26))</f>
        <v>6</v>
      </c>
      <c r="AP11" s="378">
        <f>WEEKDAY(DATE($X$2,$AB$2,27))</f>
        <v>7</v>
      </c>
      <c r="AQ11" s="379">
        <f>WEEKDAY(DATE($X$2,$AB$2,28))</f>
        <v>1</v>
      </c>
      <c r="AR11" s="377">
        <f>IF(AR10=29,WEEKDAY(DATE($X$2,$AB$2,29)),0)</f>
        <v>0</v>
      </c>
      <c r="AS11" s="378">
        <f>IF(AS10=30,WEEKDAY(DATE($X$2,$AB$2,30)),0)</f>
        <v>0</v>
      </c>
      <c r="AT11" s="379">
        <f>IF(AT10=31,WEEKDAY(DATE($X$2,$AB$2,31)),0)</f>
        <v>0</v>
      </c>
      <c r="AU11" s="720"/>
      <c r="AV11" s="721"/>
      <c r="AW11" s="720"/>
      <c r="AX11" s="721"/>
      <c r="AY11" s="725"/>
      <c r="AZ11" s="725"/>
      <c r="BA11" s="725"/>
      <c r="BB11" s="725"/>
      <c r="BC11" s="725"/>
      <c r="BD11" s="725"/>
    </row>
    <row r="12" spans="1:57" ht="20.25" customHeight="1" thickBot="1" x14ac:dyDescent="0.25">
      <c r="A12" s="372"/>
      <c r="B12" s="697"/>
      <c r="C12" s="702"/>
      <c r="D12" s="703"/>
      <c r="E12" s="706"/>
      <c r="F12" s="703"/>
      <c r="G12" s="706"/>
      <c r="H12" s="702"/>
      <c r="I12" s="702"/>
      <c r="J12" s="702"/>
      <c r="K12" s="703"/>
      <c r="L12" s="706"/>
      <c r="M12" s="702"/>
      <c r="N12" s="702"/>
      <c r="O12" s="709"/>
      <c r="P12" s="380" t="str">
        <f>IF(P11=1,"日",IF(P11=2,"月",IF(P11=3,"火",IF(P11=4,"水",IF(P11=5,"木",IF(P11=6,"金","土"))))))</f>
        <v>月</v>
      </c>
      <c r="Q12" s="381" t="str">
        <f t="shared" ref="Q12:AQ12" si="0">IF(Q11=1,"日",IF(Q11=2,"月",IF(Q11=3,"火",IF(Q11=4,"水",IF(Q11=5,"木",IF(Q11=6,"金","土"))))))</f>
        <v>火</v>
      </c>
      <c r="R12" s="381" t="str">
        <f t="shared" si="0"/>
        <v>水</v>
      </c>
      <c r="S12" s="381" t="str">
        <f t="shared" si="0"/>
        <v>木</v>
      </c>
      <c r="T12" s="381" t="str">
        <f t="shared" si="0"/>
        <v>金</v>
      </c>
      <c r="U12" s="381" t="str">
        <f t="shared" si="0"/>
        <v>土</v>
      </c>
      <c r="V12" s="382" t="str">
        <f t="shared" si="0"/>
        <v>日</v>
      </c>
      <c r="W12" s="380" t="str">
        <f t="shared" si="0"/>
        <v>月</v>
      </c>
      <c r="X12" s="381" t="str">
        <f t="shared" si="0"/>
        <v>火</v>
      </c>
      <c r="Y12" s="381" t="str">
        <f t="shared" si="0"/>
        <v>水</v>
      </c>
      <c r="Z12" s="381" t="str">
        <f t="shared" si="0"/>
        <v>木</v>
      </c>
      <c r="AA12" s="381" t="str">
        <f t="shared" si="0"/>
        <v>金</v>
      </c>
      <c r="AB12" s="381" t="str">
        <f t="shared" si="0"/>
        <v>土</v>
      </c>
      <c r="AC12" s="382" t="str">
        <f t="shared" si="0"/>
        <v>日</v>
      </c>
      <c r="AD12" s="380" t="str">
        <f t="shared" si="0"/>
        <v>月</v>
      </c>
      <c r="AE12" s="381" t="str">
        <f t="shared" si="0"/>
        <v>火</v>
      </c>
      <c r="AF12" s="381" t="str">
        <f t="shared" si="0"/>
        <v>水</v>
      </c>
      <c r="AG12" s="381" t="str">
        <f t="shared" si="0"/>
        <v>木</v>
      </c>
      <c r="AH12" s="381" t="str">
        <f t="shared" si="0"/>
        <v>金</v>
      </c>
      <c r="AI12" s="381" t="str">
        <f t="shared" si="0"/>
        <v>土</v>
      </c>
      <c r="AJ12" s="382" t="str">
        <f t="shared" si="0"/>
        <v>日</v>
      </c>
      <c r="AK12" s="380" t="str">
        <f t="shared" si="0"/>
        <v>月</v>
      </c>
      <c r="AL12" s="381" t="str">
        <f t="shared" si="0"/>
        <v>火</v>
      </c>
      <c r="AM12" s="381" t="str">
        <f t="shared" si="0"/>
        <v>水</v>
      </c>
      <c r="AN12" s="381" t="str">
        <f t="shared" si="0"/>
        <v>木</v>
      </c>
      <c r="AO12" s="381" t="str">
        <f t="shared" si="0"/>
        <v>金</v>
      </c>
      <c r="AP12" s="381" t="str">
        <f t="shared" si="0"/>
        <v>土</v>
      </c>
      <c r="AQ12" s="382" t="str">
        <f t="shared" si="0"/>
        <v>日</v>
      </c>
      <c r="AR12" s="381" t="str">
        <f>IF(AR11=1,"日",IF(AR11=2,"月",IF(AR11=3,"火",IF(AR11=4,"水",IF(AR11=5,"木",IF(AR11=6,"金",IF(AR11=0,"","土")))))))</f>
        <v/>
      </c>
      <c r="AS12" s="381" t="str">
        <f>IF(AS11=1,"日",IF(AS11=2,"月",IF(AS11=3,"火",IF(AS11=4,"水",IF(AS11=5,"木",IF(AS11=6,"金",IF(AS11=0,"","土")))))))</f>
        <v/>
      </c>
      <c r="AT12" s="381" t="str">
        <f>IF(AT11=1,"日",IF(AT11=2,"月",IF(AT11=3,"火",IF(AT11=4,"水",IF(AT11=5,"木",IF(AT11=6,"金",IF(AT11=0,"","土")))))))</f>
        <v/>
      </c>
      <c r="AU12" s="722"/>
      <c r="AV12" s="723"/>
      <c r="AW12" s="722"/>
      <c r="AX12" s="723"/>
      <c r="AY12" s="725"/>
      <c r="AZ12" s="725"/>
      <c r="BA12" s="725"/>
      <c r="BB12" s="725"/>
      <c r="BC12" s="725"/>
      <c r="BD12" s="725"/>
    </row>
    <row r="13" spans="1:57" ht="40" customHeight="1" x14ac:dyDescent="0.2">
      <c r="A13" s="372"/>
      <c r="B13" s="383">
        <v>1</v>
      </c>
      <c r="C13" s="753" t="s">
        <v>103</v>
      </c>
      <c r="D13" s="754"/>
      <c r="E13" s="755" t="s">
        <v>104</v>
      </c>
      <c r="F13" s="756"/>
      <c r="G13" s="757" t="s">
        <v>105</v>
      </c>
      <c r="H13" s="758"/>
      <c r="I13" s="758"/>
      <c r="J13" s="758"/>
      <c r="K13" s="759"/>
      <c r="L13" s="760" t="s">
        <v>106</v>
      </c>
      <c r="M13" s="761"/>
      <c r="N13" s="761"/>
      <c r="O13" s="762"/>
      <c r="P13" s="384">
        <v>8</v>
      </c>
      <c r="Q13" s="385">
        <v>8</v>
      </c>
      <c r="R13" s="385"/>
      <c r="S13" s="385"/>
      <c r="T13" s="385">
        <v>8</v>
      </c>
      <c r="U13" s="385">
        <v>8</v>
      </c>
      <c r="V13" s="386">
        <v>8</v>
      </c>
      <c r="W13" s="384">
        <v>8</v>
      </c>
      <c r="X13" s="385">
        <v>8</v>
      </c>
      <c r="Y13" s="385"/>
      <c r="Z13" s="385"/>
      <c r="AA13" s="385">
        <v>8</v>
      </c>
      <c r="AB13" s="385">
        <v>8</v>
      </c>
      <c r="AC13" s="386">
        <v>8</v>
      </c>
      <c r="AD13" s="384">
        <v>8</v>
      </c>
      <c r="AE13" s="385">
        <v>8</v>
      </c>
      <c r="AF13" s="385"/>
      <c r="AG13" s="385"/>
      <c r="AH13" s="385">
        <v>8</v>
      </c>
      <c r="AI13" s="385">
        <v>8</v>
      </c>
      <c r="AJ13" s="386">
        <v>8</v>
      </c>
      <c r="AK13" s="384">
        <v>8</v>
      </c>
      <c r="AL13" s="385">
        <v>8</v>
      </c>
      <c r="AM13" s="385"/>
      <c r="AN13" s="385"/>
      <c r="AO13" s="385">
        <v>8</v>
      </c>
      <c r="AP13" s="385">
        <v>8</v>
      </c>
      <c r="AQ13" s="386">
        <v>8</v>
      </c>
      <c r="AR13" s="384"/>
      <c r="AS13" s="385"/>
      <c r="AT13" s="386"/>
      <c r="AU13" s="763">
        <f>IF($AZ$3="４週",SUM(P13:AQ13),IF($AZ$3="暦月",SUM(P13:AT13),""))</f>
        <v>160</v>
      </c>
      <c r="AV13" s="764"/>
      <c r="AW13" s="765">
        <f t="shared" ref="AW13:AW30" si="1">IF($AZ$3="４週",AU13/4,IF($AZ$3="暦月",AU13/($AZ$6/7),""))</f>
        <v>40</v>
      </c>
      <c r="AX13" s="766"/>
      <c r="AY13" s="733"/>
      <c r="AZ13" s="734"/>
      <c r="BA13" s="734"/>
      <c r="BB13" s="734"/>
      <c r="BC13" s="734"/>
      <c r="BD13" s="735"/>
    </row>
    <row r="14" spans="1:57" ht="40" customHeight="1" x14ac:dyDescent="0.2">
      <c r="A14" s="372"/>
      <c r="B14" s="387">
        <f t="shared" ref="B14:B30" si="2">B13+1</f>
        <v>2</v>
      </c>
      <c r="C14" s="736" t="s">
        <v>107</v>
      </c>
      <c r="D14" s="737"/>
      <c r="E14" s="738" t="s">
        <v>104</v>
      </c>
      <c r="F14" s="739"/>
      <c r="G14" s="740" t="s">
        <v>108</v>
      </c>
      <c r="H14" s="741"/>
      <c r="I14" s="741"/>
      <c r="J14" s="741"/>
      <c r="K14" s="742"/>
      <c r="L14" s="743" t="s">
        <v>109</v>
      </c>
      <c r="M14" s="744"/>
      <c r="N14" s="744"/>
      <c r="O14" s="745"/>
      <c r="P14" s="388">
        <v>8</v>
      </c>
      <c r="Q14" s="389">
        <v>8</v>
      </c>
      <c r="R14" s="389"/>
      <c r="S14" s="389"/>
      <c r="T14" s="389">
        <v>8</v>
      </c>
      <c r="U14" s="389">
        <v>8</v>
      </c>
      <c r="V14" s="390">
        <v>8</v>
      </c>
      <c r="W14" s="388">
        <v>8</v>
      </c>
      <c r="X14" s="389">
        <v>8</v>
      </c>
      <c r="Y14" s="389"/>
      <c r="Z14" s="389"/>
      <c r="AA14" s="389">
        <v>8</v>
      </c>
      <c r="AB14" s="389">
        <v>8</v>
      </c>
      <c r="AC14" s="390">
        <v>8</v>
      </c>
      <c r="AD14" s="388">
        <v>8</v>
      </c>
      <c r="AE14" s="389">
        <v>8</v>
      </c>
      <c r="AF14" s="389"/>
      <c r="AG14" s="389"/>
      <c r="AH14" s="389">
        <v>8</v>
      </c>
      <c r="AI14" s="389">
        <v>8</v>
      </c>
      <c r="AJ14" s="390">
        <v>8</v>
      </c>
      <c r="AK14" s="388">
        <v>8</v>
      </c>
      <c r="AL14" s="389">
        <v>8</v>
      </c>
      <c r="AM14" s="389"/>
      <c r="AN14" s="389"/>
      <c r="AO14" s="389">
        <v>8</v>
      </c>
      <c r="AP14" s="389">
        <v>8</v>
      </c>
      <c r="AQ14" s="390">
        <v>8</v>
      </c>
      <c r="AR14" s="388"/>
      <c r="AS14" s="389"/>
      <c r="AT14" s="390"/>
      <c r="AU14" s="746">
        <f>IF($AZ$3="４週",SUM(P14:AQ14),IF($AZ$3="暦月",SUM(P14:AT14),""))</f>
        <v>160</v>
      </c>
      <c r="AV14" s="747"/>
      <c r="AW14" s="748">
        <f t="shared" si="1"/>
        <v>40</v>
      </c>
      <c r="AX14" s="749"/>
      <c r="AY14" s="750"/>
      <c r="AZ14" s="751"/>
      <c r="BA14" s="751"/>
      <c r="BB14" s="751"/>
      <c r="BC14" s="751"/>
      <c r="BD14" s="752"/>
    </row>
    <row r="15" spans="1:57" ht="40" customHeight="1" x14ac:dyDescent="0.2">
      <c r="A15" s="372"/>
      <c r="B15" s="387">
        <f t="shared" si="2"/>
        <v>3</v>
      </c>
      <c r="C15" s="736" t="s">
        <v>107</v>
      </c>
      <c r="D15" s="737"/>
      <c r="E15" s="738" t="s">
        <v>104</v>
      </c>
      <c r="F15" s="739"/>
      <c r="G15" s="740" t="s">
        <v>108</v>
      </c>
      <c r="H15" s="741"/>
      <c r="I15" s="741"/>
      <c r="J15" s="741"/>
      <c r="K15" s="742"/>
      <c r="L15" s="743" t="s">
        <v>110</v>
      </c>
      <c r="M15" s="744"/>
      <c r="N15" s="744"/>
      <c r="O15" s="745"/>
      <c r="P15" s="388">
        <v>8</v>
      </c>
      <c r="Q15" s="389">
        <v>8</v>
      </c>
      <c r="R15" s="389"/>
      <c r="S15" s="389"/>
      <c r="T15" s="389">
        <v>8</v>
      </c>
      <c r="U15" s="389">
        <v>8</v>
      </c>
      <c r="V15" s="390">
        <v>8</v>
      </c>
      <c r="W15" s="388">
        <v>8</v>
      </c>
      <c r="X15" s="389">
        <v>8</v>
      </c>
      <c r="Y15" s="389"/>
      <c r="Z15" s="389"/>
      <c r="AA15" s="389">
        <v>8</v>
      </c>
      <c r="AB15" s="389">
        <v>8</v>
      </c>
      <c r="AC15" s="390">
        <v>8</v>
      </c>
      <c r="AD15" s="388">
        <v>8</v>
      </c>
      <c r="AE15" s="389">
        <v>8</v>
      </c>
      <c r="AF15" s="389"/>
      <c r="AG15" s="389"/>
      <c r="AH15" s="389">
        <v>8</v>
      </c>
      <c r="AI15" s="389">
        <v>8</v>
      </c>
      <c r="AJ15" s="390">
        <v>8</v>
      </c>
      <c r="AK15" s="388">
        <v>8</v>
      </c>
      <c r="AL15" s="389">
        <v>8</v>
      </c>
      <c r="AM15" s="389"/>
      <c r="AN15" s="389"/>
      <c r="AO15" s="389">
        <v>8</v>
      </c>
      <c r="AP15" s="389">
        <v>8</v>
      </c>
      <c r="AQ15" s="390">
        <v>8</v>
      </c>
      <c r="AR15" s="388"/>
      <c r="AS15" s="389"/>
      <c r="AT15" s="390"/>
      <c r="AU15" s="746">
        <f>IF($AZ$3="４週",SUM(P15:AQ15),IF($AZ$3="暦月",SUM(P15:AT15),""))</f>
        <v>160</v>
      </c>
      <c r="AV15" s="747"/>
      <c r="AW15" s="748">
        <f t="shared" si="1"/>
        <v>40</v>
      </c>
      <c r="AX15" s="749"/>
      <c r="AY15" s="750"/>
      <c r="AZ15" s="751"/>
      <c r="BA15" s="751"/>
      <c r="BB15" s="751"/>
      <c r="BC15" s="751"/>
      <c r="BD15" s="752"/>
    </row>
    <row r="16" spans="1:57" ht="40" customHeight="1" x14ac:dyDescent="0.2">
      <c r="A16" s="372"/>
      <c r="B16" s="387">
        <f t="shared" si="2"/>
        <v>4</v>
      </c>
      <c r="C16" s="736" t="s">
        <v>107</v>
      </c>
      <c r="D16" s="737"/>
      <c r="E16" s="738" t="s">
        <v>111</v>
      </c>
      <c r="F16" s="739"/>
      <c r="G16" s="740" t="s">
        <v>112</v>
      </c>
      <c r="H16" s="741"/>
      <c r="I16" s="741"/>
      <c r="J16" s="741"/>
      <c r="K16" s="742"/>
      <c r="L16" s="743" t="s">
        <v>113</v>
      </c>
      <c r="M16" s="744"/>
      <c r="N16" s="744"/>
      <c r="O16" s="745"/>
      <c r="P16" s="388">
        <v>4</v>
      </c>
      <c r="Q16" s="389">
        <v>4</v>
      </c>
      <c r="R16" s="389"/>
      <c r="S16" s="389"/>
      <c r="T16" s="389">
        <v>4</v>
      </c>
      <c r="U16" s="389">
        <v>4</v>
      </c>
      <c r="V16" s="390">
        <v>4</v>
      </c>
      <c r="W16" s="388">
        <v>4</v>
      </c>
      <c r="X16" s="389">
        <v>4</v>
      </c>
      <c r="Y16" s="389"/>
      <c r="Z16" s="389"/>
      <c r="AA16" s="389">
        <v>4</v>
      </c>
      <c r="AB16" s="389">
        <v>4</v>
      </c>
      <c r="AC16" s="390">
        <v>4</v>
      </c>
      <c r="AD16" s="388">
        <v>4</v>
      </c>
      <c r="AE16" s="389">
        <v>4</v>
      </c>
      <c r="AF16" s="389"/>
      <c r="AG16" s="389"/>
      <c r="AH16" s="389">
        <v>4</v>
      </c>
      <c r="AI16" s="389">
        <v>4</v>
      </c>
      <c r="AJ16" s="390">
        <v>4</v>
      </c>
      <c r="AK16" s="388">
        <v>4</v>
      </c>
      <c r="AL16" s="389">
        <v>4</v>
      </c>
      <c r="AM16" s="389"/>
      <c r="AN16" s="389"/>
      <c r="AO16" s="389">
        <v>4</v>
      </c>
      <c r="AP16" s="389">
        <v>4</v>
      </c>
      <c r="AQ16" s="390">
        <v>4</v>
      </c>
      <c r="AR16" s="388"/>
      <c r="AS16" s="389"/>
      <c r="AT16" s="390"/>
      <c r="AU16" s="746">
        <f>IF($AZ$3="４週",SUM(P16:AQ16),IF($AZ$3="暦月",SUM(P16:AT16),""))</f>
        <v>80</v>
      </c>
      <c r="AV16" s="747"/>
      <c r="AW16" s="748">
        <f t="shared" si="1"/>
        <v>20</v>
      </c>
      <c r="AX16" s="749"/>
      <c r="AY16" s="750"/>
      <c r="AZ16" s="751"/>
      <c r="BA16" s="751"/>
      <c r="BB16" s="751"/>
      <c r="BC16" s="751"/>
      <c r="BD16" s="752"/>
    </row>
    <row r="17" spans="1:56" ht="40" customHeight="1" x14ac:dyDescent="0.2">
      <c r="A17" s="372"/>
      <c r="B17" s="387">
        <f t="shared" si="2"/>
        <v>5</v>
      </c>
      <c r="C17" s="736" t="s">
        <v>114</v>
      </c>
      <c r="D17" s="737"/>
      <c r="E17" s="738" t="s">
        <v>104</v>
      </c>
      <c r="F17" s="739"/>
      <c r="G17" s="740" t="s">
        <v>114</v>
      </c>
      <c r="H17" s="741"/>
      <c r="I17" s="741"/>
      <c r="J17" s="741"/>
      <c r="K17" s="742"/>
      <c r="L17" s="743" t="s">
        <v>115</v>
      </c>
      <c r="M17" s="744"/>
      <c r="N17" s="744"/>
      <c r="O17" s="745"/>
      <c r="P17" s="388">
        <v>8</v>
      </c>
      <c r="Q17" s="389">
        <v>8</v>
      </c>
      <c r="R17" s="389"/>
      <c r="S17" s="389"/>
      <c r="T17" s="389">
        <v>8</v>
      </c>
      <c r="U17" s="389">
        <v>8</v>
      </c>
      <c r="V17" s="390">
        <v>8</v>
      </c>
      <c r="W17" s="388">
        <v>8</v>
      </c>
      <c r="X17" s="389">
        <v>8</v>
      </c>
      <c r="Y17" s="389"/>
      <c r="Z17" s="389"/>
      <c r="AA17" s="389">
        <v>8</v>
      </c>
      <c r="AB17" s="389">
        <v>8</v>
      </c>
      <c r="AC17" s="390">
        <v>8</v>
      </c>
      <c r="AD17" s="388">
        <v>8</v>
      </c>
      <c r="AE17" s="389">
        <v>8</v>
      </c>
      <c r="AF17" s="389"/>
      <c r="AG17" s="389"/>
      <c r="AH17" s="389">
        <v>8</v>
      </c>
      <c r="AI17" s="389">
        <v>8</v>
      </c>
      <c r="AJ17" s="390">
        <v>8</v>
      </c>
      <c r="AK17" s="388">
        <v>8</v>
      </c>
      <c r="AL17" s="389">
        <v>8</v>
      </c>
      <c r="AM17" s="389"/>
      <c r="AN17" s="389"/>
      <c r="AO17" s="389">
        <v>8</v>
      </c>
      <c r="AP17" s="389">
        <v>8</v>
      </c>
      <c r="AQ17" s="390">
        <v>8</v>
      </c>
      <c r="AR17" s="388"/>
      <c r="AS17" s="389"/>
      <c r="AT17" s="390"/>
      <c r="AU17" s="746">
        <f t="shared" ref="AU17:AU30" si="3">IF($AZ$3="４週",SUM(P17:AQ17),IF($AZ$3="暦月",SUM(P17:AT17),""))</f>
        <v>160</v>
      </c>
      <c r="AV17" s="747"/>
      <c r="AW17" s="748">
        <f t="shared" si="1"/>
        <v>40</v>
      </c>
      <c r="AX17" s="749"/>
      <c r="AY17" s="750"/>
      <c r="AZ17" s="751"/>
      <c r="BA17" s="751"/>
      <c r="BB17" s="751"/>
      <c r="BC17" s="751"/>
      <c r="BD17" s="752"/>
    </row>
    <row r="18" spans="1:56" ht="40" customHeight="1" x14ac:dyDescent="0.2">
      <c r="A18" s="372"/>
      <c r="B18" s="387">
        <f t="shared" si="2"/>
        <v>6</v>
      </c>
      <c r="C18" s="736"/>
      <c r="D18" s="737"/>
      <c r="E18" s="738"/>
      <c r="F18" s="739"/>
      <c r="G18" s="740"/>
      <c r="H18" s="741"/>
      <c r="I18" s="741"/>
      <c r="J18" s="741"/>
      <c r="K18" s="742"/>
      <c r="L18" s="743"/>
      <c r="M18" s="744"/>
      <c r="N18" s="744"/>
      <c r="O18" s="745"/>
      <c r="P18" s="388"/>
      <c r="Q18" s="389"/>
      <c r="R18" s="389"/>
      <c r="S18" s="389"/>
      <c r="T18" s="389"/>
      <c r="U18" s="389"/>
      <c r="V18" s="390"/>
      <c r="W18" s="388"/>
      <c r="X18" s="389"/>
      <c r="Y18" s="389"/>
      <c r="Z18" s="389"/>
      <c r="AA18" s="389"/>
      <c r="AB18" s="389"/>
      <c r="AC18" s="390"/>
      <c r="AD18" s="388"/>
      <c r="AE18" s="389"/>
      <c r="AF18" s="389"/>
      <c r="AG18" s="389"/>
      <c r="AH18" s="389"/>
      <c r="AI18" s="389"/>
      <c r="AJ18" s="390"/>
      <c r="AK18" s="388"/>
      <c r="AL18" s="389"/>
      <c r="AM18" s="389"/>
      <c r="AN18" s="389"/>
      <c r="AO18" s="389"/>
      <c r="AP18" s="389"/>
      <c r="AQ18" s="390"/>
      <c r="AR18" s="388"/>
      <c r="AS18" s="389"/>
      <c r="AT18" s="390"/>
      <c r="AU18" s="746">
        <f t="shared" si="3"/>
        <v>0</v>
      </c>
      <c r="AV18" s="747"/>
      <c r="AW18" s="748">
        <f t="shared" si="1"/>
        <v>0</v>
      </c>
      <c r="AX18" s="749"/>
      <c r="AY18" s="750"/>
      <c r="AZ18" s="751"/>
      <c r="BA18" s="751"/>
      <c r="BB18" s="751"/>
      <c r="BC18" s="751"/>
      <c r="BD18" s="752"/>
    </row>
    <row r="19" spans="1:56" ht="40" customHeight="1" x14ac:dyDescent="0.2">
      <c r="A19" s="372"/>
      <c r="B19" s="387">
        <f t="shared" si="2"/>
        <v>7</v>
      </c>
      <c r="C19" s="736"/>
      <c r="D19" s="737"/>
      <c r="E19" s="738"/>
      <c r="F19" s="739"/>
      <c r="G19" s="740"/>
      <c r="H19" s="741"/>
      <c r="I19" s="741"/>
      <c r="J19" s="741"/>
      <c r="K19" s="742"/>
      <c r="L19" s="743"/>
      <c r="M19" s="744"/>
      <c r="N19" s="744"/>
      <c r="O19" s="745"/>
      <c r="P19" s="388"/>
      <c r="Q19" s="389"/>
      <c r="R19" s="389"/>
      <c r="S19" s="389"/>
      <c r="T19" s="389"/>
      <c r="U19" s="389"/>
      <c r="V19" s="390"/>
      <c r="W19" s="388"/>
      <c r="X19" s="389"/>
      <c r="Y19" s="389"/>
      <c r="Z19" s="389"/>
      <c r="AA19" s="389"/>
      <c r="AB19" s="389"/>
      <c r="AC19" s="390"/>
      <c r="AD19" s="388"/>
      <c r="AE19" s="389"/>
      <c r="AF19" s="389"/>
      <c r="AG19" s="389"/>
      <c r="AH19" s="389"/>
      <c r="AI19" s="389"/>
      <c r="AJ19" s="390"/>
      <c r="AK19" s="388"/>
      <c r="AL19" s="389"/>
      <c r="AM19" s="389"/>
      <c r="AN19" s="389"/>
      <c r="AO19" s="389"/>
      <c r="AP19" s="389"/>
      <c r="AQ19" s="390"/>
      <c r="AR19" s="388"/>
      <c r="AS19" s="389"/>
      <c r="AT19" s="390"/>
      <c r="AU19" s="746">
        <f>IF($AZ$3="４週",SUM(P19:AQ19),IF($AZ$3="暦月",SUM(P19:AT19),""))</f>
        <v>0</v>
      </c>
      <c r="AV19" s="747"/>
      <c r="AW19" s="748">
        <f t="shared" si="1"/>
        <v>0</v>
      </c>
      <c r="AX19" s="749"/>
      <c r="AY19" s="750"/>
      <c r="AZ19" s="751"/>
      <c r="BA19" s="751"/>
      <c r="BB19" s="751"/>
      <c r="BC19" s="751"/>
      <c r="BD19" s="752"/>
    </row>
    <row r="20" spans="1:56" ht="40" customHeight="1" x14ac:dyDescent="0.2">
      <c r="A20" s="372"/>
      <c r="B20" s="387">
        <f t="shared" si="2"/>
        <v>8</v>
      </c>
      <c r="C20" s="736"/>
      <c r="D20" s="737"/>
      <c r="E20" s="738"/>
      <c r="F20" s="739"/>
      <c r="G20" s="740"/>
      <c r="H20" s="741"/>
      <c r="I20" s="741"/>
      <c r="J20" s="741"/>
      <c r="K20" s="742"/>
      <c r="L20" s="743"/>
      <c r="M20" s="744"/>
      <c r="N20" s="744"/>
      <c r="O20" s="745"/>
      <c r="P20" s="388"/>
      <c r="Q20" s="389"/>
      <c r="R20" s="389"/>
      <c r="S20" s="389"/>
      <c r="T20" s="389"/>
      <c r="U20" s="389"/>
      <c r="V20" s="390"/>
      <c r="W20" s="388"/>
      <c r="X20" s="389"/>
      <c r="Y20" s="389"/>
      <c r="Z20" s="389"/>
      <c r="AA20" s="389"/>
      <c r="AB20" s="389"/>
      <c r="AC20" s="390"/>
      <c r="AD20" s="388"/>
      <c r="AE20" s="389"/>
      <c r="AF20" s="389"/>
      <c r="AG20" s="389"/>
      <c r="AH20" s="389"/>
      <c r="AI20" s="389"/>
      <c r="AJ20" s="390"/>
      <c r="AK20" s="388"/>
      <c r="AL20" s="389"/>
      <c r="AM20" s="389"/>
      <c r="AN20" s="389"/>
      <c r="AO20" s="389"/>
      <c r="AP20" s="389"/>
      <c r="AQ20" s="390"/>
      <c r="AR20" s="388"/>
      <c r="AS20" s="389"/>
      <c r="AT20" s="390"/>
      <c r="AU20" s="746">
        <f t="shared" si="3"/>
        <v>0</v>
      </c>
      <c r="AV20" s="747"/>
      <c r="AW20" s="748">
        <f t="shared" si="1"/>
        <v>0</v>
      </c>
      <c r="AX20" s="749"/>
      <c r="AY20" s="750"/>
      <c r="AZ20" s="751"/>
      <c r="BA20" s="751"/>
      <c r="BB20" s="751"/>
      <c r="BC20" s="751"/>
      <c r="BD20" s="752"/>
    </row>
    <row r="21" spans="1:56" ht="40" customHeight="1" x14ac:dyDescent="0.2">
      <c r="A21" s="372"/>
      <c r="B21" s="387">
        <f t="shared" si="2"/>
        <v>9</v>
      </c>
      <c r="C21" s="736"/>
      <c r="D21" s="737"/>
      <c r="E21" s="738"/>
      <c r="F21" s="739"/>
      <c r="G21" s="740"/>
      <c r="H21" s="741"/>
      <c r="I21" s="741"/>
      <c r="J21" s="741"/>
      <c r="K21" s="742"/>
      <c r="L21" s="743"/>
      <c r="M21" s="744"/>
      <c r="N21" s="744"/>
      <c r="O21" s="745"/>
      <c r="P21" s="388"/>
      <c r="Q21" s="389"/>
      <c r="R21" s="389"/>
      <c r="S21" s="389"/>
      <c r="T21" s="389"/>
      <c r="U21" s="389"/>
      <c r="V21" s="390"/>
      <c r="W21" s="388"/>
      <c r="X21" s="389"/>
      <c r="Y21" s="389"/>
      <c r="Z21" s="389"/>
      <c r="AA21" s="389"/>
      <c r="AB21" s="389"/>
      <c r="AC21" s="390"/>
      <c r="AD21" s="388"/>
      <c r="AE21" s="389"/>
      <c r="AF21" s="389"/>
      <c r="AG21" s="389"/>
      <c r="AH21" s="389"/>
      <c r="AI21" s="389"/>
      <c r="AJ21" s="390"/>
      <c r="AK21" s="388"/>
      <c r="AL21" s="389"/>
      <c r="AM21" s="389"/>
      <c r="AN21" s="389"/>
      <c r="AO21" s="389"/>
      <c r="AP21" s="389"/>
      <c r="AQ21" s="390"/>
      <c r="AR21" s="388"/>
      <c r="AS21" s="389"/>
      <c r="AT21" s="390"/>
      <c r="AU21" s="746">
        <f t="shared" si="3"/>
        <v>0</v>
      </c>
      <c r="AV21" s="747"/>
      <c r="AW21" s="748">
        <f t="shared" si="1"/>
        <v>0</v>
      </c>
      <c r="AX21" s="749"/>
      <c r="AY21" s="750"/>
      <c r="AZ21" s="751"/>
      <c r="BA21" s="751"/>
      <c r="BB21" s="751"/>
      <c r="BC21" s="751"/>
      <c r="BD21" s="752"/>
    </row>
    <row r="22" spans="1:56" ht="40" customHeight="1" x14ac:dyDescent="0.2">
      <c r="A22" s="372"/>
      <c r="B22" s="387">
        <f t="shared" si="2"/>
        <v>10</v>
      </c>
      <c r="C22" s="736"/>
      <c r="D22" s="737"/>
      <c r="E22" s="738"/>
      <c r="F22" s="739"/>
      <c r="G22" s="740"/>
      <c r="H22" s="741"/>
      <c r="I22" s="741"/>
      <c r="J22" s="741"/>
      <c r="K22" s="742"/>
      <c r="L22" s="743"/>
      <c r="M22" s="744"/>
      <c r="N22" s="744"/>
      <c r="O22" s="745"/>
      <c r="P22" s="388"/>
      <c r="Q22" s="389"/>
      <c r="R22" s="389"/>
      <c r="S22" s="389"/>
      <c r="T22" s="389"/>
      <c r="U22" s="389"/>
      <c r="V22" s="390"/>
      <c r="W22" s="388"/>
      <c r="X22" s="389"/>
      <c r="Y22" s="389"/>
      <c r="Z22" s="389"/>
      <c r="AA22" s="389"/>
      <c r="AB22" s="389"/>
      <c r="AC22" s="390"/>
      <c r="AD22" s="388"/>
      <c r="AE22" s="389"/>
      <c r="AF22" s="389"/>
      <c r="AG22" s="389"/>
      <c r="AH22" s="389"/>
      <c r="AI22" s="389"/>
      <c r="AJ22" s="390"/>
      <c r="AK22" s="388"/>
      <c r="AL22" s="389"/>
      <c r="AM22" s="389"/>
      <c r="AN22" s="389"/>
      <c r="AO22" s="389"/>
      <c r="AP22" s="389"/>
      <c r="AQ22" s="390"/>
      <c r="AR22" s="388"/>
      <c r="AS22" s="389"/>
      <c r="AT22" s="390"/>
      <c r="AU22" s="746">
        <f t="shared" si="3"/>
        <v>0</v>
      </c>
      <c r="AV22" s="747"/>
      <c r="AW22" s="748">
        <f t="shared" si="1"/>
        <v>0</v>
      </c>
      <c r="AX22" s="749"/>
      <c r="AY22" s="750"/>
      <c r="AZ22" s="751"/>
      <c r="BA22" s="751"/>
      <c r="BB22" s="751"/>
      <c r="BC22" s="751"/>
      <c r="BD22" s="752"/>
    </row>
    <row r="23" spans="1:56" ht="40" customHeight="1" x14ac:dyDescent="0.2">
      <c r="A23" s="372"/>
      <c r="B23" s="387">
        <f t="shared" si="2"/>
        <v>11</v>
      </c>
      <c r="C23" s="736"/>
      <c r="D23" s="737"/>
      <c r="E23" s="738"/>
      <c r="F23" s="739"/>
      <c r="G23" s="740"/>
      <c r="H23" s="741"/>
      <c r="I23" s="741"/>
      <c r="J23" s="741"/>
      <c r="K23" s="742"/>
      <c r="L23" s="743"/>
      <c r="M23" s="744"/>
      <c r="N23" s="744"/>
      <c r="O23" s="745"/>
      <c r="P23" s="388"/>
      <c r="Q23" s="389"/>
      <c r="R23" s="389"/>
      <c r="S23" s="389"/>
      <c r="T23" s="389"/>
      <c r="U23" s="389"/>
      <c r="V23" s="390"/>
      <c r="W23" s="388"/>
      <c r="X23" s="389"/>
      <c r="Y23" s="389"/>
      <c r="Z23" s="389"/>
      <c r="AA23" s="389"/>
      <c r="AB23" s="389"/>
      <c r="AC23" s="390"/>
      <c r="AD23" s="388"/>
      <c r="AE23" s="389"/>
      <c r="AF23" s="389"/>
      <c r="AG23" s="389"/>
      <c r="AH23" s="389"/>
      <c r="AI23" s="389"/>
      <c r="AJ23" s="390"/>
      <c r="AK23" s="388"/>
      <c r="AL23" s="389"/>
      <c r="AM23" s="389"/>
      <c r="AN23" s="389"/>
      <c r="AO23" s="389"/>
      <c r="AP23" s="389"/>
      <c r="AQ23" s="390"/>
      <c r="AR23" s="388"/>
      <c r="AS23" s="389"/>
      <c r="AT23" s="390"/>
      <c r="AU23" s="746">
        <f t="shared" si="3"/>
        <v>0</v>
      </c>
      <c r="AV23" s="747"/>
      <c r="AW23" s="748">
        <f t="shared" si="1"/>
        <v>0</v>
      </c>
      <c r="AX23" s="749"/>
      <c r="AY23" s="750"/>
      <c r="AZ23" s="751"/>
      <c r="BA23" s="751"/>
      <c r="BB23" s="751"/>
      <c r="BC23" s="751"/>
      <c r="BD23" s="752"/>
    </row>
    <row r="24" spans="1:56" ht="40" customHeight="1" x14ac:dyDescent="0.2">
      <c r="A24" s="372"/>
      <c r="B24" s="387">
        <f t="shared" si="2"/>
        <v>12</v>
      </c>
      <c r="C24" s="736"/>
      <c r="D24" s="737"/>
      <c r="E24" s="738"/>
      <c r="F24" s="739"/>
      <c r="G24" s="740"/>
      <c r="H24" s="741"/>
      <c r="I24" s="741"/>
      <c r="J24" s="741"/>
      <c r="K24" s="742"/>
      <c r="L24" s="743"/>
      <c r="M24" s="744"/>
      <c r="N24" s="744"/>
      <c r="O24" s="745"/>
      <c r="P24" s="388"/>
      <c r="Q24" s="389"/>
      <c r="R24" s="389"/>
      <c r="S24" s="389"/>
      <c r="T24" s="389"/>
      <c r="U24" s="389"/>
      <c r="V24" s="390"/>
      <c r="W24" s="388"/>
      <c r="X24" s="389"/>
      <c r="Y24" s="389"/>
      <c r="Z24" s="389"/>
      <c r="AA24" s="389"/>
      <c r="AB24" s="389"/>
      <c r="AC24" s="390"/>
      <c r="AD24" s="388"/>
      <c r="AE24" s="389"/>
      <c r="AF24" s="389"/>
      <c r="AG24" s="389"/>
      <c r="AH24" s="389"/>
      <c r="AI24" s="389"/>
      <c r="AJ24" s="390"/>
      <c r="AK24" s="388"/>
      <c r="AL24" s="389"/>
      <c r="AM24" s="389"/>
      <c r="AN24" s="389"/>
      <c r="AO24" s="389"/>
      <c r="AP24" s="389"/>
      <c r="AQ24" s="390"/>
      <c r="AR24" s="388"/>
      <c r="AS24" s="389"/>
      <c r="AT24" s="390"/>
      <c r="AU24" s="746">
        <f t="shared" si="3"/>
        <v>0</v>
      </c>
      <c r="AV24" s="747"/>
      <c r="AW24" s="748">
        <f t="shared" si="1"/>
        <v>0</v>
      </c>
      <c r="AX24" s="749"/>
      <c r="AY24" s="750"/>
      <c r="AZ24" s="751"/>
      <c r="BA24" s="751"/>
      <c r="BB24" s="751"/>
      <c r="BC24" s="751"/>
      <c r="BD24" s="752"/>
    </row>
    <row r="25" spans="1:56" ht="40" customHeight="1" x14ac:dyDescent="0.2">
      <c r="A25" s="372"/>
      <c r="B25" s="387">
        <f t="shared" si="2"/>
        <v>13</v>
      </c>
      <c r="C25" s="736"/>
      <c r="D25" s="737"/>
      <c r="E25" s="738"/>
      <c r="F25" s="739"/>
      <c r="G25" s="740"/>
      <c r="H25" s="741"/>
      <c r="I25" s="741"/>
      <c r="J25" s="741"/>
      <c r="K25" s="742"/>
      <c r="L25" s="743"/>
      <c r="M25" s="744"/>
      <c r="N25" s="744"/>
      <c r="O25" s="745"/>
      <c r="P25" s="388"/>
      <c r="Q25" s="389"/>
      <c r="R25" s="389"/>
      <c r="S25" s="389"/>
      <c r="T25" s="389"/>
      <c r="U25" s="389"/>
      <c r="V25" s="390"/>
      <c r="W25" s="388"/>
      <c r="X25" s="389"/>
      <c r="Y25" s="389"/>
      <c r="Z25" s="389"/>
      <c r="AA25" s="389"/>
      <c r="AB25" s="389"/>
      <c r="AC25" s="390"/>
      <c r="AD25" s="388"/>
      <c r="AE25" s="389"/>
      <c r="AF25" s="389"/>
      <c r="AG25" s="389"/>
      <c r="AH25" s="389"/>
      <c r="AI25" s="389"/>
      <c r="AJ25" s="390"/>
      <c r="AK25" s="388"/>
      <c r="AL25" s="389"/>
      <c r="AM25" s="389"/>
      <c r="AN25" s="389"/>
      <c r="AO25" s="389"/>
      <c r="AP25" s="389"/>
      <c r="AQ25" s="390"/>
      <c r="AR25" s="388"/>
      <c r="AS25" s="389"/>
      <c r="AT25" s="390"/>
      <c r="AU25" s="746">
        <f t="shared" si="3"/>
        <v>0</v>
      </c>
      <c r="AV25" s="747"/>
      <c r="AW25" s="748">
        <f t="shared" si="1"/>
        <v>0</v>
      </c>
      <c r="AX25" s="749"/>
      <c r="AY25" s="750"/>
      <c r="AZ25" s="751"/>
      <c r="BA25" s="751"/>
      <c r="BB25" s="751"/>
      <c r="BC25" s="751"/>
      <c r="BD25" s="752"/>
    </row>
    <row r="26" spans="1:56" ht="40" customHeight="1" x14ac:dyDescent="0.2">
      <c r="A26" s="372"/>
      <c r="B26" s="387">
        <f t="shared" si="2"/>
        <v>14</v>
      </c>
      <c r="C26" s="736"/>
      <c r="D26" s="737"/>
      <c r="E26" s="738"/>
      <c r="F26" s="739"/>
      <c r="G26" s="740"/>
      <c r="H26" s="741"/>
      <c r="I26" s="741"/>
      <c r="J26" s="741"/>
      <c r="K26" s="742"/>
      <c r="L26" s="743"/>
      <c r="M26" s="744"/>
      <c r="N26" s="744"/>
      <c r="O26" s="745"/>
      <c r="P26" s="388"/>
      <c r="Q26" s="389"/>
      <c r="R26" s="389"/>
      <c r="S26" s="389"/>
      <c r="T26" s="389"/>
      <c r="U26" s="389"/>
      <c r="V26" s="390"/>
      <c r="W26" s="388"/>
      <c r="X26" s="389"/>
      <c r="Y26" s="389"/>
      <c r="Z26" s="389"/>
      <c r="AA26" s="389"/>
      <c r="AB26" s="389"/>
      <c r="AC26" s="390"/>
      <c r="AD26" s="388"/>
      <c r="AE26" s="389"/>
      <c r="AF26" s="389"/>
      <c r="AG26" s="389"/>
      <c r="AH26" s="389"/>
      <c r="AI26" s="389"/>
      <c r="AJ26" s="390"/>
      <c r="AK26" s="388"/>
      <c r="AL26" s="389"/>
      <c r="AM26" s="389"/>
      <c r="AN26" s="389"/>
      <c r="AO26" s="389"/>
      <c r="AP26" s="389"/>
      <c r="AQ26" s="390"/>
      <c r="AR26" s="388"/>
      <c r="AS26" s="389"/>
      <c r="AT26" s="390"/>
      <c r="AU26" s="746">
        <f t="shared" si="3"/>
        <v>0</v>
      </c>
      <c r="AV26" s="747"/>
      <c r="AW26" s="748">
        <f t="shared" si="1"/>
        <v>0</v>
      </c>
      <c r="AX26" s="749"/>
      <c r="AY26" s="750"/>
      <c r="AZ26" s="751"/>
      <c r="BA26" s="751"/>
      <c r="BB26" s="751"/>
      <c r="BC26" s="751"/>
      <c r="BD26" s="752"/>
    </row>
    <row r="27" spans="1:56" ht="40" customHeight="1" x14ac:dyDescent="0.2">
      <c r="A27" s="372"/>
      <c r="B27" s="387">
        <f t="shared" si="2"/>
        <v>15</v>
      </c>
      <c r="C27" s="736"/>
      <c r="D27" s="737"/>
      <c r="E27" s="738"/>
      <c r="F27" s="739"/>
      <c r="G27" s="740"/>
      <c r="H27" s="741"/>
      <c r="I27" s="741"/>
      <c r="J27" s="741"/>
      <c r="K27" s="742"/>
      <c r="L27" s="743"/>
      <c r="M27" s="744"/>
      <c r="N27" s="744"/>
      <c r="O27" s="745"/>
      <c r="P27" s="388"/>
      <c r="Q27" s="389"/>
      <c r="R27" s="389"/>
      <c r="S27" s="389"/>
      <c r="T27" s="389"/>
      <c r="U27" s="389"/>
      <c r="V27" s="390"/>
      <c r="W27" s="388"/>
      <c r="X27" s="389"/>
      <c r="Y27" s="389"/>
      <c r="Z27" s="389"/>
      <c r="AA27" s="389"/>
      <c r="AB27" s="389"/>
      <c r="AC27" s="390"/>
      <c r="AD27" s="388"/>
      <c r="AE27" s="389"/>
      <c r="AF27" s="389"/>
      <c r="AG27" s="389"/>
      <c r="AH27" s="389"/>
      <c r="AI27" s="389"/>
      <c r="AJ27" s="390"/>
      <c r="AK27" s="388"/>
      <c r="AL27" s="389"/>
      <c r="AM27" s="389"/>
      <c r="AN27" s="389"/>
      <c r="AO27" s="389"/>
      <c r="AP27" s="389"/>
      <c r="AQ27" s="390"/>
      <c r="AR27" s="388"/>
      <c r="AS27" s="389"/>
      <c r="AT27" s="390"/>
      <c r="AU27" s="746">
        <f t="shared" si="3"/>
        <v>0</v>
      </c>
      <c r="AV27" s="747"/>
      <c r="AW27" s="748">
        <f t="shared" si="1"/>
        <v>0</v>
      </c>
      <c r="AX27" s="749"/>
      <c r="AY27" s="750"/>
      <c r="AZ27" s="751"/>
      <c r="BA27" s="751"/>
      <c r="BB27" s="751"/>
      <c r="BC27" s="751"/>
      <c r="BD27" s="752"/>
    </row>
    <row r="28" spans="1:56" ht="40" customHeight="1" x14ac:dyDescent="0.2">
      <c r="A28" s="372"/>
      <c r="B28" s="387">
        <f t="shared" si="2"/>
        <v>16</v>
      </c>
      <c r="C28" s="736"/>
      <c r="D28" s="737"/>
      <c r="E28" s="738"/>
      <c r="F28" s="739"/>
      <c r="G28" s="740"/>
      <c r="H28" s="741"/>
      <c r="I28" s="741"/>
      <c r="J28" s="741"/>
      <c r="K28" s="742"/>
      <c r="L28" s="743"/>
      <c r="M28" s="744"/>
      <c r="N28" s="744"/>
      <c r="O28" s="745"/>
      <c r="P28" s="388"/>
      <c r="Q28" s="389"/>
      <c r="R28" s="389"/>
      <c r="S28" s="389"/>
      <c r="T28" s="389"/>
      <c r="U28" s="389"/>
      <c r="V28" s="390"/>
      <c r="W28" s="388"/>
      <c r="X28" s="389"/>
      <c r="Y28" s="389"/>
      <c r="Z28" s="389"/>
      <c r="AA28" s="389"/>
      <c r="AB28" s="389"/>
      <c r="AC28" s="390"/>
      <c r="AD28" s="388"/>
      <c r="AE28" s="389"/>
      <c r="AF28" s="389"/>
      <c r="AG28" s="389"/>
      <c r="AH28" s="389"/>
      <c r="AI28" s="389"/>
      <c r="AJ28" s="390"/>
      <c r="AK28" s="388"/>
      <c r="AL28" s="389"/>
      <c r="AM28" s="389"/>
      <c r="AN28" s="389"/>
      <c r="AO28" s="389"/>
      <c r="AP28" s="389"/>
      <c r="AQ28" s="390"/>
      <c r="AR28" s="388"/>
      <c r="AS28" s="389"/>
      <c r="AT28" s="390"/>
      <c r="AU28" s="746">
        <f t="shared" si="3"/>
        <v>0</v>
      </c>
      <c r="AV28" s="747"/>
      <c r="AW28" s="748">
        <f t="shared" si="1"/>
        <v>0</v>
      </c>
      <c r="AX28" s="749"/>
      <c r="AY28" s="750"/>
      <c r="AZ28" s="751"/>
      <c r="BA28" s="751"/>
      <c r="BB28" s="751"/>
      <c r="BC28" s="751"/>
      <c r="BD28" s="752"/>
    </row>
    <row r="29" spans="1:56" ht="40" customHeight="1" x14ac:dyDescent="0.2">
      <c r="A29" s="372"/>
      <c r="B29" s="387">
        <f t="shared" si="2"/>
        <v>17</v>
      </c>
      <c r="C29" s="736"/>
      <c r="D29" s="737"/>
      <c r="E29" s="738"/>
      <c r="F29" s="739"/>
      <c r="G29" s="740"/>
      <c r="H29" s="741"/>
      <c r="I29" s="741"/>
      <c r="J29" s="741"/>
      <c r="K29" s="742"/>
      <c r="L29" s="743"/>
      <c r="M29" s="744"/>
      <c r="N29" s="744"/>
      <c r="O29" s="745"/>
      <c r="P29" s="388"/>
      <c r="Q29" s="389"/>
      <c r="R29" s="389"/>
      <c r="S29" s="389"/>
      <c r="T29" s="389"/>
      <c r="U29" s="389"/>
      <c r="V29" s="390"/>
      <c r="W29" s="388"/>
      <c r="X29" s="389"/>
      <c r="Y29" s="389"/>
      <c r="Z29" s="389"/>
      <c r="AA29" s="389"/>
      <c r="AB29" s="389"/>
      <c r="AC29" s="390"/>
      <c r="AD29" s="388"/>
      <c r="AE29" s="389"/>
      <c r="AF29" s="389"/>
      <c r="AG29" s="389"/>
      <c r="AH29" s="389"/>
      <c r="AI29" s="389"/>
      <c r="AJ29" s="390"/>
      <c r="AK29" s="388"/>
      <c r="AL29" s="389"/>
      <c r="AM29" s="389"/>
      <c r="AN29" s="389"/>
      <c r="AO29" s="389"/>
      <c r="AP29" s="389"/>
      <c r="AQ29" s="390"/>
      <c r="AR29" s="388"/>
      <c r="AS29" s="389"/>
      <c r="AT29" s="390"/>
      <c r="AU29" s="746">
        <f t="shared" si="3"/>
        <v>0</v>
      </c>
      <c r="AV29" s="747"/>
      <c r="AW29" s="748">
        <f t="shared" si="1"/>
        <v>0</v>
      </c>
      <c r="AX29" s="749"/>
      <c r="AY29" s="750"/>
      <c r="AZ29" s="751"/>
      <c r="BA29" s="751"/>
      <c r="BB29" s="751"/>
      <c r="BC29" s="751"/>
      <c r="BD29" s="752"/>
    </row>
    <row r="30" spans="1:56" ht="40" customHeight="1" thickBot="1" x14ac:dyDescent="0.25">
      <c r="A30" s="372"/>
      <c r="B30" s="391">
        <f t="shared" si="2"/>
        <v>18</v>
      </c>
      <c r="C30" s="767"/>
      <c r="D30" s="768"/>
      <c r="E30" s="769"/>
      <c r="F30" s="770"/>
      <c r="G30" s="771"/>
      <c r="H30" s="772"/>
      <c r="I30" s="772"/>
      <c r="J30" s="772"/>
      <c r="K30" s="773"/>
      <c r="L30" s="774"/>
      <c r="M30" s="775"/>
      <c r="N30" s="775"/>
      <c r="O30" s="776"/>
      <c r="P30" s="392"/>
      <c r="Q30" s="393"/>
      <c r="R30" s="393"/>
      <c r="S30" s="393"/>
      <c r="T30" s="393"/>
      <c r="U30" s="393"/>
      <c r="V30" s="394"/>
      <c r="W30" s="392"/>
      <c r="X30" s="393"/>
      <c r="Y30" s="393"/>
      <c r="Z30" s="393"/>
      <c r="AA30" s="393"/>
      <c r="AB30" s="393"/>
      <c r="AC30" s="394"/>
      <c r="AD30" s="392"/>
      <c r="AE30" s="393"/>
      <c r="AF30" s="393"/>
      <c r="AG30" s="393"/>
      <c r="AH30" s="393"/>
      <c r="AI30" s="393"/>
      <c r="AJ30" s="394"/>
      <c r="AK30" s="392"/>
      <c r="AL30" s="393"/>
      <c r="AM30" s="393"/>
      <c r="AN30" s="393"/>
      <c r="AO30" s="393"/>
      <c r="AP30" s="393"/>
      <c r="AQ30" s="394"/>
      <c r="AR30" s="392"/>
      <c r="AS30" s="393"/>
      <c r="AT30" s="394"/>
      <c r="AU30" s="777">
        <f t="shared" si="3"/>
        <v>0</v>
      </c>
      <c r="AV30" s="778"/>
      <c r="AW30" s="779">
        <f t="shared" si="1"/>
        <v>0</v>
      </c>
      <c r="AX30" s="780"/>
      <c r="AY30" s="781"/>
      <c r="AZ30" s="782"/>
      <c r="BA30" s="782"/>
      <c r="BB30" s="782"/>
      <c r="BC30" s="782"/>
      <c r="BD30" s="783"/>
    </row>
    <row r="31" spans="1:56" ht="20.25" customHeight="1" x14ac:dyDescent="0.2">
      <c r="A31" s="372"/>
      <c r="B31" s="372"/>
      <c r="C31" s="395"/>
      <c r="D31" s="396"/>
      <c r="E31" s="397"/>
      <c r="F31" s="372"/>
      <c r="G31" s="372"/>
      <c r="H31" s="372"/>
      <c r="I31" s="372"/>
      <c r="J31" s="372"/>
      <c r="K31" s="372"/>
      <c r="L31" s="372"/>
      <c r="M31" s="372"/>
      <c r="N31" s="372"/>
      <c r="O31" s="372"/>
      <c r="P31" s="372"/>
      <c r="Q31" s="372"/>
      <c r="R31" s="372"/>
      <c r="S31" s="372"/>
      <c r="T31" s="372"/>
      <c r="U31" s="372"/>
      <c r="V31" s="372"/>
      <c r="W31" s="372"/>
      <c r="X31" s="372"/>
      <c r="Y31" s="372"/>
      <c r="Z31" s="372"/>
      <c r="AA31" s="398"/>
      <c r="AB31" s="398"/>
      <c r="AC31" s="398"/>
      <c r="AD31" s="398"/>
      <c r="AE31" s="398"/>
      <c r="AF31" s="398"/>
      <c r="AG31" s="398"/>
      <c r="AH31" s="398"/>
      <c r="AI31" s="398"/>
      <c r="AJ31" s="398"/>
      <c r="AK31" s="398"/>
      <c r="AL31" s="398"/>
      <c r="AM31" s="398"/>
      <c r="AN31" s="398"/>
      <c r="AO31" s="398"/>
      <c r="AP31" s="398"/>
      <c r="AQ31" s="398"/>
      <c r="AR31" s="398"/>
      <c r="AS31" s="398"/>
      <c r="AT31" s="398"/>
      <c r="AU31" s="398"/>
      <c r="AV31" s="398"/>
      <c r="AW31" s="398"/>
      <c r="AX31" s="398"/>
      <c r="AY31" s="398"/>
      <c r="AZ31" s="398"/>
      <c r="BA31" s="398"/>
      <c r="BB31" s="398"/>
      <c r="BC31" s="398"/>
      <c r="BD31" s="398"/>
    </row>
    <row r="32" spans="1:56" ht="20.25" customHeight="1" x14ac:dyDescent="0.2">
      <c r="A32" s="372"/>
      <c r="B32" s="364" t="s">
        <v>66</v>
      </c>
      <c r="C32" s="364"/>
      <c r="D32" s="364"/>
      <c r="E32" s="364"/>
      <c r="F32" s="364"/>
      <c r="G32" s="364"/>
      <c r="H32" s="364"/>
      <c r="I32" s="364"/>
      <c r="J32" s="364"/>
      <c r="K32" s="364"/>
      <c r="L32" s="370"/>
      <c r="M32" s="364"/>
      <c r="N32" s="364"/>
      <c r="O32" s="364"/>
      <c r="P32" s="364"/>
      <c r="Q32" s="364"/>
      <c r="R32" s="364"/>
      <c r="S32" s="364"/>
      <c r="T32" s="364" t="s">
        <v>67</v>
      </c>
      <c r="U32" s="364"/>
      <c r="V32" s="364"/>
      <c r="W32" s="364"/>
      <c r="X32" s="364"/>
      <c r="Y32" s="364"/>
      <c r="Z32" s="399"/>
      <c r="AA32" s="372"/>
      <c r="AB32" s="372"/>
      <c r="AC32" s="372"/>
      <c r="AD32" s="372"/>
      <c r="AE32" s="372"/>
      <c r="AF32" s="372"/>
      <c r="AG32" s="372"/>
      <c r="AH32" s="372"/>
      <c r="AI32" s="372"/>
      <c r="AJ32" s="372"/>
      <c r="AK32" s="372"/>
      <c r="AL32" s="372"/>
      <c r="AM32" s="372"/>
      <c r="AN32" s="372"/>
      <c r="AO32" s="372"/>
      <c r="AP32" s="372"/>
      <c r="AQ32" s="372"/>
      <c r="AR32" s="372"/>
      <c r="AS32" s="372"/>
      <c r="AT32" s="372"/>
      <c r="AU32" s="372"/>
      <c r="AV32" s="372"/>
      <c r="AW32" s="372"/>
      <c r="AX32" s="372"/>
      <c r="AY32" s="372"/>
      <c r="AZ32" s="372"/>
      <c r="BA32" s="372"/>
      <c r="BB32" s="372"/>
      <c r="BC32" s="372"/>
      <c r="BD32" s="372"/>
    </row>
    <row r="33" spans="1:56" ht="20.25" customHeight="1" x14ac:dyDescent="0.2">
      <c r="A33" s="372"/>
      <c r="B33" s="364"/>
      <c r="C33" s="793" t="s">
        <v>68</v>
      </c>
      <c r="D33" s="793"/>
      <c r="E33" s="793" t="s">
        <v>69</v>
      </c>
      <c r="F33" s="793"/>
      <c r="G33" s="793"/>
      <c r="H33" s="793"/>
      <c r="I33" s="364"/>
      <c r="J33" s="795" t="s">
        <v>70</v>
      </c>
      <c r="K33" s="795"/>
      <c r="L33" s="795"/>
      <c r="M33" s="795"/>
      <c r="N33" s="364"/>
      <c r="O33" s="364"/>
      <c r="P33" s="400" t="s">
        <v>71</v>
      </c>
      <c r="Q33" s="400"/>
      <c r="R33" s="364"/>
      <c r="S33" s="364"/>
      <c r="T33" s="784" t="s">
        <v>72</v>
      </c>
      <c r="U33" s="786"/>
      <c r="V33" s="784" t="s">
        <v>73</v>
      </c>
      <c r="W33" s="785"/>
      <c r="X33" s="785"/>
      <c r="Y33" s="786"/>
      <c r="Z33" s="399"/>
      <c r="AA33" s="372"/>
      <c r="AB33" s="372"/>
      <c r="AC33" s="372"/>
      <c r="AD33" s="372"/>
      <c r="AE33" s="372"/>
      <c r="AF33" s="372"/>
      <c r="AG33" s="372"/>
      <c r="AH33" s="372"/>
      <c r="AI33" s="372"/>
      <c r="AJ33" s="372"/>
      <c r="AK33" s="372"/>
      <c r="AL33" s="372"/>
      <c r="AM33" s="372"/>
      <c r="AN33" s="372"/>
      <c r="AO33" s="372"/>
      <c r="AP33" s="372"/>
      <c r="AQ33" s="372"/>
      <c r="AR33" s="372"/>
      <c r="AS33" s="372"/>
      <c r="AT33" s="372"/>
      <c r="AU33" s="372"/>
      <c r="AV33" s="372"/>
      <c r="AW33" s="372"/>
      <c r="AX33" s="372"/>
      <c r="AY33" s="372"/>
      <c r="AZ33" s="372"/>
      <c r="BA33" s="372"/>
      <c r="BB33" s="372"/>
      <c r="BC33" s="372"/>
      <c r="BD33" s="372"/>
    </row>
    <row r="34" spans="1:56" ht="20.25" customHeight="1" x14ac:dyDescent="0.2">
      <c r="A34" s="372"/>
      <c r="B34" s="364"/>
      <c r="C34" s="794"/>
      <c r="D34" s="794"/>
      <c r="E34" s="794" t="s">
        <v>74</v>
      </c>
      <c r="F34" s="794"/>
      <c r="G34" s="794" t="s">
        <v>75</v>
      </c>
      <c r="H34" s="794"/>
      <c r="I34" s="364"/>
      <c r="J34" s="794" t="s">
        <v>74</v>
      </c>
      <c r="K34" s="794"/>
      <c r="L34" s="794" t="s">
        <v>75</v>
      </c>
      <c r="M34" s="794"/>
      <c r="N34" s="364"/>
      <c r="O34" s="364"/>
      <c r="P34" s="400" t="s">
        <v>76</v>
      </c>
      <c r="Q34" s="400"/>
      <c r="R34" s="364"/>
      <c r="S34" s="364"/>
      <c r="T34" s="784" t="s">
        <v>77</v>
      </c>
      <c r="U34" s="786"/>
      <c r="V34" s="784" t="s">
        <v>78</v>
      </c>
      <c r="W34" s="785"/>
      <c r="X34" s="785"/>
      <c r="Y34" s="786"/>
      <c r="Z34" s="401"/>
      <c r="AA34" s="372"/>
      <c r="AB34" s="372"/>
      <c r="AC34" s="372"/>
      <c r="AD34" s="372"/>
      <c r="AE34" s="372"/>
      <c r="AF34" s="372"/>
      <c r="AG34" s="372"/>
      <c r="AH34" s="372"/>
      <c r="AI34" s="372"/>
      <c r="AJ34" s="372"/>
      <c r="AK34" s="372"/>
      <c r="AL34" s="372"/>
      <c r="AM34" s="372"/>
      <c r="AN34" s="372"/>
      <c r="AO34" s="372"/>
      <c r="AP34" s="372"/>
      <c r="AQ34" s="372"/>
      <c r="AR34" s="372"/>
      <c r="AS34" s="372"/>
      <c r="AT34" s="372"/>
      <c r="AU34" s="372"/>
      <c r="AV34" s="372"/>
      <c r="AW34" s="372"/>
      <c r="AX34" s="372"/>
      <c r="AY34" s="372"/>
      <c r="AZ34" s="372"/>
      <c r="BA34" s="372"/>
      <c r="BB34" s="372"/>
      <c r="BC34" s="372"/>
      <c r="BD34" s="372"/>
    </row>
    <row r="35" spans="1:56" ht="20.25" customHeight="1" x14ac:dyDescent="0.2">
      <c r="A35" s="372"/>
      <c r="B35" s="364"/>
      <c r="C35" s="784" t="s">
        <v>77</v>
      </c>
      <c r="D35" s="786"/>
      <c r="E35" s="787">
        <f>SUMIFS($AU$13:$AV$30,$C$13:$D$30,"看護職員",$E$13:$F$30,"A")</f>
        <v>320</v>
      </c>
      <c r="F35" s="788"/>
      <c r="G35" s="789">
        <f>SUMIFS($AW$13:$AX$30,$C$13:$D$30,"看護職員",$E$13:$F$30,"A")</f>
        <v>80</v>
      </c>
      <c r="H35" s="790"/>
      <c r="I35" s="402"/>
      <c r="J35" s="791">
        <v>0</v>
      </c>
      <c r="K35" s="792"/>
      <c r="L35" s="791">
        <v>0</v>
      </c>
      <c r="M35" s="792"/>
      <c r="N35" s="402"/>
      <c r="O35" s="402"/>
      <c r="P35" s="791">
        <v>2</v>
      </c>
      <c r="Q35" s="792"/>
      <c r="R35" s="364"/>
      <c r="S35" s="364"/>
      <c r="T35" s="784" t="s">
        <v>79</v>
      </c>
      <c r="U35" s="786"/>
      <c r="V35" s="784" t="s">
        <v>80</v>
      </c>
      <c r="W35" s="785"/>
      <c r="X35" s="785"/>
      <c r="Y35" s="786"/>
      <c r="Z35" s="403"/>
      <c r="AA35" s="372"/>
      <c r="AB35" s="372"/>
      <c r="AC35" s="372"/>
      <c r="AD35" s="372"/>
      <c r="AE35" s="372"/>
      <c r="AF35" s="372"/>
      <c r="AG35" s="372"/>
      <c r="AH35" s="372"/>
      <c r="AI35" s="372"/>
      <c r="AJ35" s="372"/>
      <c r="AK35" s="372"/>
      <c r="AL35" s="372"/>
      <c r="AM35" s="372"/>
      <c r="AN35" s="372"/>
      <c r="AO35" s="372"/>
      <c r="AP35" s="372"/>
      <c r="AQ35" s="372"/>
      <c r="AR35" s="372"/>
      <c r="AS35" s="372"/>
      <c r="AT35" s="372"/>
      <c r="AU35" s="372"/>
      <c r="AV35" s="372"/>
      <c r="AW35" s="372"/>
      <c r="AX35" s="372"/>
      <c r="AY35" s="372"/>
      <c r="AZ35" s="372"/>
      <c r="BA35" s="372"/>
      <c r="BB35" s="372"/>
      <c r="BC35" s="372"/>
      <c r="BD35" s="372"/>
    </row>
    <row r="36" spans="1:56" ht="20.25" customHeight="1" x14ac:dyDescent="0.2">
      <c r="A36" s="372"/>
      <c r="B36" s="364"/>
      <c r="C36" s="784" t="s">
        <v>79</v>
      </c>
      <c r="D36" s="786"/>
      <c r="E36" s="787">
        <f>SUMIFS($AU$13:$AV$30,$C$13:$D$30,"看護職員",$E$13:$F$30,"B")</f>
        <v>0</v>
      </c>
      <c r="F36" s="788"/>
      <c r="G36" s="789">
        <f>SUMIFS($AW$13:$AX$30,$C$13:$D$30,"看護職員",$E$13:$F$30,"B")</f>
        <v>0</v>
      </c>
      <c r="H36" s="790"/>
      <c r="I36" s="402"/>
      <c r="J36" s="791">
        <v>0</v>
      </c>
      <c r="K36" s="792"/>
      <c r="L36" s="791">
        <v>0</v>
      </c>
      <c r="M36" s="792"/>
      <c r="N36" s="402"/>
      <c r="O36" s="402"/>
      <c r="P36" s="791">
        <v>0</v>
      </c>
      <c r="Q36" s="792"/>
      <c r="R36" s="364"/>
      <c r="S36" s="364"/>
      <c r="T36" s="784" t="s">
        <v>81</v>
      </c>
      <c r="U36" s="786"/>
      <c r="V36" s="784" t="s">
        <v>82</v>
      </c>
      <c r="W36" s="785"/>
      <c r="X36" s="785"/>
      <c r="Y36" s="786"/>
      <c r="Z36" s="403"/>
      <c r="AA36" s="372"/>
      <c r="AB36" s="372"/>
      <c r="AC36" s="372"/>
      <c r="AD36" s="372"/>
      <c r="AE36" s="372"/>
      <c r="AF36" s="372"/>
      <c r="AG36" s="372"/>
      <c r="AH36" s="372"/>
      <c r="AI36" s="372"/>
      <c r="AJ36" s="372"/>
      <c r="AK36" s="372"/>
      <c r="AL36" s="372"/>
      <c r="AM36" s="372"/>
      <c r="AN36" s="372"/>
      <c r="AO36" s="372"/>
      <c r="AP36" s="372"/>
      <c r="AQ36" s="372"/>
      <c r="AR36" s="372"/>
      <c r="AS36" s="372"/>
      <c r="AT36" s="372"/>
      <c r="AU36" s="372"/>
      <c r="AV36" s="372"/>
      <c r="AW36" s="372"/>
      <c r="AX36" s="372"/>
      <c r="AY36" s="372"/>
      <c r="AZ36" s="372"/>
      <c r="BA36" s="372"/>
      <c r="BB36" s="372"/>
      <c r="BC36" s="372"/>
      <c r="BD36" s="372"/>
    </row>
    <row r="37" spans="1:56" ht="20.25" customHeight="1" x14ac:dyDescent="0.2">
      <c r="A37" s="372"/>
      <c r="B37" s="364"/>
      <c r="C37" s="784" t="s">
        <v>81</v>
      </c>
      <c r="D37" s="786"/>
      <c r="E37" s="787">
        <f>SUMIFS($AU$13:$AV$30,$C$13:$D$30,"看護職員",$E$13:$F$30,"C")</f>
        <v>0</v>
      </c>
      <c r="F37" s="788"/>
      <c r="G37" s="789">
        <f>SUMIFS($AW$13:$AX$30,$C$13:$D$30,"看護職員",$E$13:$F$30,"C")</f>
        <v>0</v>
      </c>
      <c r="H37" s="790"/>
      <c r="I37" s="402"/>
      <c r="J37" s="791">
        <v>0</v>
      </c>
      <c r="K37" s="792"/>
      <c r="L37" s="796">
        <v>0</v>
      </c>
      <c r="M37" s="797"/>
      <c r="N37" s="402"/>
      <c r="O37" s="402"/>
      <c r="P37" s="787" t="s">
        <v>83</v>
      </c>
      <c r="Q37" s="788"/>
      <c r="R37" s="364"/>
      <c r="S37" s="364"/>
      <c r="T37" s="784" t="s">
        <v>84</v>
      </c>
      <c r="U37" s="786"/>
      <c r="V37" s="784" t="s">
        <v>85</v>
      </c>
      <c r="W37" s="785"/>
      <c r="X37" s="785"/>
      <c r="Y37" s="786"/>
      <c r="Z37" s="404"/>
      <c r="AA37" s="372"/>
      <c r="AB37" s="372"/>
      <c r="AC37" s="372"/>
      <c r="AD37" s="372"/>
      <c r="AE37" s="372"/>
      <c r="AF37" s="372"/>
      <c r="AG37" s="372"/>
      <c r="AH37" s="372"/>
      <c r="AI37" s="372"/>
      <c r="AJ37" s="372"/>
      <c r="AK37" s="372"/>
      <c r="AL37" s="372"/>
      <c r="AM37" s="372"/>
      <c r="AN37" s="372"/>
      <c r="AO37" s="372"/>
      <c r="AP37" s="372"/>
      <c r="AQ37" s="372"/>
      <c r="AR37" s="372"/>
      <c r="AS37" s="372"/>
      <c r="AT37" s="372"/>
      <c r="AU37" s="372"/>
      <c r="AV37" s="372"/>
      <c r="AW37" s="372"/>
      <c r="AX37" s="372"/>
      <c r="AY37" s="372"/>
      <c r="AZ37" s="372"/>
      <c r="BA37" s="372"/>
      <c r="BB37" s="372"/>
      <c r="BC37" s="372"/>
      <c r="BD37" s="372"/>
    </row>
    <row r="38" spans="1:56" ht="20.25" customHeight="1" x14ac:dyDescent="0.2">
      <c r="A38" s="372"/>
      <c r="B38" s="364"/>
      <c r="C38" s="784" t="s">
        <v>84</v>
      </c>
      <c r="D38" s="786"/>
      <c r="E38" s="787">
        <f>SUMIFS($AU$13:$AV$30,$C$13:$D$30,"看護職員",$E$13:$F$30,"D")</f>
        <v>80</v>
      </c>
      <c r="F38" s="788"/>
      <c r="G38" s="789">
        <f>SUMIFS($AW$13:$AX$30,$C$13:$D$30,"看護職員",$E$13:$F$30,"D")</f>
        <v>20</v>
      </c>
      <c r="H38" s="790"/>
      <c r="I38" s="402"/>
      <c r="J38" s="791">
        <v>80</v>
      </c>
      <c r="K38" s="792"/>
      <c r="L38" s="796">
        <v>20</v>
      </c>
      <c r="M38" s="797"/>
      <c r="N38" s="402"/>
      <c r="O38" s="402"/>
      <c r="P38" s="787" t="s">
        <v>83</v>
      </c>
      <c r="Q38" s="788"/>
      <c r="R38" s="364"/>
      <c r="S38" s="364"/>
      <c r="T38" s="364"/>
      <c r="U38" s="799"/>
      <c r="V38" s="799"/>
      <c r="W38" s="800"/>
      <c r="X38" s="800"/>
      <c r="Y38" s="405"/>
      <c r="Z38" s="405"/>
      <c r="AA38" s="372"/>
      <c r="AB38" s="372"/>
      <c r="AC38" s="372"/>
      <c r="AD38" s="372"/>
      <c r="AE38" s="372"/>
      <c r="AF38" s="372"/>
      <c r="AG38" s="372"/>
      <c r="AH38" s="372"/>
      <c r="AI38" s="372"/>
      <c r="AJ38" s="372"/>
      <c r="AK38" s="372"/>
      <c r="AL38" s="372"/>
      <c r="AM38" s="372"/>
      <c r="AN38" s="372"/>
      <c r="AO38" s="372"/>
      <c r="AP38" s="372"/>
      <c r="AQ38" s="372"/>
      <c r="AR38" s="372"/>
      <c r="AS38" s="372"/>
      <c r="AT38" s="372"/>
      <c r="AU38" s="372"/>
      <c r="AV38" s="372"/>
      <c r="AW38" s="372"/>
      <c r="AX38" s="372"/>
      <c r="AY38" s="372"/>
      <c r="AZ38" s="372"/>
      <c r="BA38" s="372"/>
      <c r="BB38" s="372"/>
      <c r="BC38" s="372"/>
      <c r="BD38" s="372"/>
    </row>
    <row r="39" spans="1:56" ht="20.25" customHeight="1" x14ac:dyDescent="0.2">
      <c r="A39" s="372"/>
      <c r="B39" s="364"/>
      <c r="C39" s="784" t="s">
        <v>86</v>
      </c>
      <c r="D39" s="786"/>
      <c r="E39" s="787">
        <f>SUM(E35:F38)</f>
        <v>400</v>
      </c>
      <c r="F39" s="788"/>
      <c r="G39" s="789">
        <f>SUM(G35:H38)</f>
        <v>100</v>
      </c>
      <c r="H39" s="790"/>
      <c r="I39" s="402"/>
      <c r="J39" s="787">
        <f>SUM(J35:K38)</f>
        <v>80</v>
      </c>
      <c r="K39" s="788"/>
      <c r="L39" s="787">
        <f>SUM(L35:M38)</f>
        <v>20</v>
      </c>
      <c r="M39" s="788"/>
      <c r="N39" s="402"/>
      <c r="O39" s="402"/>
      <c r="P39" s="787">
        <f>SUM(P35:Q36)</f>
        <v>2</v>
      </c>
      <c r="Q39" s="788"/>
      <c r="R39" s="364"/>
      <c r="S39" s="364"/>
      <c r="T39" s="364"/>
      <c r="U39" s="799"/>
      <c r="V39" s="799"/>
      <c r="W39" s="800"/>
      <c r="X39" s="800"/>
      <c r="Y39" s="406"/>
      <c r="Z39" s="406"/>
      <c r="AA39" s="372"/>
      <c r="AB39" s="372"/>
      <c r="AC39" s="372"/>
      <c r="AD39" s="372"/>
      <c r="AE39" s="372"/>
      <c r="AF39" s="372"/>
      <c r="AG39" s="372"/>
      <c r="AH39" s="372"/>
      <c r="AI39" s="372"/>
      <c r="AJ39" s="372"/>
      <c r="AK39" s="372"/>
      <c r="AL39" s="372"/>
      <c r="AM39" s="372"/>
      <c r="AN39" s="372"/>
      <c r="AO39" s="372"/>
      <c r="AP39" s="372"/>
      <c r="AQ39" s="372"/>
      <c r="AR39" s="372"/>
      <c r="AS39" s="372"/>
      <c r="AT39" s="372"/>
      <c r="AU39" s="372"/>
      <c r="AV39" s="372"/>
      <c r="AW39" s="372"/>
      <c r="AX39" s="372"/>
      <c r="AY39" s="372"/>
      <c r="AZ39" s="372"/>
      <c r="BA39" s="372"/>
      <c r="BB39" s="372"/>
      <c r="BC39" s="372"/>
      <c r="BD39" s="372"/>
    </row>
    <row r="40" spans="1:56" ht="20.25" customHeight="1" x14ac:dyDescent="0.2">
      <c r="A40" s="372"/>
      <c r="B40" s="364"/>
      <c r="C40" s="364"/>
      <c r="D40" s="364"/>
      <c r="E40" s="364"/>
      <c r="F40" s="364"/>
      <c r="G40" s="364"/>
      <c r="H40" s="364"/>
      <c r="I40" s="364"/>
      <c r="J40" s="364"/>
      <c r="K40" s="364"/>
      <c r="L40" s="370"/>
      <c r="M40" s="364"/>
      <c r="N40" s="364"/>
      <c r="O40" s="364"/>
      <c r="P40" s="364"/>
      <c r="Q40" s="364"/>
      <c r="R40" s="364"/>
      <c r="S40" s="364"/>
      <c r="T40" s="364"/>
      <c r="U40" s="399"/>
      <c r="V40" s="399"/>
      <c r="W40" s="399"/>
      <c r="X40" s="399"/>
      <c r="Y40" s="399"/>
      <c r="Z40" s="399"/>
      <c r="AA40" s="372"/>
      <c r="AB40" s="372"/>
      <c r="AC40" s="372"/>
      <c r="AD40" s="372"/>
      <c r="AE40" s="372"/>
      <c r="AF40" s="372"/>
      <c r="AG40" s="372"/>
      <c r="AH40" s="372"/>
      <c r="AI40" s="372"/>
      <c r="AJ40" s="372"/>
      <c r="AK40" s="372"/>
      <c r="AL40" s="372"/>
      <c r="AM40" s="372"/>
      <c r="AN40" s="372"/>
      <c r="AO40" s="372"/>
      <c r="AP40" s="372"/>
      <c r="AQ40" s="372"/>
      <c r="AR40" s="372"/>
      <c r="AS40" s="372"/>
      <c r="AT40" s="372"/>
      <c r="AU40" s="372"/>
      <c r="AV40" s="372"/>
      <c r="AW40" s="372"/>
      <c r="AX40" s="372"/>
      <c r="AY40" s="372"/>
      <c r="AZ40" s="372"/>
      <c r="BA40" s="372"/>
      <c r="BB40" s="372"/>
      <c r="BC40" s="372"/>
      <c r="BD40" s="372"/>
    </row>
    <row r="41" spans="1:56" ht="20.25" customHeight="1" x14ac:dyDescent="0.2">
      <c r="A41" s="372"/>
      <c r="B41" s="364"/>
      <c r="C41" s="370" t="s">
        <v>87</v>
      </c>
      <c r="D41" s="364"/>
      <c r="E41" s="364"/>
      <c r="F41" s="364"/>
      <c r="G41" s="364"/>
      <c r="H41" s="364"/>
      <c r="I41" s="407" t="s">
        <v>88</v>
      </c>
      <c r="J41" s="807" t="s">
        <v>89</v>
      </c>
      <c r="K41" s="808"/>
      <c r="L41" s="408"/>
      <c r="M41" s="407"/>
      <c r="N41" s="364"/>
      <c r="O41" s="364"/>
      <c r="P41" s="364"/>
      <c r="Q41" s="364"/>
      <c r="R41" s="364"/>
      <c r="S41" s="364"/>
      <c r="T41" s="364"/>
      <c r="U41" s="409"/>
      <c r="V41" s="399"/>
      <c r="W41" s="399"/>
      <c r="X41" s="399"/>
      <c r="Y41" s="399"/>
      <c r="Z41" s="399"/>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row>
    <row r="42" spans="1:56" ht="20.25" customHeight="1" x14ac:dyDescent="0.2">
      <c r="A42" s="372"/>
      <c r="B42" s="364"/>
      <c r="C42" s="364" t="s">
        <v>90</v>
      </c>
      <c r="D42" s="364"/>
      <c r="E42" s="364"/>
      <c r="F42" s="364"/>
      <c r="G42" s="364"/>
      <c r="H42" s="364" t="s">
        <v>91</v>
      </c>
      <c r="I42" s="364"/>
      <c r="J42" s="364"/>
      <c r="K42" s="364"/>
      <c r="L42" s="370"/>
      <c r="M42" s="364"/>
      <c r="N42" s="364"/>
      <c r="O42" s="364"/>
      <c r="P42" s="364"/>
      <c r="Q42" s="364"/>
      <c r="R42" s="364"/>
      <c r="S42" s="364"/>
      <c r="T42" s="364"/>
      <c r="U42" s="399"/>
      <c r="V42" s="399"/>
      <c r="W42" s="399"/>
      <c r="X42" s="399"/>
      <c r="Y42" s="399"/>
      <c r="Z42" s="399"/>
      <c r="AA42" s="372"/>
      <c r="AB42" s="372"/>
      <c r="AC42" s="372"/>
      <c r="AD42" s="372"/>
      <c r="AE42" s="372"/>
      <c r="AF42" s="372"/>
      <c r="AG42" s="372"/>
      <c r="AH42" s="372"/>
      <c r="AI42" s="372"/>
      <c r="AJ42" s="372"/>
      <c r="AK42" s="372"/>
      <c r="AL42" s="372"/>
      <c r="AM42" s="372"/>
      <c r="AN42" s="372"/>
      <c r="AO42" s="372"/>
      <c r="AP42" s="372"/>
      <c r="AQ42" s="372"/>
      <c r="AR42" s="372"/>
      <c r="AS42" s="372"/>
      <c r="AT42" s="372"/>
      <c r="AU42" s="372"/>
      <c r="AV42" s="372"/>
      <c r="AW42" s="372"/>
      <c r="AX42" s="372"/>
      <c r="AY42" s="372"/>
      <c r="AZ42" s="372"/>
      <c r="BA42" s="372"/>
      <c r="BB42" s="372"/>
      <c r="BC42" s="372"/>
      <c r="BD42" s="372"/>
    </row>
    <row r="43" spans="1:56" ht="20.25" customHeight="1" x14ac:dyDescent="0.2">
      <c r="A43" s="372"/>
      <c r="B43" s="364"/>
      <c r="C43" s="364" t="str">
        <f>IF($J$41="週","対象時間数（週平均）","対象時間数（当月合計）")</f>
        <v>対象時間数（週平均）</v>
      </c>
      <c r="D43" s="364"/>
      <c r="E43" s="364"/>
      <c r="F43" s="364"/>
      <c r="G43" s="364"/>
      <c r="H43" s="364" t="str">
        <f>IF($J$41="週","週に勤務すべき時間数","当月に勤務すべき時間数")</f>
        <v>週に勤務すべき時間数</v>
      </c>
      <c r="I43" s="364"/>
      <c r="J43" s="364"/>
      <c r="K43" s="364"/>
      <c r="L43" s="370"/>
      <c r="M43" s="794" t="s">
        <v>92</v>
      </c>
      <c r="N43" s="794"/>
      <c r="O43" s="794"/>
      <c r="P43" s="794"/>
      <c r="Q43" s="364"/>
      <c r="R43" s="364"/>
      <c r="S43" s="364"/>
      <c r="T43" s="364"/>
      <c r="U43" s="399"/>
      <c r="V43" s="399"/>
      <c r="W43" s="399"/>
      <c r="X43" s="399"/>
      <c r="Y43" s="399"/>
      <c r="Z43" s="399"/>
      <c r="AA43" s="372"/>
      <c r="AB43" s="372"/>
      <c r="AC43" s="372"/>
      <c r="AD43" s="372"/>
      <c r="AE43" s="372"/>
      <c r="AF43" s="372"/>
      <c r="AG43" s="372"/>
      <c r="AH43" s="372"/>
      <c r="AI43" s="372"/>
      <c r="AJ43" s="372"/>
      <c r="AK43" s="372"/>
      <c r="AL43" s="372"/>
      <c r="AM43" s="372"/>
      <c r="AN43" s="372"/>
      <c r="AO43" s="372"/>
      <c r="AP43" s="372"/>
      <c r="AQ43" s="372"/>
      <c r="AR43" s="372"/>
      <c r="AS43" s="372"/>
      <c r="AT43" s="372"/>
      <c r="AU43" s="372"/>
      <c r="AV43" s="372"/>
      <c r="AW43" s="372"/>
      <c r="AX43" s="372"/>
      <c r="AY43" s="372"/>
      <c r="AZ43" s="372"/>
      <c r="BA43" s="372"/>
      <c r="BB43" s="372"/>
      <c r="BC43" s="372"/>
      <c r="BD43" s="372"/>
    </row>
    <row r="44" spans="1:56" ht="20.25" customHeight="1" x14ac:dyDescent="0.2">
      <c r="A44" s="372"/>
      <c r="B44" s="364"/>
      <c r="C44" s="809">
        <f>IF($J$41="週",L39,J39)</f>
        <v>20</v>
      </c>
      <c r="D44" s="810"/>
      <c r="E44" s="810"/>
      <c r="F44" s="811"/>
      <c r="G44" s="410" t="s">
        <v>93</v>
      </c>
      <c r="H44" s="784">
        <f>IF($J$41="週",$AV$5,$AZ$5)</f>
        <v>40</v>
      </c>
      <c r="I44" s="785"/>
      <c r="J44" s="785"/>
      <c r="K44" s="786"/>
      <c r="L44" s="410" t="s">
        <v>94</v>
      </c>
      <c r="M44" s="801">
        <f>ROUNDDOWN(C44/H44,1)</f>
        <v>0.5</v>
      </c>
      <c r="N44" s="802"/>
      <c r="O44" s="802"/>
      <c r="P44" s="803"/>
      <c r="Q44" s="364"/>
      <c r="R44" s="364"/>
      <c r="S44" s="364"/>
      <c r="T44" s="364"/>
      <c r="U44" s="798"/>
      <c r="V44" s="798"/>
      <c r="W44" s="798"/>
      <c r="X44" s="798"/>
      <c r="Y44" s="403"/>
      <c r="Z44" s="399"/>
      <c r="AA44" s="372"/>
      <c r="AB44" s="372"/>
      <c r="AC44" s="372"/>
      <c r="AD44" s="372"/>
      <c r="AE44" s="372"/>
      <c r="AF44" s="372"/>
      <c r="AG44" s="372"/>
      <c r="AH44" s="372"/>
      <c r="AI44" s="372"/>
      <c r="AJ44" s="372"/>
      <c r="AK44" s="372"/>
      <c r="AL44" s="372"/>
      <c r="AM44" s="372"/>
      <c r="AN44" s="372"/>
      <c r="AO44" s="372"/>
      <c r="AP44" s="372"/>
      <c r="AQ44" s="372"/>
      <c r="AR44" s="372"/>
      <c r="AS44" s="372"/>
      <c r="AT44" s="372"/>
      <c r="AU44" s="372"/>
      <c r="AV44" s="372"/>
      <c r="AW44" s="372"/>
      <c r="AX44" s="372"/>
      <c r="AY44" s="372"/>
      <c r="AZ44" s="372"/>
      <c r="BA44" s="372"/>
      <c r="BB44" s="372"/>
      <c r="BC44" s="372"/>
      <c r="BD44" s="372"/>
    </row>
    <row r="45" spans="1:56" ht="20.25" customHeight="1" x14ac:dyDescent="0.2">
      <c r="A45" s="372"/>
      <c r="B45" s="364"/>
      <c r="C45" s="364"/>
      <c r="D45" s="364"/>
      <c r="E45" s="364"/>
      <c r="F45" s="364"/>
      <c r="G45" s="364"/>
      <c r="H45" s="364"/>
      <c r="I45" s="364"/>
      <c r="J45" s="364"/>
      <c r="K45" s="364"/>
      <c r="L45" s="370"/>
      <c r="M45" s="364" t="s">
        <v>95</v>
      </c>
      <c r="N45" s="364"/>
      <c r="O45" s="364"/>
      <c r="P45" s="364"/>
      <c r="Q45" s="364"/>
      <c r="R45" s="364"/>
      <c r="S45" s="364"/>
      <c r="T45" s="364"/>
      <c r="U45" s="399"/>
      <c r="V45" s="399"/>
      <c r="W45" s="399"/>
      <c r="X45" s="399"/>
      <c r="Y45" s="399"/>
      <c r="Z45" s="399"/>
      <c r="AA45" s="372"/>
      <c r="AB45" s="372"/>
      <c r="AC45" s="372"/>
      <c r="AD45" s="372"/>
      <c r="AE45" s="372"/>
      <c r="AF45" s="372"/>
      <c r="AG45" s="372"/>
      <c r="AH45" s="372"/>
      <c r="AI45" s="372"/>
      <c r="AJ45" s="372"/>
      <c r="AK45" s="372"/>
      <c r="AL45" s="372"/>
      <c r="AM45" s="372"/>
      <c r="AN45" s="372"/>
      <c r="AO45" s="372"/>
      <c r="AP45" s="372"/>
      <c r="AQ45" s="372"/>
      <c r="AR45" s="372"/>
      <c r="AS45" s="372"/>
      <c r="AT45" s="372"/>
      <c r="AU45" s="372"/>
      <c r="AV45" s="372"/>
      <c r="AW45" s="372"/>
      <c r="AX45" s="372"/>
      <c r="AY45" s="372"/>
      <c r="AZ45" s="372"/>
      <c r="BA45" s="372"/>
      <c r="BB45" s="372"/>
      <c r="BC45" s="372"/>
      <c r="BD45" s="372"/>
    </row>
    <row r="46" spans="1:56" ht="20.25" customHeight="1" x14ac:dyDescent="0.2">
      <c r="A46" s="372"/>
      <c r="B46" s="364"/>
      <c r="C46" s="364" t="s">
        <v>96</v>
      </c>
      <c r="D46" s="364"/>
      <c r="E46" s="364"/>
      <c r="F46" s="364"/>
      <c r="G46" s="364"/>
      <c r="H46" s="364"/>
      <c r="I46" s="364"/>
      <c r="J46" s="364"/>
      <c r="K46" s="364"/>
      <c r="L46" s="370"/>
      <c r="M46" s="364"/>
      <c r="N46" s="364"/>
      <c r="O46" s="364"/>
      <c r="P46" s="364"/>
      <c r="Q46" s="364"/>
      <c r="R46" s="364"/>
      <c r="S46" s="364"/>
      <c r="T46" s="364"/>
      <c r="U46" s="364"/>
      <c r="V46" s="411"/>
      <c r="W46" s="412"/>
      <c r="X46" s="412"/>
      <c r="Y46" s="364"/>
      <c r="Z46" s="364"/>
      <c r="AA46" s="372"/>
      <c r="AB46" s="372"/>
      <c r="AC46" s="372"/>
      <c r="AD46" s="372"/>
      <c r="AE46" s="372"/>
      <c r="AF46" s="372"/>
      <c r="AG46" s="372"/>
      <c r="AH46" s="372"/>
      <c r="AI46" s="372"/>
      <c r="AJ46" s="372"/>
      <c r="AK46" s="372"/>
      <c r="AL46" s="372"/>
      <c r="AM46" s="372"/>
      <c r="AN46" s="372"/>
      <c r="AO46" s="372"/>
      <c r="AP46" s="372"/>
      <c r="AQ46" s="372"/>
      <c r="AR46" s="372"/>
      <c r="AS46" s="372"/>
      <c r="AT46" s="372"/>
      <c r="AU46" s="372"/>
      <c r="AV46" s="372"/>
      <c r="AW46" s="372"/>
      <c r="AX46" s="372"/>
      <c r="AY46" s="372"/>
      <c r="AZ46" s="372"/>
      <c r="BA46" s="372"/>
      <c r="BB46" s="372"/>
      <c r="BC46" s="372"/>
      <c r="BD46" s="372"/>
    </row>
    <row r="47" spans="1:56" ht="20.25" customHeight="1" x14ac:dyDescent="0.2">
      <c r="A47" s="372"/>
      <c r="B47" s="364"/>
      <c r="C47" s="364" t="s">
        <v>71</v>
      </c>
      <c r="D47" s="364"/>
      <c r="E47" s="364"/>
      <c r="F47" s="364"/>
      <c r="G47" s="364"/>
      <c r="H47" s="364"/>
      <c r="I47" s="364"/>
      <c r="J47" s="364"/>
      <c r="K47" s="364"/>
      <c r="L47" s="370"/>
      <c r="M47" s="410"/>
      <c r="N47" s="410"/>
      <c r="O47" s="410"/>
      <c r="P47" s="410"/>
      <c r="Q47" s="364"/>
      <c r="R47" s="364"/>
      <c r="S47" s="364"/>
      <c r="T47" s="364"/>
      <c r="U47" s="364"/>
      <c r="V47" s="411"/>
      <c r="W47" s="412"/>
      <c r="X47" s="412"/>
      <c r="Y47" s="364"/>
      <c r="Z47" s="364"/>
      <c r="AA47" s="372"/>
      <c r="AB47" s="372"/>
      <c r="AC47" s="372"/>
      <c r="AD47" s="372"/>
      <c r="AE47" s="372"/>
      <c r="AF47" s="372"/>
      <c r="AG47" s="372"/>
      <c r="AH47" s="372"/>
      <c r="AI47" s="372"/>
      <c r="AJ47" s="372"/>
      <c r="AK47" s="372"/>
      <c r="AL47" s="372"/>
      <c r="AM47" s="372"/>
      <c r="AN47" s="372"/>
      <c r="AO47" s="372"/>
      <c r="AP47" s="372"/>
      <c r="AQ47" s="372"/>
      <c r="AR47" s="372"/>
      <c r="AS47" s="372"/>
      <c r="AT47" s="372"/>
      <c r="AU47" s="372"/>
      <c r="AV47" s="372"/>
      <c r="AW47" s="372"/>
      <c r="AX47" s="372"/>
      <c r="AY47" s="372"/>
      <c r="AZ47" s="372"/>
      <c r="BA47" s="372"/>
      <c r="BB47" s="372"/>
      <c r="BC47" s="372"/>
      <c r="BD47" s="372"/>
    </row>
    <row r="48" spans="1:56" ht="20.25" customHeight="1" x14ac:dyDescent="0.2">
      <c r="A48" s="372"/>
      <c r="B48" s="364"/>
      <c r="C48" s="364" t="s">
        <v>97</v>
      </c>
      <c r="D48" s="364"/>
      <c r="E48" s="364"/>
      <c r="F48" s="364"/>
      <c r="G48" s="364"/>
      <c r="H48" s="364" t="s">
        <v>98</v>
      </c>
      <c r="I48" s="364"/>
      <c r="J48" s="364"/>
      <c r="K48" s="364"/>
      <c r="L48" s="364"/>
      <c r="M48" s="794" t="s">
        <v>86</v>
      </c>
      <c r="N48" s="794"/>
      <c r="O48" s="794"/>
      <c r="P48" s="794"/>
      <c r="Q48" s="364"/>
      <c r="R48" s="364"/>
      <c r="S48" s="364"/>
      <c r="T48" s="364"/>
      <c r="U48" s="364"/>
      <c r="V48" s="411"/>
      <c r="W48" s="412"/>
      <c r="X48" s="412"/>
      <c r="Y48" s="364"/>
      <c r="Z48" s="364"/>
      <c r="AA48" s="372"/>
      <c r="AB48" s="372"/>
      <c r="AC48" s="372"/>
      <c r="AD48" s="372"/>
      <c r="AE48" s="372"/>
      <c r="AF48" s="372"/>
      <c r="AG48" s="372"/>
      <c r="AH48" s="372"/>
      <c r="AI48" s="372"/>
      <c r="AJ48" s="372"/>
      <c r="AK48" s="372"/>
      <c r="AL48" s="372"/>
      <c r="AM48" s="372"/>
      <c r="AN48" s="372"/>
      <c r="AO48" s="372"/>
      <c r="AP48" s="372"/>
      <c r="AQ48" s="372"/>
      <c r="AR48" s="372"/>
      <c r="AS48" s="372"/>
      <c r="AT48" s="372"/>
      <c r="AU48" s="372"/>
      <c r="AV48" s="372"/>
      <c r="AW48" s="372"/>
      <c r="AX48" s="372"/>
      <c r="AY48" s="372"/>
      <c r="AZ48" s="372"/>
      <c r="BA48" s="372"/>
      <c r="BB48" s="372"/>
      <c r="BC48" s="372"/>
      <c r="BD48" s="372"/>
    </row>
    <row r="49" spans="1:58" ht="20.25" customHeight="1" x14ac:dyDescent="0.2">
      <c r="A49" s="372"/>
      <c r="B49" s="364"/>
      <c r="C49" s="784">
        <f>P39</f>
        <v>2</v>
      </c>
      <c r="D49" s="785"/>
      <c r="E49" s="785"/>
      <c r="F49" s="786"/>
      <c r="G49" s="410" t="s">
        <v>99</v>
      </c>
      <c r="H49" s="801">
        <f>M44</f>
        <v>0.5</v>
      </c>
      <c r="I49" s="802"/>
      <c r="J49" s="802"/>
      <c r="K49" s="803"/>
      <c r="L49" s="410" t="s">
        <v>94</v>
      </c>
      <c r="M49" s="804">
        <f>ROUNDDOWN(C49+H49,1)</f>
        <v>2.5</v>
      </c>
      <c r="N49" s="805"/>
      <c r="O49" s="805"/>
      <c r="P49" s="806"/>
      <c r="Q49" s="364"/>
      <c r="R49" s="364"/>
      <c r="S49" s="364"/>
      <c r="T49" s="364"/>
      <c r="U49" s="364"/>
      <c r="V49" s="411"/>
      <c r="W49" s="412"/>
      <c r="X49" s="412"/>
      <c r="Y49" s="364"/>
      <c r="Z49" s="364"/>
      <c r="AA49" s="372"/>
      <c r="AB49" s="372"/>
      <c r="AC49" s="372"/>
      <c r="AD49" s="372"/>
      <c r="AE49" s="372"/>
      <c r="AF49" s="372"/>
      <c r="AG49" s="372"/>
      <c r="AH49" s="372"/>
      <c r="AI49" s="372"/>
      <c r="AJ49" s="372"/>
      <c r="AK49" s="372"/>
      <c r="AL49" s="372"/>
      <c r="AM49" s="372"/>
      <c r="AN49" s="372"/>
      <c r="AO49" s="372"/>
      <c r="AP49" s="372"/>
      <c r="AQ49" s="372"/>
      <c r="AR49" s="372"/>
      <c r="AS49" s="372"/>
      <c r="AT49" s="372"/>
      <c r="AU49" s="372"/>
      <c r="AV49" s="372"/>
      <c r="AW49" s="372"/>
      <c r="AX49" s="372"/>
      <c r="AY49" s="372"/>
      <c r="AZ49" s="372"/>
      <c r="BA49" s="372"/>
      <c r="BB49" s="372"/>
      <c r="BC49" s="372"/>
      <c r="BD49" s="372"/>
    </row>
    <row r="50" spans="1:58" ht="20.25" customHeight="1" x14ac:dyDescent="0.2">
      <c r="A50" s="372"/>
      <c r="B50" s="364"/>
      <c r="C50" s="364"/>
      <c r="D50" s="364"/>
      <c r="E50" s="364"/>
      <c r="F50" s="364"/>
      <c r="G50" s="364"/>
      <c r="H50" s="364"/>
      <c r="I50" s="364"/>
      <c r="J50" s="364"/>
      <c r="K50" s="364"/>
      <c r="L50" s="364"/>
      <c r="M50" s="364"/>
      <c r="N50" s="370"/>
      <c r="O50" s="364"/>
      <c r="P50" s="364"/>
      <c r="Q50" s="364"/>
      <c r="R50" s="364"/>
      <c r="S50" s="364"/>
      <c r="T50" s="364"/>
      <c r="U50" s="364"/>
      <c r="V50" s="411"/>
      <c r="W50" s="412"/>
      <c r="X50" s="412"/>
      <c r="Y50" s="364"/>
      <c r="Z50" s="364"/>
      <c r="AA50" s="372"/>
      <c r="AB50" s="372"/>
      <c r="AC50" s="372"/>
      <c r="AD50" s="372"/>
      <c r="AE50" s="372"/>
      <c r="AF50" s="372"/>
      <c r="AG50" s="372"/>
      <c r="AH50" s="372"/>
      <c r="AI50" s="372"/>
      <c r="AJ50" s="372"/>
      <c r="AK50" s="372"/>
      <c r="AL50" s="372"/>
      <c r="AM50" s="372"/>
      <c r="AN50" s="372"/>
      <c r="AO50" s="372"/>
      <c r="AP50" s="372"/>
      <c r="AQ50" s="372"/>
      <c r="AR50" s="372"/>
      <c r="AS50" s="372"/>
      <c r="AT50" s="372"/>
      <c r="AU50" s="372"/>
      <c r="AV50" s="372"/>
      <c r="AW50" s="372"/>
      <c r="AX50" s="372"/>
      <c r="AY50" s="372"/>
      <c r="AZ50" s="372"/>
      <c r="BA50" s="372"/>
      <c r="BB50" s="372"/>
      <c r="BC50" s="372"/>
      <c r="BD50" s="372"/>
    </row>
    <row r="51" spans="1:58" ht="20.25" customHeight="1" x14ac:dyDescent="0.2">
      <c r="C51" s="413"/>
      <c r="D51" s="413"/>
      <c r="T51" s="413"/>
      <c r="AJ51" s="414"/>
      <c r="AK51" s="415"/>
      <c r="AL51" s="415"/>
      <c r="BE51" s="415"/>
    </row>
    <row r="52" spans="1:58" ht="20.25" customHeight="1" x14ac:dyDescent="0.2">
      <c r="C52" s="413"/>
      <c r="D52" s="413"/>
      <c r="U52" s="413"/>
      <c r="AK52" s="414"/>
      <c r="AL52" s="415"/>
      <c r="AM52" s="415"/>
      <c r="BF52" s="415"/>
    </row>
    <row r="53" spans="1:58" ht="20.25" customHeight="1" x14ac:dyDescent="0.2">
      <c r="D53" s="413"/>
      <c r="U53" s="413"/>
      <c r="AK53" s="414"/>
      <c r="AL53" s="415"/>
      <c r="AM53" s="415"/>
      <c r="BF53" s="415"/>
    </row>
    <row r="54" spans="1:58" ht="20.25" customHeight="1" x14ac:dyDescent="0.2">
      <c r="C54" s="413"/>
      <c r="D54" s="413"/>
      <c r="U54" s="413"/>
      <c r="AK54" s="414"/>
      <c r="AL54" s="415"/>
      <c r="AM54" s="415"/>
      <c r="BF54" s="415"/>
    </row>
    <row r="55" spans="1:58" ht="20.25" customHeight="1" x14ac:dyDescent="0.2">
      <c r="C55" s="414"/>
      <c r="D55" s="414"/>
      <c r="E55" s="414"/>
      <c r="F55" s="414"/>
      <c r="G55" s="414"/>
      <c r="H55" s="414"/>
      <c r="I55" s="414"/>
      <c r="J55" s="414"/>
      <c r="K55" s="414"/>
      <c r="L55" s="414"/>
      <c r="M55" s="414"/>
      <c r="N55" s="414"/>
      <c r="O55" s="414"/>
      <c r="P55" s="414"/>
      <c r="Q55" s="414"/>
      <c r="R55" s="414"/>
      <c r="S55" s="414"/>
      <c r="T55" s="414"/>
      <c r="U55" s="415"/>
      <c r="V55" s="415"/>
      <c r="W55" s="414"/>
      <c r="X55" s="414"/>
      <c r="Y55" s="414"/>
      <c r="Z55" s="414"/>
      <c r="AA55" s="414"/>
      <c r="AB55" s="414"/>
      <c r="AC55" s="414"/>
      <c r="AD55" s="414"/>
      <c r="AE55" s="414"/>
      <c r="AF55" s="414"/>
      <c r="AG55" s="414"/>
      <c r="AH55" s="414"/>
      <c r="AI55" s="414"/>
      <c r="AJ55" s="414"/>
      <c r="AK55" s="414"/>
      <c r="AL55" s="415"/>
      <c r="AM55" s="415"/>
      <c r="BF55" s="415"/>
    </row>
    <row r="56" spans="1:58" ht="20.25" customHeight="1" x14ac:dyDescent="0.2">
      <c r="C56" s="414"/>
      <c r="D56" s="414"/>
      <c r="E56" s="414"/>
      <c r="F56" s="414"/>
      <c r="G56" s="414"/>
      <c r="H56" s="414"/>
      <c r="I56" s="414"/>
      <c r="J56" s="414"/>
      <c r="K56" s="414"/>
      <c r="L56" s="414"/>
      <c r="M56" s="414"/>
      <c r="N56" s="414"/>
      <c r="O56" s="414"/>
      <c r="P56" s="414"/>
      <c r="Q56" s="414"/>
      <c r="R56" s="414"/>
      <c r="S56" s="414"/>
      <c r="T56" s="414"/>
      <c r="U56" s="415"/>
      <c r="V56" s="415"/>
      <c r="W56" s="414"/>
      <c r="X56" s="414"/>
      <c r="Y56" s="414"/>
      <c r="Z56" s="414"/>
      <c r="AA56" s="414"/>
      <c r="AB56" s="414"/>
      <c r="AC56" s="414"/>
      <c r="AD56" s="414"/>
      <c r="AE56" s="414"/>
      <c r="AF56" s="414"/>
      <c r="AG56" s="414"/>
      <c r="AH56" s="414"/>
      <c r="AI56" s="414"/>
      <c r="AJ56" s="414"/>
      <c r="AK56" s="414"/>
      <c r="AL56" s="415"/>
      <c r="AM56" s="415"/>
      <c r="BF56" s="415"/>
    </row>
  </sheetData>
  <sheetProtection insertRows="0"/>
  <mergeCells count="211">
    <mergeCell ref="M48:P48"/>
    <mergeCell ref="C49:F49"/>
    <mergeCell ref="H49:K49"/>
    <mergeCell ref="M49:P49"/>
    <mergeCell ref="J41:K41"/>
    <mergeCell ref="M43:P43"/>
    <mergeCell ref="C44:F44"/>
    <mergeCell ref="H44:K44"/>
    <mergeCell ref="M44:P44"/>
    <mergeCell ref="U44:X44"/>
    <mergeCell ref="U38:V38"/>
    <mergeCell ref="W38:X38"/>
    <mergeCell ref="C39:D39"/>
    <mergeCell ref="E39:F39"/>
    <mergeCell ref="G39:H39"/>
    <mergeCell ref="J39:K39"/>
    <mergeCell ref="L39:M39"/>
    <mergeCell ref="P39:Q39"/>
    <mergeCell ref="U39:V39"/>
    <mergeCell ref="W39:X39"/>
    <mergeCell ref="C38:D38"/>
    <mergeCell ref="E38:F38"/>
    <mergeCell ref="G38:H38"/>
    <mergeCell ref="J38:K38"/>
    <mergeCell ref="L38:M38"/>
    <mergeCell ref="P38:Q38"/>
    <mergeCell ref="T36:U36"/>
    <mergeCell ref="V36:Y36"/>
    <mergeCell ref="C37:D37"/>
    <mergeCell ref="E37:F37"/>
    <mergeCell ref="G37:H37"/>
    <mergeCell ref="J37:K37"/>
    <mergeCell ref="L37:M37"/>
    <mergeCell ref="P37:Q37"/>
    <mergeCell ref="T37:U37"/>
    <mergeCell ref="V37:Y37"/>
    <mergeCell ref="C36:D36"/>
    <mergeCell ref="E36:F36"/>
    <mergeCell ref="G36:H36"/>
    <mergeCell ref="J36:K36"/>
    <mergeCell ref="L36:M36"/>
    <mergeCell ref="P36:Q36"/>
    <mergeCell ref="V34:Y34"/>
    <mergeCell ref="C35:D35"/>
    <mergeCell ref="E35:F35"/>
    <mergeCell ref="G35:H35"/>
    <mergeCell ref="J35:K35"/>
    <mergeCell ref="L35:M35"/>
    <mergeCell ref="P35:Q35"/>
    <mergeCell ref="T35:U35"/>
    <mergeCell ref="V35:Y35"/>
    <mergeCell ref="C33:D34"/>
    <mergeCell ref="E33:H33"/>
    <mergeCell ref="J33:M33"/>
    <mergeCell ref="T33:U33"/>
    <mergeCell ref="V33:Y33"/>
    <mergeCell ref="E34:F34"/>
    <mergeCell ref="G34:H34"/>
    <mergeCell ref="J34:K34"/>
    <mergeCell ref="L34:M34"/>
    <mergeCell ref="T34:U34"/>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B8:B12"/>
    <mergeCell ref="C8:D12"/>
    <mergeCell ref="E8:F12"/>
    <mergeCell ref="G8:K12"/>
    <mergeCell ref="L8:O12"/>
    <mergeCell ref="P8:AT8"/>
    <mergeCell ref="AM1:BA1"/>
    <mergeCell ref="U2:V2"/>
    <mergeCell ref="X2:Y2"/>
    <mergeCell ref="AB2:AC2"/>
    <mergeCell ref="AM2:BA2"/>
    <mergeCell ref="AZ3:BC3"/>
    <mergeCell ref="AU8:AV12"/>
    <mergeCell ref="AW8:AX12"/>
    <mergeCell ref="AY8:BD12"/>
    <mergeCell ref="P9:V9"/>
    <mergeCell ref="W9:AC9"/>
    <mergeCell ref="AD9:AJ9"/>
    <mergeCell ref="AK9:AQ9"/>
    <mergeCell ref="AR9:AT9"/>
    <mergeCell ref="AZ4:BC4"/>
    <mergeCell ref="AV5:AW5"/>
    <mergeCell ref="AZ5:BA5"/>
    <mergeCell ref="AZ6:BA6"/>
  </mergeCells>
  <phoneticPr fontId="3"/>
  <conditionalFormatting sqref="P13:AX30">
    <cfRule type="expression" dxfId="2" priority="3">
      <formula>INDIRECT(ADDRESS(ROW(),COLUMN()))=TRUNC(INDIRECT(ADDRESS(ROW(),COLUMN())))</formula>
    </cfRule>
  </conditionalFormatting>
  <conditionalFormatting sqref="E35:Q39">
    <cfRule type="expression" dxfId="1" priority="2">
      <formula>INDIRECT(ADDRESS(ROW(),COLUMN()))=TRUNC(INDIRECT(ADDRESS(ROW(),COLUMN())))</formula>
    </cfRule>
  </conditionalFormatting>
  <conditionalFormatting sqref="C44:F44">
    <cfRule type="expression" dxfId="0" priority="1">
      <formula>INDIRECT(ADDRESS(ROW(),COLUMN()))=TRUNC(INDIRECT(ADDRESS(ROW(),COLUMN())))</formula>
    </cfRule>
  </conditionalFormatting>
  <dataValidations count="7">
    <dataValidation type="list" allowBlank="1" showInputMessage="1" sqref="E13:F30" xr:uid="{F579692B-520B-41E4-A63F-EF30FEDF5045}">
      <formula1>"A, B, C, D"</formula1>
    </dataValidation>
    <dataValidation type="list" allowBlank="1" showInputMessage="1" showErrorMessage="1" sqref="AZ4:BC4" xr:uid="{BB41B6E5-96F7-4FFF-A6A1-A27DF04672D8}">
      <formula1>"予定,実績,予定・実績"</formula1>
    </dataValidation>
    <dataValidation type="list" errorStyle="warning" allowBlank="1" showInputMessage="1" error="リストにない場合のみ、入力してください。" sqref="G13:K30" xr:uid="{ABAD7030-8143-4D9D-881D-CDA9D0429F67}">
      <formula1>INDIRECT(C13)</formula1>
    </dataValidation>
    <dataValidation type="list" allowBlank="1" showInputMessage="1" sqref="C13:D30" xr:uid="{6BB39829-90B5-4DE6-A771-212D09B13A4A}">
      <formula1>職種</formula1>
    </dataValidation>
    <dataValidation type="decimal" allowBlank="1" showInputMessage="1" showErrorMessage="1" error="入力可能範囲　32～40" sqref="AV5" xr:uid="{17FAEE6B-81E8-4E50-BE19-99D777A50839}">
      <formula1>32</formula1>
      <formula2>40</formula2>
    </dataValidation>
    <dataValidation type="list" allowBlank="1" showInputMessage="1" showErrorMessage="1" sqref="J41:K41" xr:uid="{F75E315A-EC90-4499-8028-ACEEC866FC4C}">
      <formula1>"週,暦月"</formula1>
    </dataValidation>
    <dataValidation type="list" allowBlank="1" showInputMessage="1" showErrorMessage="1" sqref="AZ3" xr:uid="{77D05CD2-DB7A-4099-8858-2436C1F6F59A}">
      <formula1>"４週,暦月"</formula1>
    </dataValidation>
  </dataValidations>
  <printOptions horizontalCentered="1"/>
  <pageMargins left="0.23622047244094491" right="0.23622047244094491" top="0.43307086614173229" bottom="0.27559055118110237" header="0.31496062992125984" footer="0.31496062992125984"/>
  <pageSetup paperSize="9" scale="42"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B852357D-0117-4D50-9FC3-A4DBA0649C4F}">
          <x14:formula1>
            <xm:f>プルダウン・リスト!$C$5:$C$9</xm:f>
          </x14:formula1>
          <xm:sqref>AM1:BA1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58C8B3-7F68-4C4B-8C85-FD0CAA2D518A}">
  <sheetPr>
    <pageSetUpPr fitToPage="1"/>
  </sheetPr>
  <dimension ref="A1:BC70"/>
  <sheetViews>
    <sheetView view="pageBreakPreview" zoomScaleNormal="100" zoomScaleSheetLayoutView="100" workbookViewId="0"/>
  </sheetViews>
  <sheetFormatPr defaultColWidth="9" defaultRowHeight="13" x14ac:dyDescent="0.2"/>
  <cols>
    <col min="1" max="2" width="9" style="420"/>
    <col min="3" max="3" width="44.08984375" style="420" customWidth="1"/>
    <col min="4" max="16384" width="9" style="420"/>
  </cols>
  <sheetData>
    <row r="1" spans="1:10" ht="16.5" x14ac:dyDescent="0.2">
      <c r="A1" s="459" t="s">
        <v>116</v>
      </c>
    </row>
    <row r="2" spans="1:10" s="423" customFormat="1" ht="20.25" customHeight="1" x14ac:dyDescent="0.2">
      <c r="A2" s="421" t="s">
        <v>117</v>
      </c>
      <c r="B2" s="421"/>
      <c r="C2" s="422"/>
    </row>
    <row r="3" spans="1:10" s="423" customFormat="1" ht="20.25" customHeight="1" x14ac:dyDescent="0.2">
      <c r="A3" s="422"/>
      <c r="B3" s="422"/>
      <c r="C3" s="422"/>
    </row>
    <row r="4" spans="1:10" s="423" customFormat="1" ht="20.25" customHeight="1" x14ac:dyDescent="0.2">
      <c r="A4" s="424"/>
      <c r="B4" s="422" t="s">
        <v>118</v>
      </c>
      <c r="C4" s="422"/>
      <c r="E4" s="814" t="s">
        <v>119</v>
      </c>
      <c r="F4" s="814"/>
      <c r="G4" s="814"/>
      <c r="H4" s="814"/>
      <c r="I4" s="814"/>
      <c r="J4" s="814"/>
    </row>
    <row r="5" spans="1:10" s="423" customFormat="1" ht="20.25" customHeight="1" x14ac:dyDescent="0.2">
      <c r="A5" s="425"/>
      <c r="B5" s="422" t="s">
        <v>120</v>
      </c>
      <c r="C5" s="422"/>
      <c r="E5" s="814"/>
      <c r="F5" s="814"/>
      <c r="G5" s="814"/>
      <c r="H5" s="814"/>
      <c r="I5" s="814"/>
      <c r="J5" s="814"/>
    </row>
    <row r="6" spans="1:10" s="423" customFormat="1" ht="20.25" customHeight="1" x14ac:dyDescent="0.2">
      <c r="A6" s="426"/>
      <c r="B6" s="422"/>
      <c r="C6" s="422"/>
    </row>
    <row r="7" spans="1:10" s="423" customFormat="1" ht="20.25" customHeight="1" x14ac:dyDescent="0.2">
      <c r="A7" s="426"/>
      <c r="B7" s="422"/>
      <c r="C7" s="422"/>
    </row>
    <row r="8" spans="1:10" s="423" customFormat="1" ht="20.25" customHeight="1" x14ac:dyDescent="0.2">
      <c r="A8" s="422" t="s">
        <v>121</v>
      </c>
      <c r="B8" s="422"/>
      <c r="C8" s="422"/>
    </row>
    <row r="9" spans="1:10" s="423" customFormat="1" ht="20.25" customHeight="1" x14ac:dyDescent="0.2">
      <c r="A9" s="426"/>
      <c r="B9" s="422"/>
      <c r="C9" s="422"/>
    </row>
    <row r="10" spans="1:10" s="423" customFormat="1" ht="20.25" customHeight="1" x14ac:dyDescent="0.2">
      <c r="A10" s="422" t="s">
        <v>122</v>
      </c>
      <c r="B10" s="422"/>
      <c r="C10" s="422"/>
    </row>
    <row r="11" spans="1:10" s="423" customFormat="1" ht="20.25" customHeight="1" x14ac:dyDescent="0.2">
      <c r="A11" s="422"/>
      <c r="B11" s="422"/>
      <c r="C11" s="422"/>
    </row>
    <row r="12" spans="1:10" s="423" customFormat="1" ht="20.25" customHeight="1" x14ac:dyDescent="0.2">
      <c r="A12" s="422" t="s">
        <v>123</v>
      </c>
      <c r="B12" s="422"/>
      <c r="C12" s="422"/>
    </row>
    <row r="13" spans="1:10" s="423" customFormat="1" ht="20.25" customHeight="1" x14ac:dyDescent="0.2">
      <c r="A13" s="422"/>
      <c r="B13" s="422"/>
      <c r="C13" s="422"/>
    </row>
    <row r="14" spans="1:10" s="423" customFormat="1" ht="20.25" customHeight="1" x14ac:dyDescent="0.2">
      <c r="A14" s="422" t="s">
        <v>124</v>
      </c>
      <c r="B14" s="422"/>
      <c r="C14" s="422"/>
    </row>
    <row r="15" spans="1:10" s="423" customFormat="1" ht="20.25" customHeight="1" x14ac:dyDescent="0.2">
      <c r="A15" s="422"/>
      <c r="B15" s="422"/>
      <c r="C15" s="422"/>
    </row>
    <row r="16" spans="1:10" s="423" customFormat="1" ht="20.25" customHeight="1" x14ac:dyDescent="0.2">
      <c r="A16" s="422" t="s">
        <v>125</v>
      </c>
      <c r="B16" s="422"/>
      <c r="C16" s="422"/>
    </row>
    <row r="17" spans="1:3" s="423" customFormat="1" ht="20.25" customHeight="1" x14ac:dyDescent="0.2">
      <c r="A17" s="422" t="s">
        <v>126</v>
      </c>
      <c r="B17" s="422"/>
      <c r="C17" s="422"/>
    </row>
    <row r="18" spans="1:3" s="423" customFormat="1" ht="20.25" customHeight="1" x14ac:dyDescent="0.2">
      <c r="A18" s="422"/>
      <c r="B18" s="422"/>
      <c r="C18" s="422"/>
    </row>
    <row r="19" spans="1:3" s="423" customFormat="1" ht="20.25" customHeight="1" x14ac:dyDescent="0.2">
      <c r="A19" s="422"/>
      <c r="B19" s="427" t="s">
        <v>53</v>
      </c>
      <c r="C19" s="427" t="s">
        <v>127</v>
      </c>
    </row>
    <row r="20" spans="1:3" s="423" customFormat="1" ht="20.25" customHeight="1" x14ac:dyDescent="0.2">
      <c r="A20" s="422"/>
      <c r="B20" s="427">
        <v>1</v>
      </c>
      <c r="C20" s="428" t="s">
        <v>103</v>
      </c>
    </row>
    <row r="21" spans="1:3" s="423" customFormat="1" ht="20.25" customHeight="1" x14ac:dyDescent="0.2">
      <c r="A21" s="422"/>
      <c r="B21" s="427">
        <v>2</v>
      </c>
      <c r="C21" s="428" t="s">
        <v>107</v>
      </c>
    </row>
    <row r="22" spans="1:3" s="423" customFormat="1" ht="20.25" customHeight="1" x14ac:dyDescent="0.2">
      <c r="A22" s="422"/>
      <c r="B22" s="427">
        <v>3</v>
      </c>
      <c r="C22" s="428" t="s">
        <v>114</v>
      </c>
    </row>
    <row r="23" spans="1:3" s="423" customFormat="1" ht="20.25" customHeight="1" x14ac:dyDescent="0.2">
      <c r="A23" s="422"/>
      <c r="B23" s="427">
        <v>4</v>
      </c>
      <c r="C23" s="428" t="s">
        <v>128</v>
      </c>
    </row>
    <row r="24" spans="1:3" s="423" customFormat="1" ht="20.25" customHeight="1" x14ac:dyDescent="0.2">
      <c r="A24" s="422"/>
      <c r="B24" s="427">
        <v>5</v>
      </c>
      <c r="C24" s="428" t="s">
        <v>129</v>
      </c>
    </row>
    <row r="25" spans="1:3" s="423" customFormat="1" ht="20.25" customHeight="1" x14ac:dyDescent="0.2">
      <c r="A25" s="422"/>
      <c r="B25" s="422"/>
      <c r="C25" s="422"/>
    </row>
    <row r="26" spans="1:3" s="423" customFormat="1" ht="20.25" customHeight="1" x14ac:dyDescent="0.2">
      <c r="A26" s="422" t="s">
        <v>130</v>
      </c>
      <c r="B26" s="422"/>
      <c r="C26" s="422"/>
    </row>
    <row r="27" spans="1:3" s="423" customFormat="1" ht="20.25" customHeight="1" x14ac:dyDescent="0.2">
      <c r="A27" s="422" t="s">
        <v>131</v>
      </c>
      <c r="B27" s="422"/>
      <c r="C27" s="422"/>
    </row>
    <row r="28" spans="1:3" s="423" customFormat="1" ht="20.25" customHeight="1" x14ac:dyDescent="0.2">
      <c r="A28" s="422"/>
      <c r="B28" s="422"/>
      <c r="C28" s="422"/>
    </row>
    <row r="29" spans="1:3" s="423" customFormat="1" ht="20.25" customHeight="1" x14ac:dyDescent="0.2">
      <c r="A29" s="422"/>
      <c r="B29" s="427" t="s">
        <v>72</v>
      </c>
      <c r="C29" s="427" t="s">
        <v>73</v>
      </c>
    </row>
    <row r="30" spans="1:3" s="423" customFormat="1" ht="20.25" customHeight="1" x14ac:dyDescent="0.2">
      <c r="A30" s="422"/>
      <c r="B30" s="427" t="s">
        <v>77</v>
      </c>
      <c r="C30" s="428" t="s">
        <v>78</v>
      </c>
    </row>
    <row r="31" spans="1:3" s="423" customFormat="1" ht="20.25" customHeight="1" x14ac:dyDescent="0.2">
      <c r="A31" s="422"/>
      <c r="B31" s="427" t="s">
        <v>79</v>
      </c>
      <c r="C31" s="428" t="s">
        <v>80</v>
      </c>
    </row>
    <row r="32" spans="1:3" s="423" customFormat="1" ht="20.25" customHeight="1" x14ac:dyDescent="0.2">
      <c r="A32" s="422"/>
      <c r="B32" s="427" t="s">
        <v>81</v>
      </c>
      <c r="C32" s="428" t="s">
        <v>82</v>
      </c>
    </row>
    <row r="33" spans="1:55" s="423" customFormat="1" ht="20.25" customHeight="1" x14ac:dyDescent="0.2">
      <c r="A33" s="422"/>
      <c r="B33" s="427" t="s">
        <v>84</v>
      </c>
      <c r="C33" s="428" t="s">
        <v>85</v>
      </c>
    </row>
    <row r="34" spans="1:55" s="423" customFormat="1" ht="20.25" customHeight="1" x14ac:dyDescent="0.2">
      <c r="A34" s="422"/>
      <c r="B34" s="422"/>
      <c r="C34" s="422"/>
    </row>
    <row r="35" spans="1:55" s="423" customFormat="1" ht="20.25" customHeight="1" x14ac:dyDescent="0.2">
      <c r="A35" s="422"/>
      <c r="B35" s="429" t="s">
        <v>132</v>
      </c>
      <c r="C35" s="422"/>
    </row>
    <row r="36" spans="1:55" s="423" customFormat="1" ht="20.25" customHeight="1" x14ac:dyDescent="0.2">
      <c r="B36" s="422" t="s">
        <v>133</v>
      </c>
      <c r="E36" s="429"/>
      <c r="F36" s="430"/>
      <c r="G36" s="430"/>
      <c r="H36" s="430"/>
      <c r="I36" s="430"/>
      <c r="J36" s="430"/>
      <c r="K36" s="430"/>
      <c r="L36" s="430"/>
      <c r="M36" s="430"/>
      <c r="N36" s="430"/>
      <c r="O36" s="430"/>
      <c r="P36" s="430"/>
      <c r="Q36" s="430"/>
      <c r="R36" s="430"/>
      <c r="S36" s="430"/>
      <c r="T36" s="430"/>
      <c r="U36" s="430"/>
      <c r="V36" s="430"/>
      <c r="W36" s="430"/>
      <c r="X36" s="430"/>
      <c r="Y36" s="430"/>
      <c r="Z36" s="430"/>
      <c r="AA36" s="430"/>
      <c r="AB36" s="430"/>
      <c r="AC36" s="430"/>
      <c r="AD36" s="430"/>
      <c r="AE36" s="430"/>
      <c r="AF36" s="430"/>
      <c r="AG36" s="430"/>
      <c r="AH36" s="430"/>
      <c r="AI36" s="430"/>
      <c r="AJ36" s="430"/>
      <c r="AK36" s="430"/>
      <c r="AL36" s="430"/>
      <c r="AM36" s="430"/>
      <c r="AN36" s="430"/>
      <c r="AO36" s="430"/>
      <c r="AP36" s="430"/>
      <c r="AQ36" s="430"/>
      <c r="AR36" s="430"/>
      <c r="AS36" s="430"/>
      <c r="AT36" s="430"/>
      <c r="AU36" s="430"/>
      <c r="AV36" s="430"/>
      <c r="AW36" s="430"/>
      <c r="AX36" s="430"/>
      <c r="AY36" s="430"/>
      <c r="AZ36" s="430"/>
      <c r="BA36" s="430"/>
      <c r="BB36" s="430"/>
      <c r="BC36" s="430"/>
    </row>
    <row r="37" spans="1:55" s="423" customFormat="1" ht="20.25" customHeight="1" x14ac:dyDescent="0.2">
      <c r="B37" s="422" t="s">
        <v>134</v>
      </c>
      <c r="E37" s="422"/>
      <c r="F37" s="430"/>
      <c r="G37" s="430"/>
      <c r="H37" s="430"/>
      <c r="I37" s="430"/>
      <c r="J37" s="430"/>
      <c r="K37" s="430"/>
      <c r="L37" s="430"/>
      <c r="M37" s="430"/>
      <c r="N37" s="430"/>
      <c r="O37" s="430"/>
      <c r="P37" s="430"/>
      <c r="Q37" s="430"/>
      <c r="R37" s="430"/>
      <c r="S37" s="430"/>
      <c r="T37" s="430"/>
      <c r="U37" s="430"/>
      <c r="V37" s="430"/>
      <c r="W37" s="430"/>
      <c r="X37" s="430"/>
      <c r="Y37" s="430"/>
      <c r="Z37" s="430"/>
      <c r="AA37" s="430"/>
      <c r="AB37" s="430"/>
      <c r="AC37" s="430"/>
      <c r="AD37" s="430"/>
      <c r="AE37" s="430"/>
      <c r="AF37" s="430"/>
      <c r="AG37" s="430"/>
      <c r="AH37" s="430"/>
      <c r="AI37" s="430"/>
      <c r="AJ37" s="430"/>
      <c r="AK37" s="430"/>
      <c r="AL37" s="430"/>
      <c r="AM37" s="430"/>
      <c r="AN37" s="430"/>
      <c r="AO37" s="430"/>
      <c r="AP37" s="430"/>
      <c r="AQ37" s="430"/>
      <c r="AR37" s="430"/>
      <c r="AS37" s="430"/>
      <c r="AT37" s="430"/>
      <c r="AU37" s="430"/>
      <c r="AV37" s="430"/>
      <c r="AW37" s="430"/>
      <c r="AX37" s="430"/>
      <c r="AY37" s="430"/>
      <c r="AZ37" s="430"/>
      <c r="BA37" s="430"/>
      <c r="BB37" s="430"/>
      <c r="BC37" s="430"/>
    </row>
    <row r="38" spans="1:55" s="423" customFormat="1" ht="20.25" customHeight="1" x14ac:dyDescent="0.2">
      <c r="E38" s="422"/>
    </row>
    <row r="39" spans="1:55" s="423" customFormat="1" ht="20.25" customHeight="1" x14ac:dyDescent="0.2">
      <c r="A39" s="422"/>
      <c r="B39" s="422"/>
      <c r="C39" s="422"/>
      <c r="D39" s="429"/>
      <c r="E39" s="431"/>
      <c r="F39" s="431"/>
      <c r="G39" s="431"/>
      <c r="J39" s="431"/>
      <c r="K39" s="431"/>
      <c r="L39" s="431"/>
      <c r="R39" s="431"/>
      <c r="S39" s="431"/>
      <c r="T39" s="431"/>
      <c r="W39" s="431"/>
      <c r="X39" s="431"/>
      <c r="Y39" s="431"/>
    </row>
    <row r="40" spans="1:55" s="423" customFormat="1" ht="20.25" customHeight="1" x14ac:dyDescent="0.2">
      <c r="A40" s="422" t="s">
        <v>135</v>
      </c>
      <c r="B40" s="422"/>
      <c r="C40" s="422"/>
    </row>
    <row r="41" spans="1:55" s="423" customFormat="1" ht="20.25" customHeight="1" x14ac:dyDescent="0.2">
      <c r="A41" s="422" t="s">
        <v>136</v>
      </c>
      <c r="B41" s="422"/>
      <c r="C41" s="422"/>
    </row>
    <row r="42" spans="1:55" s="423" customFormat="1" ht="20.25" customHeight="1" x14ac:dyDescent="0.2">
      <c r="A42" s="432" t="s">
        <v>587</v>
      </c>
      <c r="D42" s="433"/>
      <c r="E42" s="434"/>
      <c r="F42" s="431"/>
      <c r="G42" s="431"/>
      <c r="H42" s="431"/>
      <c r="I42" s="431"/>
      <c r="K42" s="431"/>
      <c r="M42" s="431"/>
      <c r="N42" s="431"/>
      <c r="O42" s="431"/>
      <c r="P42" s="431"/>
      <c r="Q42" s="431"/>
      <c r="S42" s="431"/>
      <c r="U42" s="431"/>
      <c r="V42" s="431"/>
      <c r="X42" s="431"/>
      <c r="Z42" s="431"/>
      <c r="AA42" s="431"/>
      <c r="AB42" s="431"/>
      <c r="AC42" s="431"/>
      <c r="AD42" s="431"/>
      <c r="AF42" s="429"/>
      <c r="AH42" s="431"/>
      <c r="AM42" s="431"/>
    </row>
    <row r="43" spans="1:55" s="423" customFormat="1" ht="20.25" customHeight="1" x14ac:dyDescent="0.2">
      <c r="C43" s="432"/>
      <c r="D43" s="433"/>
      <c r="E43" s="434"/>
      <c r="F43" s="431"/>
      <c r="G43" s="431"/>
      <c r="H43" s="431"/>
      <c r="I43" s="431"/>
      <c r="K43" s="431"/>
      <c r="M43" s="431"/>
      <c r="N43" s="431"/>
      <c r="O43" s="431"/>
      <c r="P43" s="431"/>
      <c r="Q43" s="431"/>
      <c r="S43" s="431"/>
      <c r="U43" s="431"/>
      <c r="V43" s="431"/>
      <c r="X43" s="431"/>
      <c r="Z43" s="431"/>
      <c r="AA43" s="431"/>
      <c r="AB43" s="431"/>
      <c r="AC43" s="431"/>
      <c r="AD43" s="431"/>
      <c r="AF43" s="429"/>
      <c r="AH43" s="431"/>
      <c r="AM43" s="431"/>
    </row>
    <row r="44" spans="1:55" s="423" customFormat="1" ht="20.25" customHeight="1" x14ac:dyDescent="0.2">
      <c r="A44" s="422" t="s">
        <v>137</v>
      </c>
      <c r="B44" s="422"/>
    </row>
    <row r="45" spans="1:55" s="423" customFormat="1" ht="20.25" customHeight="1" x14ac:dyDescent="0.2"/>
    <row r="46" spans="1:55" s="423" customFormat="1" ht="20.25" customHeight="1" x14ac:dyDescent="0.2">
      <c r="A46" s="422" t="s">
        <v>138</v>
      </c>
      <c r="B46" s="422"/>
      <c r="C46" s="422"/>
    </row>
    <row r="47" spans="1:55" s="423" customFormat="1" ht="20.25" customHeight="1" x14ac:dyDescent="0.2"/>
    <row r="48" spans="1:55" s="423" customFormat="1" ht="20.25" customHeight="1" x14ac:dyDescent="0.2">
      <c r="A48" s="422" t="s">
        <v>139</v>
      </c>
      <c r="B48" s="422"/>
      <c r="C48" s="422"/>
    </row>
    <row r="49" spans="1:55" s="423" customFormat="1" ht="20.25" customHeight="1" x14ac:dyDescent="0.2">
      <c r="A49" s="422" t="s">
        <v>140</v>
      </c>
      <c r="B49" s="422"/>
      <c r="C49" s="422"/>
    </row>
    <row r="50" spans="1:55" s="423" customFormat="1" ht="20.25" customHeight="1" x14ac:dyDescent="0.2">
      <c r="A50" s="422"/>
      <c r="B50" s="422"/>
      <c r="C50" s="422"/>
    </row>
    <row r="51" spans="1:55" s="423" customFormat="1" ht="20.25" customHeight="1" x14ac:dyDescent="0.2">
      <c r="A51" s="422" t="s">
        <v>141</v>
      </c>
      <c r="B51" s="422"/>
      <c r="C51" s="422"/>
    </row>
    <row r="52" spans="1:55" s="423" customFormat="1" ht="20.25" customHeight="1" x14ac:dyDescent="0.2">
      <c r="A52" s="422"/>
      <c r="B52" s="422"/>
      <c r="C52" s="422"/>
    </row>
    <row r="53" spans="1:55" s="423" customFormat="1" ht="20.25" customHeight="1" x14ac:dyDescent="0.2">
      <c r="A53" s="423" t="s">
        <v>142</v>
      </c>
      <c r="D53" s="435"/>
      <c r="E53" s="435"/>
      <c r="F53" s="435"/>
      <c r="G53" s="435"/>
      <c r="H53" s="435"/>
      <c r="I53" s="435"/>
      <c r="J53" s="435"/>
      <c r="K53" s="435"/>
      <c r="L53" s="435"/>
      <c r="M53" s="435"/>
      <c r="N53" s="435"/>
      <c r="O53" s="435"/>
      <c r="P53" s="435"/>
      <c r="Q53" s="435"/>
      <c r="R53" s="435"/>
      <c r="S53" s="435"/>
      <c r="T53" s="435"/>
      <c r="U53" s="435"/>
      <c r="V53" s="435"/>
      <c r="W53" s="435"/>
      <c r="X53" s="435"/>
      <c r="Y53" s="435"/>
      <c r="Z53" s="435"/>
      <c r="AA53" s="435"/>
      <c r="AB53" s="435"/>
      <c r="AC53" s="435"/>
      <c r="AD53" s="435"/>
      <c r="AE53" s="435"/>
      <c r="AF53" s="435"/>
      <c r="AG53" s="435"/>
      <c r="AH53" s="435"/>
      <c r="AI53" s="435"/>
      <c r="AJ53" s="435"/>
      <c r="AK53" s="435"/>
      <c r="AL53" s="435"/>
      <c r="AM53" s="435"/>
      <c r="AN53" s="435"/>
      <c r="AO53" s="435"/>
      <c r="AP53" s="435"/>
      <c r="AQ53" s="435"/>
      <c r="AR53" s="435"/>
      <c r="AS53" s="435"/>
      <c r="AT53" s="435"/>
      <c r="AU53" s="435"/>
      <c r="AV53" s="435"/>
      <c r="AW53" s="435"/>
      <c r="AX53" s="435"/>
      <c r="AY53" s="435"/>
      <c r="AZ53" s="435"/>
      <c r="BA53" s="435"/>
      <c r="BB53" s="435"/>
      <c r="BC53" s="435"/>
    </row>
    <row r="54" spans="1:55" s="423" customFormat="1" ht="20.25" customHeight="1" x14ac:dyDescent="0.2">
      <c r="A54" s="423" t="s">
        <v>143</v>
      </c>
      <c r="D54" s="435"/>
      <c r="E54" s="435"/>
      <c r="F54" s="435"/>
      <c r="G54" s="435"/>
      <c r="H54" s="435"/>
      <c r="I54" s="435"/>
      <c r="J54" s="435"/>
      <c r="K54" s="435"/>
      <c r="L54" s="435"/>
      <c r="M54" s="435"/>
      <c r="N54" s="435"/>
      <c r="O54" s="435"/>
      <c r="P54" s="435"/>
      <c r="Q54" s="435"/>
      <c r="R54" s="435"/>
      <c r="S54" s="435"/>
      <c r="T54" s="435"/>
      <c r="U54" s="435"/>
      <c r="V54" s="435"/>
      <c r="W54" s="435"/>
      <c r="X54" s="435"/>
      <c r="Y54" s="435"/>
      <c r="Z54" s="435"/>
      <c r="AA54" s="435"/>
      <c r="AB54" s="435"/>
      <c r="AC54" s="435"/>
      <c r="AD54" s="435"/>
      <c r="AE54" s="435"/>
      <c r="AF54" s="435"/>
      <c r="AG54" s="435"/>
      <c r="AH54" s="435"/>
      <c r="AI54" s="435"/>
      <c r="AJ54" s="435"/>
      <c r="AK54" s="435"/>
      <c r="AL54" s="435"/>
      <c r="AM54" s="435"/>
      <c r="AN54" s="435"/>
      <c r="AO54" s="435"/>
      <c r="AP54" s="435"/>
      <c r="AQ54" s="435"/>
      <c r="AR54" s="435"/>
      <c r="AS54" s="435"/>
      <c r="AT54" s="435"/>
      <c r="AU54" s="435"/>
      <c r="AV54" s="435"/>
      <c r="AW54" s="435"/>
      <c r="AX54" s="435"/>
      <c r="AY54" s="435"/>
      <c r="AZ54" s="435"/>
      <c r="BA54" s="435"/>
      <c r="BB54" s="435"/>
      <c r="BC54" s="435"/>
    </row>
    <row r="55" spans="1:55" s="423" customFormat="1" ht="20.25" customHeight="1" x14ac:dyDescent="0.2">
      <c r="A55" s="423" t="s">
        <v>144</v>
      </c>
      <c r="D55" s="435"/>
      <c r="E55" s="435"/>
      <c r="F55" s="435"/>
      <c r="G55" s="435"/>
      <c r="H55" s="435"/>
      <c r="I55" s="435"/>
      <c r="J55" s="435"/>
      <c r="K55" s="435"/>
      <c r="L55" s="435"/>
      <c r="M55" s="435"/>
      <c r="N55" s="435"/>
      <c r="O55" s="435"/>
      <c r="P55" s="435"/>
      <c r="Q55" s="435"/>
      <c r="R55" s="435"/>
      <c r="S55" s="435"/>
      <c r="T55" s="435"/>
      <c r="U55" s="435"/>
      <c r="V55" s="435"/>
      <c r="W55" s="435"/>
      <c r="X55" s="435"/>
      <c r="Y55" s="435"/>
      <c r="Z55" s="435"/>
      <c r="AA55" s="435"/>
      <c r="AB55" s="435"/>
      <c r="AC55" s="435"/>
      <c r="AD55" s="435"/>
      <c r="AE55" s="435"/>
      <c r="AF55" s="435"/>
      <c r="AG55" s="435"/>
      <c r="AH55" s="435"/>
      <c r="AI55" s="435"/>
      <c r="AJ55" s="435"/>
      <c r="AK55" s="435"/>
      <c r="AL55" s="435"/>
      <c r="AM55" s="435"/>
      <c r="AN55" s="435"/>
      <c r="AO55" s="435"/>
      <c r="AP55" s="435"/>
      <c r="AQ55" s="435"/>
      <c r="AR55" s="435"/>
      <c r="AS55" s="435"/>
      <c r="AT55" s="435"/>
      <c r="AU55" s="435"/>
      <c r="AV55" s="435"/>
      <c r="AW55" s="435"/>
      <c r="AX55" s="435"/>
      <c r="AY55" s="435"/>
      <c r="AZ55" s="435"/>
      <c r="BA55" s="435"/>
      <c r="BB55" s="435"/>
      <c r="BC55" s="435"/>
    </row>
    <row r="56" spans="1:55" s="423" customFormat="1" ht="20.25" customHeight="1" x14ac:dyDescent="0.2">
      <c r="A56" s="422"/>
      <c r="B56" s="422"/>
      <c r="C56" s="422"/>
      <c r="D56" s="430"/>
      <c r="E56" s="430"/>
      <c r="F56" s="430"/>
      <c r="G56" s="430"/>
      <c r="H56" s="430"/>
      <c r="I56" s="430"/>
      <c r="J56" s="430"/>
      <c r="K56" s="430"/>
      <c r="L56" s="430"/>
      <c r="M56" s="430"/>
      <c r="N56" s="430"/>
      <c r="O56" s="430"/>
      <c r="P56" s="430"/>
      <c r="Q56" s="430"/>
      <c r="R56" s="430"/>
      <c r="S56" s="430"/>
      <c r="T56" s="430"/>
      <c r="U56" s="430"/>
      <c r="V56" s="430"/>
      <c r="W56" s="430"/>
      <c r="X56" s="430"/>
      <c r="Y56" s="430"/>
      <c r="Z56" s="430"/>
      <c r="AA56" s="430"/>
      <c r="AB56" s="430"/>
      <c r="AC56" s="430"/>
      <c r="AD56" s="430"/>
      <c r="AE56" s="430"/>
      <c r="AF56" s="430"/>
      <c r="AG56" s="430"/>
      <c r="AH56" s="430"/>
      <c r="AI56" s="430"/>
      <c r="AJ56" s="430"/>
      <c r="AK56" s="430"/>
      <c r="AL56" s="430"/>
      <c r="AM56" s="430"/>
      <c r="AN56" s="430"/>
      <c r="AO56" s="430"/>
      <c r="AP56" s="430"/>
      <c r="AQ56" s="430"/>
      <c r="AR56" s="430"/>
      <c r="AS56" s="430"/>
      <c r="AT56" s="430"/>
      <c r="AU56" s="430"/>
      <c r="AV56" s="430"/>
      <c r="AW56" s="430"/>
      <c r="AX56" s="430"/>
      <c r="AY56" s="430"/>
      <c r="AZ56" s="430"/>
      <c r="BA56" s="430"/>
      <c r="BB56" s="430"/>
      <c r="BC56" s="430"/>
    </row>
    <row r="57" spans="1:55" s="423" customFormat="1" ht="20.25" customHeight="1" x14ac:dyDescent="0.2">
      <c r="A57" s="423" t="s">
        <v>145</v>
      </c>
      <c r="C57" s="436"/>
      <c r="D57" s="429"/>
      <c r="E57" s="429"/>
    </row>
    <row r="58" spans="1:55" s="423" customFormat="1" ht="20.25" customHeight="1" x14ac:dyDescent="0.2">
      <c r="A58" s="437" t="s">
        <v>146</v>
      </c>
      <c r="B58" s="436"/>
      <c r="C58" s="436"/>
      <c r="D58" s="422"/>
      <c r="E58" s="422"/>
    </row>
    <row r="59" spans="1:55" s="423" customFormat="1" ht="20.25" customHeight="1" x14ac:dyDescent="0.2">
      <c r="A59" s="438" t="s">
        <v>147</v>
      </c>
      <c r="B59" s="436"/>
      <c r="C59" s="436"/>
      <c r="D59" s="422"/>
      <c r="E59" s="422"/>
    </row>
    <row r="60" spans="1:55" s="423" customFormat="1" ht="20.25" customHeight="1" x14ac:dyDescent="0.2">
      <c r="A60" s="437" t="s">
        <v>148</v>
      </c>
      <c r="B60" s="436"/>
      <c r="C60" s="436"/>
      <c r="D60" s="422"/>
      <c r="E60" s="422"/>
    </row>
    <row r="61" spans="1:55" s="423" customFormat="1" ht="20.25" customHeight="1" x14ac:dyDescent="0.2">
      <c r="A61" s="438" t="s">
        <v>149</v>
      </c>
      <c r="B61" s="436"/>
      <c r="C61" s="436"/>
      <c r="D61" s="422"/>
      <c r="E61" s="422"/>
    </row>
    <row r="62" spans="1:55" s="423" customFormat="1" ht="20.25" customHeight="1" x14ac:dyDescent="0.2">
      <c r="A62" s="437" t="s">
        <v>150</v>
      </c>
      <c r="B62" s="436"/>
      <c r="C62" s="436"/>
      <c r="D62" s="422"/>
      <c r="E62" s="422"/>
    </row>
    <row r="63" spans="1:55" s="423" customFormat="1" ht="20.25" customHeight="1" x14ac:dyDescent="0.2">
      <c r="A63" s="437" t="s">
        <v>151</v>
      </c>
      <c r="B63" s="436"/>
      <c r="C63" s="436"/>
      <c r="D63" s="422"/>
      <c r="E63" s="422"/>
    </row>
    <row r="64" spans="1:55" s="423" customFormat="1" ht="20.25" customHeight="1" x14ac:dyDescent="0.2">
      <c r="A64" s="437" t="s">
        <v>152</v>
      </c>
      <c r="B64" s="436"/>
      <c r="C64" s="436"/>
      <c r="D64" s="422"/>
      <c r="E64" s="422"/>
    </row>
    <row r="65" spans="1:5" s="423" customFormat="1" ht="20.25" customHeight="1" x14ac:dyDescent="0.2">
      <c r="A65" s="436"/>
      <c r="B65" s="436"/>
      <c r="C65" s="436"/>
      <c r="D65" s="422"/>
      <c r="E65" s="422"/>
    </row>
    <row r="66" spans="1:5" s="423" customFormat="1" ht="20.25" customHeight="1" x14ac:dyDescent="0.2">
      <c r="A66" s="436"/>
      <c r="B66" s="436"/>
      <c r="C66" s="436"/>
      <c r="D66" s="422"/>
      <c r="E66" s="422"/>
    </row>
    <row r="67" spans="1:5" s="423" customFormat="1" ht="20.25" customHeight="1" x14ac:dyDescent="0.2">
      <c r="A67" s="436"/>
      <c r="B67" s="436"/>
      <c r="C67" s="436"/>
      <c r="D67" s="422"/>
      <c r="E67" s="422"/>
    </row>
    <row r="68" spans="1:5" s="423" customFormat="1" ht="20.25" customHeight="1" x14ac:dyDescent="0.2">
      <c r="A68" s="436"/>
      <c r="B68" s="436"/>
      <c r="C68" s="436"/>
      <c r="D68" s="422"/>
      <c r="E68" s="422"/>
    </row>
    <row r="69" spans="1:5" ht="20.25" customHeight="1" x14ac:dyDescent="0.2"/>
    <row r="70" spans="1:5" ht="20.25" customHeight="1" x14ac:dyDescent="0.2"/>
  </sheetData>
  <mergeCells count="1">
    <mergeCell ref="E4:J5"/>
  </mergeCells>
  <phoneticPr fontId="3"/>
  <printOptions horizontalCentered="1"/>
  <pageMargins left="0.70866141732283472" right="0.70866141732283472" top="0.74803149606299213" bottom="0.15748031496062992" header="0.31496062992125984" footer="0.31496062992125984"/>
  <pageSetup paperSize="9" scale="5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C8533-BE70-4C90-ACA4-CDFEA418DE1E}">
  <sheetPr>
    <pageSetUpPr fitToPage="1"/>
  </sheetPr>
  <dimension ref="B1:K45"/>
  <sheetViews>
    <sheetView workbookViewId="0"/>
  </sheetViews>
  <sheetFormatPr defaultColWidth="9" defaultRowHeight="19" x14ac:dyDescent="0.2"/>
  <cols>
    <col min="1" max="1" width="2" style="439" customWidth="1"/>
    <col min="2" max="2" width="8.6328125" style="439" customWidth="1"/>
    <col min="3" max="11" width="40.6328125" style="439" customWidth="1"/>
    <col min="12" max="16384" width="9" style="439"/>
  </cols>
  <sheetData>
    <row r="1" spans="2:11" x14ac:dyDescent="0.2">
      <c r="B1" s="439" t="s">
        <v>153</v>
      </c>
    </row>
    <row r="2" spans="2:11" x14ac:dyDescent="0.2">
      <c r="B2" s="439" t="s">
        <v>154</v>
      </c>
    </row>
    <row r="4" spans="2:11" x14ac:dyDescent="0.2">
      <c r="B4" s="440" t="s">
        <v>53</v>
      </c>
      <c r="C4" s="440" t="s">
        <v>155</v>
      </c>
    </row>
    <row r="5" spans="2:11" x14ac:dyDescent="0.2">
      <c r="B5" s="440">
        <v>1</v>
      </c>
      <c r="C5" s="441" t="s">
        <v>36</v>
      </c>
    </row>
    <row r="6" spans="2:11" x14ac:dyDescent="0.2">
      <c r="B6" s="440">
        <v>2</v>
      </c>
      <c r="C6" s="441" t="s">
        <v>156</v>
      </c>
    </row>
    <row r="7" spans="2:11" x14ac:dyDescent="0.2">
      <c r="B7" s="440">
        <v>3</v>
      </c>
      <c r="C7" s="441" t="s">
        <v>157</v>
      </c>
    </row>
    <row r="8" spans="2:11" x14ac:dyDescent="0.2">
      <c r="B8" s="440">
        <v>4</v>
      </c>
      <c r="C8" s="441" t="s">
        <v>158</v>
      </c>
    </row>
    <row r="9" spans="2:11" x14ac:dyDescent="0.2">
      <c r="B9" s="440">
        <v>5</v>
      </c>
      <c r="C9" s="441" t="s">
        <v>159</v>
      </c>
    </row>
    <row r="10" spans="2:11" x14ac:dyDescent="0.2">
      <c r="B10" s="440">
        <v>6</v>
      </c>
      <c r="C10" s="441" t="s">
        <v>160</v>
      </c>
    </row>
    <row r="11" spans="2:11" x14ac:dyDescent="0.2">
      <c r="B11" s="440">
        <v>7</v>
      </c>
      <c r="C11" s="441"/>
    </row>
    <row r="12" spans="2:11" x14ac:dyDescent="0.2">
      <c r="B12" s="440">
        <v>8</v>
      </c>
      <c r="C12" s="441"/>
    </row>
    <row r="14" spans="2:11" x14ac:dyDescent="0.2">
      <c r="B14" s="439" t="s">
        <v>161</v>
      </c>
    </row>
    <row r="15" spans="2:11" ht="19.5" thickBot="1" x14ac:dyDescent="0.25"/>
    <row r="16" spans="2:11" ht="19.5" thickBot="1" x14ac:dyDescent="0.25">
      <c r="B16" s="442" t="s">
        <v>127</v>
      </c>
      <c r="C16" s="443" t="s">
        <v>103</v>
      </c>
      <c r="D16" s="444" t="s">
        <v>107</v>
      </c>
      <c r="E16" s="445" t="s">
        <v>114</v>
      </c>
      <c r="F16" s="444" t="s">
        <v>128</v>
      </c>
      <c r="G16" s="446" t="s">
        <v>129</v>
      </c>
      <c r="H16" s="446" t="s">
        <v>162</v>
      </c>
      <c r="I16" s="446" t="s">
        <v>162</v>
      </c>
      <c r="J16" s="446" t="s">
        <v>162</v>
      </c>
      <c r="K16" s="447" t="s">
        <v>162</v>
      </c>
    </row>
    <row r="17" spans="2:11" x14ac:dyDescent="0.2">
      <c r="B17" s="815" t="s">
        <v>163</v>
      </c>
      <c r="C17" s="448" t="s">
        <v>105</v>
      </c>
      <c r="D17" s="449" t="s">
        <v>108</v>
      </c>
      <c r="E17" s="449" t="s">
        <v>114</v>
      </c>
      <c r="F17" s="449" t="s">
        <v>128</v>
      </c>
      <c r="G17" s="449" t="s">
        <v>129</v>
      </c>
      <c r="H17" s="449"/>
      <c r="I17" s="450"/>
      <c r="J17" s="450"/>
      <c r="K17" s="451"/>
    </row>
    <row r="18" spans="2:11" x14ac:dyDescent="0.2">
      <c r="B18" s="815"/>
      <c r="C18" s="452" t="s">
        <v>108</v>
      </c>
      <c r="D18" s="449" t="s">
        <v>112</v>
      </c>
      <c r="E18" s="449" t="s">
        <v>164</v>
      </c>
      <c r="F18" s="449" t="s">
        <v>164</v>
      </c>
      <c r="G18" s="449" t="s">
        <v>164</v>
      </c>
      <c r="H18" s="449"/>
      <c r="I18" s="453"/>
      <c r="J18" s="453"/>
      <c r="K18" s="454"/>
    </row>
    <row r="19" spans="2:11" x14ac:dyDescent="0.2">
      <c r="B19" s="815"/>
      <c r="C19" s="452" t="s">
        <v>164</v>
      </c>
      <c r="D19" s="449" t="s">
        <v>105</v>
      </c>
      <c r="E19" s="449" t="s">
        <v>164</v>
      </c>
      <c r="F19" s="449" t="s">
        <v>164</v>
      </c>
      <c r="G19" s="449" t="s">
        <v>164</v>
      </c>
      <c r="H19" s="449"/>
      <c r="I19" s="453"/>
      <c r="J19" s="453"/>
      <c r="K19" s="454"/>
    </row>
    <row r="20" spans="2:11" x14ac:dyDescent="0.2">
      <c r="B20" s="815"/>
      <c r="C20" s="452" t="s">
        <v>162</v>
      </c>
      <c r="D20" s="449" t="s">
        <v>162</v>
      </c>
      <c r="E20" s="449" t="s">
        <v>162</v>
      </c>
      <c r="F20" s="449" t="s">
        <v>162</v>
      </c>
      <c r="G20" s="449" t="s">
        <v>162</v>
      </c>
      <c r="H20" s="449"/>
      <c r="I20" s="453"/>
      <c r="J20" s="453"/>
      <c r="K20" s="454"/>
    </row>
    <row r="21" spans="2:11" x14ac:dyDescent="0.2">
      <c r="B21" s="815"/>
      <c r="C21" s="452" t="s">
        <v>162</v>
      </c>
      <c r="D21" s="449" t="s">
        <v>162</v>
      </c>
      <c r="E21" s="449" t="s">
        <v>162</v>
      </c>
      <c r="F21" s="449" t="s">
        <v>162</v>
      </c>
      <c r="G21" s="449" t="s">
        <v>162</v>
      </c>
      <c r="H21" s="449"/>
      <c r="I21" s="453"/>
      <c r="J21" s="453"/>
      <c r="K21" s="454"/>
    </row>
    <row r="22" spans="2:11" x14ac:dyDescent="0.2">
      <c r="B22" s="815"/>
      <c r="C22" s="452" t="s">
        <v>162</v>
      </c>
      <c r="D22" s="449" t="s">
        <v>162</v>
      </c>
      <c r="E22" s="449" t="s">
        <v>162</v>
      </c>
      <c r="F22" s="449" t="s">
        <v>162</v>
      </c>
      <c r="G22" s="449" t="s">
        <v>162</v>
      </c>
      <c r="H22" s="449"/>
      <c r="I22" s="453"/>
      <c r="J22" s="453"/>
      <c r="K22" s="454"/>
    </row>
    <row r="23" spans="2:11" x14ac:dyDescent="0.2">
      <c r="B23" s="815"/>
      <c r="C23" s="452" t="s">
        <v>162</v>
      </c>
      <c r="D23" s="449" t="s">
        <v>162</v>
      </c>
      <c r="E23" s="449" t="s">
        <v>162</v>
      </c>
      <c r="F23" s="449" t="s">
        <v>162</v>
      </c>
      <c r="G23" s="449" t="s">
        <v>162</v>
      </c>
      <c r="H23" s="449"/>
      <c r="I23" s="453"/>
      <c r="J23" s="453"/>
      <c r="K23" s="454"/>
    </row>
    <row r="24" spans="2:11" x14ac:dyDescent="0.2">
      <c r="B24" s="815"/>
      <c r="C24" s="452" t="s">
        <v>162</v>
      </c>
      <c r="D24" s="449" t="s">
        <v>162</v>
      </c>
      <c r="E24" s="449" t="s">
        <v>162</v>
      </c>
      <c r="F24" s="449" t="s">
        <v>162</v>
      </c>
      <c r="G24" s="449" t="s">
        <v>162</v>
      </c>
      <c r="H24" s="449"/>
      <c r="I24" s="453"/>
      <c r="J24" s="453"/>
      <c r="K24" s="454"/>
    </row>
    <row r="25" spans="2:11" x14ac:dyDescent="0.2">
      <c r="B25" s="815"/>
      <c r="C25" s="452" t="s">
        <v>162</v>
      </c>
      <c r="D25" s="449" t="s">
        <v>162</v>
      </c>
      <c r="E25" s="449" t="s">
        <v>162</v>
      </c>
      <c r="F25" s="449" t="s">
        <v>162</v>
      </c>
      <c r="G25" s="449" t="s">
        <v>162</v>
      </c>
      <c r="H25" s="449"/>
      <c r="I25" s="453"/>
      <c r="J25" s="453"/>
      <c r="K25" s="454"/>
    </row>
    <row r="26" spans="2:11" x14ac:dyDescent="0.2">
      <c r="B26" s="815"/>
      <c r="C26" s="452" t="s">
        <v>162</v>
      </c>
      <c r="D26" s="455" t="s">
        <v>162</v>
      </c>
      <c r="E26" s="455" t="s">
        <v>162</v>
      </c>
      <c r="F26" s="455" t="s">
        <v>162</v>
      </c>
      <c r="G26" s="455" t="s">
        <v>162</v>
      </c>
      <c r="H26" s="455"/>
      <c r="I26" s="453"/>
      <c r="J26" s="453"/>
      <c r="K26" s="454"/>
    </row>
    <row r="27" spans="2:11" x14ac:dyDescent="0.2">
      <c r="B27" s="815"/>
      <c r="C27" s="452" t="s">
        <v>162</v>
      </c>
      <c r="D27" s="455" t="s">
        <v>162</v>
      </c>
      <c r="E27" s="455" t="s">
        <v>162</v>
      </c>
      <c r="F27" s="455" t="s">
        <v>162</v>
      </c>
      <c r="G27" s="455" t="s">
        <v>162</v>
      </c>
      <c r="H27" s="455"/>
      <c r="I27" s="453"/>
      <c r="J27" s="453"/>
      <c r="K27" s="454"/>
    </row>
    <row r="28" spans="2:11" x14ac:dyDescent="0.2">
      <c r="B28" s="815"/>
      <c r="C28" s="452" t="s">
        <v>162</v>
      </c>
      <c r="D28" s="455" t="s">
        <v>162</v>
      </c>
      <c r="E28" s="455" t="s">
        <v>162</v>
      </c>
      <c r="F28" s="455" t="s">
        <v>162</v>
      </c>
      <c r="G28" s="455" t="s">
        <v>162</v>
      </c>
      <c r="H28" s="455"/>
      <c r="I28" s="453"/>
      <c r="J28" s="453"/>
      <c r="K28" s="454"/>
    </row>
    <row r="29" spans="2:11" ht="19.5" thickBot="1" x14ac:dyDescent="0.25">
      <c r="B29" s="816"/>
      <c r="C29" s="456" t="s">
        <v>162</v>
      </c>
      <c r="D29" s="457" t="s">
        <v>162</v>
      </c>
      <c r="E29" s="457" t="s">
        <v>162</v>
      </c>
      <c r="F29" s="457" t="s">
        <v>162</v>
      </c>
      <c r="G29" s="457" t="s">
        <v>162</v>
      </c>
      <c r="H29" s="457"/>
      <c r="I29" s="457"/>
      <c r="J29" s="457"/>
      <c r="K29" s="458"/>
    </row>
    <row r="32" spans="2:11" x14ac:dyDescent="0.2">
      <c r="C32" s="439" t="s">
        <v>165</v>
      </c>
    </row>
    <row r="33" spans="3:3" x14ac:dyDescent="0.2">
      <c r="C33" s="439" t="s">
        <v>166</v>
      </c>
    </row>
    <row r="34" spans="3:3" x14ac:dyDescent="0.2">
      <c r="C34" s="439" t="s">
        <v>167</v>
      </c>
    </row>
    <row r="35" spans="3:3" x14ac:dyDescent="0.2">
      <c r="C35" s="439" t="s">
        <v>168</v>
      </c>
    </row>
    <row r="36" spans="3:3" x14ac:dyDescent="0.2">
      <c r="C36" s="439" t="s">
        <v>169</v>
      </c>
    </row>
    <row r="37" spans="3:3" x14ac:dyDescent="0.2">
      <c r="C37" s="439" t="s">
        <v>170</v>
      </c>
    </row>
    <row r="38" spans="3:3" x14ac:dyDescent="0.2">
      <c r="C38" s="439" t="s">
        <v>171</v>
      </c>
    </row>
    <row r="40" spans="3:3" x14ac:dyDescent="0.2">
      <c r="C40" s="439" t="s">
        <v>172</v>
      </c>
    </row>
    <row r="41" spans="3:3" x14ac:dyDescent="0.2">
      <c r="C41" s="439" t="s">
        <v>173</v>
      </c>
    </row>
    <row r="42" spans="3:3" x14ac:dyDescent="0.2">
      <c r="C42" s="439" t="s">
        <v>174</v>
      </c>
    </row>
    <row r="43" spans="3:3" x14ac:dyDescent="0.2">
      <c r="C43" s="439" t="s">
        <v>175</v>
      </c>
    </row>
    <row r="44" spans="3:3" x14ac:dyDescent="0.2">
      <c r="C44" s="439" t="s">
        <v>176</v>
      </c>
    </row>
    <row r="45" spans="3:3" x14ac:dyDescent="0.2">
      <c r="C45" s="439" t="s">
        <v>177</v>
      </c>
    </row>
  </sheetData>
  <mergeCells count="1">
    <mergeCell ref="B17:B29"/>
  </mergeCells>
  <phoneticPr fontId="3"/>
  <pageMargins left="0.70866141732283472" right="0.70866141732283472" top="0.74803149606299213" bottom="0.74803149606299213" header="0.31496062992125984" footer="0.31496062992125984"/>
  <pageSetup paperSize="9" scale="3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W27"/>
  <sheetViews>
    <sheetView view="pageBreakPreview" zoomScaleNormal="75" zoomScaleSheetLayoutView="100" workbookViewId="0">
      <selection activeCell="BG15" sqref="BG15"/>
    </sheetView>
  </sheetViews>
  <sheetFormatPr defaultColWidth="9" defaultRowHeight="13" x14ac:dyDescent="0.2"/>
  <cols>
    <col min="1" max="65" width="2.6328125" style="7" customWidth="1"/>
    <col min="66" max="16384" width="9" style="7"/>
  </cols>
  <sheetData>
    <row r="1" spans="1:49" ht="13.5" thickBot="1" x14ac:dyDescent="0.25">
      <c r="A1" s="84" t="s">
        <v>178</v>
      </c>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row>
    <row r="2" spans="1:49" ht="17.25" customHeight="1" x14ac:dyDescent="0.2">
      <c r="A2" s="855" t="s">
        <v>589</v>
      </c>
      <c r="B2" s="856"/>
      <c r="C2" s="856"/>
      <c r="D2" s="856"/>
      <c r="E2" s="856"/>
      <c r="F2" s="856"/>
      <c r="G2" s="856"/>
      <c r="H2" s="856"/>
      <c r="I2" s="856"/>
      <c r="J2" s="857"/>
      <c r="K2" s="861" t="s">
        <v>179</v>
      </c>
      <c r="L2" s="862"/>
      <c r="M2" s="862"/>
      <c r="N2" s="862"/>
      <c r="O2" s="862"/>
      <c r="P2" s="862"/>
      <c r="Q2" s="862"/>
      <c r="R2" s="862"/>
      <c r="S2" s="862"/>
      <c r="T2" s="862"/>
      <c r="U2" s="862"/>
      <c r="V2" s="862"/>
      <c r="W2" s="862"/>
      <c r="X2" s="862"/>
      <c r="Y2" s="862"/>
      <c r="Z2" s="862"/>
      <c r="AA2" s="862"/>
      <c r="AB2" s="862"/>
      <c r="AC2" s="862"/>
      <c r="AD2" s="863"/>
      <c r="AE2" s="879" t="s">
        <v>180</v>
      </c>
      <c r="AF2" s="879"/>
      <c r="AG2" s="879"/>
      <c r="AH2" s="879"/>
      <c r="AI2" s="879" t="s">
        <v>181</v>
      </c>
      <c r="AJ2" s="879"/>
      <c r="AK2" s="879"/>
      <c r="AL2" s="879"/>
      <c r="AM2" s="11"/>
      <c r="AN2" s="891" t="s">
        <v>182</v>
      </c>
      <c r="AO2" s="892"/>
      <c r="AP2" s="892"/>
      <c r="AQ2" s="892"/>
      <c r="AR2" s="892"/>
      <c r="AS2" s="892"/>
      <c r="AT2" s="892"/>
      <c r="AU2" s="892"/>
      <c r="AV2" s="892"/>
      <c r="AW2" s="893"/>
    </row>
    <row r="3" spans="1:49" ht="17.25" customHeight="1" x14ac:dyDescent="0.2">
      <c r="A3" s="858"/>
      <c r="B3" s="859"/>
      <c r="C3" s="859"/>
      <c r="D3" s="859"/>
      <c r="E3" s="859"/>
      <c r="F3" s="859"/>
      <c r="G3" s="859"/>
      <c r="H3" s="859"/>
      <c r="I3" s="859"/>
      <c r="J3" s="860"/>
      <c r="K3" s="878" t="s">
        <v>183</v>
      </c>
      <c r="L3" s="878"/>
      <c r="M3" s="878"/>
      <c r="N3" s="878"/>
      <c r="O3" s="861" t="s">
        <v>184</v>
      </c>
      <c r="P3" s="862"/>
      <c r="Q3" s="862"/>
      <c r="R3" s="863"/>
      <c r="S3" s="864" t="s">
        <v>185</v>
      </c>
      <c r="T3" s="865"/>
      <c r="U3" s="865"/>
      <c r="V3" s="866"/>
      <c r="W3" s="861" t="s">
        <v>186</v>
      </c>
      <c r="X3" s="862"/>
      <c r="Y3" s="862"/>
      <c r="Z3" s="863"/>
      <c r="AA3" s="861" t="s">
        <v>187</v>
      </c>
      <c r="AB3" s="862"/>
      <c r="AC3" s="862"/>
      <c r="AD3" s="863"/>
      <c r="AE3" s="879"/>
      <c r="AF3" s="879"/>
      <c r="AG3" s="879"/>
      <c r="AH3" s="879"/>
      <c r="AI3" s="879"/>
      <c r="AJ3" s="879"/>
      <c r="AK3" s="879"/>
      <c r="AL3" s="879"/>
      <c r="AM3" s="11"/>
      <c r="AN3" s="894"/>
      <c r="AO3" s="895"/>
      <c r="AP3" s="895"/>
      <c r="AQ3" s="895"/>
      <c r="AR3" s="895"/>
      <c r="AS3" s="895"/>
      <c r="AT3" s="895"/>
      <c r="AU3" s="895"/>
      <c r="AV3" s="895"/>
      <c r="AW3" s="896"/>
    </row>
    <row r="4" spans="1:49" ht="17.25" customHeight="1" x14ac:dyDescent="0.2">
      <c r="A4" s="829" t="s">
        <v>188</v>
      </c>
      <c r="B4" s="829"/>
      <c r="C4" s="829"/>
      <c r="D4" s="829"/>
      <c r="E4" s="829"/>
      <c r="F4" s="829"/>
      <c r="G4" s="829"/>
      <c r="H4" s="825" t="s">
        <v>189</v>
      </c>
      <c r="I4" s="825"/>
      <c r="J4" s="825"/>
      <c r="K4" s="824"/>
      <c r="L4" s="824"/>
      <c r="M4" s="824"/>
      <c r="N4" s="824"/>
      <c r="O4" s="824"/>
      <c r="P4" s="824"/>
      <c r="Q4" s="824"/>
      <c r="R4" s="824"/>
      <c r="S4" s="824"/>
      <c r="T4" s="824"/>
      <c r="U4" s="824"/>
      <c r="V4" s="824"/>
      <c r="W4" s="824"/>
      <c r="X4" s="824"/>
      <c r="Y4" s="824"/>
      <c r="Z4" s="824"/>
      <c r="AA4" s="839"/>
      <c r="AB4" s="840"/>
      <c r="AC4" s="840"/>
      <c r="AD4" s="841"/>
      <c r="AE4" s="824"/>
      <c r="AF4" s="824"/>
      <c r="AG4" s="824"/>
      <c r="AH4" s="824"/>
      <c r="AI4" s="824"/>
      <c r="AJ4" s="824"/>
      <c r="AK4" s="824"/>
      <c r="AL4" s="824"/>
      <c r="AM4" s="11"/>
      <c r="AN4" s="885"/>
      <c r="AO4" s="886"/>
      <c r="AP4" s="886"/>
      <c r="AQ4" s="886"/>
      <c r="AR4" s="886"/>
      <c r="AS4" s="886"/>
      <c r="AT4" s="886"/>
      <c r="AU4" s="886"/>
      <c r="AV4" s="886"/>
      <c r="AW4" s="887"/>
    </row>
    <row r="5" spans="1:49" ht="17.25" customHeight="1" x14ac:dyDescent="0.2">
      <c r="A5" s="829"/>
      <c r="B5" s="829"/>
      <c r="C5" s="829"/>
      <c r="D5" s="829"/>
      <c r="E5" s="829"/>
      <c r="F5" s="829"/>
      <c r="G5" s="829"/>
      <c r="H5" s="826" t="s">
        <v>190</v>
      </c>
      <c r="I5" s="827"/>
      <c r="J5" s="828"/>
      <c r="K5" s="824"/>
      <c r="L5" s="824"/>
      <c r="M5" s="824"/>
      <c r="N5" s="824"/>
      <c r="O5" s="824"/>
      <c r="P5" s="824"/>
      <c r="Q5" s="824"/>
      <c r="R5" s="824"/>
      <c r="S5" s="824"/>
      <c r="T5" s="824"/>
      <c r="U5" s="824"/>
      <c r="V5" s="824"/>
      <c r="W5" s="824"/>
      <c r="X5" s="824"/>
      <c r="Y5" s="824"/>
      <c r="Z5" s="824"/>
      <c r="AA5" s="839"/>
      <c r="AB5" s="840"/>
      <c r="AC5" s="840"/>
      <c r="AD5" s="841"/>
      <c r="AE5" s="824"/>
      <c r="AF5" s="824"/>
      <c r="AG5" s="824"/>
      <c r="AH5" s="824"/>
      <c r="AI5" s="824"/>
      <c r="AJ5" s="824"/>
      <c r="AK5" s="824"/>
      <c r="AL5" s="824"/>
      <c r="AM5" s="11"/>
      <c r="AN5" s="885"/>
      <c r="AO5" s="886"/>
      <c r="AP5" s="886"/>
      <c r="AQ5" s="886"/>
      <c r="AR5" s="886"/>
      <c r="AS5" s="886"/>
      <c r="AT5" s="886"/>
      <c r="AU5" s="886"/>
      <c r="AV5" s="886"/>
      <c r="AW5" s="887"/>
    </row>
    <row r="6" spans="1:49" ht="17.25" customHeight="1" x14ac:dyDescent="0.2">
      <c r="A6" s="829" t="s">
        <v>191</v>
      </c>
      <c r="B6" s="829"/>
      <c r="C6" s="829"/>
      <c r="D6" s="829"/>
      <c r="E6" s="829"/>
      <c r="F6" s="829"/>
      <c r="G6" s="829"/>
      <c r="H6" s="825" t="s">
        <v>189</v>
      </c>
      <c r="I6" s="825"/>
      <c r="J6" s="825"/>
      <c r="K6" s="824"/>
      <c r="L6" s="824"/>
      <c r="M6" s="824"/>
      <c r="N6" s="824"/>
      <c r="O6" s="824"/>
      <c r="P6" s="824"/>
      <c r="Q6" s="824"/>
      <c r="R6" s="824"/>
      <c r="S6" s="824"/>
      <c r="T6" s="824"/>
      <c r="U6" s="824"/>
      <c r="V6" s="824"/>
      <c r="W6" s="824"/>
      <c r="X6" s="824"/>
      <c r="Y6" s="824"/>
      <c r="Z6" s="824"/>
      <c r="AA6" s="839"/>
      <c r="AB6" s="840"/>
      <c r="AC6" s="840"/>
      <c r="AD6" s="841"/>
      <c r="AE6" s="824"/>
      <c r="AF6" s="824"/>
      <c r="AG6" s="824"/>
      <c r="AH6" s="824"/>
      <c r="AI6" s="824"/>
      <c r="AJ6" s="824"/>
      <c r="AK6" s="824"/>
      <c r="AL6" s="824"/>
      <c r="AM6" s="11"/>
      <c r="AN6" s="885"/>
      <c r="AO6" s="886"/>
      <c r="AP6" s="886"/>
      <c r="AQ6" s="886"/>
      <c r="AR6" s="886"/>
      <c r="AS6" s="886"/>
      <c r="AT6" s="886"/>
      <c r="AU6" s="886"/>
      <c r="AV6" s="886"/>
      <c r="AW6" s="887"/>
    </row>
    <row r="7" spans="1:49" ht="17.25" customHeight="1" x14ac:dyDescent="0.2">
      <c r="A7" s="829"/>
      <c r="B7" s="829"/>
      <c r="C7" s="829"/>
      <c r="D7" s="829"/>
      <c r="E7" s="829"/>
      <c r="F7" s="829"/>
      <c r="G7" s="829"/>
      <c r="H7" s="826" t="s">
        <v>190</v>
      </c>
      <c r="I7" s="827"/>
      <c r="J7" s="828"/>
      <c r="K7" s="824"/>
      <c r="L7" s="824"/>
      <c r="M7" s="824"/>
      <c r="N7" s="824"/>
      <c r="O7" s="824"/>
      <c r="P7" s="824"/>
      <c r="Q7" s="824"/>
      <c r="R7" s="824"/>
      <c r="S7" s="824"/>
      <c r="T7" s="824"/>
      <c r="U7" s="824"/>
      <c r="V7" s="824"/>
      <c r="W7" s="824"/>
      <c r="X7" s="824"/>
      <c r="Y7" s="824"/>
      <c r="Z7" s="824"/>
      <c r="AA7" s="839"/>
      <c r="AB7" s="840"/>
      <c r="AC7" s="840"/>
      <c r="AD7" s="841"/>
      <c r="AE7" s="824"/>
      <c r="AF7" s="824"/>
      <c r="AG7" s="824"/>
      <c r="AH7" s="824"/>
      <c r="AI7" s="824"/>
      <c r="AJ7" s="824"/>
      <c r="AK7" s="824"/>
      <c r="AL7" s="824"/>
      <c r="AM7" s="11"/>
      <c r="AN7" s="885"/>
      <c r="AO7" s="886"/>
      <c r="AP7" s="886"/>
      <c r="AQ7" s="886"/>
      <c r="AR7" s="886"/>
      <c r="AS7" s="886"/>
      <c r="AT7" s="886"/>
      <c r="AU7" s="886"/>
      <c r="AV7" s="886"/>
      <c r="AW7" s="887"/>
    </row>
    <row r="8" spans="1:49" ht="17.25" customHeight="1" x14ac:dyDescent="0.2">
      <c r="A8" s="829" t="s">
        <v>192</v>
      </c>
      <c r="B8" s="829"/>
      <c r="C8" s="829"/>
      <c r="D8" s="829"/>
      <c r="E8" s="829"/>
      <c r="F8" s="829"/>
      <c r="G8" s="829"/>
      <c r="H8" s="825" t="s">
        <v>189</v>
      </c>
      <c r="I8" s="825"/>
      <c r="J8" s="825"/>
      <c r="K8" s="824"/>
      <c r="L8" s="824"/>
      <c r="M8" s="824"/>
      <c r="N8" s="824"/>
      <c r="O8" s="824"/>
      <c r="P8" s="824"/>
      <c r="Q8" s="824"/>
      <c r="R8" s="824"/>
      <c r="S8" s="824"/>
      <c r="T8" s="824"/>
      <c r="U8" s="824"/>
      <c r="V8" s="824"/>
      <c r="W8" s="824"/>
      <c r="X8" s="824"/>
      <c r="Y8" s="824"/>
      <c r="Z8" s="824"/>
      <c r="AA8" s="839"/>
      <c r="AB8" s="840"/>
      <c r="AC8" s="840"/>
      <c r="AD8" s="841"/>
      <c r="AE8" s="824"/>
      <c r="AF8" s="824"/>
      <c r="AG8" s="824"/>
      <c r="AH8" s="824"/>
      <c r="AI8" s="824"/>
      <c r="AJ8" s="824"/>
      <c r="AK8" s="824"/>
      <c r="AL8" s="824"/>
      <c r="AM8" s="11"/>
      <c r="AN8" s="885"/>
      <c r="AO8" s="886"/>
      <c r="AP8" s="886"/>
      <c r="AQ8" s="886"/>
      <c r="AR8" s="886"/>
      <c r="AS8" s="886"/>
      <c r="AT8" s="886"/>
      <c r="AU8" s="886"/>
      <c r="AV8" s="886"/>
      <c r="AW8" s="887"/>
    </row>
    <row r="9" spans="1:49" ht="17.25" customHeight="1" x14ac:dyDescent="0.2">
      <c r="A9" s="829"/>
      <c r="B9" s="829"/>
      <c r="C9" s="829"/>
      <c r="D9" s="829"/>
      <c r="E9" s="829"/>
      <c r="F9" s="829"/>
      <c r="G9" s="829"/>
      <c r="H9" s="826" t="s">
        <v>190</v>
      </c>
      <c r="I9" s="827"/>
      <c r="J9" s="828"/>
      <c r="K9" s="824"/>
      <c r="L9" s="824"/>
      <c r="M9" s="824"/>
      <c r="N9" s="824"/>
      <c r="O9" s="824"/>
      <c r="P9" s="824"/>
      <c r="Q9" s="824"/>
      <c r="R9" s="824"/>
      <c r="S9" s="824"/>
      <c r="T9" s="824"/>
      <c r="U9" s="824"/>
      <c r="V9" s="824"/>
      <c r="W9" s="824"/>
      <c r="X9" s="824"/>
      <c r="Y9" s="824"/>
      <c r="Z9" s="824"/>
      <c r="AA9" s="839"/>
      <c r="AB9" s="840"/>
      <c r="AC9" s="840"/>
      <c r="AD9" s="841"/>
      <c r="AE9" s="824"/>
      <c r="AF9" s="824"/>
      <c r="AG9" s="824"/>
      <c r="AH9" s="824"/>
      <c r="AI9" s="824"/>
      <c r="AJ9" s="824"/>
      <c r="AK9" s="824"/>
      <c r="AL9" s="824"/>
      <c r="AM9" s="11"/>
      <c r="AN9" s="885"/>
      <c r="AO9" s="886"/>
      <c r="AP9" s="886"/>
      <c r="AQ9" s="886"/>
      <c r="AR9" s="886"/>
      <c r="AS9" s="886"/>
      <c r="AT9" s="886"/>
      <c r="AU9" s="886"/>
      <c r="AV9" s="886"/>
      <c r="AW9" s="887"/>
    </row>
    <row r="10" spans="1:49" ht="17.25" customHeight="1" x14ac:dyDescent="0.2">
      <c r="A10" s="829" t="s">
        <v>193</v>
      </c>
      <c r="B10" s="829"/>
      <c r="C10" s="829"/>
      <c r="D10" s="829"/>
      <c r="E10" s="829"/>
      <c r="F10" s="829"/>
      <c r="G10" s="829"/>
      <c r="H10" s="825" t="s">
        <v>189</v>
      </c>
      <c r="I10" s="825"/>
      <c r="J10" s="825"/>
      <c r="K10" s="824"/>
      <c r="L10" s="824"/>
      <c r="M10" s="824"/>
      <c r="N10" s="824"/>
      <c r="O10" s="824"/>
      <c r="P10" s="824"/>
      <c r="Q10" s="824"/>
      <c r="R10" s="824"/>
      <c r="S10" s="824"/>
      <c r="T10" s="824"/>
      <c r="U10" s="824"/>
      <c r="V10" s="824"/>
      <c r="W10" s="824"/>
      <c r="X10" s="824"/>
      <c r="Y10" s="824"/>
      <c r="Z10" s="824"/>
      <c r="AA10" s="839"/>
      <c r="AB10" s="840"/>
      <c r="AC10" s="840"/>
      <c r="AD10" s="841"/>
      <c r="AE10" s="824"/>
      <c r="AF10" s="824"/>
      <c r="AG10" s="824"/>
      <c r="AH10" s="824"/>
      <c r="AI10" s="824"/>
      <c r="AJ10" s="824"/>
      <c r="AK10" s="824"/>
      <c r="AL10" s="824"/>
      <c r="AM10" s="11"/>
      <c r="AN10" s="885"/>
      <c r="AO10" s="886"/>
      <c r="AP10" s="886"/>
      <c r="AQ10" s="886"/>
      <c r="AR10" s="886"/>
      <c r="AS10" s="886"/>
      <c r="AT10" s="886"/>
      <c r="AU10" s="886"/>
      <c r="AV10" s="886"/>
      <c r="AW10" s="887"/>
    </row>
    <row r="11" spans="1:49" ht="17.25" customHeight="1" x14ac:dyDescent="0.2">
      <c r="A11" s="829"/>
      <c r="B11" s="829"/>
      <c r="C11" s="829"/>
      <c r="D11" s="829"/>
      <c r="E11" s="829"/>
      <c r="F11" s="829"/>
      <c r="G11" s="829"/>
      <c r="H11" s="826" t="s">
        <v>190</v>
      </c>
      <c r="I11" s="827"/>
      <c r="J11" s="828"/>
      <c r="K11" s="824"/>
      <c r="L11" s="824"/>
      <c r="M11" s="824"/>
      <c r="N11" s="824"/>
      <c r="O11" s="824"/>
      <c r="P11" s="824"/>
      <c r="Q11" s="824"/>
      <c r="R11" s="824"/>
      <c r="S11" s="824"/>
      <c r="T11" s="824"/>
      <c r="U11" s="824"/>
      <c r="V11" s="824"/>
      <c r="W11" s="824"/>
      <c r="X11" s="824"/>
      <c r="Y11" s="824"/>
      <c r="Z11" s="824"/>
      <c r="AA11" s="839"/>
      <c r="AB11" s="840"/>
      <c r="AC11" s="840"/>
      <c r="AD11" s="841"/>
      <c r="AE11" s="824"/>
      <c r="AF11" s="824"/>
      <c r="AG11" s="824"/>
      <c r="AH11" s="824"/>
      <c r="AI11" s="824"/>
      <c r="AJ11" s="824"/>
      <c r="AK11" s="824"/>
      <c r="AL11" s="824"/>
      <c r="AM11" s="11"/>
      <c r="AN11" s="885"/>
      <c r="AO11" s="886"/>
      <c r="AP11" s="886"/>
      <c r="AQ11" s="886"/>
      <c r="AR11" s="886"/>
      <c r="AS11" s="886"/>
      <c r="AT11" s="886"/>
      <c r="AU11" s="886"/>
      <c r="AV11" s="886"/>
      <c r="AW11" s="887"/>
    </row>
    <row r="12" spans="1:49" ht="17.25" customHeight="1" x14ac:dyDescent="0.2">
      <c r="A12" s="829" t="s">
        <v>194</v>
      </c>
      <c r="B12" s="829"/>
      <c r="C12" s="829"/>
      <c r="D12" s="829"/>
      <c r="E12" s="829"/>
      <c r="F12" s="829"/>
      <c r="G12" s="829"/>
      <c r="H12" s="825" t="s">
        <v>189</v>
      </c>
      <c r="I12" s="825"/>
      <c r="J12" s="825"/>
      <c r="K12" s="824"/>
      <c r="L12" s="824"/>
      <c r="M12" s="824"/>
      <c r="N12" s="824"/>
      <c r="O12" s="824"/>
      <c r="P12" s="824"/>
      <c r="Q12" s="824"/>
      <c r="R12" s="824"/>
      <c r="S12" s="824"/>
      <c r="T12" s="824"/>
      <c r="U12" s="824"/>
      <c r="V12" s="824"/>
      <c r="W12" s="824"/>
      <c r="X12" s="824"/>
      <c r="Y12" s="824"/>
      <c r="Z12" s="824"/>
      <c r="AA12" s="839"/>
      <c r="AB12" s="840"/>
      <c r="AC12" s="840"/>
      <c r="AD12" s="841"/>
      <c r="AE12" s="824"/>
      <c r="AF12" s="824"/>
      <c r="AG12" s="824"/>
      <c r="AH12" s="824"/>
      <c r="AI12" s="824"/>
      <c r="AJ12" s="824"/>
      <c r="AK12" s="824"/>
      <c r="AL12" s="824"/>
      <c r="AM12" s="11"/>
      <c r="AN12" s="885"/>
      <c r="AO12" s="886"/>
      <c r="AP12" s="886"/>
      <c r="AQ12" s="886"/>
      <c r="AR12" s="886"/>
      <c r="AS12" s="886"/>
      <c r="AT12" s="886"/>
      <c r="AU12" s="886"/>
      <c r="AV12" s="886"/>
      <c r="AW12" s="887"/>
    </row>
    <row r="13" spans="1:49" ht="17.25" customHeight="1" x14ac:dyDescent="0.2">
      <c r="A13" s="829"/>
      <c r="B13" s="829"/>
      <c r="C13" s="829"/>
      <c r="D13" s="829"/>
      <c r="E13" s="829"/>
      <c r="F13" s="829"/>
      <c r="G13" s="829"/>
      <c r="H13" s="826" t="s">
        <v>190</v>
      </c>
      <c r="I13" s="827"/>
      <c r="J13" s="828"/>
      <c r="K13" s="824"/>
      <c r="L13" s="824"/>
      <c r="M13" s="824"/>
      <c r="N13" s="824"/>
      <c r="O13" s="824"/>
      <c r="P13" s="824"/>
      <c r="Q13" s="824"/>
      <c r="R13" s="824"/>
      <c r="S13" s="824"/>
      <c r="T13" s="824"/>
      <c r="U13" s="824"/>
      <c r="V13" s="824"/>
      <c r="W13" s="824"/>
      <c r="X13" s="824"/>
      <c r="Y13" s="824"/>
      <c r="Z13" s="824"/>
      <c r="AA13" s="839"/>
      <c r="AB13" s="840"/>
      <c r="AC13" s="840"/>
      <c r="AD13" s="841"/>
      <c r="AE13" s="824"/>
      <c r="AF13" s="824"/>
      <c r="AG13" s="824"/>
      <c r="AH13" s="824"/>
      <c r="AI13" s="824"/>
      <c r="AJ13" s="824"/>
      <c r="AK13" s="824"/>
      <c r="AL13" s="824"/>
      <c r="AM13" s="11"/>
      <c r="AN13" s="885"/>
      <c r="AO13" s="886"/>
      <c r="AP13" s="886"/>
      <c r="AQ13" s="886"/>
      <c r="AR13" s="886"/>
      <c r="AS13" s="886"/>
      <c r="AT13" s="886"/>
      <c r="AU13" s="886"/>
      <c r="AV13" s="886"/>
      <c r="AW13" s="887"/>
    </row>
    <row r="14" spans="1:49" ht="17.25" customHeight="1" x14ac:dyDescent="0.2">
      <c r="A14" s="829" t="s">
        <v>195</v>
      </c>
      <c r="B14" s="829"/>
      <c r="C14" s="829"/>
      <c r="D14" s="829"/>
      <c r="E14" s="829"/>
      <c r="F14" s="829"/>
      <c r="G14" s="829"/>
      <c r="H14" s="825" t="s">
        <v>189</v>
      </c>
      <c r="I14" s="825"/>
      <c r="J14" s="825"/>
      <c r="K14" s="824"/>
      <c r="L14" s="824"/>
      <c r="M14" s="824"/>
      <c r="N14" s="824"/>
      <c r="O14" s="824"/>
      <c r="P14" s="824"/>
      <c r="Q14" s="824"/>
      <c r="R14" s="824"/>
      <c r="S14" s="824"/>
      <c r="T14" s="824"/>
      <c r="U14" s="824"/>
      <c r="V14" s="824"/>
      <c r="W14" s="824"/>
      <c r="X14" s="824"/>
      <c r="Y14" s="824"/>
      <c r="Z14" s="824"/>
      <c r="AA14" s="839"/>
      <c r="AB14" s="840"/>
      <c r="AC14" s="840"/>
      <c r="AD14" s="841"/>
      <c r="AE14" s="824"/>
      <c r="AF14" s="824"/>
      <c r="AG14" s="824"/>
      <c r="AH14" s="824"/>
      <c r="AI14" s="824"/>
      <c r="AJ14" s="824"/>
      <c r="AK14" s="824"/>
      <c r="AL14" s="824"/>
      <c r="AM14" s="11"/>
      <c r="AN14" s="885"/>
      <c r="AO14" s="886"/>
      <c r="AP14" s="886"/>
      <c r="AQ14" s="886"/>
      <c r="AR14" s="886"/>
      <c r="AS14" s="886"/>
      <c r="AT14" s="886"/>
      <c r="AU14" s="886"/>
      <c r="AV14" s="886"/>
      <c r="AW14" s="887"/>
    </row>
    <row r="15" spans="1:49" ht="17.25" customHeight="1" x14ac:dyDescent="0.2">
      <c r="A15" s="829"/>
      <c r="B15" s="829"/>
      <c r="C15" s="829"/>
      <c r="D15" s="829"/>
      <c r="E15" s="829"/>
      <c r="F15" s="829"/>
      <c r="G15" s="829"/>
      <c r="H15" s="826" t="s">
        <v>190</v>
      </c>
      <c r="I15" s="827"/>
      <c r="J15" s="828"/>
      <c r="K15" s="824"/>
      <c r="L15" s="824"/>
      <c r="M15" s="824"/>
      <c r="N15" s="824"/>
      <c r="O15" s="824"/>
      <c r="P15" s="824"/>
      <c r="Q15" s="824"/>
      <c r="R15" s="824"/>
      <c r="S15" s="824"/>
      <c r="T15" s="824"/>
      <c r="U15" s="824"/>
      <c r="V15" s="824"/>
      <c r="W15" s="824"/>
      <c r="X15" s="824"/>
      <c r="Y15" s="824"/>
      <c r="Z15" s="824"/>
      <c r="AA15" s="839"/>
      <c r="AB15" s="840"/>
      <c r="AC15" s="840"/>
      <c r="AD15" s="841"/>
      <c r="AE15" s="824"/>
      <c r="AF15" s="824"/>
      <c r="AG15" s="824"/>
      <c r="AH15" s="824"/>
      <c r="AI15" s="824"/>
      <c r="AJ15" s="824"/>
      <c r="AK15" s="824"/>
      <c r="AL15" s="824"/>
      <c r="AM15" s="11"/>
      <c r="AN15" s="885"/>
      <c r="AO15" s="886"/>
      <c r="AP15" s="886"/>
      <c r="AQ15" s="886"/>
      <c r="AR15" s="886"/>
      <c r="AS15" s="886"/>
      <c r="AT15" s="886"/>
      <c r="AU15" s="886"/>
      <c r="AV15" s="886"/>
      <c r="AW15" s="887"/>
    </row>
    <row r="16" spans="1:49" ht="17.25" customHeight="1" x14ac:dyDescent="0.2">
      <c r="A16" s="829" t="s">
        <v>196</v>
      </c>
      <c r="B16" s="829"/>
      <c r="C16" s="829"/>
      <c r="D16" s="829"/>
      <c r="E16" s="829"/>
      <c r="F16" s="829"/>
      <c r="G16" s="829"/>
      <c r="H16" s="825" t="s">
        <v>189</v>
      </c>
      <c r="I16" s="825"/>
      <c r="J16" s="825"/>
      <c r="K16" s="824"/>
      <c r="L16" s="824"/>
      <c r="M16" s="824"/>
      <c r="N16" s="824"/>
      <c r="O16" s="824"/>
      <c r="P16" s="824"/>
      <c r="Q16" s="824"/>
      <c r="R16" s="824"/>
      <c r="S16" s="824"/>
      <c r="T16" s="824"/>
      <c r="U16" s="824"/>
      <c r="V16" s="824"/>
      <c r="W16" s="824"/>
      <c r="X16" s="824"/>
      <c r="Y16" s="824"/>
      <c r="Z16" s="824"/>
      <c r="AA16" s="839"/>
      <c r="AB16" s="840"/>
      <c r="AC16" s="840"/>
      <c r="AD16" s="841"/>
      <c r="AE16" s="824"/>
      <c r="AF16" s="824"/>
      <c r="AG16" s="824"/>
      <c r="AH16" s="824"/>
      <c r="AI16" s="824"/>
      <c r="AJ16" s="824"/>
      <c r="AK16" s="824"/>
      <c r="AL16" s="824"/>
      <c r="AM16" s="11"/>
      <c r="AN16" s="885"/>
      <c r="AO16" s="886"/>
      <c r="AP16" s="886"/>
      <c r="AQ16" s="886"/>
      <c r="AR16" s="886"/>
      <c r="AS16" s="886"/>
      <c r="AT16" s="886"/>
      <c r="AU16" s="886"/>
      <c r="AV16" s="886"/>
      <c r="AW16" s="887"/>
    </row>
    <row r="17" spans="1:49" ht="17.25" customHeight="1" x14ac:dyDescent="0.2">
      <c r="A17" s="829"/>
      <c r="B17" s="829"/>
      <c r="C17" s="829"/>
      <c r="D17" s="829"/>
      <c r="E17" s="829"/>
      <c r="F17" s="829"/>
      <c r="G17" s="829"/>
      <c r="H17" s="826" t="s">
        <v>190</v>
      </c>
      <c r="I17" s="827"/>
      <c r="J17" s="828"/>
      <c r="K17" s="824"/>
      <c r="L17" s="824"/>
      <c r="M17" s="824"/>
      <c r="N17" s="824"/>
      <c r="O17" s="824"/>
      <c r="P17" s="824"/>
      <c r="Q17" s="824"/>
      <c r="R17" s="824"/>
      <c r="S17" s="824"/>
      <c r="T17" s="824"/>
      <c r="U17" s="824"/>
      <c r="V17" s="824"/>
      <c r="W17" s="824"/>
      <c r="X17" s="824"/>
      <c r="Y17" s="824"/>
      <c r="Z17" s="824"/>
      <c r="AA17" s="839"/>
      <c r="AB17" s="840"/>
      <c r="AC17" s="840"/>
      <c r="AD17" s="841"/>
      <c r="AE17" s="824"/>
      <c r="AF17" s="824"/>
      <c r="AG17" s="824"/>
      <c r="AH17" s="824"/>
      <c r="AI17" s="824"/>
      <c r="AJ17" s="824"/>
      <c r="AK17" s="824"/>
      <c r="AL17" s="824"/>
      <c r="AM17" s="11"/>
      <c r="AN17" s="885"/>
      <c r="AO17" s="886"/>
      <c r="AP17" s="886"/>
      <c r="AQ17" s="886"/>
      <c r="AR17" s="886"/>
      <c r="AS17" s="886"/>
      <c r="AT17" s="886"/>
      <c r="AU17" s="886"/>
      <c r="AV17" s="886"/>
      <c r="AW17" s="887"/>
    </row>
    <row r="18" spans="1:49" ht="17.25" customHeight="1" x14ac:dyDescent="0.2">
      <c r="A18" s="829" t="s">
        <v>197</v>
      </c>
      <c r="B18" s="829"/>
      <c r="C18" s="829"/>
      <c r="D18" s="829"/>
      <c r="E18" s="829"/>
      <c r="F18" s="829"/>
      <c r="G18" s="829"/>
      <c r="H18" s="825" t="s">
        <v>189</v>
      </c>
      <c r="I18" s="825"/>
      <c r="J18" s="825"/>
      <c r="K18" s="824"/>
      <c r="L18" s="824"/>
      <c r="M18" s="824"/>
      <c r="N18" s="824"/>
      <c r="O18" s="824"/>
      <c r="P18" s="824"/>
      <c r="Q18" s="824"/>
      <c r="R18" s="824"/>
      <c r="S18" s="824"/>
      <c r="T18" s="824"/>
      <c r="U18" s="824"/>
      <c r="V18" s="824"/>
      <c r="W18" s="824"/>
      <c r="X18" s="824"/>
      <c r="Y18" s="824"/>
      <c r="Z18" s="824"/>
      <c r="AA18" s="839"/>
      <c r="AB18" s="840"/>
      <c r="AC18" s="840"/>
      <c r="AD18" s="841"/>
      <c r="AE18" s="824"/>
      <c r="AF18" s="824"/>
      <c r="AG18" s="824"/>
      <c r="AH18" s="824"/>
      <c r="AI18" s="824"/>
      <c r="AJ18" s="824"/>
      <c r="AK18" s="824"/>
      <c r="AL18" s="824"/>
      <c r="AM18" s="11"/>
      <c r="AN18" s="885"/>
      <c r="AO18" s="886"/>
      <c r="AP18" s="886"/>
      <c r="AQ18" s="886"/>
      <c r="AR18" s="886"/>
      <c r="AS18" s="886"/>
      <c r="AT18" s="886"/>
      <c r="AU18" s="886"/>
      <c r="AV18" s="886"/>
      <c r="AW18" s="887"/>
    </row>
    <row r="19" spans="1:49" ht="17.25" customHeight="1" thickBot="1" x14ac:dyDescent="0.25">
      <c r="A19" s="845"/>
      <c r="B19" s="845"/>
      <c r="C19" s="845"/>
      <c r="D19" s="845"/>
      <c r="E19" s="845"/>
      <c r="F19" s="845"/>
      <c r="G19" s="845"/>
      <c r="H19" s="867" t="s">
        <v>190</v>
      </c>
      <c r="I19" s="868"/>
      <c r="J19" s="869"/>
      <c r="K19" s="870"/>
      <c r="L19" s="870"/>
      <c r="M19" s="870"/>
      <c r="N19" s="870"/>
      <c r="O19" s="870"/>
      <c r="P19" s="870"/>
      <c r="Q19" s="870"/>
      <c r="R19" s="870"/>
      <c r="S19" s="870"/>
      <c r="T19" s="870"/>
      <c r="U19" s="870"/>
      <c r="V19" s="870"/>
      <c r="W19" s="870"/>
      <c r="X19" s="870"/>
      <c r="Y19" s="870"/>
      <c r="Z19" s="870"/>
      <c r="AA19" s="872"/>
      <c r="AB19" s="873"/>
      <c r="AC19" s="873"/>
      <c r="AD19" s="874"/>
      <c r="AE19" s="870"/>
      <c r="AF19" s="870"/>
      <c r="AG19" s="870"/>
      <c r="AH19" s="870"/>
      <c r="AI19" s="870"/>
      <c r="AJ19" s="870"/>
      <c r="AK19" s="870"/>
      <c r="AL19" s="870"/>
      <c r="AM19" s="11"/>
      <c r="AN19" s="885"/>
      <c r="AO19" s="886"/>
      <c r="AP19" s="886"/>
      <c r="AQ19" s="886"/>
      <c r="AR19" s="886"/>
      <c r="AS19" s="886"/>
      <c r="AT19" s="886"/>
      <c r="AU19" s="886"/>
      <c r="AV19" s="886"/>
      <c r="AW19" s="887"/>
    </row>
    <row r="20" spans="1:49" ht="17.25" customHeight="1" x14ac:dyDescent="0.2">
      <c r="A20" s="846" t="s">
        <v>186</v>
      </c>
      <c r="B20" s="847"/>
      <c r="C20" s="847"/>
      <c r="D20" s="847"/>
      <c r="E20" s="847"/>
      <c r="F20" s="847"/>
      <c r="G20" s="847"/>
      <c r="H20" s="825" t="s">
        <v>189</v>
      </c>
      <c r="I20" s="825"/>
      <c r="J20" s="825"/>
      <c r="K20" s="854"/>
      <c r="L20" s="854"/>
      <c r="M20" s="854"/>
      <c r="N20" s="854"/>
      <c r="O20" s="854"/>
      <c r="P20" s="854"/>
      <c r="Q20" s="854"/>
      <c r="R20" s="854"/>
      <c r="S20" s="854"/>
      <c r="T20" s="854"/>
      <c r="U20" s="854"/>
      <c r="V20" s="854"/>
      <c r="W20" s="854"/>
      <c r="X20" s="854"/>
      <c r="Y20" s="854"/>
      <c r="Z20" s="854"/>
      <c r="AA20" s="875"/>
      <c r="AB20" s="876"/>
      <c r="AC20" s="876"/>
      <c r="AD20" s="877"/>
      <c r="AE20" s="854"/>
      <c r="AF20" s="854"/>
      <c r="AG20" s="854"/>
      <c r="AH20" s="854"/>
      <c r="AI20" s="854"/>
      <c r="AJ20" s="854"/>
      <c r="AK20" s="854"/>
      <c r="AL20" s="880"/>
      <c r="AM20" s="11"/>
      <c r="AN20" s="885"/>
      <c r="AO20" s="886"/>
      <c r="AP20" s="886"/>
      <c r="AQ20" s="886"/>
      <c r="AR20" s="886"/>
      <c r="AS20" s="886"/>
      <c r="AT20" s="886"/>
      <c r="AU20" s="886"/>
      <c r="AV20" s="886"/>
      <c r="AW20" s="887"/>
    </row>
    <row r="21" spans="1:49" ht="17.25" customHeight="1" thickBot="1" x14ac:dyDescent="0.25">
      <c r="A21" s="848"/>
      <c r="B21" s="849"/>
      <c r="C21" s="849"/>
      <c r="D21" s="849"/>
      <c r="E21" s="849"/>
      <c r="F21" s="849"/>
      <c r="G21" s="849"/>
      <c r="H21" s="851" t="s">
        <v>190</v>
      </c>
      <c r="I21" s="852"/>
      <c r="J21" s="853"/>
      <c r="K21" s="850"/>
      <c r="L21" s="850"/>
      <c r="M21" s="850"/>
      <c r="N21" s="850"/>
      <c r="O21" s="850"/>
      <c r="P21" s="850"/>
      <c r="Q21" s="850"/>
      <c r="R21" s="850"/>
      <c r="S21" s="850"/>
      <c r="T21" s="850"/>
      <c r="U21" s="850"/>
      <c r="V21" s="850"/>
      <c r="W21" s="850"/>
      <c r="X21" s="850"/>
      <c r="Y21" s="850"/>
      <c r="Z21" s="850"/>
      <c r="AA21" s="882"/>
      <c r="AB21" s="883"/>
      <c r="AC21" s="883"/>
      <c r="AD21" s="884"/>
      <c r="AE21" s="850"/>
      <c r="AF21" s="850"/>
      <c r="AG21" s="850"/>
      <c r="AH21" s="850"/>
      <c r="AI21" s="850"/>
      <c r="AJ21" s="850"/>
      <c r="AK21" s="850"/>
      <c r="AL21" s="881"/>
      <c r="AM21" s="11"/>
      <c r="AN21" s="888"/>
      <c r="AO21" s="889"/>
      <c r="AP21" s="889"/>
      <c r="AQ21" s="889"/>
      <c r="AR21" s="889"/>
      <c r="AS21" s="889"/>
      <c r="AT21" s="889"/>
      <c r="AU21" s="889"/>
      <c r="AV21" s="889"/>
      <c r="AW21" s="890"/>
    </row>
    <row r="22" spans="1:49" ht="17.25" customHeight="1" x14ac:dyDescent="0.2">
      <c r="A22" s="830" t="s">
        <v>187</v>
      </c>
      <c r="B22" s="831"/>
      <c r="C22" s="831"/>
      <c r="D22" s="831"/>
      <c r="E22" s="831"/>
      <c r="F22" s="831"/>
      <c r="G22" s="832"/>
      <c r="H22" s="825" t="s">
        <v>189</v>
      </c>
      <c r="I22" s="825"/>
      <c r="J22" s="825"/>
      <c r="K22" s="836"/>
      <c r="L22" s="837"/>
      <c r="M22" s="837"/>
      <c r="N22" s="838"/>
      <c r="O22" s="836"/>
      <c r="P22" s="837"/>
      <c r="Q22" s="837"/>
      <c r="R22" s="838"/>
      <c r="S22" s="836"/>
      <c r="T22" s="837"/>
      <c r="U22" s="837"/>
      <c r="V22" s="838"/>
      <c r="W22" s="836"/>
      <c r="X22" s="837"/>
      <c r="Y22" s="837"/>
      <c r="Z22" s="838"/>
      <c r="AA22" s="836"/>
      <c r="AB22" s="837"/>
      <c r="AC22" s="837"/>
      <c r="AD22" s="838"/>
      <c r="AE22" s="871"/>
      <c r="AF22" s="871"/>
      <c r="AG22" s="871"/>
      <c r="AH22" s="871"/>
      <c r="AI22" s="871"/>
      <c r="AJ22" s="871"/>
      <c r="AK22" s="871"/>
      <c r="AL22" s="871"/>
      <c r="AM22" s="8"/>
      <c r="AN22" s="8"/>
      <c r="AO22" s="8"/>
      <c r="AP22" s="8"/>
      <c r="AQ22" s="8"/>
      <c r="AR22" s="8"/>
      <c r="AS22" s="8"/>
      <c r="AT22" s="8"/>
      <c r="AU22" s="8"/>
      <c r="AV22" s="8"/>
      <c r="AW22" s="8"/>
    </row>
    <row r="23" spans="1:49" ht="17.25" customHeight="1" x14ac:dyDescent="0.2">
      <c r="A23" s="833"/>
      <c r="B23" s="834"/>
      <c r="C23" s="834"/>
      <c r="D23" s="834"/>
      <c r="E23" s="834"/>
      <c r="F23" s="834"/>
      <c r="G23" s="835"/>
      <c r="H23" s="826" t="s">
        <v>190</v>
      </c>
      <c r="I23" s="827"/>
      <c r="J23" s="828"/>
      <c r="K23" s="839"/>
      <c r="L23" s="840"/>
      <c r="M23" s="840"/>
      <c r="N23" s="841"/>
      <c r="O23" s="839"/>
      <c r="P23" s="840"/>
      <c r="Q23" s="840"/>
      <c r="R23" s="841"/>
      <c r="S23" s="839"/>
      <c r="T23" s="840"/>
      <c r="U23" s="840"/>
      <c r="V23" s="841"/>
      <c r="W23" s="839"/>
      <c r="X23" s="840"/>
      <c r="Y23" s="840"/>
      <c r="Z23" s="841"/>
      <c r="AA23" s="839"/>
      <c r="AB23" s="840"/>
      <c r="AC23" s="840"/>
      <c r="AD23" s="841"/>
      <c r="AE23" s="824"/>
      <c r="AF23" s="824"/>
      <c r="AG23" s="824"/>
      <c r="AH23" s="824"/>
      <c r="AI23" s="824"/>
      <c r="AJ23" s="824"/>
      <c r="AK23" s="824"/>
      <c r="AL23" s="824"/>
      <c r="AM23" s="8"/>
      <c r="AN23" s="8"/>
      <c r="AO23" s="8"/>
      <c r="AP23" s="8"/>
      <c r="AQ23" s="8"/>
      <c r="AR23" s="8"/>
      <c r="AS23" s="8"/>
      <c r="AT23" s="8"/>
      <c r="AU23" s="8"/>
      <c r="AV23" s="8"/>
      <c r="AW23" s="8"/>
    </row>
    <row r="24" spans="1:49" x14ac:dyDescent="0.2">
      <c r="A24"/>
      <c r="B24"/>
      <c r="C24"/>
      <c r="D24"/>
      <c r="E24"/>
      <c r="F24"/>
      <c r="G24"/>
      <c r="H24"/>
      <c r="I24"/>
      <c r="J24"/>
      <c r="K24"/>
      <c r="L24"/>
      <c r="M24"/>
      <c r="N24"/>
      <c r="O24"/>
      <c r="P24"/>
      <c r="Q24"/>
      <c r="R24"/>
      <c r="S24"/>
      <c r="T24"/>
      <c r="U24"/>
      <c r="V24"/>
      <c r="W24"/>
      <c r="X24"/>
      <c r="Y24"/>
      <c r="Z24"/>
      <c r="AA24"/>
      <c r="AB24"/>
      <c r="AC24"/>
      <c r="AD24"/>
      <c r="AE24" s="8"/>
      <c r="AF24" s="8"/>
      <c r="AG24" s="8"/>
      <c r="AH24" s="8"/>
      <c r="AI24" s="8"/>
      <c r="AJ24" s="8"/>
      <c r="AK24" s="8"/>
      <c r="AL24" s="8"/>
      <c r="AM24" s="8"/>
      <c r="AN24" s="8"/>
      <c r="AO24" s="8"/>
      <c r="AP24" s="8"/>
      <c r="AQ24" s="8"/>
      <c r="AR24" s="8"/>
      <c r="AS24" s="8"/>
      <c r="AT24" s="8"/>
      <c r="AU24" s="8"/>
      <c r="AV24" s="8"/>
      <c r="AW24" s="8"/>
    </row>
    <row r="25" spans="1:49" ht="43.5" customHeight="1" x14ac:dyDescent="0.2">
      <c r="A25" s="842" t="s">
        <v>198</v>
      </c>
      <c r="B25" s="843"/>
      <c r="C25" s="843"/>
      <c r="D25" s="843"/>
      <c r="E25" s="843"/>
      <c r="F25" s="843"/>
      <c r="G25" s="844"/>
      <c r="H25" s="821"/>
      <c r="I25" s="822"/>
      <c r="J25" s="822"/>
      <c r="K25" s="822"/>
      <c r="L25" s="822" t="s">
        <v>199</v>
      </c>
      <c r="M25" s="823"/>
      <c r="N25" s="818" t="s">
        <v>200</v>
      </c>
      <c r="O25" s="819"/>
      <c r="P25" s="819"/>
      <c r="Q25" s="819"/>
      <c r="R25" s="819"/>
      <c r="S25" s="819"/>
      <c r="T25" s="819"/>
      <c r="U25" s="819"/>
      <c r="V25" s="819"/>
      <c r="W25" s="820"/>
      <c r="X25" s="821"/>
      <c r="Y25" s="822"/>
      <c r="Z25" s="822"/>
      <c r="AA25" s="822"/>
      <c r="AB25" s="822" t="s">
        <v>199</v>
      </c>
      <c r="AC25" s="823"/>
      <c r="AD25" s="11"/>
      <c r="AE25" s="11"/>
      <c r="AF25" s="11"/>
      <c r="AG25" s="11"/>
      <c r="AH25" s="11"/>
      <c r="AI25" s="11"/>
      <c r="AJ25" s="11"/>
      <c r="AK25" s="11"/>
      <c r="AL25" s="11"/>
      <c r="AM25" s="11"/>
      <c r="AN25" s="11"/>
      <c r="AO25" s="11"/>
      <c r="AP25" s="11"/>
      <c r="AQ25" s="11"/>
      <c r="AR25" s="11"/>
      <c r="AS25" s="11"/>
      <c r="AT25" s="11"/>
      <c r="AU25" s="11"/>
      <c r="AV25" s="11"/>
      <c r="AW25" s="11"/>
    </row>
    <row r="26" spans="1:49" ht="29.25" customHeight="1" x14ac:dyDescent="0.2">
      <c r="A26" s="817" t="s">
        <v>201</v>
      </c>
      <c r="B26" s="817"/>
      <c r="C26" s="817"/>
      <c r="D26" s="817"/>
      <c r="E26" s="817"/>
      <c r="F26" s="817"/>
      <c r="G26" s="817"/>
      <c r="H26" s="817"/>
      <c r="I26" s="817"/>
      <c r="J26" s="817"/>
      <c r="K26" s="817"/>
      <c r="L26" s="817"/>
      <c r="M26" s="817"/>
      <c r="N26" s="817"/>
      <c r="O26" s="817"/>
      <c r="P26" s="817"/>
      <c r="Q26" s="817"/>
      <c r="R26" s="817"/>
      <c r="S26" s="817"/>
      <c r="T26" s="817"/>
      <c r="U26" s="817"/>
      <c r="V26" s="817"/>
      <c r="W26" s="817"/>
      <c r="X26" s="817"/>
      <c r="Y26" s="817"/>
      <c r="Z26" s="817"/>
      <c r="AA26" s="817"/>
      <c r="AB26" s="817"/>
      <c r="AC26" s="817"/>
      <c r="AD26" s="817"/>
      <c r="AE26" s="817"/>
      <c r="AF26" s="817"/>
      <c r="AG26" s="817"/>
      <c r="AH26" s="817"/>
      <c r="AI26" s="817"/>
      <c r="AJ26" s="817"/>
      <c r="AK26" s="817"/>
      <c r="AL26" s="817"/>
      <c r="AM26" s="817"/>
      <c r="AN26" s="817"/>
      <c r="AO26" s="817"/>
      <c r="AP26" s="817"/>
      <c r="AQ26" s="817"/>
      <c r="AR26" s="817"/>
      <c r="AS26" s="817"/>
      <c r="AT26" s="817"/>
      <c r="AU26" s="817"/>
      <c r="AV26" s="817"/>
      <c r="AW26" s="817"/>
    </row>
    <row r="27" spans="1:49" ht="29.25" customHeight="1" x14ac:dyDescent="0.2">
      <c r="A27" s="817" t="s">
        <v>201</v>
      </c>
      <c r="B27" s="817"/>
      <c r="C27" s="817"/>
      <c r="D27" s="817"/>
      <c r="E27" s="817"/>
      <c r="F27" s="817"/>
      <c r="G27" s="817"/>
      <c r="H27" s="817"/>
      <c r="I27" s="817"/>
      <c r="J27" s="817"/>
      <c r="K27" s="817"/>
      <c r="L27" s="817"/>
      <c r="M27" s="817"/>
      <c r="N27" s="817"/>
      <c r="O27" s="817"/>
      <c r="P27" s="817"/>
      <c r="Q27" s="817"/>
      <c r="R27" s="817"/>
      <c r="S27" s="817"/>
      <c r="T27" s="817"/>
      <c r="U27" s="817"/>
      <c r="V27" s="817"/>
      <c r="W27" s="817"/>
      <c r="X27" s="817"/>
      <c r="Y27" s="817"/>
      <c r="Z27" s="817"/>
      <c r="AA27" s="817"/>
      <c r="AB27" s="817"/>
      <c r="AC27" s="817"/>
      <c r="AD27" s="817"/>
      <c r="AE27" s="817"/>
      <c r="AF27" s="817"/>
      <c r="AG27" s="817"/>
      <c r="AH27" s="817"/>
      <c r="AI27" s="817"/>
      <c r="AJ27" s="817"/>
      <c r="AK27" s="817"/>
      <c r="AL27" s="817"/>
      <c r="AM27" s="817"/>
      <c r="AN27" s="817"/>
      <c r="AO27" s="817"/>
      <c r="AP27" s="817"/>
      <c r="AQ27" s="817"/>
      <c r="AR27" s="817"/>
      <c r="AS27" s="817"/>
      <c r="AT27" s="817"/>
      <c r="AU27" s="817"/>
      <c r="AV27" s="817"/>
      <c r="AW27" s="817"/>
    </row>
  </sheetData>
  <mergeCells count="189">
    <mergeCell ref="AN4:AW21"/>
    <mergeCell ref="AN2:AW3"/>
    <mergeCell ref="AI7:AL7"/>
    <mergeCell ref="AI6:AL6"/>
    <mergeCell ref="AI16:AL16"/>
    <mergeCell ref="AI17:AL17"/>
    <mergeCell ref="AI18:AL18"/>
    <mergeCell ref="AI11:AL11"/>
    <mergeCell ref="AI12:AL12"/>
    <mergeCell ref="AI13:AL13"/>
    <mergeCell ref="AI2:AL3"/>
    <mergeCell ref="AI4:AL4"/>
    <mergeCell ref="AI5:AL5"/>
    <mergeCell ref="AE2:AH3"/>
    <mergeCell ref="AE4:AH4"/>
    <mergeCell ref="AI10:AL10"/>
    <mergeCell ref="AI19:AL19"/>
    <mergeCell ref="AE5:AH5"/>
    <mergeCell ref="W23:Z23"/>
    <mergeCell ref="AI14:AL14"/>
    <mergeCell ref="AE6:AH6"/>
    <mergeCell ref="AE7:AH7"/>
    <mergeCell ref="AI9:AL9"/>
    <mergeCell ref="AI8:AL8"/>
    <mergeCell ref="AI23:AL23"/>
    <mergeCell ref="AA18:AD18"/>
    <mergeCell ref="AI20:AL20"/>
    <mergeCell ref="AI21:AL21"/>
    <mergeCell ref="AI22:AL22"/>
    <mergeCell ref="AI15:AL15"/>
    <mergeCell ref="AA7:AD7"/>
    <mergeCell ref="AA8:AD8"/>
    <mergeCell ref="W6:Z6"/>
    <mergeCell ref="W7:Z7"/>
    <mergeCell ref="W8:Z8"/>
    <mergeCell ref="AA6:AD6"/>
    <mergeCell ref="AA21:AD21"/>
    <mergeCell ref="AE10:AH10"/>
    <mergeCell ref="AA23:AD23"/>
    <mergeCell ref="AA15:AD15"/>
    <mergeCell ref="AE23:AH23"/>
    <mergeCell ref="K3:N3"/>
    <mergeCell ref="K4:N4"/>
    <mergeCell ref="K5:N5"/>
    <mergeCell ref="K6:N6"/>
    <mergeCell ref="K7:N7"/>
    <mergeCell ref="K8:N8"/>
    <mergeCell ref="K9:N9"/>
    <mergeCell ref="AE11:AH11"/>
    <mergeCell ref="AE12:AH12"/>
    <mergeCell ref="AE13:AH13"/>
    <mergeCell ref="AE14:AH14"/>
    <mergeCell ref="AE18:AH18"/>
    <mergeCell ref="K10:N10"/>
    <mergeCell ref="K11:N11"/>
    <mergeCell ref="AE8:AH8"/>
    <mergeCell ref="AE9:AH9"/>
    <mergeCell ref="AA9:AD9"/>
    <mergeCell ref="AA11:AD11"/>
    <mergeCell ref="W9:Z9"/>
    <mergeCell ref="W10:Z10"/>
    <mergeCell ref="AE22:AH22"/>
    <mergeCell ref="AA19:AD19"/>
    <mergeCell ref="AA20:AD20"/>
    <mergeCell ref="AE15:AH15"/>
    <mergeCell ref="AE16:AH16"/>
    <mergeCell ref="AE17:AH17"/>
    <mergeCell ref="AE19:AH19"/>
    <mergeCell ref="AE20:AH20"/>
    <mergeCell ref="AE21:AH21"/>
    <mergeCell ref="AA17:AD17"/>
    <mergeCell ref="AA16:AD16"/>
    <mergeCell ref="AA22:AD22"/>
    <mergeCell ref="AA5:AD5"/>
    <mergeCell ref="W4:Z4"/>
    <mergeCell ref="W5:Z5"/>
    <mergeCell ref="W22:Z22"/>
    <mergeCell ref="AA10:AD10"/>
    <mergeCell ref="AA12:AD12"/>
    <mergeCell ref="AA13:AD13"/>
    <mergeCell ref="AA14:AD14"/>
    <mergeCell ref="W12:Z12"/>
    <mergeCell ref="W13:Z13"/>
    <mergeCell ref="W11:Z11"/>
    <mergeCell ref="O23:R23"/>
    <mergeCell ref="S23:V23"/>
    <mergeCell ref="W14:Z14"/>
    <mergeCell ref="W15:Z15"/>
    <mergeCell ref="W20:Z20"/>
    <mergeCell ref="W21:Z21"/>
    <mergeCell ref="W16:Z16"/>
    <mergeCell ref="W17:Z17"/>
    <mergeCell ref="W18:Z18"/>
    <mergeCell ref="W19:Z19"/>
    <mergeCell ref="O21:R21"/>
    <mergeCell ref="S21:V21"/>
    <mergeCell ref="O20:R20"/>
    <mergeCell ref="S20:V20"/>
    <mergeCell ref="O19:R19"/>
    <mergeCell ref="S19:V19"/>
    <mergeCell ref="O22:R22"/>
    <mergeCell ref="S22:V22"/>
    <mergeCell ref="O10:R10"/>
    <mergeCell ref="S10:V10"/>
    <mergeCell ref="K18:N18"/>
    <mergeCell ref="O18:R18"/>
    <mergeCell ref="S18:V18"/>
    <mergeCell ref="O17:R17"/>
    <mergeCell ref="S17:V17"/>
    <mergeCell ref="H19:J19"/>
    <mergeCell ref="O9:R9"/>
    <mergeCell ref="S9:V9"/>
    <mergeCell ref="K19:N19"/>
    <mergeCell ref="K17:N17"/>
    <mergeCell ref="H17:J17"/>
    <mergeCell ref="H18:J18"/>
    <mergeCell ref="O11:R11"/>
    <mergeCell ref="S12:V12"/>
    <mergeCell ref="A2:J3"/>
    <mergeCell ref="A4:G5"/>
    <mergeCell ref="A6:G7"/>
    <mergeCell ref="H6:J6"/>
    <mergeCell ref="H4:J4"/>
    <mergeCell ref="K2:AD2"/>
    <mergeCell ref="H5:J5"/>
    <mergeCell ref="H7:J7"/>
    <mergeCell ref="H8:J8"/>
    <mergeCell ref="O8:R8"/>
    <mergeCell ref="S8:V8"/>
    <mergeCell ref="O4:R4"/>
    <mergeCell ref="S4:V4"/>
    <mergeCell ref="O5:R5"/>
    <mergeCell ref="S5:V5"/>
    <mergeCell ref="O6:R6"/>
    <mergeCell ref="S6:V6"/>
    <mergeCell ref="O3:R3"/>
    <mergeCell ref="S3:V3"/>
    <mergeCell ref="O7:R7"/>
    <mergeCell ref="S7:V7"/>
    <mergeCell ref="W3:Z3"/>
    <mergeCell ref="AA3:AD3"/>
    <mergeCell ref="AA4:AD4"/>
    <mergeCell ref="L25:M25"/>
    <mergeCell ref="H25:K25"/>
    <mergeCell ref="A8:G9"/>
    <mergeCell ref="A10:G11"/>
    <mergeCell ref="A12:G13"/>
    <mergeCell ref="A14:G15"/>
    <mergeCell ref="H20:J20"/>
    <mergeCell ref="H14:J14"/>
    <mergeCell ref="H9:J9"/>
    <mergeCell ref="H10:J10"/>
    <mergeCell ref="K12:N12"/>
    <mergeCell ref="A22:G23"/>
    <mergeCell ref="H23:J23"/>
    <mergeCell ref="K22:N22"/>
    <mergeCell ref="K23:N23"/>
    <mergeCell ref="A25:G25"/>
    <mergeCell ref="A16:G17"/>
    <mergeCell ref="A18:G19"/>
    <mergeCell ref="A20:G21"/>
    <mergeCell ref="K21:N21"/>
    <mergeCell ref="H21:J21"/>
    <mergeCell ref="H22:J22"/>
    <mergeCell ref="K20:N20"/>
    <mergeCell ref="A27:AW27"/>
    <mergeCell ref="N25:W25"/>
    <mergeCell ref="X25:AA25"/>
    <mergeCell ref="AB25:AC25"/>
    <mergeCell ref="A26:AW26"/>
    <mergeCell ref="S11:V11"/>
    <mergeCell ref="K13:N13"/>
    <mergeCell ref="O13:R13"/>
    <mergeCell ref="S13:V13"/>
    <mergeCell ref="K15:N15"/>
    <mergeCell ref="O15:R15"/>
    <mergeCell ref="S15:V15"/>
    <mergeCell ref="K14:N14"/>
    <mergeCell ref="O14:R14"/>
    <mergeCell ref="S14:V14"/>
    <mergeCell ref="H16:J16"/>
    <mergeCell ref="H15:J15"/>
    <mergeCell ref="K16:N16"/>
    <mergeCell ref="O16:R16"/>
    <mergeCell ref="S16:V16"/>
    <mergeCell ref="H11:J11"/>
    <mergeCell ref="H12:J12"/>
    <mergeCell ref="H13:J13"/>
    <mergeCell ref="O12:R12"/>
  </mergeCells>
  <phoneticPr fontId="3"/>
  <pageMargins left="0.78740157480314965" right="0.78740157480314965" top="0.98425196850393704" bottom="0.98425196850393704" header="0.51181102362204722" footer="0.51181102362204722"/>
  <pageSetup paperSize="9" scale="94"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26"/>
  <sheetViews>
    <sheetView view="pageBreakPreview" zoomScaleNormal="100" zoomScaleSheetLayoutView="100" workbookViewId="0">
      <selection activeCell="A2" sqref="A2"/>
    </sheetView>
  </sheetViews>
  <sheetFormatPr defaultColWidth="9" defaultRowHeight="13" x14ac:dyDescent="0.2"/>
  <cols>
    <col min="1" max="5" width="3.6328125" style="16" customWidth="1"/>
    <col min="6" max="6" width="15.6328125" style="16" customWidth="1"/>
    <col min="7" max="8" width="23.6328125" style="16" customWidth="1"/>
    <col min="9" max="9" width="8.08984375" style="16" customWidth="1"/>
    <col min="10" max="13" width="13.08984375" style="16" customWidth="1"/>
    <col min="14" max="14" width="10.6328125" style="16" customWidth="1"/>
    <col min="15" max="16384" width="9" style="16"/>
  </cols>
  <sheetData>
    <row r="1" spans="1:10" ht="15" customHeight="1" x14ac:dyDescent="0.2">
      <c r="A1" s="16" t="s">
        <v>202</v>
      </c>
    </row>
    <row r="2" spans="1:10" ht="15" customHeight="1" x14ac:dyDescent="0.2"/>
    <row r="3" spans="1:10" ht="15" customHeight="1" x14ac:dyDescent="0.2">
      <c r="B3" s="16" t="s">
        <v>203</v>
      </c>
    </row>
    <row r="4" spans="1:10" ht="9" customHeight="1" x14ac:dyDescent="0.2"/>
    <row r="5" spans="1:10" ht="21" customHeight="1" x14ac:dyDescent="0.2">
      <c r="C5" s="16" t="s">
        <v>204</v>
      </c>
      <c r="H5" s="17" t="s">
        <v>205</v>
      </c>
    </row>
    <row r="6" spans="1:10" ht="15" customHeight="1" x14ac:dyDescent="0.2"/>
    <row r="7" spans="1:10" ht="15" customHeight="1" x14ac:dyDescent="0.2">
      <c r="D7" s="16" t="s">
        <v>206</v>
      </c>
      <c r="H7" s="18" t="s">
        <v>207</v>
      </c>
      <c r="J7" s="16" t="s">
        <v>208</v>
      </c>
    </row>
    <row r="8" spans="1:10" ht="15" customHeight="1" x14ac:dyDescent="0.2">
      <c r="D8" s="19"/>
      <c r="E8" s="20"/>
      <c r="F8" s="21"/>
      <c r="G8" s="22" t="s">
        <v>209</v>
      </c>
      <c r="H8" s="22" t="s">
        <v>210</v>
      </c>
    </row>
    <row r="9" spans="1:10" ht="27" customHeight="1" x14ac:dyDescent="0.2">
      <c r="D9" s="897" t="s">
        <v>211</v>
      </c>
      <c r="E9" s="898"/>
      <c r="F9" s="899"/>
      <c r="G9" s="531"/>
      <c r="H9" s="532"/>
    </row>
    <row r="10" spans="1:10" ht="27" customHeight="1" x14ac:dyDescent="0.2">
      <c r="D10" s="897" t="s">
        <v>212</v>
      </c>
      <c r="E10" s="898"/>
      <c r="F10" s="899"/>
      <c r="G10" s="531"/>
      <c r="H10" s="532"/>
    </row>
    <row r="11" spans="1:10" ht="27" customHeight="1" x14ac:dyDescent="0.2">
      <c r="D11" s="897" t="s">
        <v>213</v>
      </c>
      <c r="E11" s="898"/>
      <c r="F11" s="899"/>
      <c r="G11" s="531"/>
      <c r="H11" s="532"/>
    </row>
    <row r="12" spans="1:10" ht="15" customHeight="1" x14ac:dyDescent="0.2"/>
    <row r="13" spans="1:10" ht="15" customHeight="1" x14ac:dyDescent="0.2">
      <c r="B13" s="16" t="s">
        <v>214</v>
      </c>
    </row>
    <row r="14" spans="1:10" ht="9" customHeight="1" x14ac:dyDescent="0.2"/>
    <row r="15" spans="1:10" ht="21" customHeight="1" x14ac:dyDescent="0.2">
      <c r="C15" s="16" t="s">
        <v>215</v>
      </c>
      <c r="H15" s="17" t="s">
        <v>205</v>
      </c>
    </row>
    <row r="16" spans="1:10"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sheetData>
  <mergeCells count="3">
    <mergeCell ref="D9:F9"/>
    <mergeCell ref="D10:F10"/>
    <mergeCell ref="D11:F11"/>
  </mergeCells>
  <phoneticPr fontId="3"/>
  <pageMargins left="0.39370078740157483" right="0.39370078740157483" top="0.78740157480314965" bottom="0.39370078740157483" header="0.31496062992125984" footer="0.31496062992125984"/>
  <pageSetup paperSize="9"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122"/>
  <sheetViews>
    <sheetView view="pageBreakPreview" zoomScaleNormal="100" zoomScaleSheetLayoutView="100" workbookViewId="0">
      <selection sqref="A1:G1"/>
    </sheetView>
  </sheetViews>
  <sheetFormatPr defaultColWidth="9" defaultRowHeight="20.149999999999999" customHeight="1" x14ac:dyDescent="0.2"/>
  <cols>
    <col min="1" max="1" width="6.6328125" style="41" customWidth="1"/>
    <col min="2" max="2" width="22.6328125" style="43" customWidth="1"/>
    <col min="3" max="3" width="54.6328125" style="43" customWidth="1"/>
    <col min="4" max="4" width="4.08984375" style="44" customWidth="1"/>
    <col min="5" max="5" width="15.08984375" style="45" customWidth="1"/>
    <col min="6" max="6" width="30.6328125" style="43" customWidth="1"/>
    <col min="7" max="7" width="7.6328125" style="41" customWidth="1"/>
    <col min="8" max="16384" width="9" style="42"/>
  </cols>
  <sheetData>
    <row r="1" spans="1:7" ht="30" customHeight="1" x14ac:dyDescent="0.2">
      <c r="A1" s="923" t="s">
        <v>216</v>
      </c>
      <c r="B1" s="923"/>
      <c r="C1" s="923"/>
      <c r="D1" s="923"/>
      <c r="E1" s="923"/>
      <c r="F1" s="923"/>
      <c r="G1" s="923"/>
    </row>
    <row r="2" spans="1:7" s="53" customFormat="1" ht="18" customHeight="1" x14ac:dyDescent="0.2">
      <c r="A2" s="48" t="s">
        <v>217</v>
      </c>
      <c r="B2" s="49"/>
      <c r="C2" s="50"/>
      <c r="D2" s="51"/>
      <c r="E2" s="52"/>
      <c r="F2" s="49"/>
    </row>
    <row r="3" spans="1:7" s="53" customFormat="1" ht="18" customHeight="1" x14ac:dyDescent="0.2">
      <c r="A3" s="48" t="s">
        <v>218</v>
      </c>
      <c r="B3" s="49"/>
      <c r="C3" s="50"/>
      <c r="D3" s="51"/>
      <c r="E3" s="52"/>
      <c r="F3" s="49"/>
    </row>
    <row r="4" spans="1:7" s="59" customFormat="1" ht="24" customHeight="1" x14ac:dyDescent="0.2">
      <c r="A4" s="54" t="s">
        <v>219</v>
      </c>
      <c r="B4" s="55" t="s">
        <v>220</v>
      </c>
      <c r="C4" s="56" t="s">
        <v>221</v>
      </c>
      <c r="D4" s="924" t="s">
        <v>222</v>
      </c>
      <c r="E4" s="924"/>
      <c r="F4" s="57" t="s">
        <v>223</v>
      </c>
      <c r="G4" s="58" t="s">
        <v>224</v>
      </c>
    </row>
    <row r="5" spans="1:7" s="25" customFormat="1" ht="30" customHeight="1" x14ac:dyDescent="0.2">
      <c r="A5" s="23"/>
      <c r="B5" s="12" t="s">
        <v>225</v>
      </c>
      <c r="C5" s="13"/>
      <c r="D5" s="14" t="s">
        <v>226</v>
      </c>
      <c r="E5" s="15" t="s">
        <v>227</v>
      </c>
      <c r="F5" s="93"/>
      <c r="G5" s="24" t="s">
        <v>226</v>
      </c>
    </row>
    <row r="6" spans="1:7" s="25" customFormat="1" ht="19.5" customHeight="1" x14ac:dyDescent="0.2">
      <c r="A6" s="900"/>
      <c r="B6" s="917" t="s">
        <v>228</v>
      </c>
      <c r="C6" s="98" t="s">
        <v>229</v>
      </c>
      <c r="D6" s="127" t="s">
        <v>230</v>
      </c>
      <c r="E6" s="128" t="s">
        <v>227</v>
      </c>
      <c r="F6" s="129"/>
      <c r="G6" s="27" t="s">
        <v>226</v>
      </c>
    </row>
    <row r="7" spans="1:7" s="25" customFormat="1" ht="82.5" customHeight="1" x14ac:dyDescent="0.2">
      <c r="A7" s="901"/>
      <c r="B7" s="927"/>
      <c r="C7" s="145" t="s">
        <v>231</v>
      </c>
      <c r="D7" s="108" t="s">
        <v>230</v>
      </c>
      <c r="E7" s="109" t="s">
        <v>227</v>
      </c>
      <c r="F7" s="130"/>
      <c r="G7" s="29" t="s">
        <v>226</v>
      </c>
    </row>
    <row r="8" spans="1:7" s="25" customFormat="1" ht="45" customHeight="1" x14ac:dyDescent="0.2">
      <c r="A8" s="901"/>
      <c r="B8" s="927"/>
      <c r="C8" s="145" t="s">
        <v>232</v>
      </c>
      <c r="D8" s="108" t="s">
        <v>230</v>
      </c>
      <c r="E8" s="109" t="s">
        <v>227</v>
      </c>
      <c r="F8" s="130"/>
      <c r="G8" s="29" t="s">
        <v>226</v>
      </c>
    </row>
    <row r="9" spans="1:7" s="25" customFormat="1" ht="60" customHeight="1" x14ac:dyDescent="0.2">
      <c r="A9" s="902"/>
      <c r="B9" s="918"/>
      <c r="C9" s="87" t="s">
        <v>233</v>
      </c>
      <c r="D9" s="132" t="s">
        <v>230</v>
      </c>
      <c r="E9" s="133" t="s">
        <v>227</v>
      </c>
      <c r="F9" s="134"/>
      <c r="G9" s="30" t="s">
        <v>226</v>
      </c>
    </row>
    <row r="10" spans="1:7" s="25" customFormat="1" ht="30" customHeight="1" x14ac:dyDescent="0.2">
      <c r="A10" s="900"/>
      <c r="B10" s="135" t="s">
        <v>234</v>
      </c>
      <c r="C10" s="112" t="s">
        <v>235</v>
      </c>
      <c r="D10" s="113" t="s">
        <v>226</v>
      </c>
      <c r="E10" s="114" t="s">
        <v>227</v>
      </c>
      <c r="F10" s="136" t="s">
        <v>236</v>
      </c>
      <c r="G10" s="115" t="s">
        <v>226</v>
      </c>
    </row>
    <row r="11" spans="1:7" s="25" customFormat="1" ht="30" customHeight="1" x14ac:dyDescent="0.2">
      <c r="A11" s="901"/>
      <c r="B11" s="137" t="s">
        <v>237</v>
      </c>
      <c r="C11" s="222" t="s">
        <v>238</v>
      </c>
      <c r="D11" s="108" t="s">
        <v>230</v>
      </c>
      <c r="E11" s="109" t="s">
        <v>239</v>
      </c>
      <c r="F11" s="138" t="s">
        <v>240</v>
      </c>
      <c r="G11" s="110" t="s">
        <v>230</v>
      </c>
    </row>
    <row r="12" spans="1:7" s="25" customFormat="1" ht="30" customHeight="1" x14ac:dyDescent="0.2">
      <c r="A12" s="902"/>
      <c r="B12" s="139"/>
      <c r="C12" s="87" t="s">
        <v>241</v>
      </c>
      <c r="D12" s="132" t="s">
        <v>226</v>
      </c>
      <c r="E12" s="133" t="s">
        <v>239</v>
      </c>
      <c r="F12" s="140" t="s">
        <v>242</v>
      </c>
      <c r="G12" s="474" t="s">
        <v>230</v>
      </c>
    </row>
    <row r="13" spans="1:7" s="25" customFormat="1" ht="18" customHeight="1" x14ac:dyDescent="0.2">
      <c r="A13" s="900"/>
      <c r="B13" s="925" t="s">
        <v>243</v>
      </c>
      <c r="C13" s="141" t="s">
        <v>244</v>
      </c>
      <c r="D13" s="142" t="s">
        <v>245</v>
      </c>
      <c r="E13" s="143" t="s">
        <v>246</v>
      </c>
      <c r="F13" s="129"/>
      <c r="G13" s="27" t="s">
        <v>226</v>
      </c>
    </row>
    <row r="14" spans="1:7" s="25" customFormat="1" ht="18" customHeight="1" x14ac:dyDescent="0.2">
      <c r="A14" s="901"/>
      <c r="B14" s="926"/>
      <c r="C14" s="145" t="s">
        <v>247</v>
      </c>
      <c r="D14" s="108" t="s">
        <v>226</v>
      </c>
      <c r="E14" s="146" t="s">
        <v>227</v>
      </c>
      <c r="F14" s="130"/>
      <c r="G14" s="29" t="s">
        <v>226</v>
      </c>
    </row>
    <row r="15" spans="1:7" s="25" customFormat="1" ht="18" customHeight="1" x14ac:dyDescent="0.2">
      <c r="A15" s="901"/>
      <c r="B15" s="926"/>
      <c r="C15" s="147" t="s">
        <v>248</v>
      </c>
      <c r="D15" s="113" t="s">
        <v>226</v>
      </c>
      <c r="E15" s="114" t="s">
        <v>249</v>
      </c>
      <c r="F15" s="148"/>
      <c r="G15" s="28" t="s">
        <v>226</v>
      </c>
    </row>
    <row r="16" spans="1:7" s="25" customFormat="1" ht="18" customHeight="1" x14ac:dyDescent="0.2">
      <c r="A16" s="901"/>
      <c r="B16" s="521"/>
      <c r="C16" s="145" t="s">
        <v>250</v>
      </c>
      <c r="D16" s="108" t="s">
        <v>226</v>
      </c>
      <c r="E16" s="146" t="s">
        <v>251</v>
      </c>
      <c r="F16" s="130" t="s">
        <v>252</v>
      </c>
      <c r="G16" s="29" t="s">
        <v>226</v>
      </c>
    </row>
    <row r="17" spans="1:9" s="25" customFormat="1" ht="18" customHeight="1" x14ac:dyDescent="0.2">
      <c r="A17" s="901"/>
      <c r="B17" s="521"/>
      <c r="C17" s="145" t="s">
        <v>253</v>
      </c>
      <c r="D17" s="108" t="s">
        <v>226</v>
      </c>
      <c r="E17" s="109" t="s">
        <v>251</v>
      </c>
      <c r="F17" s="130"/>
      <c r="G17" s="29" t="s">
        <v>226</v>
      </c>
    </row>
    <row r="18" spans="1:9" s="25" customFormat="1" ht="18" customHeight="1" x14ac:dyDescent="0.2">
      <c r="A18" s="902"/>
      <c r="B18" s="149"/>
      <c r="C18" s="149" t="s">
        <v>254</v>
      </c>
      <c r="D18" s="533" t="s">
        <v>226</v>
      </c>
      <c r="E18" s="534" t="s">
        <v>249</v>
      </c>
      <c r="F18" s="510"/>
      <c r="G18" s="26" t="s">
        <v>226</v>
      </c>
    </row>
    <row r="19" spans="1:9" s="25" customFormat="1" ht="18" customHeight="1" x14ac:dyDescent="0.2">
      <c r="A19" s="23"/>
      <c r="B19" s="150" t="s">
        <v>255</v>
      </c>
      <c r="C19" s="151" t="s">
        <v>256</v>
      </c>
      <c r="D19" s="106" t="s">
        <v>226</v>
      </c>
      <c r="E19" s="152" t="s">
        <v>227</v>
      </c>
      <c r="F19" s="153" t="s">
        <v>257</v>
      </c>
      <c r="G19" s="24" t="s">
        <v>226</v>
      </c>
    </row>
    <row r="20" spans="1:9" s="25" customFormat="1" ht="18" customHeight="1" x14ac:dyDescent="0.2">
      <c r="A20" s="23"/>
      <c r="B20" s="150" t="s">
        <v>258</v>
      </c>
      <c r="C20" s="151" t="s">
        <v>259</v>
      </c>
      <c r="D20" s="154" t="s">
        <v>226</v>
      </c>
      <c r="E20" s="152" t="s">
        <v>227</v>
      </c>
      <c r="F20" s="153" t="s">
        <v>257</v>
      </c>
      <c r="G20" s="24" t="s">
        <v>226</v>
      </c>
    </row>
    <row r="21" spans="1:9" s="25" customFormat="1" ht="18" customHeight="1" x14ac:dyDescent="0.2">
      <c r="A21" s="23"/>
      <c r="B21" s="150" t="s">
        <v>260</v>
      </c>
      <c r="C21" s="151" t="s">
        <v>261</v>
      </c>
      <c r="D21" s="106" t="s">
        <v>226</v>
      </c>
      <c r="E21" s="152" t="s">
        <v>227</v>
      </c>
      <c r="F21" s="153" t="s">
        <v>257</v>
      </c>
      <c r="G21" s="24" t="s">
        <v>226</v>
      </c>
    </row>
    <row r="22" spans="1:9" s="25" customFormat="1" ht="22.5" customHeight="1" x14ac:dyDescent="0.2">
      <c r="A22" s="900"/>
      <c r="B22" s="921" t="s">
        <v>648</v>
      </c>
      <c r="C22" s="98" t="s">
        <v>263</v>
      </c>
      <c r="D22" s="127" t="s">
        <v>226</v>
      </c>
      <c r="E22" s="128" t="s">
        <v>227</v>
      </c>
      <c r="F22" s="129"/>
      <c r="G22" s="27" t="s">
        <v>226</v>
      </c>
    </row>
    <row r="23" spans="1:9" s="25" customFormat="1" ht="22.5" customHeight="1" x14ac:dyDescent="0.2">
      <c r="A23" s="902"/>
      <c r="B23" s="922"/>
      <c r="C23" s="87" t="s">
        <v>265</v>
      </c>
      <c r="D23" s="155" t="s">
        <v>226</v>
      </c>
      <c r="E23" s="156" t="s">
        <v>227</v>
      </c>
      <c r="F23" s="134"/>
      <c r="G23" s="30" t="s">
        <v>230</v>
      </c>
    </row>
    <row r="24" spans="1:9" s="25" customFormat="1" ht="20" customHeight="1" x14ac:dyDescent="0.2">
      <c r="A24" s="900"/>
      <c r="B24" s="917" t="s">
        <v>266</v>
      </c>
      <c r="C24" s="98" t="s">
        <v>267</v>
      </c>
      <c r="D24" s="127" t="s">
        <v>230</v>
      </c>
      <c r="E24" s="128" t="s">
        <v>239</v>
      </c>
      <c r="F24" s="129"/>
      <c r="G24" s="27" t="s">
        <v>230</v>
      </c>
    </row>
    <row r="25" spans="1:9" s="25" customFormat="1" ht="20" customHeight="1" x14ac:dyDescent="0.2">
      <c r="A25" s="901"/>
      <c r="B25" s="927"/>
      <c r="C25" s="145" t="s">
        <v>268</v>
      </c>
      <c r="D25" s="108" t="s">
        <v>230</v>
      </c>
      <c r="E25" s="109" t="s">
        <v>239</v>
      </c>
      <c r="F25" s="130"/>
      <c r="G25" s="29" t="s">
        <v>230</v>
      </c>
      <c r="I25" s="667" t="s">
        <v>647</v>
      </c>
    </row>
    <row r="26" spans="1:9" s="77" customFormat="1" ht="20" customHeight="1" x14ac:dyDescent="0.2">
      <c r="A26" s="902"/>
      <c r="B26" s="918"/>
      <c r="C26" s="224" t="s">
        <v>269</v>
      </c>
      <c r="D26" s="157" t="s">
        <v>226</v>
      </c>
      <c r="E26" s="70" t="s">
        <v>227</v>
      </c>
      <c r="F26" s="96"/>
      <c r="G26" s="30" t="s">
        <v>226</v>
      </c>
    </row>
    <row r="27" spans="1:9" s="25" customFormat="1" ht="30" customHeight="1" x14ac:dyDescent="0.2">
      <c r="A27" s="23"/>
      <c r="B27" s="151" t="s">
        <v>270</v>
      </c>
      <c r="C27" s="151" t="s">
        <v>271</v>
      </c>
      <c r="D27" s="154" t="s">
        <v>226</v>
      </c>
      <c r="E27" s="152" t="s">
        <v>227</v>
      </c>
      <c r="F27" s="153"/>
      <c r="G27" s="24" t="s">
        <v>226</v>
      </c>
    </row>
    <row r="28" spans="1:9" s="46" customFormat="1" ht="30" customHeight="1" x14ac:dyDescent="0.2">
      <c r="A28" s="23"/>
      <c r="B28" s="150" t="s">
        <v>272</v>
      </c>
      <c r="C28" s="158" t="s">
        <v>273</v>
      </c>
      <c r="D28" s="159" t="s">
        <v>226</v>
      </c>
      <c r="E28" s="160" t="s">
        <v>227</v>
      </c>
      <c r="F28" s="161"/>
      <c r="G28" s="39" t="s">
        <v>226</v>
      </c>
    </row>
    <row r="29" spans="1:9" s="31" customFormat="1" ht="45" customHeight="1" x14ac:dyDescent="0.2">
      <c r="A29" s="47"/>
      <c r="B29" s="150" t="s">
        <v>274</v>
      </c>
      <c r="C29" s="162" t="s">
        <v>275</v>
      </c>
      <c r="D29" s="163" t="s">
        <v>226</v>
      </c>
      <c r="E29" s="164" t="s">
        <v>227</v>
      </c>
      <c r="F29" s="165"/>
      <c r="G29" s="24" t="s">
        <v>226</v>
      </c>
    </row>
    <row r="30" spans="1:9" s="31" customFormat="1" ht="45" customHeight="1" x14ac:dyDescent="0.2">
      <c r="A30" s="47"/>
      <c r="B30" s="150" t="s">
        <v>276</v>
      </c>
      <c r="C30" s="162" t="s">
        <v>273</v>
      </c>
      <c r="D30" s="163" t="s">
        <v>226</v>
      </c>
      <c r="E30" s="164" t="s">
        <v>227</v>
      </c>
      <c r="F30" s="165"/>
      <c r="G30" s="24" t="s">
        <v>226</v>
      </c>
    </row>
    <row r="31" spans="1:9" s="31" customFormat="1" ht="30" customHeight="1" x14ac:dyDescent="0.2">
      <c r="A31" s="905"/>
      <c r="B31" s="166" t="s">
        <v>277</v>
      </c>
      <c r="C31" s="167" t="s">
        <v>278</v>
      </c>
      <c r="D31" s="535" t="s">
        <v>226</v>
      </c>
      <c r="E31" s="236" t="s">
        <v>279</v>
      </c>
      <c r="F31" s="148" t="s">
        <v>280</v>
      </c>
      <c r="G31" s="28" t="s">
        <v>226</v>
      </c>
    </row>
    <row r="32" spans="1:9" s="31" customFormat="1" ht="18" customHeight="1" x14ac:dyDescent="0.2">
      <c r="A32" s="906"/>
      <c r="B32" s="144"/>
      <c r="C32" s="120" t="s">
        <v>281</v>
      </c>
      <c r="D32" s="240" t="s">
        <v>226</v>
      </c>
      <c r="E32" s="241" t="s">
        <v>279</v>
      </c>
      <c r="F32" s="130" t="s">
        <v>282</v>
      </c>
      <c r="G32" s="29" t="s">
        <v>226</v>
      </c>
    </row>
    <row r="33" spans="1:9" s="31" customFormat="1" ht="18" customHeight="1" x14ac:dyDescent="0.2">
      <c r="A33" s="906"/>
      <c r="B33" s="927" t="s">
        <v>283</v>
      </c>
      <c r="C33" s="120" t="s">
        <v>284</v>
      </c>
      <c r="D33" s="168" t="s">
        <v>226</v>
      </c>
      <c r="E33" s="169" t="s">
        <v>285</v>
      </c>
      <c r="F33" s="170" t="s">
        <v>257</v>
      </c>
      <c r="G33" s="29" t="s">
        <v>226</v>
      </c>
    </row>
    <row r="34" spans="1:9" s="31" customFormat="1" ht="18" customHeight="1" x14ac:dyDescent="0.2">
      <c r="A34" s="906"/>
      <c r="B34" s="927"/>
      <c r="C34" s="145" t="s">
        <v>286</v>
      </c>
      <c r="D34" s="168" t="s">
        <v>226</v>
      </c>
      <c r="E34" s="169" t="s">
        <v>287</v>
      </c>
      <c r="F34" s="171"/>
      <c r="G34" s="29" t="s">
        <v>226</v>
      </c>
    </row>
    <row r="35" spans="1:9" s="31" customFormat="1" ht="18.75" customHeight="1" x14ac:dyDescent="0.2">
      <c r="A35" s="907"/>
      <c r="B35" s="918"/>
      <c r="C35" s="225" t="s">
        <v>288</v>
      </c>
      <c r="D35" s="172" t="s">
        <v>226</v>
      </c>
      <c r="E35" s="173" t="s">
        <v>287</v>
      </c>
      <c r="F35" s="174"/>
      <c r="G35" s="30" t="s">
        <v>226</v>
      </c>
    </row>
    <row r="36" spans="1:9" s="25" customFormat="1" ht="45" customHeight="1" x14ac:dyDescent="0.2">
      <c r="A36" s="123"/>
      <c r="B36" s="166" t="s">
        <v>289</v>
      </c>
      <c r="C36" s="98" t="s">
        <v>290</v>
      </c>
      <c r="D36" s="175" t="s">
        <v>226</v>
      </c>
      <c r="E36" s="176" t="s">
        <v>227</v>
      </c>
      <c r="F36" s="129" t="s">
        <v>291</v>
      </c>
      <c r="G36" s="27" t="s">
        <v>226</v>
      </c>
    </row>
    <row r="37" spans="1:9" s="25" customFormat="1" ht="19" customHeight="1" x14ac:dyDescent="0.2">
      <c r="A37" s="124"/>
      <c r="B37" s="144"/>
      <c r="C37" s="147" t="s">
        <v>292</v>
      </c>
      <c r="D37" s="177" t="s">
        <v>226</v>
      </c>
      <c r="E37" s="178" t="s">
        <v>279</v>
      </c>
      <c r="F37" s="148" t="s">
        <v>293</v>
      </c>
      <c r="G37" s="28" t="s">
        <v>226</v>
      </c>
    </row>
    <row r="38" spans="1:9" s="25" customFormat="1" ht="18" customHeight="1" x14ac:dyDescent="0.2">
      <c r="A38" s="124"/>
      <c r="B38" s="144"/>
      <c r="C38" s="180" t="s">
        <v>286</v>
      </c>
      <c r="D38" s="461" t="s">
        <v>226</v>
      </c>
      <c r="E38" s="462" t="s">
        <v>287</v>
      </c>
      <c r="F38" s="182"/>
      <c r="G38" s="32" t="s">
        <v>226</v>
      </c>
    </row>
    <row r="39" spans="1:9" s="25" customFormat="1" ht="30" customHeight="1" x14ac:dyDescent="0.2">
      <c r="A39" s="125"/>
      <c r="B39" s="149" t="s">
        <v>294</v>
      </c>
      <c r="C39" s="87" t="s">
        <v>295</v>
      </c>
      <c r="D39" s="179" t="s">
        <v>226</v>
      </c>
      <c r="E39" s="156" t="s">
        <v>279</v>
      </c>
      <c r="F39" s="134"/>
      <c r="G39" s="30" t="s">
        <v>226</v>
      </c>
    </row>
    <row r="40" spans="1:9" s="25" customFormat="1" ht="90" customHeight="1" x14ac:dyDescent="0.2">
      <c r="A40" s="900"/>
      <c r="B40" s="166" t="s">
        <v>296</v>
      </c>
      <c r="C40" s="147" t="s">
        <v>297</v>
      </c>
      <c r="D40" s="177" t="s">
        <v>226</v>
      </c>
      <c r="E40" s="178" t="s">
        <v>227</v>
      </c>
      <c r="F40" s="148" t="s">
        <v>298</v>
      </c>
      <c r="G40" s="28" t="s">
        <v>226</v>
      </c>
    </row>
    <row r="41" spans="1:9" s="25" customFormat="1" ht="30" customHeight="1" x14ac:dyDescent="0.2">
      <c r="A41" s="901"/>
      <c r="B41" s="166"/>
      <c r="C41" s="180" t="s">
        <v>299</v>
      </c>
      <c r="D41" s="155" t="s">
        <v>226</v>
      </c>
      <c r="E41" s="181" t="s">
        <v>227</v>
      </c>
      <c r="F41" s="182" t="s">
        <v>300</v>
      </c>
      <c r="G41" s="32" t="s">
        <v>226</v>
      </c>
    </row>
    <row r="42" spans="1:9" s="25" customFormat="1" ht="18" customHeight="1" x14ac:dyDescent="0.2">
      <c r="A42" s="901"/>
      <c r="B42" s="144"/>
      <c r="C42" s="145" t="s">
        <v>301</v>
      </c>
      <c r="D42" s="108" t="s">
        <v>226</v>
      </c>
      <c r="E42" s="109" t="s">
        <v>227</v>
      </c>
      <c r="F42" s="130" t="s">
        <v>302</v>
      </c>
      <c r="G42" s="29" t="s">
        <v>226</v>
      </c>
      <c r="I42" s="246"/>
    </row>
    <row r="43" spans="1:9" s="25" customFormat="1" ht="19" customHeight="1" x14ac:dyDescent="0.2">
      <c r="A43" s="901"/>
      <c r="B43" s="144"/>
      <c r="C43" s="145" t="s">
        <v>303</v>
      </c>
      <c r="D43" s="108" t="s">
        <v>226</v>
      </c>
      <c r="E43" s="109" t="s">
        <v>227</v>
      </c>
      <c r="F43" s="130" t="s">
        <v>649</v>
      </c>
      <c r="G43" s="29" t="s">
        <v>226</v>
      </c>
      <c r="I43" s="244"/>
    </row>
    <row r="44" spans="1:9" s="25" customFormat="1" ht="19.5" customHeight="1" x14ac:dyDescent="0.2">
      <c r="A44" s="901"/>
      <c r="B44" s="144"/>
      <c r="C44" s="147" t="s">
        <v>292</v>
      </c>
      <c r="D44" s="177" t="s">
        <v>226</v>
      </c>
      <c r="E44" s="178" t="s">
        <v>279</v>
      </c>
      <c r="F44" s="148" t="s">
        <v>293</v>
      </c>
      <c r="G44" s="28" t="s">
        <v>226</v>
      </c>
    </row>
    <row r="45" spans="1:9" s="25" customFormat="1" ht="18" customHeight="1" x14ac:dyDescent="0.2">
      <c r="A45" s="901"/>
      <c r="B45" s="144"/>
      <c r="C45" s="145" t="s">
        <v>286</v>
      </c>
      <c r="D45" s="183" t="s">
        <v>226</v>
      </c>
      <c r="E45" s="146" t="s">
        <v>287</v>
      </c>
      <c r="F45" s="130"/>
      <c r="G45" s="29" t="s">
        <v>226</v>
      </c>
    </row>
    <row r="46" spans="1:9" s="25" customFormat="1" ht="30" customHeight="1" x14ac:dyDescent="0.2">
      <c r="A46" s="902"/>
      <c r="B46" s="184"/>
      <c r="C46" s="87" t="s">
        <v>295</v>
      </c>
      <c r="D46" s="179" t="s">
        <v>226</v>
      </c>
      <c r="E46" s="156" t="s">
        <v>279</v>
      </c>
      <c r="F46" s="134"/>
      <c r="G46" s="30" t="s">
        <v>226</v>
      </c>
      <c r="I46" s="246"/>
    </row>
    <row r="47" spans="1:9" s="25" customFormat="1" ht="180" customHeight="1" x14ac:dyDescent="0.2">
      <c r="A47" s="123"/>
      <c r="B47" s="185" t="s">
        <v>304</v>
      </c>
      <c r="C47" s="186" t="s">
        <v>305</v>
      </c>
      <c r="D47" s="187" t="s">
        <v>245</v>
      </c>
      <c r="E47" s="188" t="s">
        <v>306</v>
      </c>
      <c r="F47" s="148"/>
      <c r="G47" s="27" t="s">
        <v>230</v>
      </c>
    </row>
    <row r="48" spans="1:9" s="25" customFormat="1" ht="45" customHeight="1" x14ac:dyDescent="0.2">
      <c r="A48" s="124"/>
      <c r="B48" s="189"/>
      <c r="C48" s="190" t="s">
        <v>307</v>
      </c>
      <c r="D48" s="191" t="s">
        <v>245</v>
      </c>
      <c r="E48" s="192" t="s">
        <v>306</v>
      </c>
      <c r="F48" s="148"/>
      <c r="G48" s="29" t="s">
        <v>230</v>
      </c>
    </row>
    <row r="49" spans="1:8" s="25" customFormat="1" ht="18" customHeight="1" x14ac:dyDescent="0.2">
      <c r="A49" s="124"/>
      <c r="B49" s="189"/>
      <c r="C49" s="145" t="s">
        <v>308</v>
      </c>
      <c r="D49" s="183" t="s">
        <v>226</v>
      </c>
      <c r="E49" s="146" t="s">
        <v>279</v>
      </c>
      <c r="F49" s="130"/>
      <c r="G49" s="29" t="s">
        <v>226</v>
      </c>
    </row>
    <row r="50" spans="1:8" s="25" customFormat="1" ht="30" customHeight="1" x14ac:dyDescent="0.2">
      <c r="A50" s="124"/>
      <c r="B50" s="189"/>
      <c r="C50" s="147" t="s">
        <v>309</v>
      </c>
      <c r="D50" s="177" t="s">
        <v>226</v>
      </c>
      <c r="E50" s="178" t="s">
        <v>279</v>
      </c>
      <c r="F50" s="226" t="s">
        <v>310</v>
      </c>
      <c r="G50" s="28" t="s">
        <v>226</v>
      </c>
    </row>
    <row r="51" spans="1:8" s="25" customFormat="1" ht="18.5" customHeight="1" x14ac:dyDescent="0.2">
      <c r="A51" s="124"/>
      <c r="B51" s="189"/>
      <c r="C51" s="145" t="s">
        <v>311</v>
      </c>
      <c r="D51" s="183" t="s">
        <v>230</v>
      </c>
      <c r="E51" s="146" t="s">
        <v>279</v>
      </c>
      <c r="F51" s="130"/>
      <c r="G51" s="29" t="s">
        <v>226</v>
      </c>
    </row>
    <row r="52" spans="1:8" s="25" customFormat="1" ht="60" customHeight="1" x14ac:dyDescent="0.2">
      <c r="A52" s="123"/>
      <c r="B52" s="668"/>
      <c r="C52" s="147" t="s">
        <v>312</v>
      </c>
      <c r="D52" s="177" t="s">
        <v>226</v>
      </c>
      <c r="E52" s="178" t="s">
        <v>279</v>
      </c>
      <c r="F52" s="148" t="s">
        <v>313</v>
      </c>
      <c r="G52" s="34" t="s">
        <v>226</v>
      </c>
    </row>
    <row r="53" spans="1:8" s="46" customFormat="1" ht="18" customHeight="1" x14ac:dyDescent="0.2">
      <c r="A53" s="124"/>
      <c r="B53" s="189"/>
      <c r="C53" s="196" t="s">
        <v>314</v>
      </c>
      <c r="D53" s="193" t="s">
        <v>226</v>
      </c>
      <c r="E53" s="194" t="s">
        <v>246</v>
      </c>
      <c r="F53" s="195"/>
      <c r="G53" s="34" t="s">
        <v>226</v>
      </c>
    </row>
    <row r="54" spans="1:8" s="46" customFormat="1" ht="18" customHeight="1" x14ac:dyDescent="0.2">
      <c r="A54" s="125"/>
      <c r="B54" s="189"/>
      <c r="C54" s="196" t="s">
        <v>315</v>
      </c>
      <c r="D54" s="193" t="s">
        <v>226</v>
      </c>
      <c r="E54" s="194" t="s">
        <v>287</v>
      </c>
      <c r="F54" s="195"/>
      <c r="G54" s="34" t="s">
        <v>226</v>
      </c>
    </row>
    <row r="55" spans="1:8" s="36" customFormat="1" ht="18" customHeight="1" x14ac:dyDescent="0.2">
      <c r="A55" s="910"/>
      <c r="B55" s="197" t="s">
        <v>316</v>
      </c>
      <c r="C55" s="198" t="s">
        <v>317</v>
      </c>
      <c r="D55" s="142" t="s">
        <v>245</v>
      </c>
      <c r="E55" s="143" t="s">
        <v>246</v>
      </c>
      <c r="F55" s="199"/>
      <c r="G55" s="35" t="s">
        <v>226</v>
      </c>
    </row>
    <row r="56" spans="1:8" s="36" customFormat="1" ht="30" customHeight="1" x14ac:dyDescent="0.2">
      <c r="A56" s="911"/>
      <c r="B56" s="200" t="s">
        <v>318</v>
      </c>
      <c r="C56" s="201" t="s">
        <v>319</v>
      </c>
      <c r="D56" s="202" t="s">
        <v>245</v>
      </c>
      <c r="E56" s="203" t="s">
        <v>246</v>
      </c>
      <c r="F56" s="204"/>
      <c r="G56" s="37" t="s">
        <v>226</v>
      </c>
    </row>
    <row r="57" spans="1:8" s="31" customFormat="1" ht="30" customHeight="1" x14ac:dyDescent="0.2">
      <c r="A57" s="47"/>
      <c r="B57" s="162" t="s">
        <v>320</v>
      </c>
      <c r="C57" s="162" t="s">
        <v>321</v>
      </c>
      <c r="D57" s="163" t="s">
        <v>226</v>
      </c>
      <c r="E57" s="164" t="s">
        <v>227</v>
      </c>
      <c r="F57" s="205" t="s">
        <v>322</v>
      </c>
      <c r="G57" s="24" t="s">
        <v>226</v>
      </c>
    </row>
    <row r="58" spans="1:8" s="31" customFormat="1" ht="30" customHeight="1" x14ac:dyDescent="0.2">
      <c r="A58" s="905"/>
      <c r="B58" s="60" t="s">
        <v>588</v>
      </c>
      <c r="C58" s="61" t="s">
        <v>323</v>
      </c>
      <c r="D58" s="116" t="s">
        <v>226</v>
      </c>
      <c r="E58" s="62" t="s">
        <v>251</v>
      </c>
      <c r="F58" s="97"/>
      <c r="G58" s="27" t="s">
        <v>226</v>
      </c>
    </row>
    <row r="59" spans="1:8" s="31" customFormat="1" ht="18" customHeight="1" x14ac:dyDescent="0.2">
      <c r="A59" s="906"/>
      <c r="B59" s="65"/>
      <c r="C59" s="66" t="s">
        <v>324</v>
      </c>
      <c r="D59" s="117" t="s">
        <v>226</v>
      </c>
      <c r="E59" s="103" t="s">
        <v>251</v>
      </c>
      <c r="F59" s="95"/>
      <c r="G59" s="29" t="s">
        <v>226</v>
      </c>
    </row>
    <row r="60" spans="1:8" s="31" customFormat="1" ht="18" customHeight="1" x14ac:dyDescent="0.2">
      <c r="A60" s="907"/>
      <c r="B60" s="201"/>
      <c r="C60" s="201" t="s">
        <v>325</v>
      </c>
      <c r="D60" s="202" t="s">
        <v>245</v>
      </c>
      <c r="E60" s="203" t="s">
        <v>246</v>
      </c>
      <c r="F60" s="206"/>
      <c r="G60" s="26" t="s">
        <v>226</v>
      </c>
    </row>
    <row r="61" spans="1:8" s="31" customFormat="1" ht="30" customHeight="1" x14ac:dyDescent="0.2">
      <c r="A61" s="905"/>
      <c r="B61" s="60" t="s">
        <v>326</v>
      </c>
      <c r="C61" s="60" t="s">
        <v>327</v>
      </c>
      <c r="D61" s="116" t="s">
        <v>226</v>
      </c>
      <c r="E61" s="62" t="s">
        <v>251</v>
      </c>
      <c r="F61" s="97"/>
      <c r="G61" s="27" t="s">
        <v>226</v>
      </c>
    </row>
    <row r="62" spans="1:8" s="36" customFormat="1" ht="45" customHeight="1" x14ac:dyDescent="0.2">
      <c r="A62" s="906"/>
      <c r="B62" s="207"/>
      <c r="C62" s="208" t="s">
        <v>328</v>
      </c>
      <c r="D62" s="191" t="s">
        <v>245</v>
      </c>
      <c r="E62" s="192" t="s">
        <v>246</v>
      </c>
      <c r="F62" s="209"/>
      <c r="G62" s="38" t="s">
        <v>226</v>
      </c>
      <c r="H62" s="31"/>
    </row>
    <row r="63" spans="1:8" s="36" customFormat="1" ht="18" customHeight="1" x14ac:dyDescent="0.2">
      <c r="A63" s="906"/>
      <c r="B63" s="207"/>
      <c r="C63" s="210" t="s">
        <v>329</v>
      </c>
      <c r="D63" s="211" t="s">
        <v>245</v>
      </c>
      <c r="E63" s="212" t="s">
        <v>246</v>
      </c>
      <c r="F63" s="213" t="s">
        <v>330</v>
      </c>
      <c r="G63" s="38" t="s">
        <v>226</v>
      </c>
      <c r="H63" s="31"/>
    </row>
    <row r="64" spans="1:8" s="36" customFormat="1" ht="18" customHeight="1" x14ac:dyDescent="0.2">
      <c r="A64" s="907"/>
      <c r="B64" s="214"/>
      <c r="C64" s="215" t="s">
        <v>331</v>
      </c>
      <c r="D64" s="216" t="s">
        <v>245</v>
      </c>
      <c r="E64" s="217" t="s">
        <v>246</v>
      </c>
      <c r="F64" s="218" t="s">
        <v>332</v>
      </c>
      <c r="G64" s="37" t="s">
        <v>226</v>
      </c>
      <c r="H64" s="31"/>
    </row>
    <row r="65" spans="1:8" s="36" customFormat="1" ht="30" customHeight="1" x14ac:dyDescent="0.2">
      <c r="A65" s="72"/>
      <c r="B65" s="912" t="s">
        <v>333</v>
      </c>
      <c r="C65" s="198" t="s">
        <v>334</v>
      </c>
      <c r="D65" s="142" t="s">
        <v>226</v>
      </c>
      <c r="E65" s="143" t="s">
        <v>335</v>
      </c>
      <c r="F65" s="199"/>
      <c r="G65" s="35" t="s">
        <v>230</v>
      </c>
      <c r="H65" s="31"/>
    </row>
    <row r="66" spans="1:8" s="36" customFormat="1" ht="30" customHeight="1" x14ac:dyDescent="0.2">
      <c r="A66" s="99"/>
      <c r="B66" s="913"/>
      <c r="C66" s="210" t="s">
        <v>336</v>
      </c>
      <c r="D66" s="211" t="s">
        <v>226</v>
      </c>
      <c r="E66" s="212" t="s">
        <v>337</v>
      </c>
      <c r="F66" s="213"/>
      <c r="G66" s="33" t="s">
        <v>226</v>
      </c>
      <c r="H66" s="31"/>
    </row>
    <row r="67" spans="1:8" s="36" customFormat="1" ht="30" customHeight="1" x14ac:dyDescent="0.2">
      <c r="A67" s="99"/>
      <c r="B67" s="913"/>
      <c r="C67" s="219" t="s">
        <v>338</v>
      </c>
      <c r="D67" s="220" t="s">
        <v>226</v>
      </c>
      <c r="E67" s="221" t="s">
        <v>339</v>
      </c>
      <c r="F67" s="340"/>
      <c r="G67" s="38" t="s">
        <v>226</v>
      </c>
      <c r="H67" s="31"/>
    </row>
    <row r="68" spans="1:8" s="36" customFormat="1" ht="58" customHeight="1" x14ac:dyDescent="0.2">
      <c r="A68" s="99"/>
      <c r="B68" s="460"/>
      <c r="C68" s="210" t="s">
        <v>340</v>
      </c>
      <c r="D68" s="211" t="s">
        <v>226</v>
      </c>
      <c r="E68" s="212" t="s">
        <v>239</v>
      </c>
      <c r="F68" s="213" t="s">
        <v>341</v>
      </c>
      <c r="G68" s="33" t="s">
        <v>226</v>
      </c>
      <c r="H68" s="31"/>
    </row>
    <row r="69" spans="1:8" s="36" customFormat="1" ht="32.25" customHeight="1" x14ac:dyDescent="0.2">
      <c r="A69" s="567"/>
      <c r="B69" s="569"/>
      <c r="C69" s="513" t="s">
        <v>342</v>
      </c>
      <c r="D69" s="669" t="s">
        <v>226</v>
      </c>
      <c r="E69" s="671" t="s">
        <v>239</v>
      </c>
      <c r="F69" s="512"/>
      <c r="G69" s="670" t="s">
        <v>226</v>
      </c>
      <c r="H69" s="31"/>
    </row>
    <row r="70" spans="1:8" s="36" customFormat="1" ht="47" customHeight="1" x14ac:dyDescent="0.2">
      <c r="A70" s="99"/>
      <c r="B70" s="207"/>
      <c r="C70" s="210" t="s">
        <v>343</v>
      </c>
      <c r="D70" s="211" t="s">
        <v>226</v>
      </c>
      <c r="E70" s="212" t="s">
        <v>246</v>
      </c>
      <c r="F70" s="95"/>
      <c r="G70" s="33" t="s">
        <v>226</v>
      </c>
      <c r="H70" s="31"/>
    </row>
    <row r="71" spans="1:8" s="36" customFormat="1" ht="18" customHeight="1" x14ac:dyDescent="0.2">
      <c r="A71" s="99"/>
      <c r="B71" s="207"/>
      <c r="C71" s="210" t="s">
        <v>281</v>
      </c>
      <c r="D71" s="211" t="s">
        <v>226</v>
      </c>
      <c r="E71" s="212" t="s">
        <v>246</v>
      </c>
      <c r="F71" s="95" t="s">
        <v>344</v>
      </c>
      <c r="G71" s="33" t="s">
        <v>226</v>
      </c>
      <c r="H71" s="31"/>
    </row>
    <row r="72" spans="1:8" s="36" customFormat="1" ht="18" customHeight="1" x14ac:dyDescent="0.2">
      <c r="A72" s="99"/>
      <c r="B72" s="207"/>
      <c r="C72" s="219" t="s">
        <v>345</v>
      </c>
      <c r="D72" s="220" t="s">
        <v>230</v>
      </c>
      <c r="E72" s="221" t="s">
        <v>246</v>
      </c>
      <c r="F72" s="101" t="s">
        <v>346</v>
      </c>
      <c r="G72" s="38" t="s">
        <v>230</v>
      </c>
      <c r="H72" s="31"/>
    </row>
    <row r="73" spans="1:8" s="36" customFormat="1" ht="18" customHeight="1" x14ac:dyDescent="0.2">
      <c r="A73" s="126"/>
      <c r="B73" s="214"/>
      <c r="C73" s="215" t="s">
        <v>347</v>
      </c>
      <c r="D73" s="216" t="s">
        <v>230</v>
      </c>
      <c r="E73" s="217" t="s">
        <v>348</v>
      </c>
      <c r="F73" s="218" t="s">
        <v>332</v>
      </c>
      <c r="G73" s="37" t="s">
        <v>230</v>
      </c>
      <c r="H73" s="31"/>
    </row>
    <row r="74" spans="1:8" s="64" customFormat="1" ht="30" customHeight="1" x14ac:dyDescent="0.2">
      <c r="A74" s="915"/>
      <c r="B74" s="912" t="s">
        <v>349</v>
      </c>
      <c r="C74" s="61" t="s">
        <v>350</v>
      </c>
      <c r="D74" s="119" t="s">
        <v>226</v>
      </c>
      <c r="E74" s="118" t="s">
        <v>351</v>
      </c>
      <c r="F74" s="94"/>
      <c r="G74" s="63" t="s">
        <v>230</v>
      </c>
    </row>
    <row r="75" spans="1:8" s="64" customFormat="1" ht="30" customHeight="1" x14ac:dyDescent="0.2">
      <c r="A75" s="916"/>
      <c r="B75" s="913"/>
      <c r="C75" s="66" t="s">
        <v>352</v>
      </c>
      <c r="D75" s="67" t="s">
        <v>226</v>
      </c>
      <c r="E75" s="68" t="s">
        <v>353</v>
      </c>
      <c r="F75" s="95"/>
      <c r="G75" s="69" t="s">
        <v>226</v>
      </c>
    </row>
    <row r="76" spans="1:8" s="64" customFormat="1" ht="30" customHeight="1" x14ac:dyDescent="0.2">
      <c r="A76" s="916"/>
      <c r="B76" s="913"/>
      <c r="C76" s="100" t="s">
        <v>354</v>
      </c>
      <c r="D76" s="67" t="s">
        <v>226</v>
      </c>
      <c r="E76" s="68" t="s">
        <v>355</v>
      </c>
      <c r="F76" s="101"/>
      <c r="G76" s="69" t="s">
        <v>226</v>
      </c>
    </row>
    <row r="77" spans="1:8" s="64" customFormat="1" ht="57" customHeight="1" x14ac:dyDescent="0.2">
      <c r="A77" s="570"/>
      <c r="B77" s="913"/>
      <c r="C77" s="100" t="s">
        <v>340</v>
      </c>
      <c r="D77" s="91" t="s">
        <v>226</v>
      </c>
      <c r="E77" s="497" t="s">
        <v>239</v>
      </c>
      <c r="F77" s="514" t="s">
        <v>341</v>
      </c>
      <c r="G77" s="69" t="s">
        <v>226</v>
      </c>
    </row>
    <row r="78" spans="1:8" s="64" customFormat="1" ht="31.5" customHeight="1" x14ac:dyDescent="0.2">
      <c r="A78" s="570"/>
      <c r="B78" s="913"/>
      <c r="C78" s="100" t="s">
        <v>356</v>
      </c>
      <c r="D78" s="102" t="s">
        <v>226</v>
      </c>
      <c r="E78" s="497" t="s">
        <v>239</v>
      </c>
      <c r="F78" s="514"/>
      <c r="G78" s="69" t="s">
        <v>226</v>
      </c>
    </row>
    <row r="79" spans="1:8" s="36" customFormat="1" ht="46" customHeight="1" x14ac:dyDescent="0.2">
      <c r="A79" s="568"/>
      <c r="B79" s="913"/>
      <c r="C79" s="210" t="s">
        <v>343</v>
      </c>
      <c r="D79" s="211" t="s">
        <v>226</v>
      </c>
      <c r="E79" s="212" t="s">
        <v>246</v>
      </c>
      <c r="F79" s="95"/>
      <c r="G79" s="104" t="s">
        <v>226</v>
      </c>
      <c r="H79" s="31"/>
    </row>
    <row r="80" spans="1:8" s="64" customFormat="1" ht="18.75" customHeight="1" x14ac:dyDescent="0.2">
      <c r="A80" s="570"/>
      <c r="B80" s="913"/>
      <c r="C80" s="120" t="s">
        <v>357</v>
      </c>
      <c r="D80" s="102" t="s">
        <v>230</v>
      </c>
      <c r="E80" s="103" t="s">
        <v>246</v>
      </c>
      <c r="F80" s="95" t="s">
        <v>344</v>
      </c>
      <c r="G80" s="104" t="s">
        <v>230</v>
      </c>
    </row>
    <row r="81" spans="1:7" s="64" customFormat="1" ht="18.75" customHeight="1" x14ac:dyDescent="0.2">
      <c r="A81" s="570"/>
      <c r="B81" s="913"/>
      <c r="C81" s="122" t="s">
        <v>358</v>
      </c>
      <c r="D81" s="91" t="s">
        <v>230</v>
      </c>
      <c r="E81" s="68" t="s">
        <v>246</v>
      </c>
      <c r="F81" s="101" t="s">
        <v>346</v>
      </c>
      <c r="G81" s="69" t="s">
        <v>230</v>
      </c>
    </row>
    <row r="82" spans="1:7" s="64" customFormat="1" ht="18.75" customHeight="1" x14ac:dyDescent="0.2">
      <c r="A82" s="676"/>
      <c r="B82" s="914"/>
      <c r="C82" s="121" t="s">
        <v>359</v>
      </c>
      <c r="D82" s="92" t="s">
        <v>230</v>
      </c>
      <c r="E82" s="70" t="s">
        <v>348</v>
      </c>
      <c r="F82" s="96" t="s">
        <v>332</v>
      </c>
      <c r="G82" s="71" t="s">
        <v>230</v>
      </c>
    </row>
    <row r="83" spans="1:7" s="31" customFormat="1" ht="18" customHeight="1" x14ac:dyDescent="0.2">
      <c r="A83" s="905"/>
      <c r="B83" s="903" t="s">
        <v>360</v>
      </c>
      <c r="C83" s="61" t="s">
        <v>361</v>
      </c>
      <c r="D83" s="489" t="s">
        <v>226</v>
      </c>
      <c r="E83" s="62" t="s">
        <v>227</v>
      </c>
      <c r="F83" s="94"/>
      <c r="G83" s="63" t="s">
        <v>226</v>
      </c>
    </row>
    <row r="84" spans="1:7" s="31" customFormat="1" ht="18" customHeight="1" x14ac:dyDescent="0.2">
      <c r="A84" s="906"/>
      <c r="B84" s="904"/>
      <c r="C84" s="66" t="s">
        <v>362</v>
      </c>
      <c r="D84" s="67" t="s">
        <v>226</v>
      </c>
      <c r="E84" s="490" t="s">
        <v>363</v>
      </c>
      <c r="F84" s="95" t="s">
        <v>364</v>
      </c>
      <c r="G84" s="69" t="s">
        <v>226</v>
      </c>
    </row>
    <row r="85" spans="1:7" s="31" customFormat="1" ht="18" customHeight="1" x14ac:dyDescent="0.2">
      <c r="A85" s="906"/>
      <c r="B85" s="904"/>
      <c r="C85" s="66" t="s">
        <v>365</v>
      </c>
      <c r="D85" s="67" t="s">
        <v>226</v>
      </c>
      <c r="E85" s="68" t="s">
        <v>366</v>
      </c>
      <c r="F85" s="95"/>
      <c r="G85" s="69" t="s">
        <v>226</v>
      </c>
    </row>
    <row r="86" spans="1:7" s="31" customFormat="1" ht="45.5" customHeight="1" x14ac:dyDescent="0.2">
      <c r="A86" s="907"/>
      <c r="B86" s="515" t="s">
        <v>367</v>
      </c>
      <c r="C86" s="231" t="s">
        <v>368</v>
      </c>
      <c r="D86" s="157" t="s">
        <v>226</v>
      </c>
      <c r="E86" s="70" t="s">
        <v>369</v>
      </c>
      <c r="F86" s="206" t="s">
        <v>370</v>
      </c>
      <c r="G86" s="71" t="s">
        <v>226</v>
      </c>
    </row>
    <row r="87" spans="1:7" ht="20.5" customHeight="1" x14ac:dyDescent="0.2">
      <c r="A87" s="905"/>
      <c r="B87" s="908" t="s">
        <v>371</v>
      </c>
      <c r="C87" s="61" t="s">
        <v>361</v>
      </c>
      <c r="D87" s="489" t="s">
        <v>226</v>
      </c>
      <c r="E87" s="62" t="s">
        <v>227</v>
      </c>
      <c r="F87" s="94"/>
      <c r="G87" s="63" t="s">
        <v>226</v>
      </c>
    </row>
    <row r="88" spans="1:7" ht="22.5" customHeight="1" x14ac:dyDescent="0.2">
      <c r="A88" s="906"/>
      <c r="B88" s="909"/>
      <c r="C88" s="66" t="s">
        <v>362</v>
      </c>
      <c r="D88" s="67" t="s">
        <v>226</v>
      </c>
      <c r="E88" s="490" t="s">
        <v>363</v>
      </c>
      <c r="F88" s="95" t="s">
        <v>364</v>
      </c>
      <c r="G88" s="69" t="s">
        <v>226</v>
      </c>
    </row>
    <row r="89" spans="1:7" ht="47" customHeight="1" x14ac:dyDescent="0.2">
      <c r="A89" s="906"/>
      <c r="B89" s="65" t="s">
        <v>372</v>
      </c>
      <c r="C89" s="66" t="s">
        <v>365</v>
      </c>
      <c r="D89" s="67" t="s">
        <v>226</v>
      </c>
      <c r="E89" s="68" t="s">
        <v>366</v>
      </c>
      <c r="F89" s="95"/>
      <c r="G89" s="69" t="s">
        <v>226</v>
      </c>
    </row>
    <row r="90" spans="1:7" ht="31.5" customHeight="1" x14ac:dyDescent="0.2">
      <c r="A90" s="907"/>
      <c r="B90" s="231"/>
      <c r="C90" s="231" t="s">
        <v>373</v>
      </c>
      <c r="D90" s="157" t="s">
        <v>226</v>
      </c>
      <c r="E90" s="70" t="s">
        <v>369</v>
      </c>
      <c r="F90" s="206" t="s">
        <v>370</v>
      </c>
      <c r="G90" s="71" t="s">
        <v>226</v>
      </c>
    </row>
    <row r="91" spans="1:7" s="48" customFormat="1" ht="25" customHeight="1" x14ac:dyDescent="0.2">
      <c r="A91" s="598" t="s">
        <v>602</v>
      </c>
      <c r="B91" s="599"/>
      <c r="C91" s="600"/>
      <c r="D91" s="601"/>
      <c r="E91" s="602"/>
      <c r="F91" s="603"/>
      <c r="G91" s="604"/>
    </row>
    <row r="92" spans="1:7" ht="31.5" customHeight="1" x14ac:dyDescent="0.2">
      <c r="A92" s="605"/>
      <c r="B92" s="606" t="s">
        <v>609</v>
      </c>
      <c r="C92" s="607" t="s">
        <v>603</v>
      </c>
      <c r="D92" s="620" t="s">
        <v>607</v>
      </c>
      <c r="E92" s="622" t="s">
        <v>608</v>
      </c>
      <c r="F92" s="606" t="s">
        <v>610</v>
      </c>
      <c r="G92" s="613" t="s">
        <v>607</v>
      </c>
    </row>
    <row r="93" spans="1:7" ht="70" customHeight="1" x14ac:dyDescent="0.2">
      <c r="A93" s="608"/>
      <c r="B93" s="609"/>
      <c r="C93" s="612" t="s">
        <v>605</v>
      </c>
      <c r="D93" s="621" t="s">
        <v>226</v>
      </c>
      <c r="E93" s="623" t="s">
        <v>608</v>
      </c>
      <c r="F93" s="619" t="s">
        <v>616</v>
      </c>
      <c r="G93" s="614" t="s">
        <v>226</v>
      </c>
    </row>
    <row r="94" spans="1:7" ht="20" customHeight="1" x14ac:dyDescent="0.2">
      <c r="A94" s="608"/>
      <c r="B94" s="609"/>
      <c r="C94" s="612" t="s">
        <v>604</v>
      </c>
      <c r="D94" s="621" t="s">
        <v>226</v>
      </c>
      <c r="E94" s="623" t="s">
        <v>608</v>
      </c>
      <c r="F94" s="612" t="s">
        <v>610</v>
      </c>
      <c r="G94" s="614" t="s">
        <v>226</v>
      </c>
    </row>
    <row r="95" spans="1:7" ht="110" customHeight="1" x14ac:dyDescent="0.2">
      <c r="A95" s="610"/>
      <c r="B95" s="611"/>
      <c r="C95" s="611" t="s">
        <v>606</v>
      </c>
      <c r="D95" s="616" t="s">
        <v>226</v>
      </c>
      <c r="E95" s="624" t="s">
        <v>608</v>
      </c>
      <c r="F95" s="617" t="s">
        <v>616</v>
      </c>
      <c r="G95" s="615" t="s">
        <v>226</v>
      </c>
    </row>
    <row r="96" spans="1:7" ht="45" customHeight="1" x14ac:dyDescent="0.2">
      <c r="A96" s="610"/>
      <c r="B96" s="617" t="s">
        <v>611</v>
      </c>
      <c r="C96" s="611" t="s">
        <v>613</v>
      </c>
      <c r="D96" s="616" t="s">
        <v>607</v>
      </c>
      <c r="E96" s="624" t="s">
        <v>608</v>
      </c>
      <c r="F96" s="618" t="s">
        <v>615</v>
      </c>
      <c r="G96" s="615" t="s">
        <v>607</v>
      </c>
    </row>
    <row r="97" spans="1:7" s="31" customFormat="1" ht="46.5" customHeight="1" x14ac:dyDescent="0.2">
      <c r="A97" s="47"/>
      <c r="B97" s="162" t="s">
        <v>612</v>
      </c>
      <c r="C97" s="162" t="s">
        <v>614</v>
      </c>
      <c r="D97" s="163" t="s">
        <v>226</v>
      </c>
      <c r="E97" s="164" t="s">
        <v>227</v>
      </c>
      <c r="F97" s="618" t="s">
        <v>615</v>
      </c>
      <c r="G97" s="24" t="s">
        <v>226</v>
      </c>
    </row>
    <row r="98" spans="1:7" s="25" customFormat="1" ht="180" customHeight="1" x14ac:dyDescent="0.2">
      <c r="A98" s="123"/>
      <c r="B98" s="185" t="s">
        <v>617</v>
      </c>
      <c r="C98" s="186" t="s">
        <v>305</v>
      </c>
      <c r="D98" s="187" t="s">
        <v>245</v>
      </c>
      <c r="E98" s="188" t="s">
        <v>306</v>
      </c>
      <c r="F98" s="129"/>
      <c r="G98" s="27" t="s">
        <v>230</v>
      </c>
    </row>
    <row r="99" spans="1:7" s="25" customFormat="1" ht="45" customHeight="1" x14ac:dyDescent="0.2">
      <c r="A99" s="123"/>
      <c r="B99" s="668"/>
      <c r="C99" s="190" t="s">
        <v>307</v>
      </c>
      <c r="D99" s="191" t="s">
        <v>245</v>
      </c>
      <c r="E99" s="192" t="s">
        <v>306</v>
      </c>
      <c r="F99" s="148"/>
      <c r="G99" s="28" t="s">
        <v>230</v>
      </c>
    </row>
    <row r="100" spans="1:7" s="25" customFormat="1" ht="19" customHeight="1" x14ac:dyDescent="0.2">
      <c r="A100" s="124"/>
      <c r="B100" s="189"/>
      <c r="C100" s="145" t="s">
        <v>308</v>
      </c>
      <c r="D100" s="183" t="s">
        <v>226</v>
      </c>
      <c r="E100" s="146" t="s">
        <v>279</v>
      </c>
      <c r="F100" s="130"/>
      <c r="G100" s="29" t="s">
        <v>226</v>
      </c>
    </row>
    <row r="101" spans="1:7" s="25" customFormat="1" ht="30" customHeight="1" x14ac:dyDescent="0.2">
      <c r="A101" s="124"/>
      <c r="B101" s="189"/>
      <c r="C101" s="147" t="s">
        <v>309</v>
      </c>
      <c r="D101" s="177" t="s">
        <v>226</v>
      </c>
      <c r="E101" s="178" t="s">
        <v>279</v>
      </c>
      <c r="F101" s="226" t="s">
        <v>310</v>
      </c>
      <c r="G101" s="28" t="s">
        <v>226</v>
      </c>
    </row>
    <row r="102" spans="1:7" s="25" customFormat="1" ht="19.5" customHeight="1" x14ac:dyDescent="0.2">
      <c r="A102" s="124"/>
      <c r="B102" s="189"/>
      <c r="C102" s="180" t="s">
        <v>311</v>
      </c>
      <c r="D102" s="461" t="s">
        <v>230</v>
      </c>
      <c r="E102" s="462" t="s">
        <v>279</v>
      </c>
      <c r="F102" s="182"/>
      <c r="G102" s="32" t="s">
        <v>226</v>
      </c>
    </row>
    <row r="103" spans="1:7" s="25" customFormat="1" ht="60" customHeight="1" x14ac:dyDescent="0.2">
      <c r="A103" s="124"/>
      <c r="B103" s="189"/>
      <c r="C103" s="145" t="s">
        <v>312</v>
      </c>
      <c r="D103" s="183" t="s">
        <v>226</v>
      </c>
      <c r="E103" s="146" t="s">
        <v>279</v>
      </c>
      <c r="F103" s="625" t="s">
        <v>618</v>
      </c>
      <c r="G103" s="33" t="s">
        <v>226</v>
      </c>
    </row>
    <row r="104" spans="1:7" s="46" customFormat="1" ht="18" customHeight="1" x14ac:dyDescent="0.2">
      <c r="A104" s="124"/>
      <c r="B104" s="189"/>
      <c r="C104" s="196" t="s">
        <v>314</v>
      </c>
      <c r="D104" s="193" t="s">
        <v>226</v>
      </c>
      <c r="E104" s="194" t="s">
        <v>246</v>
      </c>
      <c r="F104" s="195"/>
      <c r="G104" s="34" t="s">
        <v>226</v>
      </c>
    </row>
    <row r="105" spans="1:7" s="46" customFormat="1" ht="18" customHeight="1" x14ac:dyDescent="0.2">
      <c r="A105" s="125"/>
      <c r="B105" s="184"/>
      <c r="C105" s="626" t="s">
        <v>315</v>
      </c>
      <c r="D105" s="627" t="s">
        <v>226</v>
      </c>
      <c r="E105" s="628" t="s">
        <v>287</v>
      </c>
      <c r="F105" s="629"/>
      <c r="G105" s="630" t="s">
        <v>226</v>
      </c>
    </row>
    <row r="106" spans="1:7" ht="31.5" customHeight="1" x14ac:dyDescent="0.2">
      <c r="A106" s="605"/>
      <c r="B106" s="606" t="s">
        <v>622</v>
      </c>
      <c r="C106" s="607" t="s">
        <v>619</v>
      </c>
      <c r="D106" s="620" t="s">
        <v>607</v>
      </c>
      <c r="E106" s="622" t="s">
        <v>239</v>
      </c>
      <c r="F106" s="606" t="s">
        <v>610</v>
      </c>
      <c r="G106" s="613" t="s">
        <v>607</v>
      </c>
    </row>
    <row r="107" spans="1:7" ht="45.5" customHeight="1" x14ac:dyDescent="0.2">
      <c r="A107" s="610"/>
      <c r="B107" s="611"/>
      <c r="C107" s="631" t="s">
        <v>620</v>
      </c>
      <c r="D107" s="632" t="s">
        <v>230</v>
      </c>
      <c r="E107" s="633" t="s">
        <v>239</v>
      </c>
      <c r="F107" s="634" t="s">
        <v>621</v>
      </c>
      <c r="G107" s="507" t="s">
        <v>607</v>
      </c>
    </row>
    <row r="108" spans="1:7" s="48" customFormat="1" ht="55.5" customHeight="1" x14ac:dyDescent="0.2">
      <c r="A108" s="635"/>
      <c r="B108" s="640" t="s">
        <v>623</v>
      </c>
      <c r="C108" s="636" t="s">
        <v>624</v>
      </c>
      <c r="D108" s="637" t="s">
        <v>245</v>
      </c>
      <c r="E108" s="638" t="s">
        <v>249</v>
      </c>
      <c r="F108" s="150" t="s">
        <v>625</v>
      </c>
      <c r="G108" s="639" t="s">
        <v>245</v>
      </c>
    </row>
    <row r="109" spans="1:7" s="48" customFormat="1" ht="30" customHeight="1" x14ac:dyDescent="0.2">
      <c r="A109" s="641"/>
      <c r="B109" s="919" t="s">
        <v>626</v>
      </c>
      <c r="C109" s="105" t="s">
        <v>627</v>
      </c>
      <c r="D109" s="642" t="s">
        <v>245</v>
      </c>
      <c r="E109" s="643" t="s">
        <v>249</v>
      </c>
      <c r="F109" s="656" t="s">
        <v>628</v>
      </c>
      <c r="G109" s="644" t="s">
        <v>245</v>
      </c>
    </row>
    <row r="110" spans="1:7" s="48" customFormat="1" ht="18.5" customHeight="1" x14ac:dyDescent="0.2">
      <c r="A110" s="645"/>
      <c r="B110" s="920"/>
      <c r="C110" s="222" t="s">
        <v>629</v>
      </c>
      <c r="D110" s="646" t="s">
        <v>245</v>
      </c>
      <c r="E110" s="647" t="s">
        <v>249</v>
      </c>
      <c r="F110" s="648" t="s">
        <v>563</v>
      </c>
      <c r="G110" s="649" t="s">
        <v>245</v>
      </c>
    </row>
    <row r="111" spans="1:7" s="48" customFormat="1" ht="18.5" customHeight="1" x14ac:dyDescent="0.2">
      <c r="A111" s="645"/>
      <c r="B111" s="650"/>
      <c r="C111" s="222" t="s">
        <v>630</v>
      </c>
      <c r="D111" s="646" t="s">
        <v>245</v>
      </c>
      <c r="E111" s="647" t="s">
        <v>306</v>
      </c>
      <c r="F111" s="648" t="s">
        <v>631</v>
      </c>
      <c r="G111" s="649" t="s">
        <v>245</v>
      </c>
    </row>
    <row r="112" spans="1:7" s="48" customFormat="1" ht="18.5" customHeight="1" x14ac:dyDescent="0.2">
      <c r="A112" s="651"/>
      <c r="B112" s="139"/>
      <c r="C112" s="652" t="s">
        <v>632</v>
      </c>
      <c r="D112" s="653" t="s">
        <v>245</v>
      </c>
      <c r="E112" s="654" t="s">
        <v>249</v>
      </c>
      <c r="F112" s="139" t="s">
        <v>633</v>
      </c>
      <c r="G112" s="655" t="s">
        <v>245</v>
      </c>
    </row>
    <row r="113" spans="1:7" s="48" customFormat="1" ht="44.5" customHeight="1" x14ac:dyDescent="0.2">
      <c r="A113" s="641"/>
      <c r="B113" s="656" t="s">
        <v>634</v>
      </c>
      <c r="C113" s="657" t="s">
        <v>635</v>
      </c>
      <c r="D113" s="658" t="s">
        <v>245</v>
      </c>
      <c r="E113" s="659" t="s">
        <v>249</v>
      </c>
      <c r="F113" s="662" t="s">
        <v>636</v>
      </c>
      <c r="G113" s="660" t="s">
        <v>245</v>
      </c>
    </row>
    <row r="114" spans="1:7" s="48" customFormat="1" ht="55.5" customHeight="1" x14ac:dyDescent="0.2">
      <c r="A114" s="651"/>
      <c r="B114" s="139"/>
      <c r="C114" s="652" t="s">
        <v>637</v>
      </c>
      <c r="D114" s="653" t="s">
        <v>245</v>
      </c>
      <c r="E114" s="661" t="s">
        <v>249</v>
      </c>
      <c r="F114" s="663" t="s">
        <v>638</v>
      </c>
      <c r="G114" s="655" t="s">
        <v>245</v>
      </c>
    </row>
    <row r="115" spans="1:7" s="31" customFormat="1" ht="35" customHeight="1" x14ac:dyDescent="0.2">
      <c r="A115" s="905"/>
      <c r="B115" s="921" t="s">
        <v>640</v>
      </c>
      <c r="C115" s="238" t="s">
        <v>639</v>
      </c>
      <c r="D115" s="239" t="s">
        <v>226</v>
      </c>
      <c r="E115" s="236" t="s">
        <v>279</v>
      </c>
      <c r="F115" s="129" t="s">
        <v>280</v>
      </c>
      <c r="G115" s="27" t="s">
        <v>226</v>
      </c>
    </row>
    <row r="116" spans="1:7" s="31" customFormat="1" ht="35" customHeight="1" x14ac:dyDescent="0.2">
      <c r="A116" s="907"/>
      <c r="B116" s="922"/>
      <c r="C116" s="121" t="s">
        <v>641</v>
      </c>
      <c r="D116" s="664" t="s">
        <v>226</v>
      </c>
      <c r="E116" s="173" t="s">
        <v>279</v>
      </c>
      <c r="F116" s="134"/>
      <c r="G116" s="30" t="s">
        <v>226</v>
      </c>
    </row>
    <row r="117" spans="1:7" s="31" customFormat="1" ht="65.5" customHeight="1" x14ac:dyDescent="0.2">
      <c r="A117" s="47"/>
      <c r="B117" s="665" t="s">
        <v>642</v>
      </c>
      <c r="C117" s="227" t="s">
        <v>639</v>
      </c>
      <c r="D117" s="228" t="s">
        <v>226</v>
      </c>
      <c r="E117" s="229" t="s">
        <v>279</v>
      </c>
      <c r="F117" s="666" t="s">
        <v>280</v>
      </c>
      <c r="G117" s="24" t="s">
        <v>226</v>
      </c>
    </row>
    <row r="118" spans="1:7" s="31" customFormat="1" ht="30" customHeight="1" x14ac:dyDescent="0.2">
      <c r="A118" s="905"/>
      <c r="B118" s="571" t="s">
        <v>588</v>
      </c>
      <c r="C118" s="61" t="s">
        <v>323</v>
      </c>
      <c r="D118" s="116" t="s">
        <v>226</v>
      </c>
      <c r="E118" s="62" t="s">
        <v>251</v>
      </c>
      <c r="F118" s="97"/>
      <c r="G118" s="27" t="s">
        <v>226</v>
      </c>
    </row>
    <row r="119" spans="1:7" s="31" customFormat="1" ht="19" customHeight="1" x14ac:dyDescent="0.2">
      <c r="A119" s="906"/>
      <c r="B119" s="572"/>
      <c r="C119" s="66" t="s">
        <v>643</v>
      </c>
      <c r="D119" s="117" t="s">
        <v>226</v>
      </c>
      <c r="E119" s="103" t="s">
        <v>251</v>
      </c>
      <c r="F119" s="95"/>
      <c r="G119" s="29" t="s">
        <v>226</v>
      </c>
    </row>
    <row r="120" spans="1:7" s="31" customFormat="1" ht="19" customHeight="1" x14ac:dyDescent="0.2">
      <c r="A120" s="907"/>
      <c r="B120" s="201"/>
      <c r="C120" s="201" t="s">
        <v>644</v>
      </c>
      <c r="D120" s="202" t="s">
        <v>245</v>
      </c>
      <c r="E120" s="203" t="s">
        <v>246</v>
      </c>
      <c r="F120" s="206"/>
      <c r="G120" s="26" t="s">
        <v>226</v>
      </c>
    </row>
    <row r="121" spans="1:7" s="25" customFormat="1" ht="31.5" customHeight="1" x14ac:dyDescent="0.2">
      <c r="A121" s="900"/>
      <c r="B121" s="917" t="s">
        <v>650</v>
      </c>
      <c r="C121" s="573" t="s">
        <v>645</v>
      </c>
      <c r="D121" s="106" t="s">
        <v>230</v>
      </c>
      <c r="E121" s="107" t="s">
        <v>227</v>
      </c>
      <c r="F121" s="468"/>
      <c r="G121" s="40" t="s">
        <v>226</v>
      </c>
    </row>
    <row r="122" spans="1:7" s="25" customFormat="1" ht="31.5" customHeight="1" x14ac:dyDescent="0.2">
      <c r="A122" s="902"/>
      <c r="B122" s="918"/>
      <c r="C122" s="87" t="s">
        <v>646</v>
      </c>
      <c r="D122" s="132" t="s">
        <v>230</v>
      </c>
      <c r="E122" s="133" t="s">
        <v>227</v>
      </c>
      <c r="F122" s="134"/>
      <c r="G122" s="30" t="s">
        <v>226</v>
      </c>
    </row>
  </sheetData>
  <mergeCells count="30">
    <mergeCell ref="A24:A26"/>
    <mergeCell ref="A22:A23"/>
    <mergeCell ref="B24:B26"/>
    <mergeCell ref="B22:B23"/>
    <mergeCell ref="A31:A35"/>
    <mergeCell ref="B33:B35"/>
    <mergeCell ref="A1:G1"/>
    <mergeCell ref="D4:E4"/>
    <mergeCell ref="B13:B15"/>
    <mergeCell ref="A6:A9"/>
    <mergeCell ref="A10:A12"/>
    <mergeCell ref="A13:A18"/>
    <mergeCell ref="B6:B9"/>
    <mergeCell ref="A118:A120"/>
    <mergeCell ref="A121:A122"/>
    <mergeCell ref="B121:B122"/>
    <mergeCell ref="B109:B110"/>
    <mergeCell ref="A115:A116"/>
    <mergeCell ref="B115:B116"/>
    <mergeCell ref="A87:A90"/>
    <mergeCell ref="B87:B88"/>
    <mergeCell ref="A55:A56"/>
    <mergeCell ref="B65:B67"/>
    <mergeCell ref="B74:B82"/>
    <mergeCell ref="A74:A76"/>
    <mergeCell ref="A40:A46"/>
    <mergeCell ref="B83:B85"/>
    <mergeCell ref="A83:A86"/>
    <mergeCell ref="A58:A60"/>
    <mergeCell ref="A61:A64"/>
  </mergeCells>
  <phoneticPr fontId="4"/>
  <printOptions horizontalCentered="1"/>
  <pageMargins left="0.39370078740157483" right="0.39370078740157483" top="0.59055118110236227" bottom="0.59055118110236227" header="0.39370078740157483" footer="0.19685039370078741"/>
  <pageSetup paperSize="9" scale="98" fitToHeight="4" orientation="landscape" r:id="rId1"/>
  <headerFooter alignWithMargins="0">
    <oddFooter>&amp;R&amp;10&amp;A（&amp;P/&amp;N）</oddFooter>
  </headerFooter>
  <rowBreaks count="6" manualBreakCount="6">
    <brk id="18" max="6" man="1"/>
    <brk id="39" max="6" man="1"/>
    <brk id="68" max="6" man="1"/>
    <brk id="82" max="6" man="1"/>
    <brk id="90" max="6" man="1"/>
    <brk id="98" max="6"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82"/>
  <sheetViews>
    <sheetView view="pageBreakPreview" zoomScaleNormal="100" zoomScaleSheetLayoutView="100" workbookViewId="0">
      <selection sqref="A1:G1"/>
    </sheetView>
  </sheetViews>
  <sheetFormatPr defaultColWidth="9" defaultRowHeight="20.149999999999999" customHeight="1" x14ac:dyDescent="0.2"/>
  <cols>
    <col min="1" max="1" width="6.6328125" style="79" customWidth="1"/>
    <col min="2" max="2" width="22.6328125" style="80" customWidth="1"/>
    <col min="3" max="3" width="54.6328125" style="80" customWidth="1"/>
    <col min="4" max="4" width="4.08984375" style="79" customWidth="1"/>
    <col min="5" max="5" width="15.08984375" style="81" customWidth="1"/>
    <col min="6" max="6" width="30.6328125" style="82" customWidth="1"/>
    <col min="7" max="7" width="7.6328125" style="83" customWidth="1"/>
    <col min="8" max="16384" width="9" style="82"/>
  </cols>
  <sheetData>
    <row r="1" spans="1:7" s="64" customFormat="1" ht="30" customHeight="1" x14ac:dyDescent="0.2">
      <c r="A1" s="930" t="s">
        <v>374</v>
      </c>
      <c r="B1" s="930"/>
      <c r="C1" s="930"/>
      <c r="D1" s="930"/>
      <c r="E1" s="930"/>
      <c r="F1" s="930"/>
      <c r="G1" s="930"/>
    </row>
    <row r="2" spans="1:7" s="53" customFormat="1" ht="18" customHeight="1" x14ac:dyDescent="0.2">
      <c r="A2" s="48" t="s">
        <v>217</v>
      </c>
      <c r="B2" s="49"/>
      <c r="C2" s="50"/>
      <c r="D2" s="51"/>
      <c r="E2" s="52"/>
      <c r="F2" s="49"/>
    </row>
    <row r="3" spans="1:7" s="53" customFormat="1" ht="18" customHeight="1" x14ac:dyDescent="0.2">
      <c r="A3" s="48" t="s">
        <v>218</v>
      </c>
      <c r="B3" s="49"/>
      <c r="C3" s="50"/>
      <c r="D3" s="51"/>
      <c r="E3" s="52"/>
      <c r="F3" s="49"/>
    </row>
    <row r="4" spans="1:7" s="59" customFormat="1" ht="24" customHeight="1" x14ac:dyDescent="0.2">
      <c r="A4" s="54" t="s">
        <v>219</v>
      </c>
      <c r="B4" s="55" t="s">
        <v>220</v>
      </c>
      <c r="C4" s="56" t="s">
        <v>221</v>
      </c>
      <c r="D4" s="924" t="s">
        <v>222</v>
      </c>
      <c r="E4" s="924"/>
      <c r="F4" s="57" t="s">
        <v>223</v>
      </c>
      <c r="G4" s="75" t="s">
        <v>224</v>
      </c>
    </row>
    <row r="5" spans="1:7" s="25" customFormat="1" ht="30" customHeight="1" x14ac:dyDescent="0.2">
      <c r="A5" s="23"/>
      <c r="B5" s="12" t="s">
        <v>225</v>
      </c>
      <c r="C5" s="13"/>
      <c r="D5" s="14" t="s">
        <v>226</v>
      </c>
      <c r="E5" s="15" t="s">
        <v>227</v>
      </c>
      <c r="F5" s="93"/>
      <c r="G5" s="24" t="s">
        <v>226</v>
      </c>
    </row>
    <row r="6" spans="1:7" s="25" customFormat="1" ht="18.75" customHeight="1" x14ac:dyDescent="0.2">
      <c r="A6" s="900"/>
      <c r="B6" s="917" t="s">
        <v>375</v>
      </c>
      <c r="C6" s="98" t="s">
        <v>229</v>
      </c>
      <c r="D6" s="127" t="s">
        <v>230</v>
      </c>
      <c r="E6" s="128" t="s">
        <v>227</v>
      </c>
      <c r="F6" s="129"/>
      <c r="G6" s="27" t="s">
        <v>226</v>
      </c>
    </row>
    <row r="7" spans="1:7" s="25" customFormat="1" ht="82.5" customHeight="1" x14ac:dyDescent="0.2">
      <c r="A7" s="901"/>
      <c r="B7" s="927"/>
      <c r="C7" s="145" t="s">
        <v>376</v>
      </c>
      <c r="D7" s="108" t="s">
        <v>230</v>
      </c>
      <c r="E7" s="109" t="s">
        <v>227</v>
      </c>
      <c r="F7" s="130"/>
      <c r="G7" s="29" t="s">
        <v>226</v>
      </c>
    </row>
    <row r="8" spans="1:7" s="25" customFormat="1" ht="45" customHeight="1" x14ac:dyDescent="0.2">
      <c r="A8" s="901"/>
      <c r="B8" s="927"/>
      <c r="C8" s="145" t="s">
        <v>377</v>
      </c>
      <c r="D8" s="108" t="s">
        <v>230</v>
      </c>
      <c r="E8" s="109" t="s">
        <v>227</v>
      </c>
      <c r="F8" s="130"/>
      <c r="G8" s="29" t="s">
        <v>226</v>
      </c>
    </row>
    <row r="9" spans="1:7" s="25" customFormat="1" ht="60" customHeight="1" x14ac:dyDescent="0.2">
      <c r="A9" s="902"/>
      <c r="B9" s="918"/>
      <c r="C9" s="87" t="s">
        <v>233</v>
      </c>
      <c r="D9" s="132" t="s">
        <v>230</v>
      </c>
      <c r="E9" s="133" t="s">
        <v>227</v>
      </c>
      <c r="F9" s="134"/>
      <c r="G9" s="30" t="s">
        <v>226</v>
      </c>
    </row>
    <row r="10" spans="1:7" s="25" customFormat="1" ht="30" customHeight="1" x14ac:dyDescent="0.2">
      <c r="A10" s="900"/>
      <c r="B10" s="135" t="s">
        <v>234</v>
      </c>
      <c r="C10" s="105" t="s">
        <v>235</v>
      </c>
      <c r="D10" s="106" t="s">
        <v>226</v>
      </c>
      <c r="E10" s="107" t="s">
        <v>227</v>
      </c>
      <c r="F10" s="136" t="s">
        <v>236</v>
      </c>
      <c r="G10" s="88" t="s">
        <v>230</v>
      </c>
    </row>
    <row r="11" spans="1:7" s="25" customFormat="1" ht="30" customHeight="1" x14ac:dyDescent="0.2">
      <c r="A11" s="901"/>
      <c r="B11" s="137" t="s">
        <v>237</v>
      </c>
      <c r="C11" s="222" t="s">
        <v>238</v>
      </c>
      <c r="D11" s="108" t="s">
        <v>230</v>
      </c>
      <c r="E11" s="109" t="s">
        <v>239</v>
      </c>
      <c r="F11" s="138" t="s">
        <v>240</v>
      </c>
      <c r="G11" s="111" t="s">
        <v>230</v>
      </c>
    </row>
    <row r="12" spans="1:7" s="25" customFormat="1" ht="30" customHeight="1" x14ac:dyDescent="0.2">
      <c r="A12" s="902"/>
      <c r="B12" s="139"/>
      <c r="C12" s="87" t="s">
        <v>241</v>
      </c>
      <c r="D12" s="85" t="s">
        <v>226</v>
      </c>
      <c r="E12" s="86" t="s">
        <v>239</v>
      </c>
      <c r="F12" s="140" t="s">
        <v>242</v>
      </c>
      <c r="G12" s="89" t="s">
        <v>245</v>
      </c>
    </row>
    <row r="13" spans="1:7" s="31" customFormat="1" ht="18" customHeight="1" x14ac:dyDescent="0.2">
      <c r="A13" s="47"/>
      <c r="B13" s="150" t="s">
        <v>255</v>
      </c>
      <c r="C13" s="227" t="s">
        <v>256</v>
      </c>
      <c r="D13" s="228" t="s">
        <v>226</v>
      </c>
      <c r="E13" s="229" t="s">
        <v>227</v>
      </c>
      <c r="F13" s="230"/>
      <c r="G13" s="24" t="s">
        <v>226</v>
      </c>
    </row>
    <row r="14" spans="1:7" s="31" customFormat="1" ht="18" customHeight="1" x14ac:dyDescent="0.2">
      <c r="A14" s="47"/>
      <c r="B14" s="150" t="s">
        <v>258</v>
      </c>
      <c r="C14" s="227" t="s">
        <v>259</v>
      </c>
      <c r="D14" s="228" t="s">
        <v>226</v>
      </c>
      <c r="E14" s="229" t="s">
        <v>227</v>
      </c>
      <c r="F14" s="230"/>
      <c r="G14" s="24" t="s">
        <v>226</v>
      </c>
    </row>
    <row r="15" spans="1:7" s="31" customFormat="1" ht="18" customHeight="1" x14ac:dyDescent="0.2">
      <c r="A15" s="47"/>
      <c r="B15" s="150" t="s">
        <v>260</v>
      </c>
      <c r="C15" s="227" t="s">
        <v>261</v>
      </c>
      <c r="D15" s="228" t="s">
        <v>226</v>
      </c>
      <c r="E15" s="229" t="s">
        <v>227</v>
      </c>
      <c r="F15" s="230"/>
      <c r="G15" s="24" t="s">
        <v>226</v>
      </c>
    </row>
    <row r="16" spans="1:7" s="25" customFormat="1" ht="30" customHeight="1" x14ac:dyDescent="0.2">
      <c r="A16" s="900"/>
      <c r="B16" s="223" t="s">
        <v>262</v>
      </c>
      <c r="C16" s="98" t="s">
        <v>263</v>
      </c>
      <c r="D16" s="127" t="s">
        <v>226</v>
      </c>
      <c r="E16" s="128" t="s">
        <v>227</v>
      </c>
      <c r="F16" s="129"/>
      <c r="G16" s="27" t="s">
        <v>226</v>
      </c>
    </row>
    <row r="17" spans="1:7" s="25" customFormat="1" ht="30" customHeight="1" x14ac:dyDescent="0.2">
      <c r="A17" s="902"/>
      <c r="B17" s="131" t="s">
        <v>264</v>
      </c>
      <c r="C17" s="87" t="s">
        <v>265</v>
      </c>
      <c r="D17" s="132" t="s">
        <v>226</v>
      </c>
      <c r="E17" s="156" t="s">
        <v>227</v>
      </c>
      <c r="F17" s="134"/>
      <c r="G17" s="30" t="s">
        <v>230</v>
      </c>
    </row>
    <row r="18" spans="1:7" s="25" customFormat="1" ht="30" customHeight="1" x14ac:dyDescent="0.2">
      <c r="A18" s="123"/>
      <c r="B18" s="223" t="s">
        <v>378</v>
      </c>
      <c r="C18" s="98" t="s">
        <v>267</v>
      </c>
      <c r="D18" s="127" t="s">
        <v>230</v>
      </c>
      <c r="E18" s="128" t="s">
        <v>239</v>
      </c>
      <c r="F18" s="129"/>
      <c r="G18" s="27" t="s">
        <v>230</v>
      </c>
    </row>
    <row r="19" spans="1:7" s="25" customFormat="1" ht="30" customHeight="1" x14ac:dyDescent="0.2">
      <c r="A19" s="124"/>
      <c r="B19" s="927" t="s">
        <v>379</v>
      </c>
      <c r="C19" s="147" t="s">
        <v>268</v>
      </c>
      <c r="D19" s="85" t="s">
        <v>230</v>
      </c>
      <c r="E19" s="86" t="s">
        <v>239</v>
      </c>
      <c r="F19" s="148"/>
      <c r="G19" s="28" t="s">
        <v>230</v>
      </c>
    </row>
    <row r="20" spans="1:7" s="77" customFormat="1" ht="30" customHeight="1" x14ac:dyDescent="0.2">
      <c r="A20" s="125"/>
      <c r="B20" s="918"/>
      <c r="C20" s="224" t="s">
        <v>269</v>
      </c>
      <c r="D20" s="157" t="s">
        <v>226</v>
      </c>
      <c r="E20" s="70" t="s">
        <v>227</v>
      </c>
      <c r="F20" s="96"/>
      <c r="G20" s="30" t="s">
        <v>226</v>
      </c>
    </row>
    <row r="21" spans="1:7" s="77" customFormat="1" ht="30" customHeight="1" x14ac:dyDescent="0.2">
      <c r="A21" s="76"/>
      <c r="B21" s="151" t="s">
        <v>270</v>
      </c>
      <c r="C21" s="231" t="s">
        <v>271</v>
      </c>
      <c r="D21" s="232" t="s">
        <v>226</v>
      </c>
      <c r="E21" s="233" t="s">
        <v>227</v>
      </c>
      <c r="F21" s="206"/>
      <c r="G21" s="26" t="s">
        <v>226</v>
      </c>
    </row>
    <row r="22" spans="1:7" s="31" customFormat="1" ht="30" customHeight="1" x14ac:dyDescent="0.2">
      <c r="A22" s="72"/>
      <c r="B22" s="150" t="s">
        <v>380</v>
      </c>
      <c r="C22" s="234" t="s">
        <v>273</v>
      </c>
      <c r="D22" s="235" t="s">
        <v>226</v>
      </c>
      <c r="E22" s="236" t="s">
        <v>227</v>
      </c>
      <c r="F22" s="237"/>
      <c r="G22" s="40" t="s">
        <v>226</v>
      </c>
    </row>
    <row r="23" spans="1:7" s="77" customFormat="1" ht="45" customHeight="1" x14ac:dyDescent="0.2">
      <c r="A23" s="78"/>
      <c r="B23" s="150" t="s">
        <v>274</v>
      </c>
      <c r="C23" s="162" t="s">
        <v>275</v>
      </c>
      <c r="D23" s="163" t="s">
        <v>226</v>
      </c>
      <c r="E23" s="164" t="s">
        <v>227</v>
      </c>
      <c r="F23" s="165"/>
      <c r="G23" s="24" t="s">
        <v>226</v>
      </c>
    </row>
    <row r="24" spans="1:7" s="77" customFormat="1" ht="45" customHeight="1" x14ac:dyDescent="0.2">
      <c r="A24" s="78"/>
      <c r="B24" s="150" t="s">
        <v>276</v>
      </c>
      <c r="C24" s="162" t="s">
        <v>273</v>
      </c>
      <c r="D24" s="163" t="s">
        <v>226</v>
      </c>
      <c r="E24" s="164" t="s">
        <v>227</v>
      </c>
      <c r="F24" s="165"/>
      <c r="G24" s="24" t="s">
        <v>226</v>
      </c>
    </row>
    <row r="25" spans="1:7" s="31" customFormat="1" ht="30" customHeight="1" x14ac:dyDescent="0.2">
      <c r="A25" s="905"/>
      <c r="B25" s="166" t="s">
        <v>277</v>
      </c>
      <c r="C25" s="238" t="s">
        <v>278</v>
      </c>
      <c r="D25" s="239" t="s">
        <v>226</v>
      </c>
      <c r="E25" s="236" t="s">
        <v>279</v>
      </c>
      <c r="F25" s="148" t="s">
        <v>280</v>
      </c>
      <c r="G25" s="28" t="s">
        <v>226</v>
      </c>
    </row>
    <row r="26" spans="1:7" s="31" customFormat="1" ht="18" customHeight="1" x14ac:dyDescent="0.2">
      <c r="A26" s="906"/>
      <c r="B26" s="144"/>
      <c r="C26" s="120" t="s">
        <v>281</v>
      </c>
      <c r="D26" s="240" t="s">
        <v>226</v>
      </c>
      <c r="E26" s="241" t="s">
        <v>279</v>
      </c>
      <c r="F26" s="130" t="s">
        <v>344</v>
      </c>
      <c r="G26" s="29" t="s">
        <v>226</v>
      </c>
    </row>
    <row r="27" spans="1:7" s="31" customFormat="1" ht="18" customHeight="1" x14ac:dyDescent="0.2">
      <c r="A27" s="906"/>
      <c r="B27" s="927" t="s">
        <v>381</v>
      </c>
      <c r="C27" s="120" t="s">
        <v>284</v>
      </c>
      <c r="D27" s="168" t="s">
        <v>226</v>
      </c>
      <c r="E27" s="169" t="s">
        <v>285</v>
      </c>
      <c r="F27" s="170" t="s">
        <v>257</v>
      </c>
      <c r="G27" s="29" t="s">
        <v>226</v>
      </c>
    </row>
    <row r="28" spans="1:7" s="31" customFormat="1" ht="18" customHeight="1" x14ac:dyDescent="0.2">
      <c r="A28" s="906"/>
      <c r="B28" s="927"/>
      <c r="C28" s="120" t="s">
        <v>315</v>
      </c>
      <c r="D28" s="168" t="s">
        <v>226</v>
      </c>
      <c r="E28" s="169" t="s">
        <v>287</v>
      </c>
      <c r="F28" s="171"/>
      <c r="G28" s="29" t="s">
        <v>226</v>
      </c>
    </row>
    <row r="29" spans="1:7" s="31" customFormat="1" ht="18.75" customHeight="1" x14ac:dyDescent="0.2">
      <c r="A29" s="907"/>
      <c r="B29" s="918"/>
      <c r="C29" s="225" t="s">
        <v>288</v>
      </c>
      <c r="D29" s="172" t="s">
        <v>226</v>
      </c>
      <c r="E29" s="173" t="s">
        <v>287</v>
      </c>
      <c r="F29" s="174"/>
      <c r="G29" s="30" t="s">
        <v>226</v>
      </c>
    </row>
    <row r="30" spans="1:7" s="25" customFormat="1" ht="45" customHeight="1" x14ac:dyDescent="0.2">
      <c r="A30" s="123"/>
      <c r="B30" s="166" t="s">
        <v>289</v>
      </c>
      <c r="C30" s="98" t="s">
        <v>290</v>
      </c>
      <c r="D30" s="175" t="s">
        <v>226</v>
      </c>
      <c r="E30" s="176" t="s">
        <v>227</v>
      </c>
      <c r="F30" s="129" t="s">
        <v>291</v>
      </c>
      <c r="G30" s="27" t="s">
        <v>226</v>
      </c>
    </row>
    <row r="31" spans="1:7" s="25" customFormat="1" ht="30" customHeight="1" x14ac:dyDescent="0.2">
      <c r="A31" s="124"/>
      <c r="B31" s="144"/>
      <c r="C31" s="147" t="s">
        <v>292</v>
      </c>
      <c r="D31" s="177" t="s">
        <v>226</v>
      </c>
      <c r="E31" s="178" t="s">
        <v>279</v>
      </c>
      <c r="F31" s="148" t="s">
        <v>293</v>
      </c>
      <c r="G31" s="28" t="s">
        <v>226</v>
      </c>
    </row>
    <row r="32" spans="1:7" s="25" customFormat="1" ht="18" customHeight="1" x14ac:dyDescent="0.2">
      <c r="A32" s="124"/>
      <c r="B32" s="144"/>
      <c r="C32" s="145" t="s">
        <v>286</v>
      </c>
      <c r="D32" s="183" t="s">
        <v>226</v>
      </c>
      <c r="E32" s="146" t="s">
        <v>287</v>
      </c>
      <c r="F32" s="130"/>
      <c r="G32" s="29" t="s">
        <v>226</v>
      </c>
    </row>
    <row r="33" spans="1:9" s="25" customFormat="1" ht="30" customHeight="1" x14ac:dyDescent="0.2">
      <c r="A33" s="125"/>
      <c r="B33" s="149" t="s">
        <v>294</v>
      </c>
      <c r="C33" s="87" t="s">
        <v>295</v>
      </c>
      <c r="D33" s="179" t="s">
        <v>226</v>
      </c>
      <c r="E33" s="156" t="s">
        <v>279</v>
      </c>
      <c r="F33" s="134"/>
      <c r="G33" s="30" t="s">
        <v>226</v>
      </c>
    </row>
    <row r="34" spans="1:9" s="25" customFormat="1" ht="90" customHeight="1" x14ac:dyDescent="0.2">
      <c r="A34" s="123"/>
      <c r="B34" s="223" t="s">
        <v>296</v>
      </c>
      <c r="C34" s="463" t="s">
        <v>297</v>
      </c>
      <c r="D34" s="466" t="s">
        <v>226</v>
      </c>
      <c r="E34" s="467" t="s">
        <v>227</v>
      </c>
      <c r="F34" s="468" t="s">
        <v>298</v>
      </c>
      <c r="G34" s="40" t="s">
        <v>226</v>
      </c>
    </row>
    <row r="35" spans="1:9" s="25" customFormat="1" ht="30" customHeight="1" x14ac:dyDescent="0.2">
      <c r="A35" s="124"/>
      <c r="B35" s="166"/>
      <c r="C35" s="145" t="s">
        <v>299</v>
      </c>
      <c r="D35" s="108" t="s">
        <v>226</v>
      </c>
      <c r="E35" s="109" t="s">
        <v>227</v>
      </c>
      <c r="F35" s="130" t="s">
        <v>300</v>
      </c>
      <c r="G35" s="29" t="s">
        <v>226</v>
      </c>
    </row>
    <row r="36" spans="1:9" s="25" customFormat="1" ht="18" customHeight="1" x14ac:dyDescent="0.2">
      <c r="A36" s="124"/>
      <c r="B36" s="144"/>
      <c r="C36" s="145" t="s">
        <v>301</v>
      </c>
      <c r="D36" s="108" t="s">
        <v>226</v>
      </c>
      <c r="E36" s="109" t="s">
        <v>227</v>
      </c>
      <c r="F36" s="130" t="s">
        <v>302</v>
      </c>
      <c r="G36" s="29" t="s">
        <v>226</v>
      </c>
    </row>
    <row r="37" spans="1:9" s="25" customFormat="1" ht="30" customHeight="1" x14ac:dyDescent="0.2">
      <c r="A37" s="124"/>
      <c r="B37" s="144"/>
      <c r="C37" s="145" t="s">
        <v>303</v>
      </c>
      <c r="D37" s="108" t="s">
        <v>226</v>
      </c>
      <c r="E37" s="109" t="s">
        <v>227</v>
      </c>
      <c r="F37" s="130" t="s">
        <v>300</v>
      </c>
      <c r="G37" s="29" t="s">
        <v>226</v>
      </c>
    </row>
    <row r="38" spans="1:9" s="25" customFormat="1" ht="30" customHeight="1" x14ac:dyDescent="0.2">
      <c r="A38" s="124"/>
      <c r="B38" s="144"/>
      <c r="C38" s="147" t="s">
        <v>292</v>
      </c>
      <c r="D38" s="177" t="s">
        <v>226</v>
      </c>
      <c r="E38" s="178" t="s">
        <v>279</v>
      </c>
      <c r="F38" s="148" t="s">
        <v>293</v>
      </c>
      <c r="G38" s="28" t="s">
        <v>226</v>
      </c>
    </row>
    <row r="39" spans="1:9" s="25" customFormat="1" ht="18" customHeight="1" x14ac:dyDescent="0.2">
      <c r="A39" s="124"/>
      <c r="B39" s="144"/>
      <c r="C39" s="145" t="s">
        <v>286</v>
      </c>
      <c r="D39" s="183" t="s">
        <v>226</v>
      </c>
      <c r="E39" s="146" t="s">
        <v>287</v>
      </c>
      <c r="F39" s="130"/>
      <c r="G39" s="29" t="s">
        <v>226</v>
      </c>
    </row>
    <row r="40" spans="1:9" s="25" customFormat="1" ht="30" customHeight="1" x14ac:dyDescent="0.2">
      <c r="A40" s="125"/>
      <c r="B40" s="184"/>
      <c r="C40" s="87" t="s">
        <v>295</v>
      </c>
      <c r="D40" s="179" t="s">
        <v>226</v>
      </c>
      <c r="E40" s="156" t="s">
        <v>279</v>
      </c>
      <c r="F40" s="134"/>
      <c r="G40" s="32" t="s">
        <v>226</v>
      </c>
    </row>
    <row r="41" spans="1:9" s="25" customFormat="1" ht="69.75" customHeight="1" x14ac:dyDescent="0.2">
      <c r="A41" s="125"/>
      <c r="B41" s="184" t="s">
        <v>382</v>
      </c>
      <c r="C41" s="149" t="s">
        <v>383</v>
      </c>
      <c r="D41" s="508" t="s">
        <v>226</v>
      </c>
      <c r="E41" s="509" t="s">
        <v>249</v>
      </c>
      <c r="F41" s="510" t="s">
        <v>322</v>
      </c>
      <c r="G41" s="511" t="s">
        <v>226</v>
      </c>
    </row>
    <row r="42" spans="1:9" s="77" customFormat="1" ht="30" customHeight="1" x14ac:dyDescent="0.2">
      <c r="A42" s="78"/>
      <c r="B42" s="162" t="s">
        <v>320</v>
      </c>
      <c r="C42" s="162" t="s">
        <v>321</v>
      </c>
      <c r="D42" s="163" t="s">
        <v>226</v>
      </c>
      <c r="E42" s="164" t="s">
        <v>227</v>
      </c>
      <c r="F42" s="205" t="s">
        <v>322</v>
      </c>
      <c r="G42" s="511" t="s">
        <v>226</v>
      </c>
    </row>
    <row r="43" spans="1:9" s="77" customFormat="1" ht="30" customHeight="1" x14ac:dyDescent="0.2">
      <c r="A43" s="931"/>
      <c r="B43" s="60" t="s">
        <v>588</v>
      </c>
      <c r="C43" s="61" t="s">
        <v>323</v>
      </c>
      <c r="D43" s="116" t="s">
        <v>226</v>
      </c>
      <c r="E43" s="62" t="s">
        <v>251</v>
      </c>
      <c r="F43" s="97"/>
      <c r="G43" s="27" t="s">
        <v>226</v>
      </c>
      <c r="I43" s="245"/>
    </row>
    <row r="44" spans="1:9" s="77" customFormat="1" ht="18" customHeight="1" x14ac:dyDescent="0.2">
      <c r="A44" s="932"/>
      <c r="B44" s="242"/>
      <c r="C44" s="66" t="s">
        <v>324</v>
      </c>
      <c r="D44" s="117" t="s">
        <v>226</v>
      </c>
      <c r="E44" s="103" t="s">
        <v>251</v>
      </c>
      <c r="F44" s="95"/>
      <c r="G44" s="29" t="s">
        <v>226</v>
      </c>
      <c r="I44" s="247"/>
    </row>
    <row r="45" spans="1:9" s="77" customFormat="1" ht="18" customHeight="1" x14ac:dyDescent="0.2">
      <c r="A45" s="933"/>
      <c r="B45" s="243"/>
      <c r="C45" s="201" t="s">
        <v>325</v>
      </c>
      <c r="D45" s="202" t="s">
        <v>245</v>
      </c>
      <c r="E45" s="203" t="s">
        <v>246</v>
      </c>
      <c r="F45" s="206"/>
      <c r="G45" s="26" t="s">
        <v>226</v>
      </c>
    </row>
    <row r="46" spans="1:9" s="77" customFormat="1" ht="30" customHeight="1" x14ac:dyDescent="0.2">
      <c r="A46" s="931"/>
      <c r="B46" s="60" t="s">
        <v>384</v>
      </c>
      <c r="C46" s="61" t="s">
        <v>350</v>
      </c>
      <c r="D46" s="116" t="s">
        <v>226</v>
      </c>
      <c r="E46" s="62" t="s">
        <v>351</v>
      </c>
      <c r="F46" s="97"/>
      <c r="G46" s="27" t="s">
        <v>226</v>
      </c>
    </row>
    <row r="47" spans="1:9" s="77" customFormat="1" ht="30" customHeight="1" x14ac:dyDescent="0.2">
      <c r="A47" s="932"/>
      <c r="B47" s="65"/>
      <c r="C47" s="66" t="s">
        <v>352</v>
      </c>
      <c r="D47" s="117" t="s">
        <v>226</v>
      </c>
      <c r="E47" s="103" t="s">
        <v>353</v>
      </c>
      <c r="F47" s="95"/>
      <c r="G47" s="33" t="s">
        <v>226</v>
      </c>
      <c r="I47" s="245"/>
    </row>
    <row r="48" spans="1:9" s="77" customFormat="1" ht="30" customHeight="1" x14ac:dyDescent="0.2">
      <c r="A48" s="90"/>
      <c r="B48" s="65"/>
      <c r="C48" s="66" t="s">
        <v>385</v>
      </c>
      <c r="D48" s="117" t="s">
        <v>226</v>
      </c>
      <c r="E48" s="103" t="s">
        <v>386</v>
      </c>
      <c r="F48" s="95"/>
      <c r="G48" s="33" t="s">
        <v>607</v>
      </c>
    </row>
    <row r="49" spans="1:8" s="36" customFormat="1" ht="60" customHeight="1" x14ac:dyDescent="0.2">
      <c r="A49" s="567"/>
      <c r="B49" s="197"/>
      <c r="C49" s="672" t="s">
        <v>343</v>
      </c>
      <c r="D49" s="673" t="s">
        <v>226</v>
      </c>
      <c r="E49" s="674" t="s">
        <v>246</v>
      </c>
      <c r="F49" s="675"/>
      <c r="G49" s="34" t="s">
        <v>226</v>
      </c>
      <c r="H49" s="31"/>
    </row>
    <row r="50" spans="1:8" s="77" customFormat="1" ht="21" customHeight="1" x14ac:dyDescent="0.2">
      <c r="A50" s="90"/>
      <c r="B50" s="65"/>
      <c r="C50" s="120" t="s">
        <v>281</v>
      </c>
      <c r="D50" s="117" t="s">
        <v>230</v>
      </c>
      <c r="E50" s="103" t="s">
        <v>251</v>
      </c>
      <c r="F50" s="95" t="s">
        <v>344</v>
      </c>
      <c r="G50" s="33" t="s">
        <v>230</v>
      </c>
    </row>
    <row r="51" spans="1:8" s="77" customFormat="1" ht="21" customHeight="1" x14ac:dyDescent="0.2">
      <c r="A51" s="90"/>
      <c r="B51" s="65"/>
      <c r="C51" s="121" t="s">
        <v>387</v>
      </c>
      <c r="D51" s="92" t="s">
        <v>230</v>
      </c>
      <c r="E51" s="70" t="s">
        <v>251</v>
      </c>
      <c r="F51" s="96" t="s">
        <v>388</v>
      </c>
      <c r="G51" s="37" t="s">
        <v>230</v>
      </c>
    </row>
    <row r="52" spans="1:8" s="77" customFormat="1" ht="18" customHeight="1" x14ac:dyDescent="0.2">
      <c r="A52" s="931"/>
      <c r="B52" s="908" t="s">
        <v>389</v>
      </c>
      <c r="C52" s="61" t="s">
        <v>361</v>
      </c>
      <c r="D52" s="489" t="s">
        <v>226</v>
      </c>
      <c r="E52" s="62" t="s">
        <v>227</v>
      </c>
      <c r="F52" s="94"/>
      <c r="G52" s="63" t="s">
        <v>226</v>
      </c>
    </row>
    <row r="53" spans="1:8" s="77" customFormat="1" ht="18" customHeight="1" x14ac:dyDescent="0.2">
      <c r="A53" s="932"/>
      <c r="B53" s="909"/>
      <c r="C53" s="66" t="s">
        <v>362</v>
      </c>
      <c r="D53" s="67" t="s">
        <v>226</v>
      </c>
      <c r="E53" s="490" t="s">
        <v>363</v>
      </c>
      <c r="F53" s="95" t="s">
        <v>364</v>
      </c>
      <c r="G53" s="69" t="s">
        <v>226</v>
      </c>
    </row>
    <row r="54" spans="1:8" s="77" customFormat="1" ht="18" customHeight="1" x14ac:dyDescent="0.2">
      <c r="A54" s="932"/>
      <c r="B54" s="65"/>
      <c r="C54" s="66" t="s">
        <v>365</v>
      </c>
      <c r="D54" s="67" t="s">
        <v>226</v>
      </c>
      <c r="E54" s="68" t="s">
        <v>366</v>
      </c>
      <c r="F54" s="95"/>
      <c r="G54" s="69" t="s">
        <v>226</v>
      </c>
    </row>
    <row r="55" spans="1:8" s="77" customFormat="1" ht="18" customHeight="1" x14ac:dyDescent="0.2">
      <c r="A55" s="933"/>
      <c r="B55" s="231"/>
      <c r="C55" s="231" t="s">
        <v>390</v>
      </c>
      <c r="D55" s="157" t="s">
        <v>226</v>
      </c>
      <c r="E55" s="70" t="s">
        <v>369</v>
      </c>
      <c r="F55" s="206" t="s">
        <v>370</v>
      </c>
      <c r="G55" s="71" t="s">
        <v>226</v>
      </c>
    </row>
    <row r="56" spans="1:8" ht="20.149999999999999" customHeight="1" x14ac:dyDescent="0.2">
      <c r="A56" s="469"/>
      <c r="B56" s="928" t="s">
        <v>391</v>
      </c>
      <c r="C56" s="491" t="s">
        <v>392</v>
      </c>
      <c r="D56" s="492" t="s">
        <v>226</v>
      </c>
      <c r="E56" s="493" t="s">
        <v>227</v>
      </c>
      <c r="F56" s="494"/>
      <c r="G56" s="495" t="s">
        <v>226</v>
      </c>
    </row>
    <row r="57" spans="1:8" ht="20.149999999999999" customHeight="1" x14ac:dyDescent="0.2">
      <c r="A57" s="470"/>
      <c r="B57" s="929"/>
      <c r="C57" s="496" t="s">
        <v>393</v>
      </c>
      <c r="D57" s="91" t="s">
        <v>226</v>
      </c>
      <c r="E57" s="497" t="s">
        <v>363</v>
      </c>
      <c r="F57" s="101" t="s">
        <v>364</v>
      </c>
      <c r="G57" s="498" t="s">
        <v>226</v>
      </c>
    </row>
    <row r="58" spans="1:8" ht="20.149999999999999" customHeight="1" x14ac:dyDescent="0.2">
      <c r="A58" s="470"/>
      <c r="B58" s="499"/>
      <c r="C58" s="500" t="s">
        <v>394</v>
      </c>
      <c r="D58" s="102" t="s">
        <v>226</v>
      </c>
      <c r="E58" s="501" t="s">
        <v>366</v>
      </c>
      <c r="F58" s="502"/>
      <c r="G58" s="498" t="s">
        <v>226</v>
      </c>
    </row>
    <row r="59" spans="1:8" ht="20.149999999999999" customHeight="1" x14ac:dyDescent="0.2">
      <c r="A59" s="471"/>
      <c r="B59" s="503"/>
      <c r="C59" s="504" t="s">
        <v>395</v>
      </c>
      <c r="D59" s="505" t="s">
        <v>226</v>
      </c>
      <c r="E59" s="506" t="s">
        <v>369</v>
      </c>
      <c r="F59" s="206" t="s">
        <v>370</v>
      </c>
      <c r="G59" s="507" t="s">
        <v>226</v>
      </c>
    </row>
    <row r="60" spans="1:8" s="48" customFormat="1" ht="25" customHeight="1" x14ac:dyDescent="0.2">
      <c r="A60" s="598" t="s">
        <v>602</v>
      </c>
      <c r="B60" s="599"/>
      <c r="C60" s="600"/>
      <c r="D60" s="601"/>
      <c r="E60" s="602"/>
      <c r="F60" s="603"/>
      <c r="G60" s="604"/>
    </row>
    <row r="61" spans="1:8" s="42" customFormat="1" ht="31.5" customHeight="1" x14ac:dyDescent="0.2">
      <c r="A61" s="605"/>
      <c r="B61" s="606" t="s">
        <v>609</v>
      </c>
      <c r="C61" s="607" t="s">
        <v>603</v>
      </c>
      <c r="D61" s="620" t="s">
        <v>607</v>
      </c>
      <c r="E61" s="622" t="s">
        <v>608</v>
      </c>
      <c r="F61" s="606" t="s">
        <v>610</v>
      </c>
      <c r="G61" s="613" t="s">
        <v>607</v>
      </c>
    </row>
    <row r="62" spans="1:8" s="42" customFormat="1" ht="70" customHeight="1" x14ac:dyDescent="0.2">
      <c r="A62" s="608"/>
      <c r="B62" s="609"/>
      <c r="C62" s="612" t="s">
        <v>605</v>
      </c>
      <c r="D62" s="621" t="s">
        <v>226</v>
      </c>
      <c r="E62" s="623" t="s">
        <v>608</v>
      </c>
      <c r="F62" s="619" t="s">
        <v>616</v>
      </c>
      <c r="G62" s="614" t="s">
        <v>226</v>
      </c>
    </row>
    <row r="63" spans="1:8" s="42" customFormat="1" ht="20" customHeight="1" x14ac:dyDescent="0.2">
      <c r="A63" s="608"/>
      <c r="B63" s="609"/>
      <c r="C63" s="612" t="s">
        <v>604</v>
      </c>
      <c r="D63" s="621" t="s">
        <v>226</v>
      </c>
      <c r="E63" s="623" t="s">
        <v>608</v>
      </c>
      <c r="F63" s="612" t="s">
        <v>610</v>
      </c>
      <c r="G63" s="614" t="s">
        <v>226</v>
      </c>
    </row>
    <row r="64" spans="1:8" s="42" customFormat="1" ht="110" customHeight="1" x14ac:dyDescent="0.2">
      <c r="A64" s="610"/>
      <c r="B64" s="611"/>
      <c r="C64" s="611" t="s">
        <v>606</v>
      </c>
      <c r="D64" s="616" t="s">
        <v>226</v>
      </c>
      <c r="E64" s="624" t="s">
        <v>608</v>
      </c>
      <c r="F64" s="617" t="s">
        <v>616</v>
      </c>
      <c r="G64" s="615" t="s">
        <v>226</v>
      </c>
    </row>
    <row r="65" spans="1:7" s="42" customFormat="1" ht="45" customHeight="1" x14ac:dyDescent="0.2">
      <c r="A65" s="610"/>
      <c r="B65" s="617" t="s">
        <v>611</v>
      </c>
      <c r="C65" s="611" t="s">
        <v>613</v>
      </c>
      <c r="D65" s="616" t="s">
        <v>607</v>
      </c>
      <c r="E65" s="624" t="s">
        <v>608</v>
      </c>
      <c r="F65" s="618" t="s">
        <v>615</v>
      </c>
      <c r="G65" s="615" t="s">
        <v>607</v>
      </c>
    </row>
    <row r="66" spans="1:7" s="31" customFormat="1" ht="46.5" customHeight="1" x14ac:dyDescent="0.2">
      <c r="A66" s="47"/>
      <c r="B66" s="162" t="s">
        <v>612</v>
      </c>
      <c r="C66" s="162" t="s">
        <v>614</v>
      </c>
      <c r="D66" s="163" t="s">
        <v>226</v>
      </c>
      <c r="E66" s="164" t="s">
        <v>227</v>
      </c>
      <c r="F66" s="618" t="s">
        <v>615</v>
      </c>
      <c r="G66" s="24" t="s">
        <v>226</v>
      </c>
    </row>
    <row r="67" spans="1:7" s="48" customFormat="1" ht="55.5" customHeight="1" x14ac:dyDescent="0.2">
      <c r="A67" s="635"/>
      <c r="B67" s="640" t="s">
        <v>623</v>
      </c>
      <c r="C67" s="636" t="s">
        <v>624</v>
      </c>
      <c r="D67" s="637" t="s">
        <v>245</v>
      </c>
      <c r="E67" s="638" t="s">
        <v>249</v>
      </c>
      <c r="F67" s="150" t="s">
        <v>625</v>
      </c>
      <c r="G67" s="639" t="s">
        <v>245</v>
      </c>
    </row>
    <row r="68" spans="1:7" s="48" customFormat="1" ht="30" customHeight="1" x14ac:dyDescent="0.2">
      <c r="A68" s="641"/>
      <c r="B68" s="919" t="s">
        <v>626</v>
      </c>
      <c r="C68" s="105" t="s">
        <v>627</v>
      </c>
      <c r="D68" s="642" t="s">
        <v>245</v>
      </c>
      <c r="E68" s="643" t="s">
        <v>249</v>
      </c>
      <c r="F68" s="656" t="s">
        <v>628</v>
      </c>
      <c r="G68" s="644" t="s">
        <v>245</v>
      </c>
    </row>
    <row r="69" spans="1:7" s="48" customFormat="1" ht="18.5" customHeight="1" x14ac:dyDescent="0.2">
      <c r="A69" s="645"/>
      <c r="B69" s="920"/>
      <c r="C69" s="222" t="s">
        <v>629</v>
      </c>
      <c r="D69" s="646" t="s">
        <v>245</v>
      </c>
      <c r="E69" s="647" t="s">
        <v>249</v>
      </c>
      <c r="F69" s="648" t="s">
        <v>563</v>
      </c>
      <c r="G69" s="649" t="s">
        <v>245</v>
      </c>
    </row>
    <row r="70" spans="1:7" s="48" customFormat="1" ht="18.5" customHeight="1" x14ac:dyDescent="0.2">
      <c r="A70" s="645"/>
      <c r="B70" s="650"/>
      <c r="C70" s="222" t="s">
        <v>630</v>
      </c>
      <c r="D70" s="646" t="s">
        <v>245</v>
      </c>
      <c r="E70" s="647" t="s">
        <v>306</v>
      </c>
      <c r="F70" s="648" t="s">
        <v>631</v>
      </c>
      <c r="G70" s="649" t="s">
        <v>245</v>
      </c>
    </row>
    <row r="71" spans="1:7" s="48" customFormat="1" ht="18.5" customHeight="1" x14ac:dyDescent="0.2">
      <c r="A71" s="651"/>
      <c r="B71" s="139"/>
      <c r="C71" s="652" t="s">
        <v>632</v>
      </c>
      <c r="D71" s="653" t="s">
        <v>245</v>
      </c>
      <c r="E71" s="654" t="s">
        <v>249</v>
      </c>
      <c r="F71" s="139" t="s">
        <v>633</v>
      </c>
      <c r="G71" s="655" t="s">
        <v>245</v>
      </c>
    </row>
    <row r="72" spans="1:7" s="48" customFormat="1" ht="44.5" customHeight="1" x14ac:dyDescent="0.2">
      <c r="A72" s="641"/>
      <c r="B72" s="656" t="s">
        <v>634</v>
      </c>
      <c r="C72" s="657" t="s">
        <v>635</v>
      </c>
      <c r="D72" s="658" t="s">
        <v>245</v>
      </c>
      <c r="E72" s="659" t="s">
        <v>249</v>
      </c>
      <c r="F72" s="662" t="s">
        <v>636</v>
      </c>
      <c r="G72" s="660" t="s">
        <v>245</v>
      </c>
    </row>
    <row r="73" spans="1:7" s="48" customFormat="1" ht="55.5" customHeight="1" x14ac:dyDescent="0.2">
      <c r="A73" s="651"/>
      <c r="B73" s="139"/>
      <c r="C73" s="652" t="s">
        <v>637</v>
      </c>
      <c r="D73" s="653" t="s">
        <v>245</v>
      </c>
      <c r="E73" s="661" t="s">
        <v>249</v>
      </c>
      <c r="F73" s="663" t="s">
        <v>638</v>
      </c>
      <c r="G73" s="655" t="s">
        <v>245</v>
      </c>
    </row>
    <row r="74" spans="1:7" s="31" customFormat="1" ht="35" customHeight="1" x14ac:dyDescent="0.2">
      <c r="A74" s="905"/>
      <c r="B74" s="921" t="s">
        <v>640</v>
      </c>
      <c r="C74" s="238" t="s">
        <v>639</v>
      </c>
      <c r="D74" s="239" t="s">
        <v>226</v>
      </c>
      <c r="E74" s="236" t="s">
        <v>279</v>
      </c>
      <c r="F74" s="129" t="s">
        <v>280</v>
      </c>
      <c r="G74" s="27" t="s">
        <v>226</v>
      </c>
    </row>
    <row r="75" spans="1:7" s="31" customFormat="1" ht="35" customHeight="1" x14ac:dyDescent="0.2">
      <c r="A75" s="907"/>
      <c r="B75" s="922"/>
      <c r="C75" s="121" t="s">
        <v>641</v>
      </c>
      <c r="D75" s="664" t="s">
        <v>226</v>
      </c>
      <c r="E75" s="173" t="s">
        <v>279</v>
      </c>
      <c r="F75" s="134"/>
      <c r="G75" s="30" t="s">
        <v>226</v>
      </c>
    </row>
    <row r="76" spans="1:7" s="31" customFormat="1" ht="65.5" customHeight="1" x14ac:dyDescent="0.2">
      <c r="A76" s="47"/>
      <c r="B76" s="665" t="s">
        <v>642</v>
      </c>
      <c r="C76" s="227" t="s">
        <v>639</v>
      </c>
      <c r="D76" s="228" t="s">
        <v>226</v>
      </c>
      <c r="E76" s="229" t="s">
        <v>279</v>
      </c>
      <c r="F76" s="666" t="s">
        <v>280</v>
      </c>
      <c r="G76" s="24" t="s">
        <v>226</v>
      </c>
    </row>
    <row r="77" spans="1:7" s="31" customFormat="1" ht="30" customHeight="1" x14ac:dyDescent="0.2">
      <c r="A77" s="905"/>
      <c r="B77" s="571" t="s">
        <v>588</v>
      </c>
      <c r="C77" s="61" t="s">
        <v>323</v>
      </c>
      <c r="D77" s="116" t="s">
        <v>226</v>
      </c>
      <c r="E77" s="62" t="s">
        <v>251</v>
      </c>
      <c r="F77" s="97"/>
      <c r="G77" s="27" t="s">
        <v>226</v>
      </c>
    </row>
    <row r="78" spans="1:7" s="31" customFormat="1" ht="19" customHeight="1" x14ac:dyDescent="0.2">
      <c r="A78" s="906"/>
      <c r="B78" s="572"/>
      <c r="C78" s="66" t="s">
        <v>643</v>
      </c>
      <c r="D78" s="117" t="s">
        <v>226</v>
      </c>
      <c r="E78" s="103" t="s">
        <v>251</v>
      </c>
      <c r="F78" s="95"/>
      <c r="G78" s="29" t="s">
        <v>226</v>
      </c>
    </row>
    <row r="79" spans="1:7" s="31" customFormat="1" ht="19" customHeight="1" x14ac:dyDescent="0.2">
      <c r="A79" s="907"/>
      <c r="B79" s="201"/>
      <c r="C79" s="201" t="s">
        <v>644</v>
      </c>
      <c r="D79" s="202" t="s">
        <v>245</v>
      </c>
      <c r="E79" s="203" t="s">
        <v>246</v>
      </c>
      <c r="F79" s="206"/>
      <c r="G79" s="26" t="s">
        <v>226</v>
      </c>
    </row>
    <row r="80" spans="1:7" s="25" customFormat="1" ht="31.5" customHeight="1" x14ac:dyDescent="0.2">
      <c r="A80" s="900"/>
      <c r="B80" s="917" t="s">
        <v>650</v>
      </c>
      <c r="C80" s="573" t="s">
        <v>645</v>
      </c>
      <c r="D80" s="106" t="s">
        <v>230</v>
      </c>
      <c r="E80" s="107" t="s">
        <v>227</v>
      </c>
      <c r="F80" s="468"/>
      <c r="G80" s="40" t="s">
        <v>226</v>
      </c>
    </row>
    <row r="81" spans="1:7" s="25" customFormat="1" ht="31.5" customHeight="1" x14ac:dyDescent="0.2">
      <c r="A81" s="902"/>
      <c r="B81" s="918"/>
      <c r="C81" s="87" t="s">
        <v>646</v>
      </c>
      <c r="D81" s="132" t="s">
        <v>230</v>
      </c>
      <c r="E81" s="133" t="s">
        <v>227</v>
      </c>
      <c r="F81" s="134"/>
      <c r="G81" s="30" t="s">
        <v>226</v>
      </c>
    </row>
    <row r="82" spans="1:7" s="25" customFormat="1" ht="55.5" customHeight="1" x14ac:dyDescent="0.2">
      <c r="A82" s="125"/>
      <c r="B82" s="686" t="s">
        <v>657</v>
      </c>
      <c r="C82" s="149" t="s">
        <v>658</v>
      </c>
      <c r="D82" s="508" t="s">
        <v>226</v>
      </c>
      <c r="E82" s="509" t="s">
        <v>249</v>
      </c>
      <c r="F82" s="510" t="s">
        <v>322</v>
      </c>
      <c r="G82" s="511" t="s">
        <v>226</v>
      </c>
    </row>
  </sheetData>
  <mergeCells count="20">
    <mergeCell ref="B56:B57"/>
    <mergeCell ref="D4:E4"/>
    <mergeCell ref="A16:A17"/>
    <mergeCell ref="A1:G1"/>
    <mergeCell ref="B52:B53"/>
    <mergeCell ref="A10:A12"/>
    <mergeCell ref="A25:A29"/>
    <mergeCell ref="A6:A9"/>
    <mergeCell ref="B19:B20"/>
    <mergeCell ref="B6:B9"/>
    <mergeCell ref="A43:A45"/>
    <mergeCell ref="A46:A47"/>
    <mergeCell ref="A52:A55"/>
    <mergeCell ref="B27:B29"/>
    <mergeCell ref="B68:B69"/>
    <mergeCell ref="A74:A75"/>
    <mergeCell ref="B74:B75"/>
    <mergeCell ref="A77:A79"/>
    <mergeCell ref="A80:A81"/>
    <mergeCell ref="B80:B81"/>
  </mergeCells>
  <phoneticPr fontId="4"/>
  <printOptions horizontalCentered="1"/>
  <pageMargins left="0.39370078740157483" right="0.39370078740157483" top="0.59055118110236227" bottom="0.59055118110236227" header="0.39370078740157483" footer="0.19685039370078741"/>
  <pageSetup paperSize="9" fitToHeight="4" orientation="landscape" r:id="rId1"/>
  <headerFooter alignWithMargins="0">
    <oddFooter>&amp;R&amp;10&amp;A（&amp;P/&amp;N）</oddFooter>
  </headerFooter>
  <rowBreaks count="1" manualBreakCount="1">
    <brk id="59" max="6"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189"/>
  <sheetViews>
    <sheetView view="pageBreakPreview" zoomScaleNormal="100" zoomScaleSheetLayoutView="100" workbookViewId="0">
      <selection activeCell="D2" sqref="D2"/>
    </sheetView>
  </sheetViews>
  <sheetFormatPr defaultColWidth="9" defaultRowHeight="13" x14ac:dyDescent="0.2"/>
  <cols>
    <col min="1" max="1" width="2.6328125" style="248" customWidth="1"/>
    <col min="2" max="3" width="2.6328125" style="249" customWidth="1"/>
    <col min="4" max="4" width="7.6328125" style="249" customWidth="1"/>
    <col min="5" max="5" width="2.6328125" style="248" customWidth="1"/>
    <col min="6" max="7" width="2.6328125" style="249" customWidth="1"/>
    <col min="8" max="8" width="41.6328125" style="249" customWidth="1"/>
    <col min="9" max="9" width="12.6328125" style="251" customWidth="1"/>
    <col min="10" max="12" width="2.6328125" style="248" customWidth="1"/>
    <col min="13" max="13" width="11.6328125" style="251" customWidth="1"/>
    <col min="14" max="16384" width="9" style="249"/>
  </cols>
  <sheetData>
    <row r="1" spans="1:13" ht="13.5" customHeight="1" x14ac:dyDescent="0.2">
      <c r="H1" s="250" t="s">
        <v>396</v>
      </c>
    </row>
    <row r="2" spans="1:13" ht="13.5" thickBot="1" x14ac:dyDescent="0.25">
      <c r="H2" s="252" t="s">
        <v>397</v>
      </c>
    </row>
    <row r="3" spans="1:13" ht="18" customHeight="1" x14ac:dyDescent="0.2">
      <c r="D3" s="1038" t="s">
        <v>398</v>
      </c>
      <c r="E3" s="1039"/>
      <c r="F3" s="1039"/>
      <c r="G3" s="1039"/>
      <c r="H3" s="1040"/>
      <c r="I3" s="1041"/>
      <c r="J3" s="1041"/>
      <c r="K3" s="1041"/>
      <c r="L3" s="1042"/>
    </row>
    <row r="4" spans="1:13" ht="18" customHeight="1" x14ac:dyDescent="0.2">
      <c r="D4" s="1013" t="s">
        <v>399</v>
      </c>
      <c r="E4" s="1014"/>
      <c r="F4" s="1014"/>
      <c r="G4" s="1014"/>
      <c r="H4" s="1015"/>
      <c r="I4" s="1016"/>
      <c r="J4" s="1016"/>
      <c r="K4" s="1016"/>
      <c r="L4" s="1017"/>
    </row>
    <row r="5" spans="1:13" ht="18" customHeight="1" x14ac:dyDescent="0.2">
      <c r="D5" s="1013" t="s">
        <v>400</v>
      </c>
      <c r="E5" s="1014"/>
      <c r="F5" s="1014"/>
      <c r="G5" s="1014"/>
      <c r="H5" s="1015"/>
      <c r="I5" s="1016"/>
      <c r="J5" s="1016"/>
      <c r="K5" s="1016"/>
      <c r="L5" s="1017"/>
    </row>
    <row r="6" spans="1:13" ht="18" customHeight="1" x14ac:dyDescent="0.2">
      <c r="D6" s="1013" t="s">
        <v>401</v>
      </c>
      <c r="E6" s="1014"/>
      <c r="F6" s="1014"/>
      <c r="G6" s="1014"/>
      <c r="H6" s="1015"/>
      <c r="I6" s="1016"/>
      <c r="J6" s="1016"/>
      <c r="K6" s="1016"/>
      <c r="L6" s="1017"/>
    </row>
    <row r="7" spans="1:13" ht="18" customHeight="1" x14ac:dyDescent="0.2">
      <c r="D7" s="1013" t="s">
        <v>402</v>
      </c>
      <c r="E7" s="1014"/>
      <c r="F7" s="1014"/>
      <c r="G7" s="1014"/>
      <c r="H7" s="1015"/>
      <c r="I7" s="1016"/>
      <c r="J7" s="1016"/>
      <c r="K7" s="1016"/>
      <c r="L7" s="1017"/>
    </row>
    <row r="8" spans="1:13" ht="18" customHeight="1" thickBot="1" x14ac:dyDescent="0.25">
      <c r="D8" s="1018" t="s">
        <v>403</v>
      </c>
      <c r="E8" s="1019"/>
      <c r="F8" s="1019"/>
      <c r="G8" s="1019"/>
      <c r="H8" s="1020"/>
      <c r="I8" s="1021"/>
      <c r="J8" s="1021"/>
      <c r="K8" s="1021"/>
      <c r="L8" s="1022"/>
    </row>
    <row r="10" spans="1:13" ht="9" customHeight="1" x14ac:dyDescent="0.2">
      <c r="A10" s="1023" t="s">
        <v>220</v>
      </c>
      <c r="B10" s="1024"/>
      <c r="C10" s="1024"/>
      <c r="D10" s="1025"/>
      <c r="E10" s="1023" t="s">
        <v>404</v>
      </c>
      <c r="F10" s="1024"/>
      <c r="G10" s="1024"/>
      <c r="H10" s="1025"/>
      <c r="I10" s="1010" t="s">
        <v>405</v>
      </c>
      <c r="J10" s="1043" t="s">
        <v>222</v>
      </c>
      <c r="K10" s="1044"/>
      <c r="L10" s="1045"/>
      <c r="M10" s="1010" t="s">
        <v>223</v>
      </c>
    </row>
    <row r="11" spans="1:13" ht="18" customHeight="1" x14ac:dyDescent="0.2">
      <c r="A11" s="1026"/>
      <c r="B11" s="1027"/>
      <c r="C11" s="1027"/>
      <c r="D11" s="1028"/>
      <c r="E11" s="1026"/>
      <c r="F11" s="1027"/>
      <c r="G11" s="1027"/>
      <c r="H11" s="1028"/>
      <c r="I11" s="1011"/>
      <c r="J11" s="253" t="s">
        <v>406</v>
      </c>
      <c r="K11" s="254" t="s">
        <v>407</v>
      </c>
      <c r="L11" s="255" t="s">
        <v>408</v>
      </c>
      <c r="M11" s="1011"/>
    </row>
    <row r="12" spans="1:13" x14ac:dyDescent="0.2">
      <c r="A12" s="256" t="s">
        <v>409</v>
      </c>
      <c r="B12" s="257"/>
      <c r="C12" s="257"/>
      <c r="D12" s="257"/>
      <c r="E12" s="258"/>
      <c r="F12" s="259"/>
      <c r="G12" s="259"/>
      <c r="H12" s="259"/>
      <c r="I12" s="260"/>
      <c r="J12" s="261"/>
      <c r="K12" s="261"/>
      <c r="L12" s="261"/>
      <c r="M12" s="262"/>
    </row>
    <row r="13" spans="1:13" ht="40.5" customHeight="1" x14ac:dyDescent="0.2">
      <c r="A13" s="973" t="s">
        <v>410</v>
      </c>
      <c r="B13" s="974"/>
      <c r="C13" s="974"/>
      <c r="D13" s="975"/>
      <c r="E13" s="945" t="s">
        <v>411</v>
      </c>
      <c r="F13" s="946"/>
      <c r="G13" s="946"/>
      <c r="H13" s="947"/>
      <c r="I13" s="263" t="s">
        <v>412</v>
      </c>
      <c r="J13" s="264" t="s">
        <v>245</v>
      </c>
      <c r="K13" s="265" t="s">
        <v>226</v>
      </c>
      <c r="L13" s="266"/>
      <c r="M13" s="1012" t="s">
        <v>413</v>
      </c>
    </row>
    <row r="14" spans="1:13" ht="13.5" customHeight="1" x14ac:dyDescent="0.2">
      <c r="A14" s="934"/>
      <c r="B14" s="941"/>
      <c r="C14" s="941"/>
      <c r="D14" s="936"/>
      <c r="E14" s="270"/>
      <c r="F14" s="271"/>
      <c r="G14" s="271"/>
      <c r="H14" s="272"/>
      <c r="I14" s="273"/>
      <c r="J14" s="274"/>
      <c r="K14" s="275"/>
      <c r="L14" s="276"/>
      <c r="M14" s="940"/>
    </row>
    <row r="15" spans="1:13" ht="13.5" customHeight="1" x14ac:dyDescent="0.2">
      <c r="A15" s="934"/>
      <c r="B15" s="941"/>
      <c r="C15" s="941"/>
      <c r="D15" s="936"/>
      <c r="E15" s="270"/>
      <c r="F15" s="271" t="s">
        <v>414</v>
      </c>
      <c r="G15" s="955" t="s">
        <v>415</v>
      </c>
      <c r="H15" s="939"/>
      <c r="I15" s="273"/>
      <c r="J15" s="274"/>
      <c r="K15" s="275"/>
      <c r="L15" s="276"/>
      <c r="M15" s="940"/>
    </row>
    <row r="16" spans="1:13" ht="13.5" customHeight="1" x14ac:dyDescent="0.2">
      <c r="A16" s="934"/>
      <c r="B16" s="941"/>
      <c r="C16" s="941"/>
      <c r="D16" s="936"/>
      <c r="E16" s="270"/>
      <c r="F16" s="271"/>
      <c r="G16" s="271"/>
      <c r="H16" s="272"/>
      <c r="I16" s="273"/>
      <c r="J16" s="274"/>
      <c r="K16" s="275"/>
      <c r="L16" s="276"/>
      <c r="M16" s="940"/>
    </row>
    <row r="17" spans="1:13" ht="13.5" customHeight="1" x14ac:dyDescent="0.2">
      <c r="A17" s="934"/>
      <c r="B17" s="941"/>
      <c r="C17" s="941"/>
      <c r="D17" s="936"/>
      <c r="E17" s="270"/>
      <c r="F17" s="271" t="s">
        <v>16</v>
      </c>
      <c r="G17" s="955" t="s">
        <v>416</v>
      </c>
      <c r="H17" s="939"/>
      <c r="I17" s="273"/>
      <c r="J17" s="274"/>
      <c r="K17" s="275"/>
      <c r="L17" s="276"/>
      <c r="M17" s="273"/>
    </row>
    <row r="18" spans="1:13" ht="13.5" customHeight="1" x14ac:dyDescent="0.2">
      <c r="A18" s="934"/>
      <c r="B18" s="941"/>
      <c r="C18" s="941"/>
      <c r="D18" s="936"/>
      <c r="E18" s="270"/>
      <c r="F18" s="271"/>
      <c r="G18" s="271"/>
      <c r="H18" s="277" t="s">
        <v>417</v>
      </c>
      <c r="I18" s="273"/>
      <c r="J18" s="274"/>
      <c r="K18" s="275"/>
      <c r="L18" s="276"/>
      <c r="M18" s="273"/>
    </row>
    <row r="19" spans="1:13" ht="13.5" customHeight="1" x14ac:dyDescent="0.2">
      <c r="A19" s="934"/>
      <c r="B19" s="941"/>
      <c r="C19" s="941"/>
      <c r="D19" s="936"/>
      <c r="E19" s="270"/>
      <c r="F19" s="271" t="s">
        <v>20</v>
      </c>
      <c r="G19" s="955" t="s">
        <v>418</v>
      </c>
      <c r="H19" s="939"/>
      <c r="I19" s="273"/>
      <c r="J19" s="274"/>
      <c r="K19" s="275"/>
      <c r="L19" s="276"/>
      <c r="M19" s="273"/>
    </row>
    <row r="20" spans="1:13" ht="13.5" customHeight="1" x14ac:dyDescent="0.2">
      <c r="A20" s="934"/>
      <c r="B20" s="941"/>
      <c r="C20" s="941"/>
      <c r="D20" s="936"/>
      <c r="E20" s="270"/>
      <c r="F20" s="271"/>
      <c r="G20" s="271"/>
      <c r="H20" s="277" t="s">
        <v>419</v>
      </c>
      <c r="I20" s="273"/>
      <c r="J20" s="274"/>
      <c r="K20" s="275"/>
      <c r="L20" s="276"/>
      <c r="M20" s="273"/>
    </row>
    <row r="21" spans="1:13" ht="27" customHeight="1" x14ac:dyDescent="0.2">
      <c r="A21" s="934"/>
      <c r="B21" s="941"/>
      <c r="C21" s="941"/>
      <c r="D21" s="936"/>
      <c r="E21" s="270"/>
      <c r="F21" s="271" t="s">
        <v>420</v>
      </c>
      <c r="G21" s="955" t="s">
        <v>421</v>
      </c>
      <c r="H21" s="939"/>
      <c r="I21" s="273"/>
      <c r="J21" s="274"/>
      <c r="K21" s="275"/>
      <c r="L21" s="276"/>
      <c r="M21" s="273"/>
    </row>
    <row r="22" spans="1:13" ht="13.5" customHeight="1" x14ac:dyDescent="0.2">
      <c r="A22" s="934"/>
      <c r="B22" s="941"/>
      <c r="C22" s="941"/>
      <c r="D22" s="936"/>
      <c r="E22" s="270"/>
      <c r="F22" s="271"/>
      <c r="G22" s="271"/>
      <c r="H22" s="277" t="s">
        <v>419</v>
      </c>
      <c r="I22" s="273"/>
      <c r="J22" s="274"/>
      <c r="K22" s="275"/>
      <c r="L22" s="276"/>
      <c r="M22" s="273"/>
    </row>
    <row r="23" spans="1:13" ht="13.5" customHeight="1" x14ac:dyDescent="0.2">
      <c r="A23" s="934"/>
      <c r="B23" s="941"/>
      <c r="C23" s="941"/>
      <c r="D23" s="936"/>
      <c r="E23" s="270"/>
      <c r="F23" s="271" t="s">
        <v>422</v>
      </c>
      <c r="G23" s="955" t="s">
        <v>423</v>
      </c>
      <c r="H23" s="939"/>
      <c r="I23" s="273"/>
      <c r="J23" s="274"/>
      <c r="K23" s="275"/>
      <c r="L23" s="276"/>
      <c r="M23" s="273"/>
    </row>
    <row r="24" spans="1:13" ht="13.5" customHeight="1" x14ac:dyDescent="0.2">
      <c r="A24" s="934"/>
      <c r="B24" s="941"/>
      <c r="C24" s="941"/>
      <c r="D24" s="936"/>
      <c r="E24" s="270"/>
      <c r="F24" s="271"/>
      <c r="G24" s="278"/>
      <c r="H24" s="279" t="s">
        <v>417</v>
      </c>
      <c r="I24" s="273"/>
      <c r="J24" s="274"/>
      <c r="K24" s="275"/>
      <c r="L24" s="276"/>
      <c r="M24" s="273"/>
    </row>
    <row r="25" spans="1:13" ht="13.5" customHeight="1" x14ac:dyDescent="0.2">
      <c r="A25" s="267"/>
      <c r="B25" s="268"/>
      <c r="C25" s="268"/>
      <c r="D25" s="269"/>
      <c r="E25" s="280"/>
      <c r="F25" s="281"/>
      <c r="G25" s="282"/>
      <c r="H25" s="283"/>
      <c r="I25" s="284"/>
      <c r="J25" s="285"/>
      <c r="K25" s="286"/>
      <c r="L25" s="287"/>
      <c r="M25" s="284"/>
    </row>
    <row r="26" spans="1:13" ht="13.5" customHeight="1" x14ac:dyDescent="0.2">
      <c r="A26" s="267"/>
      <c r="B26" s="268"/>
      <c r="C26" s="268"/>
      <c r="D26" s="269"/>
      <c r="E26" s="961" t="s">
        <v>424</v>
      </c>
      <c r="F26" s="962"/>
      <c r="G26" s="962"/>
      <c r="H26" s="963"/>
      <c r="I26" s="273"/>
      <c r="J26" s="264" t="s">
        <v>245</v>
      </c>
      <c r="K26" s="265" t="s">
        <v>226</v>
      </c>
      <c r="L26" s="276"/>
      <c r="M26" s="273"/>
    </row>
    <row r="27" spans="1:13" ht="13.5" customHeight="1" x14ac:dyDescent="0.2">
      <c r="A27" s="288"/>
      <c r="B27" s="289"/>
      <c r="C27" s="289"/>
      <c r="D27" s="290"/>
      <c r="E27" s="291"/>
      <c r="F27" s="292"/>
      <c r="G27" s="292"/>
      <c r="H27" s="293"/>
      <c r="I27" s="294"/>
      <c r="J27" s="295"/>
      <c r="K27" s="296"/>
      <c r="L27" s="297"/>
      <c r="M27" s="294"/>
    </row>
    <row r="28" spans="1:13" ht="27" customHeight="1" x14ac:dyDescent="0.2">
      <c r="A28" s="934" t="s">
        <v>425</v>
      </c>
      <c r="B28" s="941"/>
      <c r="C28" s="941"/>
      <c r="D28" s="936"/>
      <c r="E28" s="937" t="s">
        <v>426</v>
      </c>
      <c r="F28" s="955"/>
      <c r="G28" s="955"/>
      <c r="H28" s="939"/>
      <c r="I28" s="273" t="s">
        <v>427</v>
      </c>
      <c r="J28" s="274" t="s">
        <v>245</v>
      </c>
      <c r="K28" s="275" t="s">
        <v>226</v>
      </c>
      <c r="L28" s="276"/>
      <c r="M28" s="273"/>
    </row>
    <row r="29" spans="1:13" ht="13.5" customHeight="1" x14ac:dyDescent="0.2">
      <c r="A29" s="934"/>
      <c r="B29" s="941"/>
      <c r="C29" s="941"/>
      <c r="D29" s="936"/>
      <c r="E29" s="280"/>
      <c r="F29" s="281"/>
      <c r="G29" s="281"/>
      <c r="H29" s="298"/>
      <c r="I29" s="284"/>
      <c r="J29" s="285"/>
      <c r="K29" s="286"/>
      <c r="L29" s="287"/>
      <c r="M29" s="284"/>
    </row>
    <row r="30" spans="1:13" ht="27" customHeight="1" x14ac:dyDescent="0.2">
      <c r="A30" s="299"/>
      <c r="B30" s="278"/>
      <c r="C30" s="278"/>
      <c r="D30" s="300"/>
      <c r="E30" s="999" t="s">
        <v>428</v>
      </c>
      <c r="F30" s="1000"/>
      <c r="G30" s="1000"/>
      <c r="H30" s="1001"/>
      <c r="I30" s="301"/>
      <c r="J30" s="264" t="s">
        <v>245</v>
      </c>
      <c r="K30" s="265" t="s">
        <v>226</v>
      </c>
      <c r="L30" s="266"/>
      <c r="M30" s="968" t="s">
        <v>429</v>
      </c>
    </row>
    <row r="31" spans="1:13" ht="13.5" customHeight="1" x14ac:dyDescent="0.2">
      <c r="A31" s="934"/>
      <c r="B31" s="941"/>
      <c r="C31" s="941"/>
      <c r="D31" s="936"/>
      <c r="E31" s="302"/>
      <c r="F31" s="271" t="s">
        <v>430</v>
      </c>
      <c r="G31" s="955" t="s">
        <v>431</v>
      </c>
      <c r="H31" s="939"/>
      <c r="I31" s="273"/>
      <c r="J31" s="274"/>
      <c r="K31" s="275"/>
      <c r="L31" s="276"/>
      <c r="M31" s="1009"/>
    </row>
    <row r="32" spans="1:13" ht="27" customHeight="1" x14ac:dyDescent="0.2">
      <c r="A32" s="934"/>
      <c r="B32" s="941"/>
      <c r="C32" s="941"/>
      <c r="D32" s="936"/>
      <c r="E32" s="270"/>
      <c r="F32" s="271" t="s">
        <v>430</v>
      </c>
      <c r="G32" s="955" t="s">
        <v>432</v>
      </c>
      <c r="H32" s="939"/>
      <c r="I32" s="273"/>
      <c r="J32" s="274"/>
      <c r="K32" s="275"/>
      <c r="L32" s="276"/>
      <c r="M32" s="1009"/>
    </row>
    <row r="33" spans="1:13" ht="13.5" customHeight="1" x14ac:dyDescent="0.2">
      <c r="A33" s="934"/>
      <c r="B33" s="941"/>
      <c r="C33" s="941"/>
      <c r="D33" s="936"/>
      <c r="E33" s="270"/>
      <c r="F33" s="271"/>
      <c r="G33" s="955" t="s">
        <v>433</v>
      </c>
      <c r="H33" s="939"/>
      <c r="I33" s="273"/>
      <c r="J33" s="274"/>
      <c r="K33" s="275"/>
      <c r="L33" s="276"/>
      <c r="M33" s="273"/>
    </row>
    <row r="34" spans="1:13" ht="40.5" customHeight="1" x14ac:dyDescent="0.2">
      <c r="A34" s="934"/>
      <c r="B34" s="941"/>
      <c r="C34" s="941"/>
      <c r="D34" s="936"/>
      <c r="E34" s="270"/>
      <c r="F34" s="271" t="s">
        <v>430</v>
      </c>
      <c r="G34" s="955" t="s">
        <v>592</v>
      </c>
      <c r="H34" s="939"/>
      <c r="I34" s="273"/>
      <c r="J34" s="274"/>
      <c r="K34" s="275"/>
      <c r="L34" s="276"/>
      <c r="M34" s="273"/>
    </row>
    <row r="35" spans="1:13" ht="13.5" customHeight="1" x14ac:dyDescent="0.2">
      <c r="A35" s="934"/>
      <c r="B35" s="941"/>
      <c r="C35" s="941"/>
      <c r="D35" s="936"/>
      <c r="E35" s="270"/>
      <c r="F35" s="271"/>
      <c r="G35" s="271"/>
      <c r="H35" s="272" t="s">
        <v>434</v>
      </c>
      <c r="I35" s="273"/>
      <c r="J35" s="274"/>
      <c r="K35" s="275"/>
      <c r="L35" s="276"/>
      <c r="M35" s="273"/>
    </row>
    <row r="36" spans="1:13" ht="13.5" customHeight="1" x14ac:dyDescent="0.2">
      <c r="A36" s="934"/>
      <c r="B36" s="941"/>
      <c r="C36" s="941"/>
      <c r="D36" s="936"/>
      <c r="E36" s="270"/>
      <c r="F36" s="271"/>
      <c r="G36" s="271"/>
      <c r="H36" s="272" t="s">
        <v>435</v>
      </c>
      <c r="I36" s="273"/>
      <c r="J36" s="274"/>
      <c r="K36" s="275"/>
      <c r="L36" s="276"/>
      <c r="M36" s="273"/>
    </row>
    <row r="37" spans="1:13" ht="13.5" customHeight="1" x14ac:dyDescent="0.2">
      <c r="A37" s="934"/>
      <c r="B37" s="941"/>
      <c r="C37" s="941"/>
      <c r="D37" s="936"/>
      <c r="E37" s="270"/>
      <c r="F37" s="271"/>
      <c r="G37" s="271"/>
      <c r="H37" s="272" t="s">
        <v>436</v>
      </c>
      <c r="I37" s="273"/>
      <c r="J37" s="274"/>
      <c r="K37" s="275"/>
      <c r="L37" s="276"/>
      <c r="M37" s="273"/>
    </row>
    <row r="38" spans="1:13" x14ac:dyDescent="0.2">
      <c r="A38" s="303"/>
      <c r="B38" s="304"/>
      <c r="C38" s="304"/>
      <c r="D38" s="305"/>
      <c r="E38" s="306"/>
      <c r="F38" s="307"/>
      <c r="G38" s="307"/>
      <c r="H38" s="308"/>
      <c r="I38" s="309"/>
      <c r="J38" s="310"/>
      <c r="K38" s="311"/>
      <c r="L38" s="312"/>
      <c r="M38" s="309"/>
    </row>
    <row r="39" spans="1:13" x14ac:dyDescent="0.2">
      <c r="A39" s="313" t="s">
        <v>437</v>
      </c>
      <c r="B39" s="314"/>
      <c r="C39" s="314"/>
      <c r="D39" s="314"/>
      <c r="E39" s="315"/>
      <c r="F39" s="316"/>
      <c r="G39" s="316"/>
      <c r="H39" s="316"/>
      <c r="I39" s="317"/>
      <c r="J39" s="318"/>
      <c r="K39" s="318"/>
      <c r="L39" s="318"/>
      <c r="M39" s="319"/>
    </row>
    <row r="40" spans="1:13" ht="40.5" customHeight="1" x14ac:dyDescent="0.2">
      <c r="A40" s="934" t="s">
        <v>438</v>
      </c>
      <c r="B40" s="941"/>
      <c r="C40" s="941"/>
      <c r="D40" s="936"/>
      <c r="E40" s="937" t="s">
        <v>439</v>
      </c>
      <c r="F40" s="955"/>
      <c r="G40" s="955"/>
      <c r="H40" s="939"/>
      <c r="I40" s="273" t="s">
        <v>440</v>
      </c>
      <c r="J40" s="274" t="s">
        <v>245</v>
      </c>
      <c r="K40" s="275" t="s">
        <v>226</v>
      </c>
      <c r="L40" s="276"/>
      <c r="M40" s="1008" t="s">
        <v>441</v>
      </c>
    </row>
    <row r="41" spans="1:13" ht="40.5" customHeight="1" x14ac:dyDescent="0.2">
      <c r="A41" s="934"/>
      <c r="B41" s="941"/>
      <c r="C41" s="941"/>
      <c r="D41" s="936"/>
      <c r="E41" s="270"/>
      <c r="F41" s="271" t="s">
        <v>442</v>
      </c>
      <c r="G41" s="955" t="s">
        <v>443</v>
      </c>
      <c r="H41" s="939"/>
      <c r="I41" s="273"/>
      <c r="J41" s="274"/>
      <c r="K41" s="275"/>
      <c r="L41" s="276"/>
      <c r="M41" s="1009"/>
    </row>
    <row r="42" spans="1:13" ht="13.5" customHeight="1" x14ac:dyDescent="0.2">
      <c r="A42" s="299"/>
      <c r="B42" s="278"/>
      <c r="C42" s="278"/>
      <c r="D42" s="300"/>
      <c r="E42" s="320"/>
      <c r="F42" s="321"/>
      <c r="G42" s="321"/>
      <c r="H42" s="322"/>
      <c r="I42" s="301"/>
      <c r="J42" s="323"/>
      <c r="K42" s="324"/>
      <c r="L42" s="325"/>
      <c r="M42" s="301"/>
    </row>
    <row r="43" spans="1:13" ht="40.5" customHeight="1" x14ac:dyDescent="0.2">
      <c r="A43" s="973" t="s">
        <v>444</v>
      </c>
      <c r="B43" s="974"/>
      <c r="C43" s="974"/>
      <c r="D43" s="975"/>
      <c r="E43" s="945" t="s">
        <v>445</v>
      </c>
      <c r="F43" s="946"/>
      <c r="G43" s="946"/>
      <c r="H43" s="947"/>
      <c r="I43" s="263" t="s">
        <v>446</v>
      </c>
      <c r="J43" s="264" t="s">
        <v>245</v>
      </c>
      <c r="K43" s="265" t="s">
        <v>245</v>
      </c>
      <c r="L43" s="266"/>
      <c r="M43" s="326" t="s">
        <v>447</v>
      </c>
    </row>
    <row r="44" spans="1:13" ht="13.5" customHeight="1" x14ac:dyDescent="0.2">
      <c r="A44" s="327"/>
      <c r="B44" s="282"/>
      <c r="C44" s="282"/>
      <c r="D44" s="328"/>
      <c r="E44" s="291"/>
      <c r="F44" s="292"/>
      <c r="G44" s="292"/>
      <c r="H44" s="293"/>
      <c r="I44" s="294"/>
      <c r="J44" s="295"/>
      <c r="K44" s="296"/>
      <c r="L44" s="297"/>
      <c r="M44" s="294"/>
    </row>
    <row r="45" spans="1:13" ht="27" customHeight="1" x14ac:dyDescent="0.2">
      <c r="A45" s="934" t="s">
        <v>448</v>
      </c>
      <c r="B45" s="941"/>
      <c r="C45" s="941"/>
      <c r="D45" s="936"/>
      <c r="E45" s="937" t="s">
        <v>449</v>
      </c>
      <c r="F45" s="955"/>
      <c r="G45" s="955"/>
      <c r="H45" s="939"/>
      <c r="I45" s="273" t="s">
        <v>450</v>
      </c>
      <c r="J45" s="274" t="s">
        <v>245</v>
      </c>
      <c r="K45" s="275" t="s">
        <v>245</v>
      </c>
      <c r="L45" s="276"/>
      <c r="M45" s="273" t="s">
        <v>451</v>
      </c>
    </row>
    <row r="46" spans="1:13" ht="13.5" customHeight="1" x14ac:dyDescent="0.2">
      <c r="A46" s="327"/>
      <c r="B46" s="282"/>
      <c r="C46" s="282"/>
      <c r="D46" s="328"/>
      <c r="E46" s="291"/>
      <c r="F46" s="292"/>
      <c r="G46" s="292"/>
      <c r="H46" s="293"/>
      <c r="I46" s="294"/>
      <c r="J46" s="295"/>
      <c r="K46" s="296"/>
      <c r="L46" s="297"/>
      <c r="M46" s="294"/>
    </row>
    <row r="47" spans="1:13" ht="54" customHeight="1" x14ac:dyDescent="0.2">
      <c r="A47" s="934" t="s">
        <v>452</v>
      </c>
      <c r="B47" s="941"/>
      <c r="C47" s="941"/>
      <c r="D47" s="936"/>
      <c r="E47" s="937" t="s">
        <v>453</v>
      </c>
      <c r="F47" s="955"/>
      <c r="G47" s="955"/>
      <c r="H47" s="939"/>
      <c r="I47" s="273" t="s">
        <v>454</v>
      </c>
      <c r="J47" s="274" t="s">
        <v>245</v>
      </c>
      <c r="K47" s="275" t="s">
        <v>245</v>
      </c>
      <c r="L47" s="276"/>
      <c r="M47" s="273" t="s">
        <v>451</v>
      </c>
    </row>
    <row r="48" spans="1:13" ht="13.5" customHeight="1" x14ac:dyDescent="0.2">
      <c r="A48" s="299"/>
      <c r="B48" s="278"/>
      <c r="C48" s="278"/>
      <c r="D48" s="300"/>
      <c r="E48" s="320"/>
      <c r="F48" s="321"/>
      <c r="G48" s="321"/>
      <c r="H48" s="322"/>
      <c r="I48" s="301"/>
      <c r="J48" s="323"/>
      <c r="K48" s="324"/>
      <c r="L48" s="325"/>
      <c r="M48" s="301"/>
    </row>
    <row r="49" spans="1:13" ht="40.5" customHeight="1" x14ac:dyDescent="0.2">
      <c r="A49" s="973" t="s">
        <v>455</v>
      </c>
      <c r="B49" s="974"/>
      <c r="C49" s="974"/>
      <c r="D49" s="975"/>
      <c r="E49" s="945" t="s">
        <v>456</v>
      </c>
      <c r="F49" s="946"/>
      <c r="G49" s="946"/>
      <c r="H49" s="947"/>
      <c r="I49" s="263" t="s">
        <v>457</v>
      </c>
      <c r="J49" s="264" t="s">
        <v>245</v>
      </c>
      <c r="K49" s="265" t="s">
        <v>245</v>
      </c>
      <c r="L49" s="266"/>
      <c r="M49" s="263" t="s">
        <v>458</v>
      </c>
    </row>
    <row r="50" spans="1:13" ht="13.5" customHeight="1" x14ac:dyDescent="0.2">
      <c r="A50" s="327"/>
      <c r="B50" s="282"/>
      <c r="C50" s="282"/>
      <c r="D50" s="328"/>
      <c r="E50" s="291"/>
      <c r="F50" s="292"/>
      <c r="G50" s="292"/>
      <c r="H50" s="293"/>
      <c r="I50" s="294"/>
      <c r="J50" s="295"/>
      <c r="K50" s="296"/>
      <c r="L50" s="297"/>
      <c r="M50" s="294"/>
    </row>
    <row r="51" spans="1:13" ht="31.5" customHeight="1" x14ac:dyDescent="0.2">
      <c r="A51" s="934" t="s">
        <v>459</v>
      </c>
      <c r="B51" s="941"/>
      <c r="C51" s="941"/>
      <c r="D51" s="936"/>
      <c r="E51" s="961" t="s">
        <v>460</v>
      </c>
      <c r="F51" s="962"/>
      <c r="G51" s="962"/>
      <c r="H51" s="963"/>
      <c r="I51" s="263" t="s">
        <v>461</v>
      </c>
      <c r="J51" s="948" t="s">
        <v>245</v>
      </c>
      <c r="K51" s="950" t="s">
        <v>245</v>
      </c>
      <c r="L51" s="266"/>
      <c r="M51" s="329" t="s">
        <v>462</v>
      </c>
    </row>
    <row r="52" spans="1:13" ht="13.5" customHeight="1" x14ac:dyDescent="0.2">
      <c r="A52" s="299"/>
      <c r="B52" s="278"/>
      <c r="C52" s="278"/>
      <c r="D52" s="300"/>
      <c r="E52" s="291"/>
      <c r="F52" s="292"/>
      <c r="G52" s="292"/>
      <c r="H52" s="293"/>
      <c r="I52" s="294"/>
      <c r="J52" s="1006"/>
      <c r="K52" s="1007"/>
      <c r="L52" s="297"/>
      <c r="M52" s="301"/>
    </row>
    <row r="53" spans="1:13" ht="67.5" customHeight="1" x14ac:dyDescent="0.2">
      <c r="A53" s="934"/>
      <c r="B53" s="941"/>
      <c r="C53" s="941"/>
      <c r="D53" s="936"/>
      <c r="E53" s="945" t="s">
        <v>463</v>
      </c>
      <c r="F53" s="946"/>
      <c r="G53" s="946"/>
      <c r="H53" s="947"/>
      <c r="I53" s="263"/>
      <c r="J53" s="264" t="s">
        <v>245</v>
      </c>
      <c r="K53" s="265" t="s">
        <v>226</v>
      </c>
      <c r="L53" s="266"/>
      <c r="M53" s="333"/>
    </row>
    <row r="54" spans="1:13" ht="13.5" customHeight="1" x14ac:dyDescent="0.2">
      <c r="A54" s="327"/>
      <c r="B54" s="282"/>
      <c r="C54" s="282"/>
      <c r="D54" s="328"/>
      <c r="E54" s="291"/>
      <c r="F54" s="292"/>
      <c r="G54" s="292"/>
      <c r="H54" s="293"/>
      <c r="I54" s="294"/>
      <c r="J54" s="295"/>
      <c r="K54" s="296"/>
      <c r="L54" s="297"/>
      <c r="M54" s="294"/>
    </row>
    <row r="55" spans="1:13" ht="27" customHeight="1" x14ac:dyDescent="0.2">
      <c r="A55" s="973" t="s">
        <v>464</v>
      </c>
      <c r="B55" s="974"/>
      <c r="C55" s="974"/>
      <c r="D55" s="975"/>
      <c r="E55" s="945" t="s">
        <v>465</v>
      </c>
      <c r="F55" s="946"/>
      <c r="G55" s="946"/>
      <c r="H55" s="947"/>
      <c r="I55" s="263" t="s">
        <v>466</v>
      </c>
      <c r="J55" s="264" t="s">
        <v>245</v>
      </c>
      <c r="K55" s="265" t="s">
        <v>226</v>
      </c>
      <c r="L55" s="266"/>
      <c r="M55" s="263" t="s">
        <v>467</v>
      </c>
    </row>
    <row r="56" spans="1:13" ht="13.5" customHeight="1" x14ac:dyDescent="0.2">
      <c r="A56" s="299"/>
      <c r="B56" s="278"/>
      <c r="C56" s="278"/>
      <c r="D56" s="300"/>
      <c r="E56" s="291"/>
      <c r="F56" s="292"/>
      <c r="G56" s="292"/>
      <c r="H56" s="293"/>
      <c r="I56" s="294"/>
      <c r="J56" s="295"/>
      <c r="K56" s="296"/>
      <c r="L56" s="297"/>
      <c r="M56" s="294"/>
    </row>
    <row r="57" spans="1:13" ht="27" customHeight="1" x14ac:dyDescent="0.2">
      <c r="A57" s="934"/>
      <c r="B57" s="941"/>
      <c r="C57" s="941"/>
      <c r="D57" s="936"/>
      <c r="E57" s="945" t="s">
        <v>468</v>
      </c>
      <c r="F57" s="946"/>
      <c r="G57" s="946"/>
      <c r="H57" s="947"/>
      <c r="I57" s="263"/>
      <c r="J57" s="264" t="s">
        <v>245</v>
      </c>
      <c r="K57" s="265" t="s">
        <v>226</v>
      </c>
      <c r="L57" s="266" t="s">
        <v>245</v>
      </c>
      <c r="M57" s="263"/>
    </row>
    <row r="58" spans="1:13" ht="13.5" customHeight="1" x14ac:dyDescent="0.2">
      <c r="A58" s="299"/>
      <c r="B58" s="278"/>
      <c r="C58" s="278"/>
      <c r="D58" s="300"/>
      <c r="E58" s="291"/>
      <c r="F58" s="292"/>
      <c r="G58" s="292"/>
      <c r="H58" s="293"/>
      <c r="I58" s="294"/>
      <c r="J58" s="295"/>
      <c r="K58" s="296"/>
      <c r="L58" s="297"/>
      <c r="M58" s="294"/>
    </row>
    <row r="59" spans="1:13" ht="27" customHeight="1" x14ac:dyDescent="0.2">
      <c r="A59" s="934"/>
      <c r="B59" s="941"/>
      <c r="C59" s="941"/>
      <c r="D59" s="936"/>
      <c r="E59" s="937" t="s">
        <v>469</v>
      </c>
      <c r="F59" s="955"/>
      <c r="G59" s="955"/>
      <c r="H59" s="939"/>
      <c r="I59" s="273"/>
      <c r="J59" s="274" t="s">
        <v>245</v>
      </c>
      <c r="K59" s="275" t="s">
        <v>226</v>
      </c>
      <c r="L59" s="276"/>
      <c r="M59" s="995" t="s">
        <v>470</v>
      </c>
    </row>
    <row r="60" spans="1:13" ht="13.5" customHeight="1" x14ac:dyDescent="0.2">
      <c r="A60" s="299"/>
      <c r="B60" s="278"/>
      <c r="C60" s="278"/>
      <c r="D60" s="300"/>
      <c r="E60" s="320"/>
      <c r="F60" s="321" t="s">
        <v>442</v>
      </c>
      <c r="G60" s="321" t="s">
        <v>471</v>
      </c>
      <c r="H60" s="322"/>
      <c r="I60" s="301"/>
      <c r="J60" s="323"/>
      <c r="K60" s="324"/>
      <c r="L60" s="325"/>
      <c r="M60" s="996"/>
    </row>
    <row r="61" spans="1:13" ht="13.5" customHeight="1" x14ac:dyDescent="0.2">
      <c r="A61" s="299"/>
      <c r="B61" s="278"/>
      <c r="C61" s="278"/>
      <c r="D61" s="300"/>
      <c r="E61" s="291"/>
      <c r="F61" s="292"/>
      <c r="G61" s="292"/>
      <c r="H61" s="293"/>
      <c r="I61" s="294"/>
      <c r="J61" s="295"/>
      <c r="K61" s="296"/>
      <c r="L61" s="297"/>
      <c r="M61" s="1005"/>
    </row>
    <row r="62" spans="1:13" ht="40.5" customHeight="1" x14ac:dyDescent="0.2">
      <c r="A62" s="934"/>
      <c r="B62" s="941"/>
      <c r="C62" s="941"/>
      <c r="D62" s="936"/>
      <c r="E62" s="945" t="s">
        <v>472</v>
      </c>
      <c r="F62" s="946"/>
      <c r="G62" s="946"/>
      <c r="H62" s="947"/>
      <c r="I62" s="263"/>
      <c r="J62" s="264" t="s">
        <v>245</v>
      </c>
      <c r="K62" s="265" t="s">
        <v>226</v>
      </c>
      <c r="L62" s="266" t="s">
        <v>245</v>
      </c>
      <c r="M62" s="263"/>
    </row>
    <row r="63" spans="1:13" ht="27" customHeight="1" x14ac:dyDescent="0.2">
      <c r="A63" s="934"/>
      <c r="B63" s="941"/>
      <c r="C63" s="941"/>
      <c r="D63" s="936"/>
      <c r="E63" s="270"/>
      <c r="F63" s="271" t="s">
        <v>442</v>
      </c>
      <c r="G63" s="955" t="s">
        <v>473</v>
      </c>
      <c r="H63" s="939"/>
      <c r="I63" s="273"/>
      <c r="J63" s="274"/>
      <c r="K63" s="275"/>
      <c r="L63" s="276"/>
      <c r="M63" s="273"/>
    </row>
    <row r="64" spans="1:13" ht="13.5" customHeight="1" x14ac:dyDescent="0.2">
      <c r="A64" s="934"/>
      <c r="B64" s="941"/>
      <c r="C64" s="941"/>
      <c r="D64" s="936"/>
      <c r="E64" s="270"/>
      <c r="F64" s="271" t="s">
        <v>442</v>
      </c>
      <c r="G64" s="955" t="s">
        <v>474</v>
      </c>
      <c r="H64" s="939"/>
      <c r="I64" s="273"/>
      <c r="J64" s="274"/>
      <c r="K64" s="275"/>
      <c r="L64" s="276"/>
      <c r="M64" s="273"/>
    </row>
    <row r="65" spans="1:13" ht="13.5" customHeight="1" x14ac:dyDescent="0.2">
      <c r="A65" s="299"/>
      <c r="B65" s="278"/>
      <c r="C65" s="278"/>
      <c r="D65" s="300"/>
      <c r="E65" s="291"/>
      <c r="F65" s="292"/>
      <c r="G65" s="292"/>
      <c r="H65" s="293"/>
      <c r="I65" s="294"/>
      <c r="J65" s="295"/>
      <c r="K65" s="296"/>
      <c r="L65" s="297"/>
      <c r="M65" s="294"/>
    </row>
    <row r="66" spans="1:13" ht="27" customHeight="1" x14ac:dyDescent="0.2">
      <c r="A66" s="299"/>
      <c r="B66" s="278"/>
      <c r="C66" s="278"/>
      <c r="D66" s="300"/>
      <c r="E66" s="999" t="s">
        <v>475</v>
      </c>
      <c r="F66" s="1000"/>
      <c r="G66" s="1000"/>
      <c r="H66" s="1001"/>
      <c r="I66" s="331" t="s">
        <v>476</v>
      </c>
      <c r="J66" s="264" t="s">
        <v>245</v>
      </c>
      <c r="K66" s="265" t="s">
        <v>226</v>
      </c>
      <c r="L66" s="325"/>
      <c r="M66" s="301"/>
    </row>
    <row r="67" spans="1:13" ht="13.5" customHeight="1" x14ac:dyDescent="0.2">
      <c r="A67" s="299"/>
      <c r="B67" s="278"/>
      <c r="C67" s="278"/>
      <c r="D67" s="300"/>
      <c r="E67" s="291"/>
      <c r="F67" s="292"/>
      <c r="G67" s="292"/>
      <c r="H67" s="293"/>
      <c r="I67" s="294"/>
      <c r="J67" s="295"/>
      <c r="K67" s="296"/>
      <c r="L67" s="297"/>
      <c r="M67" s="294"/>
    </row>
    <row r="68" spans="1:13" ht="13.5" customHeight="1" x14ac:dyDescent="0.2">
      <c r="A68" s="299"/>
      <c r="B68" s="278"/>
      <c r="C68" s="278"/>
      <c r="D68" s="300"/>
      <c r="E68" s="1002" t="s">
        <v>477</v>
      </c>
      <c r="F68" s="1003"/>
      <c r="G68" s="1003"/>
      <c r="H68" s="1004"/>
      <c r="I68" s="331"/>
      <c r="J68" s="274"/>
      <c r="K68" s="330"/>
      <c r="L68" s="332"/>
      <c r="M68" s="301"/>
    </row>
    <row r="69" spans="1:13" ht="13.5" customHeight="1" x14ac:dyDescent="0.2">
      <c r="A69" s="327"/>
      <c r="B69" s="282"/>
      <c r="C69" s="282"/>
      <c r="D69" s="328"/>
      <c r="E69" s="291"/>
      <c r="F69" s="292"/>
      <c r="G69" s="292"/>
      <c r="H69" s="293"/>
      <c r="I69" s="294"/>
      <c r="J69" s="295"/>
      <c r="K69" s="296"/>
      <c r="L69" s="297"/>
      <c r="M69" s="294"/>
    </row>
    <row r="70" spans="1:13" ht="45" customHeight="1" x14ac:dyDescent="0.2">
      <c r="A70" s="1029" t="s">
        <v>597</v>
      </c>
      <c r="B70" s="1030"/>
      <c r="C70" s="1030"/>
      <c r="D70" s="1031"/>
      <c r="E70" s="1032" t="s">
        <v>593</v>
      </c>
      <c r="F70" s="1033"/>
      <c r="G70" s="1033"/>
      <c r="H70" s="1034"/>
      <c r="I70" s="541" t="s">
        <v>594</v>
      </c>
      <c r="J70" s="542" t="s">
        <v>245</v>
      </c>
      <c r="K70" s="543" t="s">
        <v>245</v>
      </c>
      <c r="L70" s="544"/>
      <c r="M70" s="541" t="s">
        <v>558</v>
      </c>
    </row>
    <row r="71" spans="1:13" ht="13.5" customHeight="1" x14ac:dyDescent="0.2">
      <c r="A71" s="545"/>
      <c r="B71" s="546"/>
      <c r="C71" s="546"/>
      <c r="D71" s="547"/>
      <c r="E71" s="548"/>
      <c r="F71" s="549"/>
      <c r="G71" s="549"/>
      <c r="H71" s="550"/>
      <c r="I71" s="551"/>
      <c r="J71" s="552"/>
      <c r="K71" s="553"/>
      <c r="L71" s="554"/>
      <c r="M71" s="555"/>
    </row>
    <row r="72" spans="1:13" ht="41.25" customHeight="1" x14ac:dyDescent="0.2">
      <c r="A72" s="1029"/>
      <c r="B72" s="1030"/>
      <c r="C72" s="1030"/>
      <c r="D72" s="1031"/>
      <c r="E72" s="1035" t="s">
        <v>595</v>
      </c>
      <c r="F72" s="1036"/>
      <c r="G72" s="1036"/>
      <c r="H72" s="1037"/>
      <c r="I72" s="556"/>
      <c r="J72" s="557" t="s">
        <v>245</v>
      </c>
      <c r="K72" s="558" t="s">
        <v>245</v>
      </c>
      <c r="L72" s="559" t="s">
        <v>245</v>
      </c>
      <c r="M72" s="560" t="s">
        <v>596</v>
      </c>
    </row>
    <row r="73" spans="1:13" ht="13.5" customHeight="1" x14ac:dyDescent="0.2">
      <c r="A73" s="586"/>
      <c r="B73" s="587"/>
      <c r="C73" s="587"/>
      <c r="D73" s="588"/>
      <c r="E73" s="589"/>
      <c r="F73" s="590"/>
      <c r="G73" s="590"/>
      <c r="H73" s="591"/>
      <c r="I73" s="592"/>
      <c r="J73" s="593"/>
      <c r="K73" s="594"/>
      <c r="L73" s="595"/>
      <c r="M73" s="596"/>
    </row>
    <row r="74" spans="1:13" ht="54" customHeight="1" x14ac:dyDescent="0.2">
      <c r="A74" s="934" t="s">
        <v>478</v>
      </c>
      <c r="B74" s="935"/>
      <c r="C74" s="935"/>
      <c r="D74" s="936"/>
      <c r="E74" s="937" t="s">
        <v>479</v>
      </c>
      <c r="F74" s="938"/>
      <c r="G74" s="938"/>
      <c r="H74" s="939"/>
      <c r="I74" s="561" t="s">
        <v>480</v>
      </c>
      <c r="J74" s="564" t="s">
        <v>245</v>
      </c>
      <c r="K74" s="538" t="s">
        <v>226</v>
      </c>
      <c r="L74" s="276"/>
      <c r="M74" s="997" t="s">
        <v>481</v>
      </c>
    </row>
    <row r="75" spans="1:13" ht="13.5" customHeight="1" x14ac:dyDescent="0.2">
      <c r="A75" s="299"/>
      <c r="B75" s="536"/>
      <c r="C75" s="536"/>
      <c r="D75" s="300"/>
      <c r="E75" s="291"/>
      <c r="F75" s="292"/>
      <c r="G75" s="292"/>
      <c r="H75" s="293"/>
      <c r="I75" s="294"/>
      <c r="J75" s="295"/>
      <c r="K75" s="296"/>
      <c r="L75" s="297"/>
      <c r="M75" s="997"/>
    </row>
    <row r="76" spans="1:13" ht="40.5" customHeight="1" x14ac:dyDescent="0.2">
      <c r="A76" s="934"/>
      <c r="B76" s="935"/>
      <c r="C76" s="935"/>
      <c r="D76" s="936"/>
      <c r="E76" s="945" t="s">
        <v>482</v>
      </c>
      <c r="F76" s="946"/>
      <c r="G76" s="946"/>
      <c r="H76" s="947"/>
      <c r="I76" s="529"/>
      <c r="J76" s="563" t="s">
        <v>245</v>
      </c>
      <c r="K76" s="265" t="s">
        <v>226</v>
      </c>
      <c r="L76" s="566"/>
      <c r="M76" s="997"/>
    </row>
    <row r="77" spans="1:13" ht="13.5" customHeight="1" x14ac:dyDescent="0.2">
      <c r="A77" s="299"/>
      <c r="B77" s="536"/>
      <c r="C77" s="536"/>
      <c r="D77" s="300"/>
      <c r="E77" s="291"/>
      <c r="F77" s="292"/>
      <c r="G77" s="292"/>
      <c r="H77" s="293"/>
      <c r="I77" s="294"/>
      <c r="J77" s="295"/>
      <c r="K77" s="296"/>
      <c r="L77" s="297"/>
      <c r="M77" s="998"/>
    </row>
    <row r="78" spans="1:13" ht="40.5" customHeight="1" x14ac:dyDescent="0.2">
      <c r="A78" s="934"/>
      <c r="B78" s="941"/>
      <c r="C78" s="941"/>
      <c r="D78" s="936"/>
      <c r="E78" s="945" t="s">
        <v>483</v>
      </c>
      <c r="F78" s="946"/>
      <c r="G78" s="946"/>
      <c r="H78" s="947"/>
      <c r="I78" s="263"/>
      <c r="J78" s="264" t="s">
        <v>245</v>
      </c>
      <c r="K78" s="265" t="s">
        <v>226</v>
      </c>
      <c r="L78" s="266"/>
      <c r="M78" s="263"/>
    </row>
    <row r="79" spans="1:13" ht="13.5" customHeight="1" x14ac:dyDescent="0.2">
      <c r="A79" s="299"/>
      <c r="B79" s="278"/>
      <c r="C79" s="278"/>
      <c r="D79" s="300"/>
      <c r="E79" s="320"/>
      <c r="F79" s="321"/>
      <c r="G79" s="321"/>
      <c r="H79" s="322"/>
      <c r="I79" s="301"/>
      <c r="J79" s="323"/>
      <c r="K79" s="324"/>
      <c r="L79" s="325"/>
      <c r="M79" s="301"/>
    </row>
    <row r="80" spans="1:13" ht="13.5" customHeight="1" x14ac:dyDescent="0.2">
      <c r="A80" s="934"/>
      <c r="B80" s="941"/>
      <c r="C80" s="941"/>
      <c r="D80" s="936"/>
      <c r="E80" s="945" t="s">
        <v>484</v>
      </c>
      <c r="F80" s="946"/>
      <c r="G80" s="946"/>
      <c r="H80" s="947"/>
      <c r="I80" s="263"/>
      <c r="J80" s="264" t="s">
        <v>245</v>
      </c>
      <c r="K80" s="265" t="s">
        <v>226</v>
      </c>
      <c r="L80" s="266"/>
      <c r="M80" s="263"/>
    </row>
    <row r="81" spans="1:13" ht="13.5" customHeight="1" x14ac:dyDescent="0.2">
      <c r="A81" s="299"/>
      <c r="B81" s="536"/>
      <c r="C81" s="536"/>
      <c r="D81" s="300"/>
      <c r="E81" s="291"/>
      <c r="F81" s="292"/>
      <c r="G81" s="292"/>
      <c r="H81" s="293"/>
      <c r="I81" s="294"/>
      <c r="J81" s="295"/>
      <c r="K81" s="296"/>
      <c r="L81" s="297"/>
      <c r="M81" s="294"/>
    </row>
    <row r="82" spans="1:13" ht="27" customHeight="1" x14ac:dyDescent="0.2">
      <c r="A82" s="934"/>
      <c r="B82" s="941"/>
      <c r="C82" s="941"/>
      <c r="D82" s="936"/>
      <c r="E82" s="937" t="s">
        <v>485</v>
      </c>
      <c r="F82" s="955"/>
      <c r="G82" s="955"/>
      <c r="H82" s="939"/>
      <c r="I82" s="273"/>
      <c r="J82" s="274" t="s">
        <v>245</v>
      </c>
      <c r="K82" s="275" t="s">
        <v>226</v>
      </c>
      <c r="L82" s="276"/>
      <c r="M82" s="273" t="s">
        <v>486</v>
      </c>
    </row>
    <row r="83" spans="1:13" ht="13.5" customHeight="1" x14ac:dyDescent="0.2">
      <c r="A83" s="327"/>
      <c r="B83" s="282"/>
      <c r="C83" s="282"/>
      <c r="D83" s="328"/>
      <c r="E83" s="291"/>
      <c r="F83" s="292"/>
      <c r="G83" s="292"/>
      <c r="H83" s="293"/>
      <c r="I83" s="294"/>
      <c r="J83" s="295"/>
      <c r="K83" s="296"/>
      <c r="L83" s="297"/>
      <c r="M83" s="294"/>
    </row>
    <row r="84" spans="1:13" ht="40.5" customHeight="1" x14ac:dyDescent="0.2">
      <c r="A84" s="934" t="s">
        <v>487</v>
      </c>
      <c r="B84" s="941"/>
      <c r="C84" s="941"/>
      <c r="D84" s="936"/>
      <c r="E84" s="937" t="s">
        <v>488</v>
      </c>
      <c r="F84" s="955"/>
      <c r="G84" s="955"/>
      <c r="H84" s="939"/>
      <c r="I84" s="273" t="s">
        <v>489</v>
      </c>
      <c r="J84" s="274" t="s">
        <v>245</v>
      </c>
      <c r="K84" s="275" t="s">
        <v>245</v>
      </c>
      <c r="L84" s="276" t="s">
        <v>245</v>
      </c>
      <c r="M84" s="995" t="s">
        <v>490</v>
      </c>
    </row>
    <row r="85" spans="1:13" ht="13.5" customHeight="1" x14ac:dyDescent="0.2">
      <c r="A85" s="288"/>
      <c r="B85" s="289"/>
      <c r="C85" s="289"/>
      <c r="D85" s="290"/>
      <c r="E85" s="291"/>
      <c r="F85" s="292"/>
      <c r="G85" s="292"/>
      <c r="H85" s="293"/>
      <c r="I85" s="294"/>
      <c r="J85" s="295"/>
      <c r="K85" s="296"/>
      <c r="L85" s="297"/>
      <c r="M85" s="996"/>
    </row>
    <row r="86" spans="1:13" ht="13.5" customHeight="1" x14ac:dyDescent="0.2">
      <c r="A86" s="973" t="s">
        <v>491</v>
      </c>
      <c r="B86" s="974"/>
      <c r="C86" s="974"/>
      <c r="D86" s="975"/>
      <c r="E86" s="945" t="s">
        <v>492</v>
      </c>
      <c r="F86" s="946"/>
      <c r="G86" s="946"/>
      <c r="H86" s="947"/>
      <c r="I86" s="263" t="s">
        <v>493</v>
      </c>
      <c r="J86" s="264" t="s">
        <v>245</v>
      </c>
      <c r="K86" s="265" t="s">
        <v>245</v>
      </c>
      <c r="L86" s="266"/>
      <c r="M86" s="263" t="s">
        <v>491</v>
      </c>
    </row>
    <row r="87" spans="1:13" ht="13.5" customHeight="1" x14ac:dyDescent="0.2">
      <c r="A87" s="934"/>
      <c r="B87" s="941"/>
      <c r="C87" s="941"/>
      <c r="D87" s="936"/>
      <c r="E87" s="270" t="s">
        <v>245</v>
      </c>
      <c r="F87" s="955" t="s">
        <v>494</v>
      </c>
      <c r="G87" s="955"/>
      <c r="H87" s="939"/>
      <c r="I87" s="273"/>
      <c r="J87" s="274"/>
      <c r="K87" s="275"/>
      <c r="L87" s="276"/>
      <c r="M87" s="273"/>
    </row>
    <row r="88" spans="1:13" ht="13.5" customHeight="1" x14ac:dyDescent="0.2">
      <c r="A88" s="934"/>
      <c r="B88" s="941"/>
      <c r="C88" s="941"/>
      <c r="D88" s="936"/>
      <c r="E88" s="270" t="s">
        <v>245</v>
      </c>
      <c r="F88" s="955" t="s">
        <v>495</v>
      </c>
      <c r="G88" s="955"/>
      <c r="H88" s="939"/>
      <c r="I88" s="273"/>
      <c r="J88" s="274"/>
      <c r="K88" s="275"/>
      <c r="L88" s="276"/>
      <c r="M88" s="273"/>
    </row>
    <row r="89" spans="1:13" ht="13.5" customHeight="1" x14ac:dyDescent="0.2">
      <c r="A89" s="934"/>
      <c r="B89" s="941"/>
      <c r="C89" s="941"/>
      <c r="D89" s="936"/>
      <c r="E89" s="270" t="s">
        <v>245</v>
      </c>
      <c r="F89" s="955" t="s">
        <v>496</v>
      </c>
      <c r="G89" s="955"/>
      <c r="H89" s="939"/>
      <c r="I89" s="273"/>
      <c r="J89" s="274"/>
      <c r="K89" s="275"/>
      <c r="L89" s="276"/>
      <c r="M89" s="273"/>
    </row>
    <row r="90" spans="1:13" ht="13.5" customHeight="1" x14ac:dyDescent="0.2">
      <c r="A90" s="934"/>
      <c r="B90" s="941"/>
      <c r="C90" s="941"/>
      <c r="D90" s="936"/>
      <c r="E90" s="270" t="s">
        <v>245</v>
      </c>
      <c r="F90" s="955" t="s">
        <v>497</v>
      </c>
      <c r="G90" s="955"/>
      <c r="H90" s="939"/>
      <c r="I90" s="273"/>
      <c r="J90" s="274"/>
      <c r="K90" s="275"/>
      <c r="L90" s="276"/>
      <c r="M90" s="273"/>
    </row>
    <row r="91" spans="1:13" ht="13.5" customHeight="1" x14ac:dyDescent="0.2">
      <c r="A91" s="934"/>
      <c r="B91" s="941"/>
      <c r="C91" s="941"/>
      <c r="D91" s="936"/>
      <c r="E91" s="270" t="s">
        <v>245</v>
      </c>
      <c r="F91" s="955" t="s">
        <v>498</v>
      </c>
      <c r="G91" s="955"/>
      <c r="H91" s="939"/>
      <c r="I91" s="273"/>
      <c r="J91" s="274"/>
      <c r="K91" s="275"/>
      <c r="L91" s="276"/>
      <c r="M91" s="273"/>
    </row>
    <row r="92" spans="1:13" ht="13.5" customHeight="1" x14ac:dyDescent="0.2">
      <c r="A92" s="934"/>
      <c r="B92" s="941"/>
      <c r="C92" s="941"/>
      <c r="D92" s="936"/>
      <c r="E92" s="270" t="s">
        <v>245</v>
      </c>
      <c r="F92" s="955" t="s">
        <v>499</v>
      </c>
      <c r="G92" s="955"/>
      <c r="H92" s="939"/>
      <c r="I92" s="273"/>
      <c r="J92" s="274"/>
      <c r="K92" s="275"/>
      <c r="L92" s="276"/>
      <c r="M92" s="273"/>
    </row>
    <row r="93" spans="1:13" ht="13.5" customHeight="1" x14ac:dyDescent="0.2">
      <c r="A93" s="267"/>
      <c r="B93" s="268"/>
      <c r="C93" s="268"/>
      <c r="D93" s="269"/>
      <c r="E93" s="270" t="s">
        <v>245</v>
      </c>
      <c r="F93" s="954" t="s">
        <v>500</v>
      </c>
      <c r="G93" s="954"/>
      <c r="H93" s="944"/>
      <c r="I93" s="273"/>
      <c r="J93" s="274"/>
      <c r="K93" s="275"/>
      <c r="L93" s="276"/>
      <c r="M93" s="273"/>
    </row>
    <row r="94" spans="1:13" ht="13.5" customHeight="1" x14ac:dyDescent="0.2">
      <c r="A94" s="934"/>
      <c r="B94" s="941"/>
      <c r="C94" s="941"/>
      <c r="D94" s="936"/>
      <c r="E94" s="270" t="s">
        <v>245</v>
      </c>
      <c r="F94" s="955" t="s">
        <v>501</v>
      </c>
      <c r="G94" s="955"/>
      <c r="H94" s="939"/>
      <c r="I94" s="273"/>
      <c r="J94" s="274"/>
      <c r="K94" s="275"/>
      <c r="L94" s="276"/>
      <c r="M94" s="273"/>
    </row>
    <row r="95" spans="1:13" ht="13.5" customHeight="1" x14ac:dyDescent="0.2">
      <c r="A95" s="288"/>
      <c r="B95" s="289"/>
      <c r="C95" s="289"/>
      <c r="D95" s="290"/>
      <c r="E95" s="291"/>
      <c r="F95" s="292"/>
      <c r="G95" s="292"/>
      <c r="H95" s="293"/>
      <c r="I95" s="294"/>
      <c r="J95" s="295"/>
      <c r="K95" s="296"/>
      <c r="L95" s="297"/>
      <c r="M95" s="294"/>
    </row>
    <row r="96" spans="1:13" ht="38.25" customHeight="1" x14ac:dyDescent="0.2">
      <c r="A96" s="973" t="s">
        <v>502</v>
      </c>
      <c r="B96" s="974"/>
      <c r="C96" s="974"/>
      <c r="D96" s="975"/>
      <c r="E96" s="945" t="s">
        <v>503</v>
      </c>
      <c r="F96" s="946"/>
      <c r="G96" s="946"/>
      <c r="H96" s="947"/>
      <c r="I96" s="263" t="s">
        <v>504</v>
      </c>
      <c r="J96" s="264" t="s">
        <v>245</v>
      </c>
      <c r="K96" s="265" t="s">
        <v>226</v>
      </c>
      <c r="L96" s="266"/>
      <c r="M96" s="263" t="s">
        <v>505</v>
      </c>
    </row>
    <row r="97" spans="1:13" ht="13.5" customHeight="1" x14ac:dyDescent="0.2">
      <c r="A97" s="299"/>
      <c r="B97" s="278"/>
      <c r="C97" s="278"/>
      <c r="D97" s="300"/>
      <c r="E97" s="320"/>
      <c r="F97" s="321"/>
      <c r="G97" s="321"/>
      <c r="H97" s="322"/>
      <c r="I97" s="301"/>
      <c r="J97" s="323"/>
      <c r="K97" s="324"/>
      <c r="L97" s="325"/>
      <c r="M97" s="301"/>
    </row>
    <row r="98" spans="1:13" ht="13.5" customHeight="1" x14ac:dyDescent="0.2">
      <c r="A98" s="934"/>
      <c r="B98" s="941"/>
      <c r="C98" s="941"/>
      <c r="D98" s="936"/>
      <c r="E98" s="945" t="s">
        <v>506</v>
      </c>
      <c r="F98" s="946"/>
      <c r="G98" s="946"/>
      <c r="H98" s="947"/>
      <c r="I98" s="263"/>
      <c r="J98" s="264" t="s">
        <v>245</v>
      </c>
      <c r="K98" s="265" t="s">
        <v>226</v>
      </c>
      <c r="L98" s="266"/>
      <c r="M98" s="968" t="s">
        <v>507</v>
      </c>
    </row>
    <row r="99" spans="1:13" ht="13.5" customHeight="1" x14ac:dyDescent="0.2">
      <c r="A99" s="299"/>
      <c r="B99" s="278"/>
      <c r="C99" s="278"/>
      <c r="D99" s="300"/>
      <c r="E99" s="291"/>
      <c r="F99" s="292"/>
      <c r="G99" s="292"/>
      <c r="H99" s="293"/>
      <c r="I99" s="294"/>
      <c r="J99" s="295"/>
      <c r="K99" s="296"/>
      <c r="L99" s="297"/>
      <c r="M99" s="969"/>
    </row>
    <row r="100" spans="1:13" ht="88.5" customHeight="1" x14ac:dyDescent="0.2">
      <c r="A100" s="299"/>
      <c r="B100" s="278"/>
      <c r="C100" s="278"/>
      <c r="D100" s="300"/>
      <c r="E100" s="976" t="s">
        <v>508</v>
      </c>
      <c r="F100" s="977"/>
      <c r="G100" s="977"/>
      <c r="H100" s="978"/>
      <c r="I100" s="475"/>
      <c r="J100" s="476" t="s">
        <v>226</v>
      </c>
      <c r="K100" s="477" t="s">
        <v>226</v>
      </c>
      <c r="L100" s="325"/>
      <c r="M100" s="464"/>
    </row>
    <row r="101" spans="1:13" ht="13.5" customHeight="1" x14ac:dyDescent="0.2">
      <c r="A101" s="299"/>
      <c r="B101" s="278"/>
      <c r="C101" s="278"/>
      <c r="D101" s="300"/>
      <c r="E101" s="320" t="s">
        <v>442</v>
      </c>
      <c r="F101" s="979" t="s">
        <v>509</v>
      </c>
      <c r="G101" s="979"/>
      <c r="H101" s="980"/>
      <c r="I101" s="301"/>
      <c r="J101" s="323"/>
      <c r="K101" s="324"/>
      <c r="L101" s="325"/>
      <c r="M101" s="464"/>
    </row>
    <row r="102" spans="1:13" ht="46.5" customHeight="1" x14ac:dyDescent="0.2">
      <c r="A102" s="299"/>
      <c r="B102" s="278"/>
      <c r="C102" s="278"/>
      <c r="D102" s="300"/>
      <c r="E102" s="320"/>
      <c r="F102" s="478" t="s">
        <v>430</v>
      </c>
      <c r="G102" s="954" t="s">
        <v>510</v>
      </c>
      <c r="H102" s="944"/>
      <c r="I102" s="301"/>
      <c r="J102" s="323"/>
      <c r="K102" s="324"/>
      <c r="L102" s="325"/>
      <c r="M102" s="464"/>
    </row>
    <row r="103" spans="1:13" ht="31.5" customHeight="1" x14ac:dyDescent="0.2">
      <c r="A103" s="299"/>
      <c r="B103" s="278"/>
      <c r="C103" s="278"/>
      <c r="D103" s="300"/>
      <c r="E103" s="320"/>
      <c r="F103" s="479" t="s">
        <v>430</v>
      </c>
      <c r="G103" s="954" t="s">
        <v>511</v>
      </c>
      <c r="H103" s="944"/>
      <c r="I103" s="301"/>
      <c r="J103" s="323"/>
      <c r="K103" s="324"/>
      <c r="L103" s="325"/>
      <c r="M103" s="464"/>
    </row>
    <row r="104" spans="1:13" ht="13.5" customHeight="1" x14ac:dyDescent="0.2">
      <c r="A104" s="327"/>
      <c r="B104" s="282"/>
      <c r="C104" s="282"/>
      <c r="D104" s="328"/>
      <c r="E104" s="291"/>
      <c r="F104" s="292"/>
      <c r="G104" s="292"/>
      <c r="H104" s="293"/>
      <c r="I104" s="294"/>
      <c r="J104" s="295"/>
      <c r="K104" s="296"/>
      <c r="L104" s="297"/>
      <c r="M104" s="565"/>
    </row>
    <row r="105" spans="1:13" ht="60" customHeight="1" x14ac:dyDescent="0.2">
      <c r="A105" s="992" t="s">
        <v>512</v>
      </c>
      <c r="B105" s="993"/>
      <c r="C105" s="993"/>
      <c r="D105" s="994"/>
      <c r="E105" s="981" t="s">
        <v>513</v>
      </c>
      <c r="F105" s="982"/>
      <c r="G105" s="982"/>
      <c r="H105" s="983"/>
      <c r="I105" s="331" t="s">
        <v>514</v>
      </c>
      <c r="J105" s="476" t="s">
        <v>226</v>
      </c>
      <c r="K105" s="597" t="s">
        <v>226</v>
      </c>
      <c r="L105" s="325"/>
      <c r="M105" s="562" t="s">
        <v>599</v>
      </c>
    </row>
    <row r="106" spans="1:13" ht="13.5" customHeight="1" x14ac:dyDescent="0.2">
      <c r="A106" s="299"/>
      <c r="B106" s="278"/>
      <c r="C106" s="278"/>
      <c r="D106" s="300"/>
      <c r="E106" s="483" t="s">
        <v>430</v>
      </c>
      <c r="F106" s="984" t="s">
        <v>515</v>
      </c>
      <c r="G106" s="984"/>
      <c r="H106" s="985"/>
      <c r="I106" s="301"/>
      <c r="J106" s="323"/>
      <c r="K106" s="324"/>
      <c r="L106" s="325"/>
      <c r="M106" s="464"/>
    </row>
    <row r="107" spans="1:13" ht="33" customHeight="1" x14ac:dyDescent="0.2">
      <c r="A107" s="299"/>
      <c r="B107" s="278"/>
      <c r="C107" s="278"/>
      <c r="D107" s="300"/>
      <c r="E107" s="484" t="s">
        <v>245</v>
      </c>
      <c r="F107" s="954" t="s">
        <v>516</v>
      </c>
      <c r="G107" s="954"/>
      <c r="H107" s="944"/>
      <c r="I107" s="301"/>
      <c r="J107" s="323"/>
      <c r="K107" s="324"/>
      <c r="L107" s="325"/>
      <c r="M107" s="464"/>
    </row>
    <row r="108" spans="1:13" ht="13.5" customHeight="1" x14ac:dyDescent="0.2">
      <c r="A108" s="299"/>
      <c r="B108" s="278"/>
      <c r="C108" s="278"/>
      <c r="D108" s="300"/>
      <c r="E108" s="320" t="s">
        <v>245</v>
      </c>
      <c r="F108" s="954" t="s">
        <v>517</v>
      </c>
      <c r="G108" s="954"/>
      <c r="H108" s="944"/>
      <c r="I108" s="301"/>
      <c r="J108" s="323"/>
      <c r="K108" s="324"/>
      <c r="L108" s="325"/>
      <c r="M108" s="464"/>
    </row>
    <row r="109" spans="1:13" ht="31.5" customHeight="1" x14ac:dyDescent="0.2">
      <c r="A109" s="299"/>
      <c r="B109" s="278"/>
      <c r="C109" s="278"/>
      <c r="D109" s="300"/>
      <c r="E109" s="485" t="s">
        <v>245</v>
      </c>
      <c r="F109" s="954" t="s">
        <v>518</v>
      </c>
      <c r="G109" s="954"/>
      <c r="H109" s="944"/>
      <c r="I109" s="301"/>
      <c r="J109" s="323"/>
      <c r="K109" s="324"/>
      <c r="L109" s="325"/>
      <c r="M109" s="464"/>
    </row>
    <row r="110" spans="1:13" ht="13.5" customHeight="1" x14ac:dyDescent="0.2">
      <c r="A110" s="299"/>
      <c r="B110" s="278"/>
      <c r="C110" s="278"/>
      <c r="D110" s="300"/>
      <c r="E110" s="291"/>
      <c r="F110" s="292"/>
      <c r="G110" s="292"/>
      <c r="H110" s="293"/>
      <c r="I110" s="301"/>
      <c r="J110" s="323"/>
      <c r="K110" s="324"/>
      <c r="L110" s="325"/>
      <c r="M110" s="464"/>
    </row>
    <row r="111" spans="1:13" ht="13.5" customHeight="1" x14ac:dyDescent="0.2">
      <c r="A111" s="299"/>
      <c r="B111" s="278"/>
      <c r="C111" s="278"/>
      <c r="D111" s="300"/>
      <c r="E111" s="320" t="s">
        <v>430</v>
      </c>
      <c r="F111" s="984" t="s">
        <v>519</v>
      </c>
      <c r="G111" s="984"/>
      <c r="H111" s="985"/>
      <c r="I111" s="301"/>
      <c r="J111" s="323"/>
      <c r="K111" s="324"/>
      <c r="L111" s="325"/>
      <c r="M111" s="464"/>
    </row>
    <row r="112" spans="1:13" ht="45" customHeight="1" x14ac:dyDescent="0.2">
      <c r="A112" s="299"/>
      <c r="B112" s="278"/>
      <c r="C112" s="278"/>
      <c r="D112" s="300"/>
      <c r="E112" s="485" t="s">
        <v>245</v>
      </c>
      <c r="F112" s="954" t="s">
        <v>520</v>
      </c>
      <c r="G112" s="954"/>
      <c r="H112" s="944"/>
      <c r="I112" s="301"/>
      <c r="J112" s="323"/>
      <c r="K112" s="324"/>
      <c r="L112" s="325"/>
      <c r="M112" s="464"/>
    </row>
    <row r="113" spans="1:13" ht="19.5" customHeight="1" x14ac:dyDescent="0.2">
      <c r="A113" s="299"/>
      <c r="B113" s="278"/>
      <c r="C113" s="278"/>
      <c r="D113" s="300"/>
      <c r="E113" s="484" t="s">
        <v>245</v>
      </c>
      <c r="F113" s="954" t="s">
        <v>521</v>
      </c>
      <c r="G113" s="954"/>
      <c r="H113" s="944"/>
      <c r="I113" s="301"/>
      <c r="J113" s="323"/>
      <c r="K113" s="324"/>
      <c r="L113" s="325"/>
      <c r="M113" s="464"/>
    </row>
    <row r="114" spans="1:13" ht="13.5" customHeight="1" x14ac:dyDescent="0.2">
      <c r="A114" s="299"/>
      <c r="B114" s="278"/>
      <c r="C114" s="278"/>
      <c r="D114" s="300"/>
      <c r="E114" s="484" t="s">
        <v>245</v>
      </c>
      <c r="F114" s="954" t="s">
        <v>522</v>
      </c>
      <c r="G114" s="954"/>
      <c r="H114" s="944"/>
      <c r="I114" s="301"/>
      <c r="J114" s="323"/>
      <c r="K114" s="324"/>
      <c r="L114" s="325"/>
      <c r="M114" s="464"/>
    </row>
    <row r="115" spans="1:13" ht="13.5" customHeight="1" x14ac:dyDescent="0.2">
      <c r="A115" s="299"/>
      <c r="B115" s="278"/>
      <c r="C115" s="278"/>
      <c r="D115" s="300"/>
      <c r="E115" s="486"/>
      <c r="F115" s="487"/>
      <c r="G115" s="487"/>
      <c r="H115" s="488"/>
      <c r="I115" s="294"/>
      <c r="J115" s="295"/>
      <c r="K115" s="296"/>
      <c r="L115" s="297"/>
      <c r="M115" s="465"/>
    </row>
    <row r="116" spans="1:13" ht="60.75" customHeight="1" x14ac:dyDescent="0.2">
      <c r="A116" s="299"/>
      <c r="B116" s="278"/>
      <c r="C116" s="278"/>
      <c r="D116" s="300"/>
      <c r="E116" s="976" t="s">
        <v>523</v>
      </c>
      <c r="F116" s="977"/>
      <c r="G116" s="977"/>
      <c r="H116" s="978"/>
      <c r="I116" s="301"/>
      <c r="J116" s="476" t="s">
        <v>226</v>
      </c>
      <c r="K116" s="477" t="s">
        <v>226</v>
      </c>
      <c r="L116" s="325"/>
      <c r="M116" s="561" t="s">
        <v>600</v>
      </c>
    </row>
    <row r="117" spans="1:13" ht="48" customHeight="1" x14ac:dyDescent="0.2">
      <c r="A117" s="299"/>
      <c r="B117" s="278"/>
      <c r="C117" s="278"/>
      <c r="D117" s="300"/>
      <c r="E117" s="484" t="s">
        <v>442</v>
      </c>
      <c r="F117" s="954" t="s">
        <v>524</v>
      </c>
      <c r="G117" s="954"/>
      <c r="H117" s="944"/>
      <c r="I117" s="301"/>
      <c r="J117" s="323"/>
      <c r="K117" s="324"/>
      <c r="L117" s="325"/>
      <c r="M117" s="464"/>
    </row>
    <row r="118" spans="1:13" ht="44.25" customHeight="1" x14ac:dyDescent="0.2">
      <c r="A118" s="299"/>
      <c r="B118" s="278"/>
      <c r="C118" s="278"/>
      <c r="D118" s="300"/>
      <c r="E118" s="484" t="s">
        <v>442</v>
      </c>
      <c r="F118" s="954" t="s">
        <v>525</v>
      </c>
      <c r="G118" s="954"/>
      <c r="H118" s="944"/>
      <c r="I118" s="301"/>
      <c r="J118" s="323"/>
      <c r="K118" s="324"/>
      <c r="L118" s="325"/>
      <c r="M118" s="464"/>
    </row>
    <row r="119" spans="1:13" ht="13.5" customHeight="1" x14ac:dyDescent="0.2">
      <c r="A119" s="299"/>
      <c r="B119" s="278"/>
      <c r="C119" s="278"/>
      <c r="D119" s="300"/>
      <c r="E119" s="486"/>
      <c r="F119" s="487"/>
      <c r="G119" s="487"/>
      <c r="H119" s="488"/>
      <c r="I119" s="294"/>
      <c r="J119" s="295"/>
      <c r="K119" s="296"/>
      <c r="L119" s="297"/>
      <c r="M119" s="465"/>
    </row>
    <row r="120" spans="1:13" ht="30.75" customHeight="1" x14ac:dyDescent="0.2">
      <c r="A120" s="299"/>
      <c r="B120" s="278"/>
      <c r="C120" s="278"/>
      <c r="D120" s="300"/>
      <c r="E120" s="976" t="s">
        <v>526</v>
      </c>
      <c r="F120" s="977"/>
      <c r="G120" s="977"/>
      <c r="H120" s="978"/>
      <c r="I120" s="301"/>
      <c r="J120" s="476" t="s">
        <v>226</v>
      </c>
      <c r="K120" s="477" t="s">
        <v>226</v>
      </c>
      <c r="L120" s="325"/>
      <c r="M120" s="464"/>
    </row>
    <row r="121" spans="1:13" ht="13.5" customHeight="1" x14ac:dyDescent="0.2">
      <c r="A121" s="327"/>
      <c r="B121" s="282"/>
      <c r="C121" s="282"/>
      <c r="D121" s="328"/>
      <c r="E121" s="291"/>
      <c r="F121" s="292"/>
      <c r="G121" s="292"/>
      <c r="H121" s="293"/>
      <c r="I121" s="294"/>
      <c r="J121" s="295"/>
      <c r="K121" s="296"/>
      <c r="L121" s="297"/>
      <c r="M121" s="528"/>
    </row>
    <row r="122" spans="1:13" ht="33" customHeight="1" x14ac:dyDescent="0.2">
      <c r="A122" s="989" t="s">
        <v>527</v>
      </c>
      <c r="B122" s="990"/>
      <c r="C122" s="990"/>
      <c r="D122" s="991"/>
      <c r="E122" s="986" t="s">
        <v>528</v>
      </c>
      <c r="F122" s="987"/>
      <c r="G122" s="987"/>
      <c r="H122" s="988"/>
      <c r="I122" s="480" t="s">
        <v>529</v>
      </c>
      <c r="J122" s="481" t="s">
        <v>226</v>
      </c>
      <c r="K122" s="482" t="s">
        <v>226</v>
      </c>
      <c r="L122" s="473"/>
      <c r="M122" s="472"/>
    </row>
    <row r="123" spans="1:13" ht="54.75" customHeight="1" x14ac:dyDescent="0.2">
      <c r="A123" s="299"/>
      <c r="B123" s="278"/>
      <c r="C123" s="278"/>
      <c r="D123" s="300"/>
      <c r="E123" s="484" t="s">
        <v>245</v>
      </c>
      <c r="F123" s="962" t="s">
        <v>530</v>
      </c>
      <c r="G123" s="962"/>
      <c r="H123" s="963"/>
      <c r="I123" s="301"/>
      <c r="J123" s="323"/>
      <c r="K123" s="324"/>
      <c r="L123" s="325"/>
      <c r="M123" s="561" t="s">
        <v>558</v>
      </c>
    </row>
    <row r="124" spans="1:13" ht="13.5" customHeight="1" x14ac:dyDescent="0.2">
      <c r="A124" s="299"/>
      <c r="B124" s="278"/>
      <c r="C124" s="278"/>
      <c r="D124" s="300"/>
      <c r="E124" s="320"/>
      <c r="F124" s="321"/>
      <c r="G124" s="321"/>
      <c r="H124" s="322"/>
      <c r="I124" s="301"/>
      <c r="J124" s="323"/>
      <c r="K124" s="324"/>
      <c r="L124" s="325"/>
      <c r="M124" s="464"/>
    </row>
    <row r="125" spans="1:13" ht="43.5" customHeight="1" x14ac:dyDescent="0.2">
      <c r="A125" s="299"/>
      <c r="B125" s="278"/>
      <c r="C125" s="278"/>
      <c r="D125" s="300"/>
      <c r="E125" s="320"/>
      <c r="F125" s="479" t="s">
        <v>442</v>
      </c>
      <c r="G125" s="954" t="s">
        <v>531</v>
      </c>
      <c r="H125" s="944"/>
      <c r="I125" s="301"/>
      <c r="J125" s="323"/>
      <c r="K125" s="324"/>
      <c r="L125" s="325"/>
      <c r="M125" s="464"/>
    </row>
    <row r="126" spans="1:13" ht="13.5" customHeight="1" x14ac:dyDescent="0.2">
      <c r="A126" s="299"/>
      <c r="B126" s="278"/>
      <c r="C126" s="278"/>
      <c r="D126" s="300"/>
      <c r="E126" s="320"/>
      <c r="F126" s="321"/>
      <c r="G126" s="321"/>
      <c r="H126" s="322" t="s">
        <v>532</v>
      </c>
      <c r="I126" s="301"/>
      <c r="J126" s="323"/>
      <c r="K126" s="324"/>
      <c r="L126" s="325"/>
      <c r="M126" s="464"/>
    </row>
    <row r="127" spans="1:13" ht="13.5" customHeight="1" x14ac:dyDescent="0.2">
      <c r="A127" s="299"/>
      <c r="B127" s="278"/>
      <c r="C127" s="278"/>
      <c r="D127" s="300"/>
      <c r="E127" s="291"/>
      <c r="F127" s="292"/>
      <c r="G127" s="292"/>
      <c r="H127" s="293"/>
      <c r="I127" s="301"/>
      <c r="J127" s="323"/>
      <c r="K127" s="324"/>
      <c r="L127" s="325"/>
      <c r="M127" s="464"/>
    </row>
    <row r="128" spans="1:13" ht="35.5" customHeight="1" x14ac:dyDescent="0.2">
      <c r="A128" s="299"/>
      <c r="B128" s="278"/>
      <c r="C128" s="278"/>
      <c r="D128" s="300"/>
      <c r="E128" s="485" t="s">
        <v>245</v>
      </c>
      <c r="F128" s="962" t="s">
        <v>533</v>
      </c>
      <c r="G128" s="962"/>
      <c r="H128" s="963"/>
      <c r="I128" s="301"/>
      <c r="J128" s="323"/>
      <c r="K128" s="324"/>
      <c r="L128" s="325"/>
      <c r="M128" s="561" t="s">
        <v>601</v>
      </c>
    </row>
    <row r="129" spans="1:13" ht="13.5" customHeight="1" x14ac:dyDescent="0.2">
      <c r="A129" s="299"/>
      <c r="B129" s="278"/>
      <c r="C129" s="278"/>
      <c r="D129" s="300"/>
      <c r="E129" s="291"/>
      <c r="F129" s="292"/>
      <c r="G129" s="292"/>
      <c r="H129" s="293"/>
      <c r="I129" s="301"/>
      <c r="J129" s="323"/>
      <c r="K129" s="324"/>
      <c r="L129" s="325"/>
      <c r="M129" s="464"/>
    </row>
    <row r="130" spans="1:13" ht="42.75" customHeight="1" x14ac:dyDescent="0.2">
      <c r="A130" s="299"/>
      <c r="B130" s="278"/>
      <c r="C130" s="278"/>
      <c r="D130" s="300"/>
      <c r="E130" s="485" t="s">
        <v>245</v>
      </c>
      <c r="F130" s="962" t="s">
        <v>534</v>
      </c>
      <c r="G130" s="962"/>
      <c r="H130" s="963"/>
      <c r="I130" s="301"/>
      <c r="J130" s="323"/>
      <c r="K130" s="324"/>
      <c r="L130" s="325"/>
      <c r="M130" s="561" t="s">
        <v>600</v>
      </c>
    </row>
    <row r="131" spans="1:13" ht="13.5" customHeight="1" x14ac:dyDescent="0.2">
      <c r="A131" s="327"/>
      <c r="B131" s="282"/>
      <c r="C131" s="282"/>
      <c r="D131" s="328"/>
      <c r="E131" s="291"/>
      <c r="F131" s="292"/>
      <c r="G131" s="292"/>
      <c r="H131" s="293"/>
      <c r="I131" s="294"/>
      <c r="J131" s="295"/>
      <c r="K131" s="296"/>
      <c r="L131" s="297"/>
      <c r="M131" s="583"/>
    </row>
    <row r="132" spans="1:13" ht="40.5" customHeight="1" x14ac:dyDescent="0.2">
      <c r="A132" s="934" t="s">
        <v>651</v>
      </c>
      <c r="B132" s="935"/>
      <c r="C132" s="935"/>
      <c r="D132" s="936"/>
      <c r="E132" s="942" t="s">
        <v>652</v>
      </c>
      <c r="F132" s="943"/>
      <c r="G132" s="943"/>
      <c r="H132" s="944"/>
      <c r="I132" s="582" t="s">
        <v>653</v>
      </c>
      <c r="J132" s="476"/>
      <c r="K132" s="597"/>
      <c r="L132" s="682"/>
      <c r="M132" s="582"/>
    </row>
    <row r="133" spans="1:13" ht="13.5" customHeight="1" x14ac:dyDescent="0.2">
      <c r="A133" s="578"/>
      <c r="B133" s="576"/>
      <c r="C133" s="576"/>
      <c r="D133" s="579"/>
      <c r="E133" s="678"/>
      <c r="F133" s="574"/>
      <c r="G133" s="574"/>
      <c r="H133" s="575"/>
      <c r="I133" s="584"/>
      <c r="J133" s="679"/>
      <c r="K133" s="680"/>
      <c r="L133" s="681"/>
      <c r="M133" s="584"/>
    </row>
    <row r="134" spans="1:13" ht="36.5" customHeight="1" x14ac:dyDescent="0.2">
      <c r="A134" s="934"/>
      <c r="B134" s="941"/>
      <c r="C134" s="941"/>
      <c r="D134" s="936"/>
      <c r="E134" s="945" t="s">
        <v>654</v>
      </c>
      <c r="F134" s="946"/>
      <c r="G134" s="946"/>
      <c r="H134" s="947"/>
      <c r="I134" s="529" t="s">
        <v>655</v>
      </c>
      <c r="J134" s="481" t="s">
        <v>245</v>
      </c>
      <c r="K134" s="482" t="s">
        <v>245</v>
      </c>
      <c r="L134" s="677"/>
      <c r="M134" s="529" t="s">
        <v>656</v>
      </c>
    </row>
    <row r="135" spans="1:13" ht="13" customHeight="1" x14ac:dyDescent="0.2">
      <c r="A135" s="578"/>
      <c r="B135" s="576"/>
      <c r="C135" s="576"/>
      <c r="D135" s="579"/>
      <c r="E135" s="581"/>
      <c r="F135" s="577"/>
      <c r="G135" s="577"/>
      <c r="H135" s="580"/>
      <c r="I135" s="582"/>
      <c r="J135" s="476"/>
      <c r="K135" s="477"/>
      <c r="L135" s="682"/>
      <c r="M135" s="582"/>
    </row>
    <row r="136" spans="1:13" ht="40.5" customHeight="1" x14ac:dyDescent="0.2">
      <c r="A136" s="934" t="s">
        <v>535</v>
      </c>
      <c r="B136" s="935"/>
      <c r="C136" s="935"/>
      <c r="D136" s="936"/>
      <c r="E136" s="937" t="s">
        <v>536</v>
      </c>
      <c r="F136" s="938"/>
      <c r="G136" s="938"/>
      <c r="H136" s="939"/>
      <c r="I136" s="561" t="s">
        <v>537</v>
      </c>
      <c r="J136" s="564" t="s">
        <v>245</v>
      </c>
      <c r="K136" s="538" t="s">
        <v>245</v>
      </c>
      <c r="L136" s="276"/>
      <c r="M136" s="561" t="s">
        <v>538</v>
      </c>
    </row>
    <row r="137" spans="1:13" ht="13.5" customHeight="1" x14ac:dyDescent="0.2">
      <c r="A137" s="299"/>
      <c r="B137" s="278"/>
      <c r="C137" s="278"/>
      <c r="D137" s="300"/>
      <c r="E137" s="291"/>
      <c r="F137" s="292"/>
      <c r="G137" s="292"/>
      <c r="H137" s="293"/>
      <c r="I137" s="294"/>
      <c r="J137" s="295"/>
      <c r="K137" s="296"/>
      <c r="L137" s="297"/>
      <c r="M137" s="294"/>
    </row>
    <row r="138" spans="1:13" ht="54" customHeight="1" x14ac:dyDescent="0.2">
      <c r="A138" s="934"/>
      <c r="B138" s="941"/>
      <c r="C138" s="941"/>
      <c r="D138" s="936"/>
      <c r="E138" s="945" t="s">
        <v>539</v>
      </c>
      <c r="F138" s="946"/>
      <c r="G138" s="946"/>
      <c r="H138" s="947"/>
      <c r="I138" s="263"/>
      <c r="J138" s="264" t="s">
        <v>245</v>
      </c>
      <c r="K138" s="265" t="s">
        <v>245</v>
      </c>
      <c r="L138" s="266"/>
      <c r="M138" s="263" t="s">
        <v>540</v>
      </c>
    </row>
    <row r="139" spans="1:13" ht="13.5" customHeight="1" x14ac:dyDescent="0.2">
      <c r="A139" s="327"/>
      <c r="B139" s="282"/>
      <c r="C139" s="282"/>
      <c r="D139" s="328"/>
      <c r="E139" s="291"/>
      <c r="F139" s="292"/>
      <c r="G139" s="292"/>
      <c r="H139" s="293"/>
      <c r="I139" s="294"/>
      <c r="J139" s="295"/>
      <c r="K139" s="296"/>
      <c r="L139" s="297"/>
      <c r="M139" s="294"/>
    </row>
    <row r="140" spans="1:13" ht="13.5" customHeight="1" x14ac:dyDescent="0.2">
      <c r="A140" s="973" t="s">
        <v>541</v>
      </c>
      <c r="B140" s="974"/>
      <c r="C140" s="974"/>
      <c r="D140" s="975"/>
      <c r="E140" s="945" t="s">
        <v>542</v>
      </c>
      <c r="F140" s="946"/>
      <c r="G140" s="946"/>
      <c r="H140" s="947"/>
      <c r="I140" s="529" t="s">
        <v>543</v>
      </c>
      <c r="J140" s="526" t="s">
        <v>245</v>
      </c>
      <c r="K140" s="265" t="s">
        <v>245</v>
      </c>
      <c r="L140" s="527"/>
      <c r="M140" s="968" t="s">
        <v>544</v>
      </c>
    </row>
    <row r="141" spans="1:13" ht="13.5" customHeight="1" x14ac:dyDescent="0.2">
      <c r="A141" s="288"/>
      <c r="B141" s="289"/>
      <c r="C141" s="289"/>
      <c r="D141" s="290"/>
      <c r="E141" s="291"/>
      <c r="F141" s="292"/>
      <c r="G141" s="292"/>
      <c r="H141" s="293"/>
      <c r="I141" s="294"/>
      <c r="J141" s="295"/>
      <c r="K141" s="296"/>
      <c r="L141" s="297"/>
      <c r="M141" s="969"/>
    </row>
    <row r="142" spans="1:13" ht="54" customHeight="1" x14ac:dyDescent="0.2">
      <c r="A142" s="934" t="s">
        <v>545</v>
      </c>
      <c r="B142" s="935"/>
      <c r="C142" s="935"/>
      <c r="D142" s="936"/>
      <c r="E142" s="937" t="s">
        <v>546</v>
      </c>
      <c r="F142" s="938"/>
      <c r="G142" s="938"/>
      <c r="H142" s="939"/>
      <c r="I142" s="940" t="s">
        <v>547</v>
      </c>
      <c r="J142" s="530" t="s">
        <v>245</v>
      </c>
      <c r="K142" s="538" t="s">
        <v>226</v>
      </c>
      <c r="L142" s="276"/>
      <c r="M142" s="525" t="s">
        <v>548</v>
      </c>
    </row>
    <row r="143" spans="1:13" ht="13.5" customHeight="1" x14ac:dyDescent="0.2">
      <c r="A143" s="934"/>
      <c r="B143" s="935"/>
      <c r="C143" s="935"/>
      <c r="D143" s="936"/>
      <c r="E143" s="524"/>
      <c r="F143" s="938" t="s">
        <v>549</v>
      </c>
      <c r="G143" s="938"/>
      <c r="H143" s="939"/>
      <c r="I143" s="940"/>
      <c r="J143" s="530"/>
      <c r="K143" s="538"/>
      <c r="L143" s="276"/>
      <c r="M143" s="525"/>
    </row>
    <row r="144" spans="1:13" ht="13.5" customHeight="1" x14ac:dyDescent="0.2">
      <c r="A144" s="934"/>
      <c r="B144" s="935"/>
      <c r="C144" s="935"/>
      <c r="D144" s="936"/>
      <c r="E144" s="524"/>
      <c r="F144" s="938" t="s">
        <v>550</v>
      </c>
      <c r="G144" s="938"/>
      <c r="H144" s="939"/>
      <c r="I144" s="940"/>
      <c r="J144" s="530"/>
      <c r="K144" s="538"/>
      <c r="L144" s="276"/>
      <c r="M144" s="525"/>
    </row>
    <row r="145" spans="1:13" ht="13.5" customHeight="1" x14ac:dyDescent="0.2">
      <c r="A145" s="934"/>
      <c r="B145" s="935"/>
      <c r="C145" s="935"/>
      <c r="D145" s="936"/>
      <c r="E145" s="524"/>
      <c r="F145" s="938" t="s">
        <v>551</v>
      </c>
      <c r="G145" s="938"/>
      <c r="H145" s="939"/>
      <c r="I145" s="940"/>
      <c r="J145" s="530"/>
      <c r="K145" s="538"/>
      <c r="L145" s="276"/>
      <c r="M145" s="525"/>
    </row>
    <row r="146" spans="1:13" ht="13.5" customHeight="1" x14ac:dyDescent="0.2">
      <c r="A146" s="522"/>
      <c r="B146" s="537"/>
      <c r="C146" s="537"/>
      <c r="D146" s="523"/>
      <c r="E146" s="291"/>
      <c r="F146" s="292"/>
      <c r="G146" s="292"/>
      <c r="H146" s="293"/>
      <c r="I146" s="970"/>
      <c r="J146" s="295"/>
      <c r="K146" s="296"/>
      <c r="L146" s="297"/>
      <c r="M146" s="301"/>
    </row>
    <row r="147" spans="1:13" ht="30.75" customHeight="1" x14ac:dyDescent="0.2">
      <c r="A147" s="934"/>
      <c r="B147" s="941"/>
      <c r="C147" s="941"/>
      <c r="D147" s="936"/>
      <c r="E147" s="945" t="s">
        <v>552</v>
      </c>
      <c r="F147" s="946"/>
      <c r="G147" s="946"/>
      <c r="H147" s="947"/>
      <c r="I147" s="263"/>
      <c r="J147" s="948" t="s">
        <v>245</v>
      </c>
      <c r="K147" s="950" t="s">
        <v>245</v>
      </c>
      <c r="L147" s="952" t="s">
        <v>245</v>
      </c>
      <c r="M147" s="529"/>
    </row>
    <row r="148" spans="1:13" ht="13.5" customHeight="1" x14ac:dyDescent="0.2">
      <c r="A148" s="267"/>
      <c r="B148" s="268"/>
      <c r="C148" s="268"/>
      <c r="D148" s="269"/>
      <c r="E148" s="291"/>
      <c r="F148" s="292"/>
      <c r="G148" s="292"/>
      <c r="H148" s="293"/>
      <c r="I148" s="294"/>
      <c r="J148" s="949"/>
      <c r="K148" s="951"/>
      <c r="L148" s="953"/>
      <c r="M148" s="301"/>
    </row>
    <row r="149" spans="1:13" ht="13.5" customHeight="1" x14ac:dyDescent="0.2">
      <c r="A149" s="934"/>
      <c r="B149" s="941"/>
      <c r="C149" s="941"/>
      <c r="D149" s="936"/>
      <c r="E149" s="945" t="s">
        <v>553</v>
      </c>
      <c r="F149" s="946"/>
      <c r="G149" s="946"/>
      <c r="H149" s="947"/>
      <c r="I149" s="263"/>
      <c r="J149" s="264" t="s">
        <v>245</v>
      </c>
      <c r="K149" s="265" t="s">
        <v>226</v>
      </c>
      <c r="L149" s="266" t="s">
        <v>245</v>
      </c>
      <c r="M149" s="263" t="s">
        <v>554</v>
      </c>
    </row>
    <row r="150" spans="1:13" ht="13.5" customHeight="1" x14ac:dyDescent="0.2">
      <c r="A150" s="288"/>
      <c r="B150" s="289"/>
      <c r="C150" s="289"/>
      <c r="D150" s="290"/>
      <c r="E150" s="280"/>
      <c r="F150" s="281"/>
      <c r="G150" s="281"/>
      <c r="H150" s="298"/>
      <c r="I150" s="284"/>
      <c r="J150" s="285"/>
      <c r="K150" s="286"/>
      <c r="L150" s="287"/>
      <c r="M150" s="284"/>
    </row>
    <row r="151" spans="1:13" ht="45.75" customHeight="1" x14ac:dyDescent="0.2">
      <c r="A151" s="956" t="s">
        <v>555</v>
      </c>
      <c r="B151" s="957"/>
      <c r="C151" s="957"/>
      <c r="D151" s="958"/>
      <c r="E151" s="961" t="s">
        <v>556</v>
      </c>
      <c r="F151" s="962"/>
      <c r="G151" s="962"/>
      <c r="H151" s="963"/>
      <c r="I151" s="480" t="s">
        <v>557</v>
      </c>
      <c r="J151" s="481" t="s">
        <v>226</v>
      </c>
      <c r="K151" s="482" t="s">
        <v>226</v>
      </c>
      <c r="L151" s="266"/>
      <c r="M151" s="472" t="s">
        <v>558</v>
      </c>
    </row>
    <row r="152" spans="1:13" ht="45" customHeight="1" x14ac:dyDescent="0.2">
      <c r="A152" s="267"/>
      <c r="B152" s="268"/>
      <c r="C152" s="268"/>
      <c r="D152" s="269"/>
      <c r="E152" s="270" t="s">
        <v>442</v>
      </c>
      <c r="F152" s="954" t="s">
        <v>559</v>
      </c>
      <c r="G152" s="954"/>
      <c r="H152" s="944"/>
      <c r="I152" s="273"/>
      <c r="J152" s="274"/>
      <c r="K152" s="275"/>
      <c r="L152" s="276"/>
      <c r="M152" s="273"/>
    </row>
    <row r="153" spans="1:13" ht="13.5" customHeight="1" x14ac:dyDescent="0.2">
      <c r="A153" s="267"/>
      <c r="B153" s="268"/>
      <c r="C153" s="268"/>
      <c r="D153" s="269"/>
      <c r="E153" s="270"/>
      <c r="F153" s="271"/>
      <c r="G153" s="971" t="s">
        <v>560</v>
      </c>
      <c r="H153" s="972"/>
      <c r="I153" s="273"/>
      <c r="J153" s="274"/>
      <c r="K153" s="275"/>
      <c r="L153" s="276"/>
      <c r="M153" s="273"/>
    </row>
    <row r="154" spans="1:13" ht="48.75" customHeight="1" x14ac:dyDescent="0.2">
      <c r="A154" s="267"/>
      <c r="B154" s="268"/>
      <c r="C154" s="268"/>
      <c r="D154" s="269"/>
      <c r="E154" s="270" t="s">
        <v>442</v>
      </c>
      <c r="F154" s="954" t="s">
        <v>561</v>
      </c>
      <c r="G154" s="954"/>
      <c r="H154" s="944"/>
      <c r="I154" s="273"/>
      <c r="J154" s="274"/>
      <c r="K154" s="275"/>
      <c r="L154" s="276"/>
      <c r="M154" s="273"/>
    </row>
    <row r="155" spans="1:13" ht="13.5" customHeight="1" x14ac:dyDescent="0.2">
      <c r="A155" s="267"/>
      <c r="B155" s="268"/>
      <c r="C155" s="268"/>
      <c r="D155" s="269"/>
      <c r="E155" s="280"/>
      <c r="F155" s="281"/>
      <c r="G155" s="281"/>
      <c r="H155" s="298"/>
      <c r="I155" s="284"/>
      <c r="J155" s="285"/>
      <c r="K155" s="286"/>
      <c r="L155" s="287"/>
      <c r="M155" s="284"/>
    </row>
    <row r="156" spans="1:13" ht="33" customHeight="1" x14ac:dyDescent="0.2">
      <c r="A156" s="267"/>
      <c r="B156" s="268"/>
      <c r="C156" s="268"/>
      <c r="D156" s="269"/>
      <c r="E156" s="961" t="s">
        <v>562</v>
      </c>
      <c r="F156" s="962"/>
      <c r="G156" s="962"/>
      <c r="H156" s="963"/>
      <c r="I156" s="273"/>
      <c r="J156" s="481" t="s">
        <v>226</v>
      </c>
      <c r="K156" s="482" t="s">
        <v>226</v>
      </c>
      <c r="L156" s="276"/>
      <c r="M156" s="273" t="s">
        <v>563</v>
      </c>
    </row>
    <row r="157" spans="1:13" ht="13.5" customHeight="1" x14ac:dyDescent="0.2">
      <c r="A157" s="267"/>
      <c r="B157" s="268"/>
      <c r="C157" s="268"/>
      <c r="D157" s="269"/>
      <c r="E157" s="270" t="s">
        <v>245</v>
      </c>
      <c r="F157" s="954" t="s">
        <v>564</v>
      </c>
      <c r="G157" s="954"/>
      <c r="H157" s="944"/>
      <c r="I157" s="273"/>
      <c r="J157" s="274"/>
      <c r="K157" s="275"/>
      <c r="L157" s="276"/>
      <c r="M157" s="273"/>
    </row>
    <row r="158" spans="1:13" ht="13.5" customHeight="1" x14ac:dyDescent="0.2">
      <c r="A158" s="267"/>
      <c r="B158" s="268"/>
      <c r="C158" s="268"/>
      <c r="D158" s="269"/>
      <c r="E158" s="270" t="s">
        <v>245</v>
      </c>
      <c r="F158" s="954" t="s">
        <v>565</v>
      </c>
      <c r="G158" s="954"/>
      <c r="H158" s="944"/>
      <c r="I158" s="273"/>
      <c r="J158" s="274"/>
      <c r="K158" s="275"/>
      <c r="L158" s="276"/>
      <c r="M158" s="273"/>
    </row>
    <row r="159" spans="1:13" ht="13.5" customHeight="1" x14ac:dyDescent="0.2">
      <c r="A159" s="267"/>
      <c r="B159" s="268"/>
      <c r="C159" s="268"/>
      <c r="D159" s="269"/>
      <c r="E159" s="270" t="s">
        <v>245</v>
      </c>
      <c r="F159" s="954" t="s">
        <v>566</v>
      </c>
      <c r="G159" s="954"/>
      <c r="H159" s="944"/>
      <c r="I159" s="273"/>
      <c r="J159" s="274"/>
      <c r="K159" s="275"/>
      <c r="L159" s="276"/>
      <c r="M159" s="273"/>
    </row>
    <row r="160" spans="1:13" ht="13.5" customHeight="1" x14ac:dyDescent="0.2">
      <c r="A160" s="267"/>
      <c r="B160" s="268"/>
      <c r="C160" s="268"/>
      <c r="D160" s="269"/>
      <c r="E160" s="270" t="s">
        <v>245</v>
      </c>
      <c r="F160" s="954" t="s">
        <v>567</v>
      </c>
      <c r="G160" s="954"/>
      <c r="H160" s="944"/>
      <c r="I160" s="273"/>
      <c r="J160" s="274"/>
      <c r="K160" s="275"/>
      <c r="L160" s="276"/>
      <c r="M160" s="273"/>
    </row>
    <row r="161" spans="1:13" ht="13.5" customHeight="1" x14ac:dyDescent="0.2">
      <c r="A161" s="267"/>
      <c r="B161" s="268"/>
      <c r="C161" s="268"/>
      <c r="D161" s="269"/>
      <c r="E161" s="270" t="s">
        <v>245</v>
      </c>
      <c r="F161" s="954" t="s">
        <v>568</v>
      </c>
      <c r="G161" s="954"/>
      <c r="H161" s="944"/>
      <c r="I161" s="273"/>
      <c r="J161" s="274"/>
      <c r="K161" s="275"/>
      <c r="L161" s="276"/>
      <c r="M161" s="273"/>
    </row>
    <row r="162" spans="1:13" ht="13.5" customHeight="1" x14ac:dyDescent="0.2">
      <c r="A162" s="267"/>
      <c r="B162" s="268"/>
      <c r="C162" s="268"/>
      <c r="D162" s="269"/>
      <c r="E162" s="270" t="s">
        <v>245</v>
      </c>
      <c r="F162" s="954" t="s">
        <v>569</v>
      </c>
      <c r="G162" s="954"/>
      <c r="H162" s="944"/>
      <c r="I162" s="273"/>
      <c r="J162" s="274"/>
      <c r="K162" s="275"/>
      <c r="L162" s="276"/>
      <c r="M162" s="273"/>
    </row>
    <row r="163" spans="1:13" ht="13.5" customHeight="1" x14ac:dyDescent="0.2">
      <c r="A163" s="267"/>
      <c r="B163" s="268"/>
      <c r="C163" s="268"/>
      <c r="D163" s="269"/>
      <c r="E163" s="270" t="s">
        <v>245</v>
      </c>
      <c r="F163" s="954" t="s">
        <v>570</v>
      </c>
      <c r="G163" s="954"/>
      <c r="H163" s="944"/>
      <c r="I163" s="273"/>
      <c r="J163" s="274"/>
      <c r="K163" s="275"/>
      <c r="L163" s="276"/>
      <c r="M163" s="273"/>
    </row>
    <row r="164" spans="1:13" ht="13.5" customHeight="1" x14ac:dyDescent="0.2">
      <c r="A164" s="267"/>
      <c r="B164" s="268"/>
      <c r="C164" s="268"/>
      <c r="D164" s="269"/>
      <c r="E164" s="270" t="s">
        <v>245</v>
      </c>
      <c r="F164" s="954" t="s">
        <v>571</v>
      </c>
      <c r="G164" s="954"/>
      <c r="H164" s="944"/>
      <c r="I164" s="273"/>
      <c r="J164" s="274"/>
      <c r="K164" s="275"/>
      <c r="L164" s="276"/>
      <c r="M164" s="273"/>
    </row>
    <row r="165" spans="1:13" ht="13.5" customHeight="1" x14ac:dyDescent="0.2">
      <c r="A165" s="267"/>
      <c r="B165" s="268"/>
      <c r="C165" s="268"/>
      <c r="D165" s="269"/>
      <c r="E165" s="270" t="s">
        <v>245</v>
      </c>
      <c r="F165" s="954" t="s">
        <v>572</v>
      </c>
      <c r="G165" s="954"/>
      <c r="H165" s="944"/>
      <c r="I165" s="273"/>
      <c r="J165" s="274"/>
      <c r="K165" s="275"/>
      <c r="L165" s="276"/>
      <c r="M165" s="273"/>
    </row>
    <row r="166" spans="1:13" ht="13.5" customHeight="1" x14ac:dyDescent="0.2">
      <c r="A166" s="267"/>
      <c r="B166" s="268"/>
      <c r="C166" s="268"/>
      <c r="D166" s="269"/>
      <c r="E166" s="280"/>
      <c r="F166" s="959"/>
      <c r="G166" s="959"/>
      <c r="H166" s="960"/>
      <c r="I166" s="284"/>
      <c r="J166" s="285"/>
      <c r="K166" s="286"/>
      <c r="L166" s="287"/>
      <c r="M166" s="284"/>
    </row>
    <row r="167" spans="1:13" ht="45.75" customHeight="1" x14ac:dyDescent="0.2">
      <c r="A167" s="267"/>
      <c r="B167" s="268"/>
      <c r="C167" s="268"/>
      <c r="D167" s="269"/>
      <c r="E167" s="961" t="s">
        <v>598</v>
      </c>
      <c r="F167" s="962"/>
      <c r="G167" s="962"/>
      <c r="H167" s="963"/>
      <c r="I167" s="273"/>
      <c r="J167" s="481" t="s">
        <v>226</v>
      </c>
      <c r="K167" s="482" t="s">
        <v>226</v>
      </c>
      <c r="L167" s="276"/>
      <c r="M167" s="273" t="s">
        <v>507</v>
      </c>
    </row>
    <row r="168" spans="1:13" ht="13.5" customHeight="1" x14ac:dyDescent="0.2">
      <c r="A168" s="288"/>
      <c r="B168" s="289"/>
      <c r="C168" s="289"/>
      <c r="D168" s="290"/>
      <c r="E168" s="291"/>
      <c r="F168" s="292"/>
      <c r="G168" s="292"/>
      <c r="H168" s="293"/>
      <c r="I168" s="294"/>
      <c r="J168" s="295"/>
      <c r="K168" s="296"/>
      <c r="L168" s="297"/>
      <c r="M168" s="294"/>
    </row>
    <row r="169" spans="1:13" ht="54" customHeight="1" x14ac:dyDescent="0.2">
      <c r="A169" s="934" t="s">
        <v>573</v>
      </c>
      <c r="B169" s="935"/>
      <c r="C169" s="935"/>
      <c r="D169" s="936"/>
      <c r="E169" s="937" t="s">
        <v>574</v>
      </c>
      <c r="F169" s="938"/>
      <c r="G169" s="938"/>
      <c r="H169" s="939"/>
      <c r="I169" s="582" t="s">
        <v>575</v>
      </c>
      <c r="J169" s="585" t="s">
        <v>245</v>
      </c>
      <c r="K169" s="538" t="s">
        <v>226</v>
      </c>
      <c r="L169" s="276" t="s">
        <v>245</v>
      </c>
      <c r="M169" s="940" t="s">
        <v>576</v>
      </c>
    </row>
    <row r="170" spans="1:13" ht="40.5" customHeight="1" x14ac:dyDescent="0.2">
      <c r="A170" s="934"/>
      <c r="B170" s="935"/>
      <c r="C170" s="935"/>
      <c r="D170" s="936"/>
      <c r="E170" s="581" t="s">
        <v>442</v>
      </c>
      <c r="F170" s="938" t="s">
        <v>577</v>
      </c>
      <c r="G170" s="938"/>
      <c r="H170" s="939"/>
      <c r="I170" s="582"/>
      <c r="J170" s="585"/>
      <c r="K170" s="538"/>
      <c r="L170" s="276"/>
      <c r="M170" s="940"/>
    </row>
    <row r="171" spans="1:13" ht="13.5" customHeight="1" x14ac:dyDescent="0.2">
      <c r="A171" s="934"/>
      <c r="B171" s="941"/>
      <c r="C171" s="941"/>
      <c r="D171" s="936"/>
      <c r="E171" s="270"/>
      <c r="F171" s="271" t="s">
        <v>414</v>
      </c>
      <c r="G171" s="955" t="s">
        <v>578</v>
      </c>
      <c r="H171" s="939"/>
      <c r="I171" s="273"/>
      <c r="J171" s="274"/>
      <c r="K171" s="275"/>
      <c r="L171" s="276"/>
      <c r="M171" s="273"/>
    </row>
    <row r="172" spans="1:13" ht="13.5" customHeight="1" x14ac:dyDescent="0.2">
      <c r="A172" s="267"/>
      <c r="B172" s="268"/>
      <c r="C172" s="268"/>
      <c r="D172" s="269"/>
      <c r="E172" s="291"/>
      <c r="F172" s="292"/>
      <c r="G172" s="292"/>
      <c r="H172" s="293"/>
      <c r="I172" s="294"/>
      <c r="J172" s="295"/>
      <c r="K172" s="296"/>
      <c r="L172" s="297"/>
      <c r="M172" s="294"/>
    </row>
    <row r="173" spans="1:13" ht="27" customHeight="1" x14ac:dyDescent="0.2">
      <c r="A173" s="934"/>
      <c r="B173" s="941"/>
      <c r="C173" s="941"/>
      <c r="D173" s="936"/>
      <c r="E173" s="945" t="s">
        <v>579</v>
      </c>
      <c r="F173" s="946"/>
      <c r="G173" s="946"/>
      <c r="H173" s="947"/>
      <c r="I173" s="263"/>
      <c r="J173" s="264" t="s">
        <v>245</v>
      </c>
      <c r="K173" s="265" t="s">
        <v>226</v>
      </c>
      <c r="L173" s="266" t="s">
        <v>245</v>
      </c>
      <c r="M173" s="333"/>
    </row>
    <row r="174" spans="1:13" ht="13.5" customHeight="1" x14ac:dyDescent="0.2">
      <c r="A174" s="934"/>
      <c r="B174" s="941"/>
      <c r="C174" s="941"/>
      <c r="D174" s="936"/>
      <c r="E174" s="270"/>
      <c r="F174" s="271" t="s">
        <v>414</v>
      </c>
      <c r="G174" s="955" t="s">
        <v>580</v>
      </c>
      <c r="H174" s="939"/>
      <c r="I174" s="273"/>
      <c r="J174" s="274"/>
      <c r="K174" s="275"/>
      <c r="L174" s="276"/>
      <c r="M174" s="273"/>
    </row>
    <row r="175" spans="1:13" ht="13.5" customHeight="1" x14ac:dyDescent="0.2">
      <c r="A175" s="299"/>
      <c r="B175" s="278"/>
      <c r="C175" s="278"/>
      <c r="D175" s="300"/>
      <c r="E175" s="291"/>
      <c r="F175" s="292"/>
      <c r="G175" s="292"/>
      <c r="H175" s="293"/>
      <c r="I175" s="294"/>
      <c r="J175" s="295"/>
      <c r="K175" s="296"/>
      <c r="L175" s="297"/>
      <c r="M175" s="294"/>
    </row>
    <row r="176" spans="1:13" ht="30.75" customHeight="1" x14ac:dyDescent="0.2">
      <c r="A176" s="934"/>
      <c r="B176" s="941"/>
      <c r="C176" s="941"/>
      <c r="D176" s="936"/>
      <c r="E176" s="945" t="s">
        <v>581</v>
      </c>
      <c r="F176" s="946"/>
      <c r="G176" s="946"/>
      <c r="H176" s="947"/>
      <c r="I176" s="263"/>
      <c r="J176" s="264" t="s">
        <v>245</v>
      </c>
      <c r="K176" s="265" t="s">
        <v>226</v>
      </c>
      <c r="L176" s="266" t="s">
        <v>245</v>
      </c>
      <c r="M176" s="263" t="s">
        <v>582</v>
      </c>
    </row>
    <row r="177" spans="1:13" ht="13.5" customHeight="1" x14ac:dyDescent="0.2">
      <c r="A177" s="683"/>
      <c r="B177" s="684"/>
      <c r="C177" s="684"/>
      <c r="D177" s="685"/>
      <c r="E177" s="306"/>
      <c r="F177" s="307"/>
      <c r="G177" s="307"/>
      <c r="H177" s="308"/>
      <c r="I177" s="309"/>
      <c r="J177" s="310"/>
      <c r="K177" s="311"/>
      <c r="L177" s="312"/>
      <c r="M177" s="309"/>
    </row>
    <row r="178" spans="1:13" ht="13.5" customHeight="1" x14ac:dyDescent="0.2">
      <c r="A178" s="941"/>
      <c r="B178" s="941"/>
      <c r="C178" s="941"/>
      <c r="D178" s="941"/>
      <c r="E178" s="955"/>
      <c r="F178" s="955"/>
      <c r="G178" s="955"/>
      <c r="H178" s="955"/>
      <c r="I178" s="334"/>
      <c r="J178" s="275"/>
      <c r="K178" s="275"/>
      <c r="L178" s="275"/>
      <c r="M178" s="334"/>
    </row>
    <row r="179" spans="1:13" ht="13.5" customHeight="1" x14ac:dyDescent="0.2">
      <c r="A179" s="965" t="s">
        <v>583</v>
      </c>
      <c r="B179" s="965"/>
      <c r="C179" s="965"/>
      <c r="D179" s="965"/>
      <c r="E179" s="965"/>
      <c r="F179" s="965"/>
      <c r="G179" s="965"/>
      <c r="H179" s="965"/>
      <c r="I179" s="965"/>
      <c r="J179" s="965"/>
      <c r="K179" s="965"/>
      <c r="L179" s="965"/>
      <c r="M179" s="965"/>
    </row>
    <row r="180" spans="1:13" ht="13.5" customHeight="1" x14ac:dyDescent="0.2">
      <c r="A180" s="965" t="s">
        <v>584</v>
      </c>
      <c r="B180" s="965"/>
      <c r="C180" s="965"/>
      <c r="D180" s="965"/>
      <c r="E180" s="965"/>
      <c r="F180" s="965"/>
      <c r="G180" s="965"/>
      <c r="H180" s="965"/>
      <c r="I180" s="965"/>
      <c r="J180" s="965"/>
      <c r="K180" s="965"/>
      <c r="L180" s="965"/>
      <c r="M180" s="965"/>
    </row>
    <row r="181" spans="1:13" ht="13.5" customHeight="1" x14ac:dyDescent="0.2">
      <c r="A181" s="964"/>
      <c r="B181" s="964"/>
      <c r="C181" s="964"/>
      <c r="D181" s="964"/>
      <c r="E181" s="964"/>
      <c r="F181" s="964"/>
      <c r="G181" s="964"/>
      <c r="H181" s="964"/>
      <c r="I181" s="964"/>
      <c r="J181" s="964"/>
      <c r="K181" s="964"/>
      <c r="L181" s="964"/>
      <c r="M181" s="964"/>
    </row>
    <row r="182" spans="1:13" ht="13.5" customHeight="1" x14ac:dyDescent="0.2">
      <c r="A182" s="964"/>
      <c r="B182" s="964"/>
      <c r="C182" s="964"/>
      <c r="D182" s="964"/>
      <c r="E182" s="964"/>
      <c r="F182" s="964"/>
      <c r="G182" s="964"/>
      <c r="H182" s="964"/>
      <c r="I182" s="964"/>
      <c r="J182" s="964"/>
      <c r="K182" s="964"/>
      <c r="L182" s="964"/>
      <c r="M182" s="964"/>
    </row>
    <row r="183" spans="1:13" ht="13.5" customHeight="1" x14ac:dyDescent="0.2">
      <c r="A183" s="965"/>
      <c r="B183" s="965"/>
      <c r="C183" s="965"/>
      <c r="D183" s="965"/>
      <c r="E183" s="965"/>
      <c r="F183" s="965"/>
      <c r="G183" s="965"/>
      <c r="H183" s="965"/>
      <c r="I183" s="965"/>
      <c r="J183" s="965"/>
      <c r="K183" s="965"/>
      <c r="L183" s="965"/>
      <c r="M183" s="965"/>
    </row>
    <row r="184" spans="1:13" ht="13.5" customHeight="1" x14ac:dyDescent="0.2">
      <c r="A184" s="965"/>
      <c r="B184" s="965"/>
      <c r="C184" s="965"/>
      <c r="D184" s="965"/>
      <c r="E184" s="965"/>
      <c r="F184" s="965"/>
      <c r="G184" s="965"/>
      <c r="H184" s="965"/>
      <c r="I184" s="965"/>
      <c r="J184" s="965"/>
      <c r="K184" s="965"/>
      <c r="L184" s="965"/>
      <c r="M184" s="965"/>
    </row>
    <row r="185" spans="1:13" ht="13.5" customHeight="1" x14ac:dyDescent="0.2">
      <c r="A185" s="964"/>
      <c r="B185" s="964"/>
      <c r="C185" s="964"/>
      <c r="D185" s="964"/>
      <c r="E185" s="964"/>
      <c r="F185" s="964"/>
      <c r="G185" s="964"/>
      <c r="H185" s="964"/>
      <c r="I185" s="964"/>
      <c r="J185" s="964"/>
      <c r="K185" s="964"/>
      <c r="L185" s="964"/>
      <c r="M185" s="964"/>
    </row>
    <row r="186" spans="1:13" ht="13.5" customHeight="1" x14ac:dyDescent="0.2">
      <c r="A186" s="964"/>
      <c r="B186" s="964"/>
      <c r="C186" s="964"/>
      <c r="D186" s="964"/>
      <c r="E186" s="964"/>
      <c r="F186" s="964"/>
      <c r="G186" s="964"/>
      <c r="H186" s="964"/>
      <c r="I186" s="964"/>
      <c r="J186" s="964"/>
      <c r="K186" s="964"/>
      <c r="L186" s="964"/>
      <c r="M186" s="964"/>
    </row>
    <row r="187" spans="1:13" ht="13.5" customHeight="1" x14ac:dyDescent="0.2">
      <c r="A187" s="964"/>
      <c r="B187" s="964"/>
      <c r="C187" s="964"/>
      <c r="D187" s="964"/>
      <c r="E187" s="964"/>
      <c r="F187" s="964"/>
      <c r="G187" s="964"/>
      <c r="H187" s="964"/>
      <c r="I187" s="964"/>
      <c r="J187" s="964"/>
      <c r="K187" s="964"/>
      <c r="L187" s="964"/>
      <c r="M187" s="964"/>
    </row>
    <row r="188" spans="1:13" ht="13.5" customHeight="1" x14ac:dyDescent="0.2">
      <c r="A188" s="965"/>
      <c r="B188" s="965"/>
      <c r="C188" s="965"/>
      <c r="D188" s="965"/>
      <c r="E188" s="965"/>
      <c r="F188" s="965"/>
      <c r="G188" s="965"/>
      <c r="H188" s="965"/>
      <c r="I188" s="965"/>
      <c r="J188" s="965"/>
      <c r="K188" s="965"/>
      <c r="L188" s="965"/>
      <c r="M188" s="965"/>
    </row>
    <row r="189" spans="1:13" ht="13.5" customHeight="1" x14ac:dyDescent="0.2">
      <c r="A189" s="966"/>
      <c r="B189" s="966"/>
      <c r="C189" s="966"/>
      <c r="D189" s="966"/>
      <c r="E189" s="335"/>
      <c r="F189" s="335"/>
      <c r="G189" s="967"/>
      <c r="H189" s="967"/>
      <c r="I189" s="336"/>
      <c r="J189" s="337"/>
      <c r="K189" s="337"/>
      <c r="L189" s="337"/>
      <c r="M189" s="336"/>
    </row>
  </sheetData>
  <mergeCells count="222">
    <mergeCell ref="A70:D70"/>
    <mergeCell ref="E70:H70"/>
    <mergeCell ref="A72:D72"/>
    <mergeCell ref="E72:H72"/>
    <mergeCell ref="D3:G3"/>
    <mergeCell ref="H3:L3"/>
    <mergeCell ref="D4:G4"/>
    <mergeCell ref="H4:L4"/>
    <mergeCell ref="D5:G5"/>
    <mergeCell ref="H5:L5"/>
    <mergeCell ref="I10:I11"/>
    <mergeCell ref="J10:L10"/>
    <mergeCell ref="A17:D17"/>
    <mergeCell ref="G17:H17"/>
    <mergeCell ref="A18:D18"/>
    <mergeCell ref="A19:D19"/>
    <mergeCell ref="G19:H19"/>
    <mergeCell ref="A24:D24"/>
    <mergeCell ref="E26:H26"/>
    <mergeCell ref="A28:D28"/>
    <mergeCell ref="E28:H28"/>
    <mergeCell ref="A29:D29"/>
    <mergeCell ref="E30:H30"/>
    <mergeCell ref="A20:D20"/>
    <mergeCell ref="M10:M11"/>
    <mergeCell ref="M13:M16"/>
    <mergeCell ref="A14:D14"/>
    <mergeCell ref="A15:D15"/>
    <mergeCell ref="D6:G6"/>
    <mergeCell ref="H6:L6"/>
    <mergeCell ref="D7:G7"/>
    <mergeCell ref="H7:L7"/>
    <mergeCell ref="D8:G8"/>
    <mergeCell ref="H8:L8"/>
    <mergeCell ref="G15:H15"/>
    <mergeCell ref="A16:D16"/>
    <mergeCell ref="A10:D11"/>
    <mergeCell ref="E10:H11"/>
    <mergeCell ref="A13:D13"/>
    <mergeCell ref="E13:H13"/>
    <mergeCell ref="A21:D21"/>
    <mergeCell ref="G21:H21"/>
    <mergeCell ref="A22:D22"/>
    <mergeCell ref="A23:D23"/>
    <mergeCell ref="G23:H23"/>
    <mergeCell ref="A34:D34"/>
    <mergeCell ref="G34:H34"/>
    <mergeCell ref="A35:D35"/>
    <mergeCell ref="A36:D36"/>
    <mergeCell ref="A37:D37"/>
    <mergeCell ref="A40:D40"/>
    <mergeCell ref="E40:H40"/>
    <mergeCell ref="M30:M32"/>
    <mergeCell ref="A31:D31"/>
    <mergeCell ref="G31:H31"/>
    <mergeCell ref="A32:D32"/>
    <mergeCell ref="G32:H32"/>
    <mergeCell ref="A33:D33"/>
    <mergeCell ref="G33:H33"/>
    <mergeCell ref="A47:D47"/>
    <mergeCell ref="E47:H47"/>
    <mergeCell ref="A49:D49"/>
    <mergeCell ref="E49:H49"/>
    <mergeCell ref="A51:D51"/>
    <mergeCell ref="E51:H51"/>
    <mergeCell ref="M40:M41"/>
    <mergeCell ref="A41:D41"/>
    <mergeCell ref="G41:H41"/>
    <mergeCell ref="A43:D43"/>
    <mergeCell ref="E43:H43"/>
    <mergeCell ref="A45:D45"/>
    <mergeCell ref="E45:H45"/>
    <mergeCell ref="M59:M61"/>
    <mergeCell ref="A62:D62"/>
    <mergeCell ref="E62:H62"/>
    <mergeCell ref="J51:J52"/>
    <mergeCell ref="K51:K52"/>
    <mergeCell ref="A53:D53"/>
    <mergeCell ref="E53:H53"/>
    <mergeCell ref="A55:D55"/>
    <mergeCell ref="E55:H55"/>
    <mergeCell ref="A63:D63"/>
    <mergeCell ref="G63:H63"/>
    <mergeCell ref="A64:D64"/>
    <mergeCell ref="G64:H64"/>
    <mergeCell ref="E66:H66"/>
    <mergeCell ref="E68:H68"/>
    <mergeCell ref="A57:D57"/>
    <mergeCell ref="E57:H57"/>
    <mergeCell ref="A59:D59"/>
    <mergeCell ref="E59:H59"/>
    <mergeCell ref="A80:D80"/>
    <mergeCell ref="E80:H80"/>
    <mergeCell ref="A82:D82"/>
    <mergeCell ref="E82:H82"/>
    <mergeCell ref="A84:D84"/>
    <mergeCell ref="E84:H84"/>
    <mergeCell ref="A74:D74"/>
    <mergeCell ref="E74:H74"/>
    <mergeCell ref="M74:M77"/>
    <mergeCell ref="A76:D76"/>
    <mergeCell ref="E76:H76"/>
    <mergeCell ref="A78:D78"/>
    <mergeCell ref="E78:H78"/>
    <mergeCell ref="A89:D89"/>
    <mergeCell ref="F89:H89"/>
    <mergeCell ref="A90:D90"/>
    <mergeCell ref="F90:H90"/>
    <mergeCell ref="A91:D91"/>
    <mergeCell ref="F91:H91"/>
    <mergeCell ref="M84:M85"/>
    <mergeCell ref="A86:D86"/>
    <mergeCell ref="E86:H86"/>
    <mergeCell ref="A87:D87"/>
    <mergeCell ref="F87:H87"/>
    <mergeCell ref="A88:D88"/>
    <mergeCell ref="F88:H88"/>
    <mergeCell ref="E122:H122"/>
    <mergeCell ref="F123:H123"/>
    <mergeCell ref="G125:H125"/>
    <mergeCell ref="F128:H128"/>
    <mergeCell ref="M98:M99"/>
    <mergeCell ref="A92:D92"/>
    <mergeCell ref="F92:H92"/>
    <mergeCell ref="A94:D94"/>
    <mergeCell ref="F94:H94"/>
    <mergeCell ref="A96:D96"/>
    <mergeCell ref="E96:H96"/>
    <mergeCell ref="F93:H93"/>
    <mergeCell ref="E116:H116"/>
    <mergeCell ref="A122:D122"/>
    <mergeCell ref="A105:D105"/>
    <mergeCell ref="F108:H108"/>
    <mergeCell ref="F109:H109"/>
    <mergeCell ref="F111:H111"/>
    <mergeCell ref="F112:H112"/>
    <mergeCell ref="F113:H113"/>
    <mergeCell ref="F114:H114"/>
    <mergeCell ref="F117:H117"/>
    <mergeCell ref="F118:H118"/>
    <mergeCell ref="E120:H120"/>
    <mergeCell ref="A98:D98"/>
    <mergeCell ref="E98:H98"/>
    <mergeCell ref="E100:H100"/>
    <mergeCell ref="F101:H101"/>
    <mergeCell ref="G102:H102"/>
    <mergeCell ref="G103:H103"/>
    <mergeCell ref="E105:H105"/>
    <mergeCell ref="F106:H106"/>
    <mergeCell ref="F107:H107"/>
    <mergeCell ref="A147:D147"/>
    <mergeCell ref="E147:H147"/>
    <mergeCell ref="F130:H130"/>
    <mergeCell ref="A136:D136"/>
    <mergeCell ref="E136:H136"/>
    <mergeCell ref="A138:D138"/>
    <mergeCell ref="E138:H138"/>
    <mergeCell ref="A140:D140"/>
    <mergeCell ref="E140:H140"/>
    <mergeCell ref="E151:H151"/>
    <mergeCell ref="F152:H152"/>
    <mergeCell ref="G153:H153"/>
    <mergeCell ref="F154:H154"/>
    <mergeCell ref="E156:H156"/>
    <mergeCell ref="F157:H157"/>
    <mergeCell ref="F158:H158"/>
    <mergeCell ref="F159:H159"/>
    <mergeCell ref="F160:H160"/>
    <mergeCell ref="M140:M141"/>
    <mergeCell ref="A142:D142"/>
    <mergeCell ref="E142:H142"/>
    <mergeCell ref="I142:I146"/>
    <mergeCell ref="A143:D143"/>
    <mergeCell ref="F143:H143"/>
    <mergeCell ref="A144:D144"/>
    <mergeCell ref="F144:H144"/>
    <mergeCell ref="A145:D145"/>
    <mergeCell ref="F145:H145"/>
    <mergeCell ref="A178:D178"/>
    <mergeCell ref="E178:H178"/>
    <mergeCell ref="A179:M179"/>
    <mergeCell ref="A180:M180"/>
    <mergeCell ref="A173:D173"/>
    <mergeCell ref="E173:H173"/>
    <mergeCell ref="A174:D174"/>
    <mergeCell ref="G174:H174"/>
    <mergeCell ref="A176:D176"/>
    <mergeCell ref="E176:H176"/>
    <mergeCell ref="A186:M186"/>
    <mergeCell ref="A187:M187"/>
    <mergeCell ref="A188:M188"/>
    <mergeCell ref="A189:D189"/>
    <mergeCell ref="G189:H189"/>
    <mergeCell ref="A181:M181"/>
    <mergeCell ref="A182:M182"/>
    <mergeCell ref="A183:M183"/>
    <mergeCell ref="A184:M184"/>
    <mergeCell ref="A185:M185"/>
    <mergeCell ref="A169:D169"/>
    <mergeCell ref="E169:H169"/>
    <mergeCell ref="M169:M170"/>
    <mergeCell ref="A170:D170"/>
    <mergeCell ref="F170:H170"/>
    <mergeCell ref="A171:D171"/>
    <mergeCell ref="A132:D132"/>
    <mergeCell ref="E132:H132"/>
    <mergeCell ref="A134:D134"/>
    <mergeCell ref="E134:H134"/>
    <mergeCell ref="J147:J148"/>
    <mergeCell ref="K147:K148"/>
    <mergeCell ref="L147:L148"/>
    <mergeCell ref="A149:D149"/>
    <mergeCell ref="E149:H149"/>
    <mergeCell ref="F161:H161"/>
    <mergeCell ref="F162:H162"/>
    <mergeCell ref="G171:H171"/>
    <mergeCell ref="A151:D151"/>
    <mergeCell ref="F166:H166"/>
    <mergeCell ref="E167:H167"/>
    <mergeCell ref="F163:H163"/>
    <mergeCell ref="F164:H164"/>
    <mergeCell ref="F165:H165"/>
  </mergeCells>
  <phoneticPr fontId="3"/>
  <pageMargins left="0.59055118110236227" right="0.19685039370078741" top="0.59055118110236227" bottom="0.39370078740157483" header="0.31496062992125984" footer="0.31496062992125984"/>
  <pageSetup paperSize="9" scale="95" orientation="portrait" r:id="rId1"/>
  <headerFooter>
    <oddFooter>&amp;C- &amp;P -</oddFooter>
  </headerFooter>
  <rowBreaks count="6" manualBreakCount="6">
    <brk id="44" max="12" man="1"/>
    <brk id="73" max="12" man="1"/>
    <brk id="104" max="12" man="1"/>
    <brk id="131" max="12" man="1"/>
    <brk id="168" max="12" man="1"/>
    <brk id="223"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16</vt:i4>
      </vt:variant>
    </vt:vector>
  </HeadingPairs>
  <TitlesOfParts>
    <vt:vector size="27" baseType="lpstr">
      <vt:lpstr>表紙</vt:lpstr>
      <vt:lpstr>添付書類等</vt:lpstr>
      <vt:lpstr>1勤務表</vt:lpstr>
      <vt:lpstr>【記載例】勤務表</vt:lpstr>
      <vt:lpstr>記入方法</vt:lpstr>
      <vt:lpstr>プルダウン・リスト</vt:lpstr>
      <vt:lpstr>２苦情・事故</vt:lpstr>
      <vt:lpstr>３運営状況</vt:lpstr>
      <vt:lpstr>加算自己点検 訪問看護</vt:lpstr>
      <vt:lpstr>加算自己点検 介護予防訪問看護</vt:lpstr>
      <vt:lpstr>基準自己点検</vt:lpstr>
      <vt:lpstr>【記載例】勤務表!Print_Area</vt:lpstr>
      <vt:lpstr>'1勤務表'!Print_Area</vt:lpstr>
      <vt:lpstr>'加算自己点検 介護予防訪問看護'!Print_Area</vt:lpstr>
      <vt:lpstr>'加算自己点検 訪問看護'!Print_Area</vt:lpstr>
      <vt:lpstr>基準自己点検!Print_Area</vt:lpstr>
      <vt:lpstr>記入方法!Print_Area</vt:lpstr>
      <vt:lpstr>【記載例】勤務表!Print_Titles</vt:lpstr>
      <vt:lpstr>'1勤務表'!Print_Titles</vt:lpstr>
      <vt:lpstr>'加算自己点検 介護予防訪問看護'!Print_Titles</vt:lpstr>
      <vt:lpstr>'加算自己点検 訪問看護'!Print_Titles</vt:lpstr>
      <vt:lpstr>基準自己点検!Print_Titles</vt:lpstr>
      <vt:lpstr>看護職員</vt:lpstr>
      <vt:lpstr>管理者</vt:lpstr>
      <vt:lpstr>言語聴覚士</vt:lpstr>
      <vt:lpstr>作業療法士</vt:lpstr>
      <vt:lpstr>理学療法士</vt:lpstr>
    </vt:vector>
  </TitlesOfParts>
  <Manager/>
  <Company>福井県</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mcs</dc:creator>
  <cp:keywords/>
  <dc:description/>
  <cp:lastModifiedBy>丹後 修一</cp:lastModifiedBy>
  <cp:revision/>
  <cp:lastPrinted>2024-04-10T02:28:57Z</cp:lastPrinted>
  <dcterms:created xsi:type="dcterms:W3CDTF">2006-05-08T10:56:33Z</dcterms:created>
  <dcterms:modified xsi:type="dcterms:W3CDTF">2024-05-01T01:08:25Z</dcterms:modified>
  <cp:category/>
  <cp:contentStatus/>
</cp:coreProperties>
</file>