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 ContentType="application/vnd.ms-exce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222551\Desktop\R6事前提出資料様式\"/>
    </mc:Choice>
  </mc:AlternateContent>
  <xr:revisionPtr revIDLastSave="0" documentId="13_ncr:1_{E20D0FD3-FBC1-48A2-9194-75F2FA1F2E8C}" xr6:coauthVersionLast="47" xr6:coauthVersionMax="47" xr10:uidLastSave="{00000000-0000-0000-0000-000000000000}"/>
  <bookViews>
    <workbookView xWindow="-28920" yWindow="-120" windowWidth="29040" windowHeight="15840" tabRatio="784" xr2:uid="{00000000-000D-0000-FFFF-FFFF00000000}"/>
  </bookViews>
  <sheets>
    <sheet name="表紙" sheetId="36" r:id="rId1"/>
    <sheet name="添付書類等" sheetId="40" r:id="rId2"/>
    <sheet name="1勤務表" sheetId="66" r:id="rId3"/>
    <sheet name="【記載例】勤務表" sheetId="64" r:id="rId4"/>
    <sheet name="記入方法" sheetId="67" r:id="rId5"/>
    <sheet name="プルダウン・リスト" sheetId="68" r:id="rId6"/>
    <sheet name="２苦情・事故" sheetId="41" r:id="rId7"/>
    <sheet name="３運営状況" sheetId="46" r:id="rId8"/>
    <sheet name="加算自己点検" sheetId="44" r:id="rId9"/>
    <sheet name="基準自己点検" sheetId="48" r:id="rId10"/>
  </sheets>
  <definedNames>
    <definedName name="_xlnm.Print_Area" localSheetId="3">【記載例】勤務表!$A$1:$BD$50</definedName>
    <definedName name="_xlnm.Print_Area" localSheetId="2">'1勤務表'!$A$1:$BD$50</definedName>
    <definedName name="_xlnm.Print_Area" localSheetId="6">'２苦情・事故'!$A$1:$AW$27</definedName>
    <definedName name="_xlnm.Print_Area" localSheetId="9">基準自己点検!$A$1:$M$247</definedName>
    <definedName name="_xlnm.Print_Area" localSheetId="4">記入方法!$A$1:$O$79</definedName>
    <definedName name="_xlnm.Print_Titles" localSheetId="3">【記載例】勤務表!$1:$12</definedName>
    <definedName name="_xlnm.Print_Titles" localSheetId="2">'1勤務表'!$1:$12</definedName>
    <definedName name="_xlnm.Print_Titles" localSheetId="8">加算自己点検!$4:$4</definedName>
    <definedName name="_xlnm.Print_Titles" localSheetId="9">基準自己点検!$10:$11</definedName>
    <definedName name="サービス提供責任者">プルダウン・リスト!$D$14:$D$26</definedName>
    <definedName name="管理者">プルダウン・リスト!$C$14:$C$26</definedName>
    <definedName name="訪問介護員">プルダウン・リスト!$E$14:$E$26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4" i="66" l="1"/>
  <c r="W43" i="66"/>
  <c r="R43" i="66"/>
  <c r="AE39" i="66"/>
  <c r="R49" i="66" s="1"/>
  <c r="AA39" i="66"/>
  <c r="R44" i="66" s="1"/>
  <c r="Y39" i="66"/>
  <c r="V38" i="66"/>
  <c r="T38" i="66"/>
  <c r="J38" i="66"/>
  <c r="H38" i="66"/>
  <c r="F38" i="66"/>
  <c r="V37" i="66"/>
  <c r="T37" i="66"/>
  <c r="L37" i="66"/>
  <c r="V36" i="66"/>
  <c r="T36" i="66"/>
  <c r="L36" i="66"/>
  <c r="V35" i="66"/>
  <c r="T35" i="66"/>
  <c r="L35" i="66"/>
  <c r="J34" i="66"/>
  <c r="H34" i="66"/>
  <c r="F34" i="66"/>
  <c r="AU30" i="66"/>
  <c r="AW30" i="66" s="1"/>
  <c r="AU29" i="66"/>
  <c r="AW29" i="66" s="1"/>
  <c r="AU28" i="66"/>
  <c r="AW28" i="66" s="1"/>
  <c r="AU27" i="66"/>
  <c r="AW27" i="66" s="1"/>
  <c r="AU26" i="66"/>
  <c r="AW26" i="66" s="1"/>
  <c r="AU25" i="66"/>
  <c r="AW25" i="66" s="1"/>
  <c r="AU24" i="66"/>
  <c r="AW24" i="66" s="1"/>
  <c r="AU23" i="66"/>
  <c r="AW23" i="66" s="1"/>
  <c r="AU22" i="66"/>
  <c r="AW22" i="66" s="1"/>
  <c r="AU21" i="66"/>
  <c r="AW21" i="66" s="1"/>
  <c r="AU20" i="66"/>
  <c r="AW20" i="66" s="1"/>
  <c r="AU19" i="66"/>
  <c r="AW19" i="66" s="1"/>
  <c r="AU18" i="66"/>
  <c r="AW18" i="66" s="1"/>
  <c r="AU17" i="66"/>
  <c r="AW17" i="66" s="1"/>
  <c r="AU16" i="66"/>
  <c r="AW16" i="66" s="1"/>
  <c r="AU15" i="66"/>
  <c r="AW15" i="66" s="1"/>
  <c r="AU14" i="66"/>
  <c r="AW14" i="66" s="1"/>
  <c r="B14" i="66"/>
  <c r="B15" i="66" s="1"/>
  <c r="B16" i="66" s="1"/>
  <c r="B17" i="66" s="1"/>
  <c r="B18" i="66" s="1"/>
  <c r="B19" i="66" s="1"/>
  <c r="B20" i="66" s="1"/>
  <c r="B21" i="66" s="1"/>
  <c r="B22" i="66" s="1"/>
  <c r="B23" i="66" s="1"/>
  <c r="B24" i="66" s="1"/>
  <c r="B25" i="66" s="1"/>
  <c r="B26" i="66" s="1"/>
  <c r="B27" i="66" s="1"/>
  <c r="B28" i="66" s="1"/>
  <c r="B29" i="66" s="1"/>
  <c r="B30" i="66" s="1"/>
  <c r="AU13" i="66"/>
  <c r="AW13" i="66" s="1"/>
  <c r="AT10" i="66"/>
  <c r="AT11" i="66" s="1"/>
  <c r="AT12" i="66" s="1"/>
  <c r="AS10" i="66"/>
  <c r="AS11" i="66" s="1"/>
  <c r="AS12" i="66" s="1"/>
  <c r="AR10" i="66"/>
  <c r="AR11" i="66" s="1"/>
  <c r="AR12" i="66" s="1"/>
  <c r="AU8" i="66"/>
  <c r="X2" i="66"/>
  <c r="Z11" i="66" s="1"/>
  <c r="Z12" i="66" s="1"/>
  <c r="W44" i="64"/>
  <c r="W43" i="64"/>
  <c r="R43" i="64"/>
  <c r="AE39" i="64"/>
  <c r="R49" i="64" s="1"/>
  <c r="AA39" i="64"/>
  <c r="R44" i="64" s="1"/>
  <c r="AB44" i="64" s="1"/>
  <c r="W49" i="64" s="1"/>
  <c r="AB49" i="64" s="1"/>
  <c r="Y39" i="64"/>
  <c r="V38" i="64"/>
  <c r="T38" i="64"/>
  <c r="J38" i="64"/>
  <c r="H38" i="64"/>
  <c r="F38" i="64"/>
  <c r="L37" i="64"/>
  <c r="V36" i="64"/>
  <c r="T36" i="64"/>
  <c r="L36" i="64"/>
  <c r="L35" i="64"/>
  <c r="J34" i="64"/>
  <c r="H34" i="64"/>
  <c r="F34" i="64"/>
  <c r="AU30" i="64"/>
  <c r="AW30" i="64" s="1"/>
  <c r="AU29" i="64"/>
  <c r="AW29" i="64" s="1"/>
  <c r="AW28" i="64"/>
  <c r="AU28" i="64"/>
  <c r="AU27" i="64"/>
  <c r="AW27" i="64" s="1"/>
  <c r="AU26" i="64"/>
  <c r="AW26" i="64" s="1"/>
  <c r="AU25" i="64"/>
  <c r="AW25" i="64" s="1"/>
  <c r="AU24" i="64"/>
  <c r="AW24" i="64" s="1"/>
  <c r="AU23" i="64"/>
  <c r="AW23" i="64" s="1"/>
  <c r="AU22" i="64"/>
  <c r="AW22" i="64" s="1"/>
  <c r="AU21" i="64"/>
  <c r="AW21" i="64" s="1"/>
  <c r="AU20" i="64"/>
  <c r="AW20" i="64" s="1"/>
  <c r="AU19" i="64"/>
  <c r="AW19" i="64" s="1"/>
  <c r="AU18" i="64"/>
  <c r="AW18" i="64" s="1"/>
  <c r="AU17" i="64"/>
  <c r="AW17" i="64" s="1"/>
  <c r="AU16" i="64"/>
  <c r="AW16" i="64" s="1"/>
  <c r="AU15" i="64"/>
  <c r="AW15" i="64" s="1"/>
  <c r="V35" i="64" s="1"/>
  <c r="AU14" i="64"/>
  <c r="AW14" i="64" s="1"/>
  <c r="B14" i="64"/>
  <c r="B15" i="64" s="1"/>
  <c r="B16" i="64" s="1"/>
  <c r="B17" i="64" s="1"/>
  <c r="B18" i="64" s="1"/>
  <c r="B19" i="64" s="1"/>
  <c r="B20" i="64" s="1"/>
  <c r="B21" i="64" s="1"/>
  <c r="B22" i="64" s="1"/>
  <c r="B23" i="64" s="1"/>
  <c r="B24" i="64" s="1"/>
  <c r="B25" i="64" s="1"/>
  <c r="B26" i="64" s="1"/>
  <c r="B27" i="64" s="1"/>
  <c r="B28" i="64" s="1"/>
  <c r="B29" i="64" s="1"/>
  <c r="B30" i="64" s="1"/>
  <c r="AU13" i="64"/>
  <c r="AW13" i="64" s="1"/>
  <c r="AT10" i="64"/>
  <c r="AT11" i="64" s="1"/>
  <c r="AT12" i="64" s="1"/>
  <c r="AS10" i="64"/>
  <c r="AS11" i="64" s="1"/>
  <c r="AS12" i="64" s="1"/>
  <c r="AR10" i="64"/>
  <c r="AR11" i="64" s="1"/>
  <c r="AR12" i="64" s="1"/>
  <c r="AU8" i="64"/>
  <c r="X2" i="64"/>
  <c r="AK11" i="64" s="1"/>
  <c r="AK12" i="64" s="1"/>
  <c r="AB44" i="66" l="1"/>
  <c r="W49" i="66" s="1"/>
  <c r="AB49" i="66" s="1"/>
  <c r="Y11" i="64"/>
  <c r="Y12" i="64" s="1"/>
  <c r="AO11" i="64"/>
  <c r="AO12" i="64" s="1"/>
  <c r="W10" i="64"/>
  <c r="AF10" i="64"/>
  <c r="AK10" i="64"/>
  <c r="AM10" i="64"/>
  <c r="Q10" i="64"/>
  <c r="AL11" i="64"/>
  <c r="AL12" i="64" s="1"/>
  <c r="Y10" i="64"/>
  <c r="Q11" i="64"/>
  <c r="Q12" i="64" s="1"/>
  <c r="AE10" i="64"/>
  <c r="T11" i="64"/>
  <c r="T12" i="64" s="1"/>
  <c r="Z11" i="64"/>
  <c r="Z12" i="64" s="1"/>
  <c r="AF11" i="64"/>
  <c r="AF12" i="64" s="1"/>
  <c r="P10" i="64"/>
  <c r="AG11" i="64"/>
  <c r="AG12" i="64" s="1"/>
  <c r="U10" i="66"/>
  <c r="Q10" i="66"/>
  <c r="AD11" i="66"/>
  <c r="AD12" i="66" s="1"/>
  <c r="AP11" i="66"/>
  <c r="AP12" i="66" s="1"/>
  <c r="T10" i="64"/>
  <c r="AA10" i="64"/>
  <c r="AG10" i="64"/>
  <c r="AO10" i="64"/>
  <c r="U11" i="64"/>
  <c r="U12" i="64" s="1"/>
  <c r="AB11" i="64"/>
  <c r="AB12" i="64" s="1"/>
  <c r="AJ11" i="64"/>
  <c r="AJ12" i="64" s="1"/>
  <c r="AP11" i="64"/>
  <c r="AP12" i="64" s="1"/>
  <c r="AG10" i="66"/>
  <c r="U10" i="64"/>
  <c r="AB10" i="64"/>
  <c r="AJ10" i="64"/>
  <c r="AQ10" i="64"/>
  <c r="P11" i="64"/>
  <c r="P12" i="64" s="1"/>
  <c r="V11" i="64"/>
  <c r="V12" i="64" s="1"/>
  <c r="AD11" i="64"/>
  <c r="AD12" i="64" s="1"/>
  <c r="AK10" i="66"/>
  <c r="L38" i="66"/>
  <c r="L40" i="66" s="1"/>
  <c r="C44" i="66" s="1"/>
  <c r="I44" i="66" s="1"/>
  <c r="V39" i="66"/>
  <c r="T39" i="66"/>
  <c r="T37" i="64"/>
  <c r="V37" i="64"/>
  <c r="V39" i="64" s="1"/>
  <c r="L38" i="64"/>
  <c r="L40" i="64" s="1"/>
  <c r="C44" i="64" s="1"/>
  <c r="AQ11" i="64"/>
  <c r="AQ12" i="64" s="1"/>
  <c r="AM11" i="64"/>
  <c r="AM12" i="64" s="1"/>
  <c r="AI11" i="64"/>
  <c r="AI12" i="64" s="1"/>
  <c r="AE11" i="64"/>
  <c r="AE12" i="64" s="1"/>
  <c r="AA11" i="64"/>
  <c r="AA12" i="64" s="1"/>
  <c r="W11" i="64"/>
  <c r="W12" i="64" s="1"/>
  <c r="S11" i="64"/>
  <c r="S12" i="64" s="1"/>
  <c r="AP10" i="64"/>
  <c r="AL10" i="64"/>
  <c r="AH10" i="64"/>
  <c r="AD10" i="64"/>
  <c r="Z10" i="64"/>
  <c r="V10" i="64"/>
  <c r="R10" i="64"/>
  <c r="AZ6" i="64"/>
  <c r="S10" i="64"/>
  <c r="X10" i="64"/>
  <c r="AC10" i="64"/>
  <c r="AI10" i="64"/>
  <c r="AN10" i="64"/>
  <c r="R11" i="64"/>
  <c r="R12" i="64" s="1"/>
  <c r="X11" i="64"/>
  <c r="X12" i="64" s="1"/>
  <c r="AC11" i="64"/>
  <c r="AC12" i="64" s="1"/>
  <c r="AH11" i="64"/>
  <c r="AH12" i="64" s="1"/>
  <c r="AN11" i="64"/>
  <c r="AN12" i="64" s="1"/>
  <c r="T35" i="64"/>
  <c r="AO11" i="66"/>
  <c r="AO12" i="66" s="1"/>
  <c r="AK11" i="66"/>
  <c r="AK12" i="66" s="1"/>
  <c r="AG11" i="66"/>
  <c r="AG12" i="66" s="1"/>
  <c r="AC11" i="66"/>
  <c r="AC12" i="66" s="1"/>
  <c r="Y11" i="66"/>
  <c r="Y12" i="66" s="1"/>
  <c r="U11" i="66"/>
  <c r="U12" i="66" s="1"/>
  <c r="Q11" i="66"/>
  <c r="Q12" i="66" s="1"/>
  <c r="AN10" i="66"/>
  <c r="AJ10" i="66"/>
  <c r="AF10" i="66"/>
  <c r="AB10" i="66"/>
  <c r="X10" i="66"/>
  <c r="T10" i="66"/>
  <c r="P10" i="66"/>
  <c r="AN11" i="66"/>
  <c r="AN12" i="66" s="1"/>
  <c r="AJ11" i="66"/>
  <c r="AJ12" i="66" s="1"/>
  <c r="AF11" i="66"/>
  <c r="AF12" i="66" s="1"/>
  <c r="AB11" i="66"/>
  <c r="AB12" i="66" s="1"/>
  <c r="X11" i="66"/>
  <c r="X12" i="66" s="1"/>
  <c r="T11" i="66"/>
  <c r="T12" i="66" s="1"/>
  <c r="P11" i="66"/>
  <c r="P12" i="66" s="1"/>
  <c r="AQ10" i="66"/>
  <c r="AM10" i="66"/>
  <c r="AI10" i="66"/>
  <c r="AE10" i="66"/>
  <c r="AA10" i="66"/>
  <c r="W10" i="66"/>
  <c r="S10" i="66"/>
  <c r="AQ11" i="66"/>
  <c r="AQ12" i="66" s="1"/>
  <c r="AM11" i="66"/>
  <c r="AM12" i="66" s="1"/>
  <c r="AI11" i="66"/>
  <c r="AI12" i="66" s="1"/>
  <c r="AE11" i="66"/>
  <c r="AE12" i="66" s="1"/>
  <c r="AA11" i="66"/>
  <c r="AA12" i="66" s="1"/>
  <c r="W11" i="66"/>
  <c r="W12" i="66" s="1"/>
  <c r="S11" i="66"/>
  <c r="S12" i="66" s="1"/>
  <c r="AP10" i="66"/>
  <c r="AL10" i="66"/>
  <c r="AH10" i="66"/>
  <c r="AD10" i="66"/>
  <c r="Z10" i="66"/>
  <c r="V10" i="66"/>
  <c r="R10" i="66"/>
  <c r="AZ6" i="66"/>
  <c r="Y10" i="66"/>
  <c r="AO10" i="66"/>
  <c r="R11" i="66"/>
  <c r="R12" i="66" s="1"/>
  <c r="AH11" i="66"/>
  <c r="AH12" i="66" s="1"/>
  <c r="AC10" i="66"/>
  <c r="V11" i="66"/>
  <c r="V12" i="66" s="1"/>
  <c r="AL11" i="66"/>
  <c r="AL12" i="66" s="1"/>
  <c r="L44" i="66" l="1"/>
  <c r="T39" i="64"/>
  <c r="L44" i="64"/>
  <c r="I44" i="64"/>
  <c r="AI23" i="41" l="1"/>
  <c r="AE23" i="41"/>
  <c r="AA23" i="41"/>
  <c r="W23" i="41"/>
  <c r="S23" i="41"/>
  <c r="O23" i="41"/>
  <c r="AI22" i="41"/>
  <c r="AE22" i="41"/>
  <c r="AA22" i="41"/>
  <c r="W22" i="41"/>
  <c r="S22" i="41"/>
  <c r="O22" i="41"/>
  <c r="K23" i="41"/>
  <c r="K22" i="41"/>
</calcChain>
</file>

<file path=xl/sharedStrings.xml><?xml version="1.0" encoding="utf-8"?>
<sst xmlns="http://schemas.openxmlformats.org/spreadsheetml/2006/main" count="2061" uniqueCount="810">
  <si>
    <t>指定訪問介護事業所の指導に係る事前提出資料</t>
    <rPh sb="8" eb="9">
      <t>ショ</t>
    </rPh>
    <phoneticPr fontId="3"/>
  </si>
  <si>
    <t>　　</t>
    <phoneticPr fontId="3"/>
  </si>
  <si>
    <t>事業所名</t>
    <phoneticPr fontId="3"/>
  </si>
  <si>
    <t>提出日：</t>
    <phoneticPr fontId="3"/>
  </si>
  <si>
    <t>令和　　年　　月　　日</t>
    <rPh sb="0" eb="2">
      <t>レイワ</t>
    </rPh>
    <phoneticPr fontId="3"/>
  </si>
  <si>
    <t>開設法人名</t>
    <phoneticPr fontId="3"/>
  </si>
  <si>
    <t>代表者名</t>
  </si>
  <si>
    <t>管理者名</t>
    <rPh sb="0" eb="3">
      <t>カンリシャ</t>
    </rPh>
    <rPh sb="3" eb="4">
      <t>メイ</t>
    </rPh>
    <phoneticPr fontId="3"/>
  </si>
  <si>
    <t>（記入担当者）</t>
  </si>
  <si>
    <t>（担当者連絡先）</t>
  </si>
  <si>
    <t>※　既存の様式として作成してある場合（様式の縦、横等）は、内容の変更がなければ、既存の様式を使用してください。</t>
  </si>
  <si>
    <t>・添付資料（1部ずつ提出）</t>
    <phoneticPr fontId="4"/>
  </si>
  <si>
    <t>①</t>
    <phoneticPr fontId="4"/>
  </si>
  <si>
    <t>事業所作成のサービス計画、当該居宅サービス計画書（ケアプランⅠ、Ⅱ、Ⅲ表）、サービス提供の記録一式　直近のもの1名分</t>
    <rPh sb="0" eb="3">
      <t>ジギョウショ</t>
    </rPh>
    <rPh sb="3" eb="5">
      <t>サクセイ</t>
    </rPh>
    <rPh sb="10" eb="12">
      <t>ケイカク</t>
    </rPh>
    <rPh sb="13" eb="15">
      <t>トウガイ</t>
    </rPh>
    <rPh sb="15" eb="17">
      <t>キョタク</t>
    </rPh>
    <rPh sb="21" eb="24">
      <t>ケイカクショ</t>
    </rPh>
    <rPh sb="35" eb="36">
      <t>ヒョウ</t>
    </rPh>
    <rPh sb="42" eb="44">
      <t>テイキョウ</t>
    </rPh>
    <rPh sb="45" eb="47">
      <t>キロク</t>
    </rPh>
    <rPh sb="47" eb="49">
      <t>イッシキ</t>
    </rPh>
    <rPh sb="50" eb="51">
      <t>チョク</t>
    </rPh>
    <rPh sb="51" eb="52">
      <t>キン</t>
    </rPh>
    <rPh sb="55" eb="58">
      <t>１メイブン</t>
    </rPh>
    <phoneticPr fontId="3"/>
  </si>
  <si>
    <t>加算請求している場合は、加算対象となる個別計画、サービス提供の評価・記録一式　直近のもの1名分</t>
    <rPh sb="0" eb="2">
      <t>カサン</t>
    </rPh>
    <rPh sb="2" eb="4">
      <t>セイキュウ</t>
    </rPh>
    <rPh sb="8" eb="10">
      <t>バアイ</t>
    </rPh>
    <rPh sb="12" eb="14">
      <t>カサン</t>
    </rPh>
    <rPh sb="14" eb="16">
      <t>タイショウ</t>
    </rPh>
    <rPh sb="19" eb="21">
      <t>コベツ</t>
    </rPh>
    <rPh sb="21" eb="23">
      <t>ケイカク</t>
    </rPh>
    <rPh sb="28" eb="30">
      <t>テイキョウ</t>
    </rPh>
    <rPh sb="31" eb="33">
      <t>ヒョウカ</t>
    </rPh>
    <rPh sb="34" eb="36">
      <t>キロク</t>
    </rPh>
    <rPh sb="36" eb="38">
      <t>イッシキ</t>
    </rPh>
    <rPh sb="39" eb="40">
      <t>チョク</t>
    </rPh>
    <rPh sb="40" eb="41">
      <t>キン</t>
    </rPh>
    <rPh sb="44" eb="47">
      <t>１メイブン</t>
    </rPh>
    <phoneticPr fontId="3"/>
  </si>
  <si>
    <t>②</t>
    <phoneticPr fontId="4"/>
  </si>
  <si>
    <t>運営規程、重要事項説明書、契約書</t>
    <rPh sb="13" eb="16">
      <t>ケイヤクショ</t>
    </rPh>
    <phoneticPr fontId="4"/>
  </si>
  <si>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</si>
  <si>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</si>
  <si>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</si>
  <si>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</si>
  <si>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t>職員の研修に関する記録</t>
  </si>
  <si>
    <t>利用者ごとの台帳（契約書、サービス計画、居宅サービス計画書（ケアプラン）、サービス提供の記録）</t>
    <rPh sb="17" eb="19">
      <t>ケイカク</t>
    </rPh>
    <rPh sb="20" eb="22">
      <t>キョタク</t>
    </rPh>
    <phoneticPr fontId="4"/>
  </si>
  <si>
    <t>苦情処理に関するマニュアル、記録</t>
  </si>
  <si>
    <t>介護報酬請求レセプト控え</t>
  </si>
  <si>
    <t>利用料請求書控え</t>
  </si>
  <si>
    <t>運営規程</t>
  </si>
  <si>
    <t>重要事項説明書、パンフレット等</t>
  </si>
  <si>
    <t>１　従業者の勤務の体制及び勤務形態一覧表</t>
    <phoneticPr fontId="46"/>
  </si>
  <si>
    <t>サービス種別</t>
    <rPh sb="4" eb="6">
      <t>シュベツ</t>
    </rPh>
    <phoneticPr fontId="46"/>
  </si>
  <si>
    <t>(</t>
    <phoneticPr fontId="46"/>
  </si>
  <si>
    <t>訪問介護</t>
    <rPh sb="0" eb="2">
      <t>ホウモン</t>
    </rPh>
    <rPh sb="2" eb="4">
      <t>カイゴ</t>
    </rPh>
    <phoneticPr fontId="46"/>
  </si>
  <si>
    <t>）</t>
    <phoneticPr fontId="46"/>
  </si>
  <si>
    <t>令和</t>
    <rPh sb="0" eb="2">
      <t>レイワ</t>
    </rPh>
    <phoneticPr fontId="46"/>
  </si>
  <si>
    <t>)</t>
    <phoneticPr fontId="46"/>
  </si>
  <si>
    <t>年</t>
    <rPh sb="0" eb="1">
      <t>ネン</t>
    </rPh>
    <phoneticPr fontId="46"/>
  </si>
  <si>
    <t>月</t>
    <rPh sb="0" eb="1">
      <t>ゲツ</t>
    </rPh>
    <phoneticPr fontId="46"/>
  </si>
  <si>
    <t>事業所名</t>
    <rPh sb="0" eb="3">
      <t>ジギョウショ</t>
    </rPh>
    <rPh sb="3" eb="4">
      <t>メイ</t>
    </rPh>
    <phoneticPr fontId="46"/>
  </si>
  <si>
    <t>(1)</t>
    <phoneticPr fontId="46"/>
  </si>
  <si>
    <t>４週</t>
  </si>
  <si>
    <t>(2)</t>
    <phoneticPr fontId="46"/>
  </si>
  <si>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</si>
  <si>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6"/>
  </si>
  <si>
    <t>時間/週</t>
    <rPh sb="0" eb="2">
      <t>ジカン</t>
    </rPh>
    <rPh sb="3" eb="4">
      <t>シュウ</t>
    </rPh>
    <phoneticPr fontId="46"/>
  </si>
  <si>
    <t>時間/月</t>
    <rPh sb="0" eb="2">
      <t>ジカン</t>
    </rPh>
    <rPh sb="3" eb="4">
      <t>ツキ</t>
    </rPh>
    <phoneticPr fontId="46"/>
  </si>
  <si>
    <t>当月の日数</t>
    <rPh sb="0" eb="2">
      <t>トウゲツ</t>
    </rPh>
    <rPh sb="3" eb="5">
      <t>ニッスウ</t>
    </rPh>
    <phoneticPr fontId="46"/>
  </si>
  <si>
    <t>日</t>
    <rPh sb="0" eb="1">
      <t>ニチ</t>
    </rPh>
    <phoneticPr fontId="46"/>
  </si>
  <si>
    <t>No</t>
    <phoneticPr fontId="46"/>
  </si>
  <si>
    <t>(4) 
職種</t>
    <phoneticPr fontId="3"/>
  </si>
  <si>
    <t>(5)
勤務
形態</t>
    <phoneticPr fontId="3"/>
  </si>
  <si>
    <t>(6)
資格</t>
    <rPh sb="4" eb="6">
      <t>シカク</t>
    </rPh>
    <phoneticPr fontId="46"/>
  </si>
  <si>
    <t>(7) 氏　名</t>
    <phoneticPr fontId="3"/>
  </si>
  <si>
    <t>(8)</t>
    <phoneticPr fontId="46"/>
  </si>
  <si>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</si>
  <si>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</si>
  <si>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6"/>
  </si>
  <si>
    <t>2週目</t>
    <rPh sb="1" eb="2">
      <t>シュウ</t>
    </rPh>
    <rPh sb="2" eb="3">
      <t>メ</t>
    </rPh>
    <phoneticPr fontId="46"/>
  </si>
  <si>
    <t>3週目</t>
    <rPh sb="1" eb="2">
      <t>シュウ</t>
    </rPh>
    <rPh sb="2" eb="3">
      <t>メ</t>
    </rPh>
    <phoneticPr fontId="46"/>
  </si>
  <si>
    <t>4週目</t>
    <rPh sb="1" eb="2">
      <t>シュウ</t>
    </rPh>
    <rPh sb="2" eb="3">
      <t>メ</t>
    </rPh>
    <phoneticPr fontId="46"/>
  </si>
  <si>
    <t>5週目</t>
    <rPh sb="1" eb="2">
      <t>シュウ</t>
    </rPh>
    <rPh sb="2" eb="3">
      <t>メ</t>
    </rPh>
    <phoneticPr fontId="46"/>
  </si>
  <si>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46"/>
  </si>
  <si>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46"/>
  </si>
  <si>
    <t>（勤務形態の記号）</t>
    <rPh sb="1" eb="3">
      <t>キンム</t>
    </rPh>
    <rPh sb="3" eb="5">
      <t>ケイタイ</t>
    </rPh>
    <rPh sb="6" eb="8">
      <t>キゴウ</t>
    </rPh>
    <phoneticPr fontId="46"/>
  </si>
  <si>
    <t>(新規申請の場合は推定数）</t>
    <rPh sb="1" eb="3">
      <t>シンキ</t>
    </rPh>
    <rPh sb="3" eb="5">
      <t>シンセイ</t>
    </rPh>
    <rPh sb="6" eb="8">
      <t>バアイ</t>
    </rPh>
    <rPh sb="9" eb="12">
      <t>スイテイスウ</t>
    </rPh>
    <phoneticPr fontId="46"/>
  </si>
  <si>
    <t>（人）</t>
    <rPh sb="1" eb="2">
      <t>ニン</t>
    </rPh>
    <phoneticPr fontId="46"/>
  </si>
  <si>
    <t>勤務形態</t>
    <rPh sb="0" eb="2">
      <t>キンム</t>
    </rPh>
    <rPh sb="2" eb="4">
      <t>ケイタイ</t>
    </rPh>
    <phoneticPr fontId="46"/>
  </si>
  <si>
    <t>勤務時間数合計</t>
    <rPh sb="0" eb="2">
      <t>キンム</t>
    </rPh>
    <rPh sb="2" eb="5">
      <t>ジカンスウ</t>
    </rPh>
    <rPh sb="5" eb="7">
      <t>ゴウケイ</t>
    </rPh>
    <phoneticPr fontId="46"/>
  </si>
  <si>
    <t>常勤換算の対象時間数</t>
    <rPh sb="0" eb="2">
      <t>ジョウキン</t>
    </rPh>
    <rPh sb="2" eb="4">
      <t>カンサン</t>
    </rPh>
    <rPh sb="5" eb="7">
      <t>タイショウ</t>
    </rPh>
    <rPh sb="7" eb="9">
      <t>ジカン</t>
    </rPh>
    <rPh sb="9" eb="10">
      <t>スウ</t>
    </rPh>
    <phoneticPr fontId="46"/>
  </si>
  <si>
    <t>常勤換算方法対象外の</t>
    <rPh sb="0" eb="2">
      <t>ジョウキン</t>
    </rPh>
    <rPh sb="2" eb="4">
      <t>カンサン</t>
    </rPh>
    <rPh sb="4" eb="6">
      <t>ホウホウ</t>
    </rPh>
    <rPh sb="6" eb="9">
      <t>タイショウガイ</t>
    </rPh>
    <phoneticPr fontId="46"/>
  </si>
  <si>
    <t>記号</t>
    <rPh sb="0" eb="2">
      <t>キゴウ</t>
    </rPh>
    <phoneticPr fontId="46"/>
  </si>
  <si>
    <t>区分</t>
    <rPh sb="0" eb="2">
      <t>クブン</t>
    </rPh>
    <phoneticPr fontId="46"/>
  </si>
  <si>
    <t>合計</t>
    <rPh sb="0" eb="2">
      <t>ゴウケイ</t>
    </rPh>
    <phoneticPr fontId="46"/>
  </si>
  <si>
    <t>当月合計</t>
    <rPh sb="0" eb="2">
      <t>トウゲツ</t>
    </rPh>
    <rPh sb="2" eb="4">
      <t>ゴウケイ</t>
    </rPh>
    <phoneticPr fontId="46"/>
  </si>
  <si>
    <t>週平均</t>
    <rPh sb="0" eb="3">
      <t>シュウヘイキン</t>
    </rPh>
    <phoneticPr fontId="46"/>
  </si>
  <si>
    <t>常勤の従業者の人数</t>
    <rPh sb="0" eb="2">
      <t>ジョウキン</t>
    </rPh>
    <rPh sb="3" eb="6">
      <t>ジュウギョウシャ</t>
    </rPh>
    <rPh sb="7" eb="9">
      <t>ニンズウ</t>
    </rPh>
    <phoneticPr fontId="46"/>
  </si>
  <si>
    <t>A</t>
    <phoneticPr fontId="46"/>
  </si>
  <si>
    <t>常勤で専従</t>
    <rPh sb="0" eb="2">
      <t>ジョウキン</t>
    </rPh>
    <rPh sb="3" eb="5">
      <t>センジュウ</t>
    </rPh>
    <phoneticPr fontId="46"/>
  </si>
  <si>
    <t>要介護者</t>
    <rPh sb="0" eb="1">
      <t>ヨウ</t>
    </rPh>
    <rPh sb="1" eb="3">
      <t>カイゴ</t>
    </rPh>
    <rPh sb="3" eb="4">
      <t>シャ</t>
    </rPh>
    <phoneticPr fontId="46"/>
  </si>
  <si>
    <t>B</t>
    <phoneticPr fontId="46"/>
  </si>
  <si>
    <t>常勤で兼務</t>
    <rPh sb="0" eb="2">
      <t>ジョウキン</t>
    </rPh>
    <rPh sb="3" eb="5">
      <t>ケンム</t>
    </rPh>
    <phoneticPr fontId="46"/>
  </si>
  <si>
    <t>要支援者等</t>
    <rPh sb="0" eb="3">
      <t>ヨウシエン</t>
    </rPh>
    <rPh sb="3" eb="4">
      <t>シャ</t>
    </rPh>
    <rPh sb="4" eb="5">
      <t>トウ</t>
    </rPh>
    <phoneticPr fontId="46"/>
  </si>
  <si>
    <t>C</t>
    <phoneticPr fontId="46"/>
  </si>
  <si>
    <t>非常勤で専従</t>
    <rPh sb="0" eb="3">
      <t>ヒジョウキン</t>
    </rPh>
    <rPh sb="4" eb="6">
      <t>センジュウ</t>
    </rPh>
    <phoneticPr fontId="46"/>
  </si>
  <si>
    <t>通院等</t>
    <rPh sb="0" eb="2">
      <t>ツウイン</t>
    </rPh>
    <rPh sb="2" eb="3">
      <t>トウ</t>
    </rPh>
    <phoneticPr fontId="46"/>
  </si>
  <si>
    <t>-</t>
    <phoneticPr fontId="46"/>
  </si>
  <si>
    <t>D</t>
    <phoneticPr fontId="46"/>
  </si>
  <si>
    <t>非常勤で兼務</t>
    <rPh sb="0" eb="3">
      <t>ヒジョウキン</t>
    </rPh>
    <rPh sb="4" eb="6">
      <t>ケンム</t>
    </rPh>
    <phoneticPr fontId="46"/>
  </si>
  <si>
    <t>（平均利用者数）</t>
    <rPh sb="1" eb="3">
      <t>ヘイキン</t>
    </rPh>
    <rPh sb="3" eb="6">
      <t>リヨウシャ</t>
    </rPh>
    <rPh sb="6" eb="7">
      <t>スウ</t>
    </rPh>
    <phoneticPr fontId="46"/>
  </si>
  <si>
    <t>■ 常勤換算方法による人数</t>
    <rPh sb="2" eb="4">
      <t>ジョウキン</t>
    </rPh>
    <rPh sb="4" eb="6">
      <t>カンサン</t>
    </rPh>
    <rPh sb="6" eb="8">
      <t>ホウホウ</t>
    </rPh>
    <rPh sb="11" eb="13">
      <t>ニンズウ</t>
    </rPh>
    <phoneticPr fontId="46"/>
  </si>
  <si>
    <t>基準：</t>
    <rPh sb="0" eb="2">
      <t>キジュン</t>
    </rPh>
    <phoneticPr fontId="46"/>
  </si>
  <si>
    <t>週</t>
  </si>
  <si>
    <t>サービス提供責任者</t>
    <phoneticPr fontId="46"/>
  </si>
  <si>
    <t>常勤換算の</t>
    <rPh sb="0" eb="2">
      <t>ジョウキン</t>
    </rPh>
    <rPh sb="2" eb="4">
      <t>カンサン</t>
    </rPh>
    <phoneticPr fontId="46"/>
  </si>
  <si>
    <t>常勤の従業者が</t>
    <rPh sb="0" eb="2">
      <t>ジョウキン</t>
    </rPh>
    <rPh sb="3" eb="6">
      <t>ジュウギョウシャ</t>
    </rPh>
    <phoneticPr fontId="46"/>
  </si>
  <si>
    <t>平均利用者数</t>
    <rPh sb="0" eb="2">
      <t>ヘイキン</t>
    </rPh>
    <rPh sb="2" eb="5">
      <t>リヨウシャ</t>
    </rPh>
    <rPh sb="5" eb="6">
      <t>スウ</t>
    </rPh>
    <phoneticPr fontId="46"/>
  </si>
  <si>
    <t>（※）</t>
    <phoneticPr fontId="46"/>
  </si>
  <si>
    <t>の必要配置人数</t>
    <rPh sb="1" eb="3">
      <t>ヒツヨウ</t>
    </rPh>
    <rPh sb="3" eb="5">
      <t>ハイチ</t>
    </rPh>
    <rPh sb="5" eb="7">
      <t>ニンズウ</t>
    </rPh>
    <phoneticPr fontId="46"/>
  </si>
  <si>
    <t>常勤換算後の人数</t>
    <rPh sb="0" eb="2">
      <t>ジョウキン</t>
    </rPh>
    <rPh sb="2" eb="4">
      <t>カンサン</t>
    </rPh>
    <rPh sb="4" eb="5">
      <t>ゴ</t>
    </rPh>
    <rPh sb="6" eb="8">
      <t>ニンズウ</t>
    </rPh>
    <phoneticPr fontId="46"/>
  </si>
  <si>
    <t>÷</t>
    <phoneticPr fontId="46"/>
  </si>
  <si>
    <t>＝</t>
    <phoneticPr fontId="46"/>
  </si>
  <si>
    <t>⇒</t>
    <phoneticPr fontId="46"/>
  </si>
  <si>
    <t>（小数点第1位に切り上げ）</t>
    <rPh sb="1" eb="4">
      <t>ショウスウテン</t>
    </rPh>
    <rPh sb="4" eb="5">
      <t>ダイ</t>
    </rPh>
    <rPh sb="6" eb="7">
      <t>イ</t>
    </rPh>
    <rPh sb="8" eb="9">
      <t>キ</t>
    </rPh>
    <rPh sb="10" eb="11">
      <t>ア</t>
    </rPh>
    <phoneticPr fontId="46"/>
  </si>
  <si>
    <t>（小数点第2位以下切り捨て）</t>
    <rPh sb="1" eb="4">
      <t>ショウスウテン</t>
    </rPh>
    <rPh sb="4" eb="5">
      <t>ダイ</t>
    </rPh>
    <rPh sb="6" eb="7">
      <t>イ</t>
    </rPh>
    <rPh sb="7" eb="9">
      <t>イカ</t>
    </rPh>
    <rPh sb="9" eb="10">
      <t>キ</t>
    </rPh>
    <rPh sb="11" eb="12">
      <t>ス</t>
    </rPh>
    <phoneticPr fontId="46"/>
  </si>
  <si>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46"/>
  </si>
  <si>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46"/>
  </si>
  <si>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</si>
  <si>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46"/>
  </si>
  <si>
    <t>常勤の従業者の人数</t>
  </si>
  <si>
    <t>常勤換算方法による人数</t>
    <rPh sb="0" eb="2">
      <t>ジョウキン</t>
    </rPh>
    <rPh sb="2" eb="4">
      <t>カンサン</t>
    </rPh>
    <rPh sb="4" eb="6">
      <t>ホウホウ</t>
    </rPh>
    <rPh sb="9" eb="11">
      <t>ニンズウ</t>
    </rPh>
    <phoneticPr fontId="46"/>
  </si>
  <si>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46"/>
  </si>
  <si>
    <t>＋</t>
    <phoneticPr fontId="46"/>
  </si>
  <si>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46"/>
  </si>
  <si>
    <t>（参考様式1）</t>
    <rPh sb="1" eb="3">
      <t>サンコウ</t>
    </rPh>
    <rPh sb="3" eb="5">
      <t>ヨウシキ</t>
    </rPh>
    <phoneticPr fontId="3"/>
  </si>
  <si>
    <t>従業者の勤務の体制及び勤務形態一覧表</t>
    <phoneticPr fontId="46"/>
  </si>
  <si>
    <t>管理者</t>
    <rPh sb="0" eb="3">
      <t>カンリシャ</t>
    </rPh>
    <phoneticPr fontId="46"/>
  </si>
  <si>
    <t>A</t>
  </si>
  <si>
    <t>ー</t>
  </si>
  <si>
    <t>厚労　太郎</t>
    <rPh sb="0" eb="2">
      <t>コウロウ</t>
    </rPh>
    <rPh sb="3" eb="5">
      <t>タロウ</t>
    </rPh>
    <phoneticPr fontId="46"/>
  </si>
  <si>
    <t>訪問介護員</t>
    <rPh sb="0" eb="2">
      <t>ホウモン</t>
    </rPh>
    <rPh sb="2" eb="5">
      <t>カイゴイン</t>
    </rPh>
    <phoneticPr fontId="46"/>
  </si>
  <si>
    <t>介護福祉士</t>
    <rPh sb="0" eb="2">
      <t>カイゴ</t>
    </rPh>
    <rPh sb="2" eb="5">
      <t>フクシシ</t>
    </rPh>
    <phoneticPr fontId="46"/>
  </si>
  <si>
    <t>○○　A郞</t>
    <rPh sb="4" eb="5">
      <t>ロウ</t>
    </rPh>
    <phoneticPr fontId="46"/>
  </si>
  <si>
    <t>サービス提供責任者</t>
    <rPh sb="4" eb="6">
      <t>テイキョウ</t>
    </rPh>
    <rPh sb="6" eb="9">
      <t>セキニンシャ</t>
    </rPh>
    <phoneticPr fontId="46"/>
  </si>
  <si>
    <t>実務者研修修了者</t>
    <rPh sb="5" eb="7">
      <t>シュウリョウ</t>
    </rPh>
    <phoneticPr fontId="46"/>
  </si>
  <si>
    <t>○○　B子</t>
    <rPh sb="4" eb="5">
      <t>コ</t>
    </rPh>
    <phoneticPr fontId="46"/>
  </si>
  <si>
    <t>C</t>
  </si>
  <si>
    <t>介護職員初任者研修修了者</t>
    <rPh sb="0" eb="2">
      <t>カイゴ</t>
    </rPh>
    <rPh sb="2" eb="4">
      <t>ショクイン</t>
    </rPh>
    <rPh sb="4" eb="7">
      <t>ショニンシャ</t>
    </rPh>
    <rPh sb="7" eb="9">
      <t>ケンシュウ</t>
    </rPh>
    <rPh sb="9" eb="12">
      <t>シュウリョウシャ</t>
    </rPh>
    <phoneticPr fontId="46"/>
  </si>
  <si>
    <t>○○　C子</t>
    <rPh sb="4" eb="5">
      <t>コ</t>
    </rPh>
    <phoneticPr fontId="46"/>
  </si>
  <si>
    <t>○○　D子</t>
    <rPh sb="4" eb="5">
      <t>コ</t>
    </rPh>
    <phoneticPr fontId="46"/>
  </si>
  <si>
    <t>○○　E子</t>
    <rPh sb="4" eb="5">
      <t>コ</t>
    </rPh>
    <phoneticPr fontId="46"/>
  </si>
  <si>
    <t>○○　F子</t>
    <rPh sb="4" eb="5">
      <t>コ</t>
    </rPh>
    <phoneticPr fontId="46"/>
  </si>
  <si>
    <t>○○　G子</t>
    <rPh sb="4" eb="5">
      <t>コ</t>
    </rPh>
    <phoneticPr fontId="46"/>
  </si>
  <si>
    <t>○○　H子</t>
    <rPh sb="4" eb="5">
      <t>コ</t>
    </rPh>
    <phoneticPr fontId="46"/>
  </si>
  <si>
    <t>≪提出不要≫</t>
    <rPh sb="1" eb="3">
      <t>テイシュツ</t>
    </rPh>
    <rPh sb="3" eb="5">
      <t>フヨウ</t>
    </rPh>
    <phoneticPr fontId="46"/>
  </si>
  <si>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3"/>
  </si>
  <si>
    <t>・・・直接入力する必要がある箇所です。</t>
    <rPh sb="3" eb="5">
      <t>チョクセツ</t>
    </rPh>
    <rPh sb="5" eb="7">
      <t>ニュウリョク</t>
    </rPh>
    <rPh sb="9" eb="11">
      <t>ヒツヨウ</t>
    </rPh>
    <rPh sb="14" eb="16">
      <t>カショ</t>
    </rPh>
    <phoneticPr fontId="46"/>
  </si>
  <si>
    <t>下記の記入方法に従って、入力してください。</t>
    <rPh sb="0" eb="2">
      <t>カキ</t>
    </rPh>
    <rPh sb="3" eb="5">
      <t>キニュウ</t>
    </rPh>
    <rPh sb="5" eb="7">
      <t>ホウホウ</t>
    </rPh>
    <rPh sb="8" eb="9">
      <t>シタガ</t>
    </rPh>
    <rPh sb="12" eb="14">
      <t>ニュウリョク</t>
    </rPh>
    <phoneticPr fontId="46"/>
  </si>
  <si>
    <t>・・・プルダウンから選択して入力する必要がある箇所です。</t>
    <rPh sb="10" eb="12">
      <t>センタク</t>
    </rPh>
    <rPh sb="14" eb="16">
      <t>ニュウリョク</t>
    </rPh>
    <rPh sb="18" eb="20">
      <t>ヒツヨウ</t>
    </rPh>
    <rPh sb="23" eb="25">
      <t>カショ</t>
    </rPh>
    <phoneticPr fontId="4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</si>
  <si>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6"/>
  </si>
  <si>
    <t>　(1) 「４週」を選択してください。</t>
    <rPh sb="7" eb="8">
      <t>シュウ</t>
    </rPh>
    <rPh sb="10" eb="12">
      <t>センタク</t>
    </rPh>
    <phoneticPr fontId="46"/>
  </si>
  <si>
    <t>　(2) 「実績」を選択してください。</t>
    <rPh sb="6" eb="8">
      <t>ジッセキ</t>
    </rPh>
    <rPh sb="10" eb="12">
      <t>センタク</t>
    </rPh>
    <phoneticPr fontId="4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</si>
  <si>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6"/>
  </si>
  <si>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6"/>
  </si>
  <si>
    <t xml:space="preserve"> 　　 記入の順序は、職種ごとにまとめてください。</t>
    <rPh sb="4" eb="6">
      <t>キニュウ</t>
    </rPh>
    <rPh sb="7" eb="9">
      <t>ジュンジョ</t>
    </rPh>
    <rPh sb="11" eb="13">
      <t>ショクシュ</t>
    </rPh>
    <phoneticPr fontId="46"/>
  </si>
  <si>
    <t>職種名</t>
    <rPh sb="0" eb="2">
      <t>ショクシュ</t>
    </rPh>
    <rPh sb="2" eb="3">
      <t>メイ</t>
    </rPh>
    <phoneticPr fontId="46"/>
  </si>
  <si>
    <t>訪問介護員</t>
    <rPh sb="0" eb="2">
      <t>ホウモン</t>
    </rPh>
    <rPh sb="2" eb="4">
      <t>カイゴ</t>
    </rPh>
    <rPh sb="4" eb="5">
      <t>イン</t>
    </rPh>
    <phoneticPr fontId="46"/>
  </si>
  <si>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46"/>
  </si>
  <si>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</si>
  <si>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6"/>
  </si>
  <si>
    <t>（注）常勤・非常勤の区分について</t>
    <rPh sb="1" eb="2">
      <t>チュウ</t>
    </rPh>
    <rPh sb="3" eb="5">
      <t>ジョウキン</t>
    </rPh>
    <rPh sb="6" eb="9">
      <t>ヒジョウキン</t>
    </rPh>
    <rPh sb="10" eb="12">
      <t>クブン</t>
    </rPh>
    <phoneticPr fontId="4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</si>
  <si>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</si>
  <si>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6"/>
  </si>
  <si>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</si>
  <si>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6"/>
  </si>
  <si>
    <t>　(7) 従業者の氏名を記入してください。</t>
    <rPh sb="5" eb="8">
      <t>ジュウギョウシャ</t>
    </rPh>
    <rPh sb="9" eb="11">
      <t>シメイ</t>
    </rPh>
    <rPh sb="12" eb="14">
      <t>キニュウ</t>
    </rPh>
    <phoneticPr fontId="46"/>
  </si>
  <si>
    <t>　(8) 事業に係る従業者（管理者を含む。）の4週分の勤務時間を入力してください。</t>
    <rPh sb="5" eb="7">
      <t>ジギョウ</t>
    </rPh>
    <rPh sb="8" eb="9">
      <t>カカ</t>
    </rPh>
    <rPh sb="10" eb="13">
      <t>ジュウギョウシャ</t>
    </rPh>
    <rPh sb="14" eb="17">
      <t>カンリシャ</t>
    </rPh>
    <rPh sb="18" eb="19">
      <t>フク</t>
    </rPh>
    <rPh sb="24" eb="25">
      <t>シュウ</t>
    </rPh>
    <rPh sb="25" eb="26">
      <t>ブン</t>
    </rPh>
    <rPh sb="27" eb="29">
      <t>キンム</t>
    </rPh>
    <rPh sb="29" eb="31">
      <t>ジカン</t>
    </rPh>
    <rPh sb="32" eb="34">
      <t>ニュウリョク</t>
    </rPh>
    <phoneticPr fontId="46"/>
  </si>
  <si>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</si>
  <si>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6"/>
  </si>
  <si>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</si>
  <si>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</si>
  <si>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6"/>
  </si>
  <si>
    <t>　　　 その他、特記事項欄としてもご活用ください。</t>
    <rPh sb="6" eb="7">
      <t>タ</t>
    </rPh>
    <rPh sb="8" eb="10">
      <t>トッキ</t>
    </rPh>
    <rPh sb="10" eb="12">
      <t>ジコウ</t>
    </rPh>
    <rPh sb="12" eb="13">
      <t>ラン</t>
    </rPh>
    <rPh sb="18" eb="20">
      <t>カツヨウ</t>
    </rPh>
    <phoneticPr fontId="3"/>
  </si>
  <si>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46"/>
  </si>
  <si>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46"/>
  </si>
  <si>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46"/>
  </si>
  <si>
    <t>　　　　○ 常勤換算方法とは、非常勤の従業者について「事業所の従業者の勤務延時間数を当該事業所において常勤の従業者が勤務すべき時間数で除することにより、</t>
    <phoneticPr fontId="46"/>
  </si>
  <si>
    <t>　　　　　常勤の従業者の員数に換算する方法」であるため、常勤の従業者については常勤換算方法によらず、実人数で計算する。</t>
    <phoneticPr fontId="46"/>
  </si>
  <si>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6"/>
  </si>
  <si>
    <t>　　　　　手入力すること。</t>
    <phoneticPr fontId="46"/>
  </si>
  <si>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6"/>
  </si>
  <si>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6"/>
  </si>
  <si>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6"/>
  </si>
  <si>
    <t>≪提出不要≫</t>
  </si>
  <si>
    <t>１．サービス種別</t>
    <rPh sb="6" eb="8">
      <t>シュベツ</t>
    </rPh>
    <phoneticPr fontId="46"/>
  </si>
  <si>
    <t>サービス種別名</t>
    <rPh sb="4" eb="6">
      <t>シュベツ</t>
    </rPh>
    <rPh sb="6" eb="7">
      <t>メイ</t>
    </rPh>
    <phoneticPr fontId="46"/>
  </si>
  <si>
    <t>２．職種名・資格名称</t>
    <rPh sb="2" eb="4">
      <t>ショクシュ</t>
    </rPh>
    <rPh sb="4" eb="5">
      <t>メイ</t>
    </rPh>
    <rPh sb="6" eb="8">
      <t>シカク</t>
    </rPh>
    <rPh sb="8" eb="10">
      <t>メイショウ</t>
    </rPh>
    <phoneticPr fontId="46"/>
  </si>
  <si>
    <t>ー</t>
    <phoneticPr fontId="46"/>
  </si>
  <si>
    <t>資格</t>
    <rPh sb="0" eb="2">
      <t>シカク</t>
    </rPh>
    <phoneticPr fontId="46"/>
  </si>
  <si>
    <t>看護師</t>
    <phoneticPr fontId="46"/>
  </si>
  <si>
    <t>看護師</t>
    <rPh sb="0" eb="3">
      <t>カンゴシ</t>
    </rPh>
    <phoneticPr fontId="46"/>
  </si>
  <si>
    <t>准看護師</t>
    <phoneticPr fontId="46"/>
  </si>
  <si>
    <t>准看護師</t>
    <rPh sb="0" eb="4">
      <t>ジュンカンゴシ</t>
    </rPh>
    <phoneticPr fontId="46"/>
  </si>
  <si>
    <t>実務者研修修了者</t>
    <rPh sb="0" eb="3">
      <t>ジツムシャ</t>
    </rPh>
    <rPh sb="3" eb="5">
      <t>ケンシュウ</t>
    </rPh>
    <rPh sb="5" eb="8">
      <t>シュウリョウシャ</t>
    </rPh>
    <phoneticPr fontId="46"/>
  </si>
  <si>
    <t>旧介護職員基礎研修課程修了者</t>
    <phoneticPr fontId="46"/>
  </si>
  <si>
    <t>旧ホームヘルパー1級課程修了者</t>
    <rPh sb="0" eb="1">
      <t>キュウ</t>
    </rPh>
    <rPh sb="9" eb="10">
      <t>キュウ</t>
    </rPh>
    <rPh sb="10" eb="12">
      <t>カテイ</t>
    </rPh>
    <rPh sb="12" eb="15">
      <t>シュウリョウシャ</t>
    </rPh>
    <phoneticPr fontId="46"/>
  </si>
  <si>
    <t>生活援助従事者研修修了者</t>
    <rPh sb="0" eb="2">
      <t>セイカツ</t>
    </rPh>
    <rPh sb="2" eb="4">
      <t>エンジョ</t>
    </rPh>
    <rPh sb="4" eb="7">
      <t>ジュウジシャ</t>
    </rPh>
    <rPh sb="7" eb="9">
      <t>ケンシュウ</t>
    </rPh>
    <rPh sb="9" eb="12">
      <t>シュウリョウシャ</t>
    </rPh>
    <phoneticPr fontId="46"/>
  </si>
  <si>
    <t>共生型訪問介護のサービス提供責任者</t>
    <rPh sb="0" eb="2">
      <t>キョウセイ</t>
    </rPh>
    <rPh sb="2" eb="3">
      <t>ガタ</t>
    </rPh>
    <rPh sb="3" eb="5">
      <t>ホウモン</t>
    </rPh>
    <rPh sb="5" eb="7">
      <t>カイゴ</t>
    </rPh>
    <rPh sb="12" eb="14">
      <t>テイキョウ</t>
    </rPh>
    <rPh sb="14" eb="17">
      <t>セキニンシャ</t>
    </rPh>
    <phoneticPr fontId="46"/>
  </si>
  <si>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6"/>
  </si>
  <si>
    <t>旧ホームヘルパー2級課程修了者</t>
    <rPh sb="0" eb="1">
      <t>キュウ</t>
    </rPh>
    <rPh sb="9" eb="10">
      <t>キュウ</t>
    </rPh>
    <rPh sb="10" eb="12">
      <t>カテイ</t>
    </rPh>
    <rPh sb="12" eb="15">
      <t>シュウリョウシャ</t>
    </rPh>
    <phoneticPr fontId="46"/>
  </si>
  <si>
    <t>※ INDIRECT関数使用のため、以下のとおりセルに「名前の定義」をしています。</t>
    <rPh sb="10" eb="12">
      <t>カンスウ</t>
    </rPh>
    <rPh sb="12" eb="14">
      <t>シヨウ</t>
    </rPh>
    <rPh sb="18" eb="20">
      <t>イカ</t>
    </rPh>
    <rPh sb="28" eb="30">
      <t>ナマエ</t>
    </rPh>
    <rPh sb="31" eb="33">
      <t>テイギ</t>
    </rPh>
    <phoneticPr fontId="46"/>
  </si>
  <si>
    <t>　13行目・・・「職種」</t>
    <rPh sb="3" eb="5">
      <t>ギョウメ</t>
    </rPh>
    <rPh sb="9" eb="11">
      <t>ショクシュ</t>
    </rPh>
    <phoneticPr fontId="46"/>
  </si>
  <si>
    <t>　C列・・・「管理者」</t>
    <rPh sb="2" eb="3">
      <t>レツ</t>
    </rPh>
    <rPh sb="7" eb="10">
      <t>カンリシャ</t>
    </rPh>
    <phoneticPr fontId="46"/>
  </si>
  <si>
    <t>　D列・・・「サービス提供責任者」</t>
    <rPh sb="2" eb="3">
      <t>レツ</t>
    </rPh>
    <rPh sb="11" eb="13">
      <t>テイキョウ</t>
    </rPh>
    <rPh sb="13" eb="16">
      <t>セキニンシャ</t>
    </rPh>
    <phoneticPr fontId="46"/>
  </si>
  <si>
    <t>　E列・・・「訪問介護員」</t>
    <rPh sb="2" eb="3">
      <t>レツ</t>
    </rPh>
    <rPh sb="7" eb="9">
      <t>ホウモン</t>
    </rPh>
    <rPh sb="9" eb="12">
      <t>カイゴイン</t>
    </rPh>
    <phoneticPr fontId="4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</si>
  <si>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6"/>
  </si>
  <si>
    <t>　行が足りない場合は、適宜追加してください。</t>
    <rPh sb="1" eb="2">
      <t>ギョウ</t>
    </rPh>
    <rPh sb="3" eb="4">
      <t>タ</t>
    </rPh>
    <rPh sb="7" eb="9">
      <t>バアイ</t>
    </rPh>
    <rPh sb="11" eb="13">
      <t>テキギ</t>
    </rPh>
    <rPh sb="13" eb="15">
      <t>ツイカ</t>
    </rPh>
    <phoneticPr fontId="46"/>
  </si>
  <si>
    <t>※職種を追加したい場合は、13行目に職種名を追加し、それぞれの列に必要資格を入力してください。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</si>
  <si>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6"/>
  </si>
  <si>
    <t>　・「数式」タブ　⇒　「名前の定義」を選択</t>
    <rPh sb="3" eb="5">
      <t>スウシキ</t>
    </rPh>
    <rPh sb="12" eb="14">
      <t>ナマエ</t>
    </rPh>
    <rPh sb="15" eb="17">
      <t>テイギ</t>
    </rPh>
    <rPh sb="19" eb="21">
      <t>センタク</t>
    </rPh>
    <phoneticPr fontId="46"/>
  </si>
  <si>
    <t>　・「名前」に職種名を入力</t>
    <rPh sb="3" eb="5">
      <t>ナマエ</t>
    </rPh>
    <rPh sb="7" eb="9">
      <t>ショクシュ</t>
    </rPh>
    <rPh sb="9" eb="10">
      <t>メイ</t>
    </rPh>
    <rPh sb="11" eb="13">
      <t>ニュウリョク</t>
    </rPh>
    <phoneticPr fontId="4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</si>
  <si>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</si>
  <si>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6"/>
  </si>
  <si>
    <t>２  　事故発生件数および苦情受付件数</t>
    <phoneticPr fontId="3"/>
  </si>
  <si>
    <t>事故発生件数</t>
    <rPh sb="0" eb="2">
      <t>ジコ</t>
    </rPh>
    <rPh sb="2" eb="4">
      <t>ハッセイ</t>
    </rPh>
    <rPh sb="4" eb="6">
      <t>ケンスウ</t>
    </rPh>
    <phoneticPr fontId="3"/>
  </si>
  <si>
    <t>内容</t>
    <rPh sb="0" eb="2">
      <t>ナイヨウ</t>
    </rPh>
    <phoneticPr fontId="3"/>
  </si>
  <si>
    <t>左記の「内容」のうち、市町等に報告した件数</t>
    <rPh sb="0" eb="2">
      <t>サキ</t>
    </rPh>
    <rPh sb="4" eb="6">
      <t>ナイヨウ</t>
    </rPh>
    <rPh sb="11" eb="12">
      <t>シ</t>
    </rPh>
    <rPh sb="12" eb="13">
      <t>チョウ</t>
    </rPh>
    <rPh sb="13" eb="14">
      <t>トウ</t>
    </rPh>
    <rPh sb="15" eb="17">
      <t>ホウコク</t>
    </rPh>
    <rPh sb="19" eb="21">
      <t>ケンスウ</t>
    </rPh>
    <phoneticPr fontId="3"/>
  </si>
  <si>
    <t>左記の「内容」のうち、損害賠償を行った件数</t>
    <rPh sb="0" eb="2">
      <t>サキ</t>
    </rPh>
    <rPh sb="4" eb="6">
      <t>ナイヨウ</t>
    </rPh>
    <rPh sb="11" eb="13">
      <t>ソンガイ</t>
    </rPh>
    <rPh sb="13" eb="15">
      <t>バイショウ</t>
    </rPh>
    <rPh sb="16" eb="17">
      <t>オコナ</t>
    </rPh>
    <rPh sb="19" eb="21">
      <t>ケンスウ</t>
    </rPh>
    <phoneticPr fontId="3"/>
  </si>
  <si>
    <t>「その他」の事故の場合の具体的な内容を記載してください。</t>
    <rPh sb="3" eb="4">
      <t>タ</t>
    </rPh>
    <rPh sb="6" eb="8">
      <t>ジコ</t>
    </rPh>
    <rPh sb="9" eb="11">
      <t>バアイ</t>
    </rPh>
    <rPh sb="12" eb="15">
      <t>グタイテキ</t>
    </rPh>
    <rPh sb="16" eb="18">
      <t>ナイヨウ</t>
    </rPh>
    <rPh sb="19" eb="21">
      <t>キサイ</t>
    </rPh>
    <phoneticPr fontId="3"/>
  </si>
  <si>
    <t>死亡</t>
    <rPh sb="0" eb="2">
      <t>シボウ</t>
    </rPh>
    <phoneticPr fontId="3"/>
  </si>
  <si>
    <t>骨折</t>
    <rPh sb="0" eb="2">
      <t>コッセツ</t>
    </rPh>
    <phoneticPr fontId="3"/>
  </si>
  <si>
    <t>打撲・裂傷</t>
    <rPh sb="0" eb="2">
      <t>ダボク</t>
    </rPh>
    <rPh sb="3" eb="5">
      <t>レッショウ</t>
    </rPh>
    <phoneticPr fontId="3"/>
  </si>
  <si>
    <t>その他</t>
    <rPh sb="2" eb="3">
      <t>タ</t>
    </rPh>
    <phoneticPr fontId="3"/>
  </si>
  <si>
    <t>合計</t>
    <rPh sb="0" eb="2">
      <t>ゴウケイ</t>
    </rPh>
    <phoneticPr fontId="3"/>
  </si>
  <si>
    <t>歩行中の転倒</t>
    <rPh sb="0" eb="3">
      <t>ホコウチュウ</t>
    </rPh>
    <rPh sb="4" eb="6">
      <t>テントウ</t>
    </rPh>
    <phoneticPr fontId="3"/>
  </si>
  <si>
    <t>前年度</t>
    <rPh sb="0" eb="1">
      <t>ゼン</t>
    </rPh>
    <rPh sb="1" eb="3">
      <t>ネンド</t>
    </rPh>
    <phoneticPr fontId="3"/>
  </si>
  <si>
    <t>（参考：今年度中）</t>
    <rPh sb="1" eb="3">
      <t>サンコウ</t>
    </rPh>
    <rPh sb="4" eb="5">
      <t>イマ</t>
    </rPh>
    <rPh sb="5" eb="7">
      <t>ネンド</t>
    </rPh>
    <rPh sb="7" eb="8">
      <t>チュウ</t>
    </rPh>
    <phoneticPr fontId="3"/>
  </si>
  <si>
    <t>ベッド、イスからの転倒</t>
    <rPh sb="9" eb="11">
      <t>テントウ</t>
    </rPh>
    <phoneticPr fontId="3"/>
  </si>
  <si>
    <t>介護中の過失</t>
    <rPh sb="0" eb="2">
      <t>カイゴ</t>
    </rPh>
    <rPh sb="2" eb="3">
      <t>チュウ</t>
    </rPh>
    <rPh sb="4" eb="6">
      <t>カシツ</t>
    </rPh>
    <phoneticPr fontId="3"/>
  </si>
  <si>
    <t>誤嚥による窒息</t>
    <rPh sb="0" eb="1">
      <t>ゴ</t>
    </rPh>
    <rPh sb="1" eb="2">
      <t>エンゲ</t>
    </rPh>
    <rPh sb="5" eb="7">
      <t>チッソク</t>
    </rPh>
    <phoneticPr fontId="3"/>
  </si>
  <si>
    <t>床ずれ</t>
    <rPh sb="0" eb="1">
      <t>トコ</t>
    </rPh>
    <phoneticPr fontId="3"/>
  </si>
  <si>
    <t>薬に関わる事故</t>
    <rPh sb="0" eb="1">
      <t>クスリ</t>
    </rPh>
    <rPh sb="2" eb="3">
      <t>カカ</t>
    </rPh>
    <rPh sb="5" eb="7">
      <t>ジコ</t>
    </rPh>
    <phoneticPr fontId="3"/>
  </si>
  <si>
    <t>無断外出</t>
    <rPh sb="0" eb="2">
      <t>ムダン</t>
    </rPh>
    <rPh sb="2" eb="4">
      <t>ガイシュツ</t>
    </rPh>
    <phoneticPr fontId="3"/>
  </si>
  <si>
    <t>原因不明心停止</t>
    <rPh sb="0" eb="2">
      <t>ゲンイン</t>
    </rPh>
    <rPh sb="2" eb="4">
      <t>フメイ</t>
    </rPh>
    <rPh sb="4" eb="5">
      <t>シン</t>
    </rPh>
    <rPh sb="5" eb="7">
      <t>テイシ</t>
    </rPh>
    <phoneticPr fontId="3"/>
  </si>
  <si>
    <t>苦情受付件数
（前年度）</t>
    <rPh sb="0" eb="2">
      <t>クジョウ</t>
    </rPh>
    <rPh sb="2" eb="4">
      <t>ウケツケ</t>
    </rPh>
    <rPh sb="4" eb="6">
      <t>ケンスウ</t>
    </rPh>
    <rPh sb="8" eb="11">
      <t>ゼンネンド</t>
    </rPh>
    <phoneticPr fontId="3"/>
  </si>
  <si>
    <t>件</t>
    <rPh sb="0" eb="1">
      <t>ケン</t>
    </rPh>
    <phoneticPr fontId="3"/>
  </si>
  <si>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3"/>
  </si>
  <si>
    <t>＜苦情の内容を具体的に記載してください。＞</t>
    <rPh sb="1" eb="3">
      <t>クジョウ</t>
    </rPh>
    <rPh sb="4" eb="6">
      <t>ナイヨウ</t>
    </rPh>
    <rPh sb="7" eb="10">
      <t>グタイテキ</t>
    </rPh>
    <rPh sb="11" eb="13">
      <t>キサイ</t>
    </rPh>
    <phoneticPr fontId="3"/>
  </si>
  <si>
    <t>３　事業所・施設の運営の状況</t>
    <rPh sb="2" eb="5">
      <t>ジギョウショ</t>
    </rPh>
    <rPh sb="6" eb="8">
      <t>シセツ</t>
    </rPh>
    <rPh sb="9" eb="11">
      <t>ウンエイ</t>
    </rPh>
    <rPh sb="12" eb="14">
      <t>ジョウキョウ</t>
    </rPh>
    <phoneticPr fontId="3"/>
  </si>
  <si>
    <r>
      <t>（１）法人および事業所（サービスごと）における収支状況</t>
    </r>
    <r>
      <rPr>
        <sz val="11"/>
        <rFont val="ＭＳ Ｐゴシック"/>
        <family val="3"/>
        <charset val="128"/>
      </rPr>
      <t>（前年度）</t>
    </r>
    <rPh sb="3" eb="5">
      <t>ホウジン</t>
    </rPh>
    <rPh sb="8" eb="11">
      <t>ジギョウショ</t>
    </rPh>
    <rPh sb="23" eb="25">
      <t>シュウシ</t>
    </rPh>
    <rPh sb="25" eb="27">
      <t>ジョウキョウ</t>
    </rPh>
    <rPh sb="28" eb="29">
      <t>ゼン</t>
    </rPh>
    <phoneticPr fontId="3"/>
  </si>
  <si>
    <t>○事業所（サービス）ごとの収支が管理されているか</t>
    <rPh sb="1" eb="4">
      <t>ジギョウショ</t>
    </rPh>
    <rPh sb="13" eb="15">
      <t>シュウシ</t>
    </rPh>
    <rPh sb="16" eb="18">
      <t>カンリ</t>
    </rPh>
    <phoneticPr fontId="3"/>
  </si>
  <si>
    <t>はい　・　いいえ</t>
    <phoneticPr fontId="3"/>
  </si>
  <si>
    <t>【収支の状況】</t>
    <rPh sb="1" eb="3">
      <t>シュウシ</t>
    </rPh>
    <rPh sb="4" eb="6">
      <t>ジョウキョウ</t>
    </rPh>
    <phoneticPr fontId="3"/>
  </si>
  <si>
    <t>（単位：千円）</t>
    <rPh sb="1" eb="3">
      <t>タンイ</t>
    </rPh>
    <rPh sb="4" eb="6">
      <t>センエン</t>
    </rPh>
    <phoneticPr fontId="3"/>
  </si>
  <si>
    <t>「はい」の場合のみ、当該事業所（サービス）分を記入</t>
    <rPh sb="5" eb="7">
      <t>バアイ</t>
    </rPh>
    <rPh sb="10" eb="12">
      <t>トウガイ</t>
    </rPh>
    <rPh sb="12" eb="15">
      <t>ジギョウショ</t>
    </rPh>
    <rPh sb="21" eb="22">
      <t>ブン</t>
    </rPh>
    <rPh sb="23" eb="25">
      <t>キニュウ</t>
    </rPh>
    <phoneticPr fontId="3"/>
  </si>
  <si>
    <t>法人全体</t>
    <rPh sb="0" eb="2">
      <t>ホウジン</t>
    </rPh>
    <rPh sb="2" eb="4">
      <t>ゼンタイ</t>
    </rPh>
    <phoneticPr fontId="3"/>
  </si>
  <si>
    <t>当該事業所（サービス）分</t>
    <rPh sb="0" eb="2">
      <t>トウガイ</t>
    </rPh>
    <rPh sb="2" eb="5">
      <t>ジギョウショ</t>
    </rPh>
    <rPh sb="11" eb="12">
      <t>ブン</t>
    </rPh>
    <phoneticPr fontId="3"/>
  </si>
  <si>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3"/>
  </si>
  <si>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3"/>
  </si>
  <si>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3"/>
  </si>
  <si>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3"/>
  </si>
  <si>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3"/>
  </si>
  <si>
    <t>「はい」の場合のみ、記入</t>
    <rPh sb="5" eb="7">
      <t>バアイ</t>
    </rPh>
    <rPh sb="10" eb="12">
      <t>キニュウ</t>
    </rPh>
    <phoneticPr fontId="3"/>
  </si>
  <si>
    <t>金額（月額・円）</t>
    <rPh sb="0" eb="2">
      <t>キンガク</t>
    </rPh>
    <rPh sb="3" eb="5">
      <t>ゲツガク</t>
    </rPh>
    <rPh sb="6" eb="7">
      <t>エン</t>
    </rPh>
    <phoneticPr fontId="3"/>
  </si>
  <si>
    <t>大学卒</t>
    <rPh sb="0" eb="3">
      <t>ダイガクソツ</t>
    </rPh>
    <phoneticPr fontId="3"/>
  </si>
  <si>
    <t>初任給</t>
    <rPh sb="0" eb="3">
      <t>ショニンキュウ</t>
    </rPh>
    <phoneticPr fontId="3"/>
  </si>
  <si>
    <t>勤続１０年目</t>
    <rPh sb="0" eb="2">
      <t>キンゾク</t>
    </rPh>
    <rPh sb="4" eb="6">
      <t>ネンメ</t>
    </rPh>
    <phoneticPr fontId="3"/>
  </si>
  <si>
    <t>専門校・高校卒</t>
    <rPh sb="0" eb="2">
      <t>センモン</t>
    </rPh>
    <rPh sb="2" eb="3">
      <t>コウ</t>
    </rPh>
    <rPh sb="4" eb="7">
      <t>コウコウソツ</t>
    </rPh>
    <phoneticPr fontId="3"/>
  </si>
  <si>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3"/>
  </si>
  <si>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3"/>
  </si>
  <si>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3"/>
  </si>
  <si>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3"/>
  </si>
  <si>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3"/>
  </si>
  <si>
    <t>（３）職員への研修実施状況</t>
    <rPh sb="3" eb="5">
      <t>ショクイン</t>
    </rPh>
    <rPh sb="7" eb="9">
      <t>ケンシュウ</t>
    </rPh>
    <rPh sb="9" eb="11">
      <t>ジッシ</t>
    </rPh>
    <rPh sb="11" eb="13">
      <t>ジョウキョウ</t>
    </rPh>
    <phoneticPr fontId="3"/>
  </si>
  <si>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3"/>
  </si>
  <si>
    <t>訪問介護費　各種加算等自己点検表</t>
    <rPh sb="6" eb="8">
      <t>カクシュ</t>
    </rPh>
    <rPh sb="8" eb="10">
      <t>カサン</t>
    </rPh>
    <rPh sb="10" eb="11">
      <t>トウ</t>
    </rPh>
    <rPh sb="11" eb="13">
      <t>ジコ</t>
    </rPh>
    <rPh sb="13" eb="16">
      <t>テンケンヒョウ</t>
    </rPh>
    <phoneticPr fontId="3"/>
  </si>
  <si>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3"/>
  </si>
  <si>
    <t>届出状況</t>
  </si>
  <si>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</si>
  <si>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</si>
  <si>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</si>
  <si>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確認書類等</t>
    <rPh sb="0" eb="2">
      <t>カクニン</t>
    </rPh>
    <rPh sb="2" eb="4">
      <t>ショルイ</t>
    </rPh>
    <rPh sb="4" eb="5">
      <t>トウ</t>
    </rPh>
    <phoneticPr fontId="3"/>
  </si>
  <si>
    <t>指導職員
チェック</t>
    <rPh sb="0" eb="2">
      <t>シドウ</t>
    </rPh>
    <rPh sb="2" eb="4">
      <t>ショクイン</t>
    </rPh>
    <phoneticPr fontId="3"/>
  </si>
  <si>
    <t>頻回の訪問により20分未満の身体介護中心型の算定を行う体制</t>
    <rPh sb="0" eb="2">
      <t>ヒンカイ</t>
    </rPh>
    <rPh sb="3" eb="5">
      <t>ホウモン</t>
    </rPh>
    <rPh sb="10" eb="11">
      <t>フン</t>
    </rPh>
    <rPh sb="11" eb="13">
      <t>ミマン</t>
    </rPh>
    <rPh sb="14" eb="16">
      <t>シンタイ</t>
    </rPh>
    <rPh sb="16" eb="18">
      <t>カイゴ</t>
    </rPh>
    <rPh sb="18" eb="21">
      <t>チュウシンガタ</t>
    </rPh>
    <rPh sb="22" eb="24">
      <t>サンテイ</t>
    </rPh>
    <rPh sb="25" eb="26">
      <t>オコナ</t>
    </rPh>
    <rPh sb="27" eb="29">
      <t>タイセイ</t>
    </rPh>
    <phoneticPr fontId="3"/>
  </si>
  <si>
    <t>Ⅰ前回提供した訪問介護から２時間以上の間隔が空いている場合</t>
    <rPh sb="1" eb="3">
      <t>ゼンカイ</t>
    </rPh>
    <rPh sb="3" eb="5">
      <t>テイキョウ</t>
    </rPh>
    <rPh sb="7" eb="9">
      <t>ホウモン</t>
    </rPh>
    <rPh sb="9" eb="11">
      <t>カイゴ</t>
    </rPh>
    <rPh sb="14" eb="16">
      <t>ジカン</t>
    </rPh>
    <rPh sb="16" eb="18">
      <t>イジョウ</t>
    </rPh>
    <rPh sb="19" eb="21">
      <t>カンカク</t>
    </rPh>
    <rPh sb="22" eb="23">
      <t>ア</t>
    </rPh>
    <rPh sb="27" eb="29">
      <t>バアイ</t>
    </rPh>
    <phoneticPr fontId="3"/>
  </si>
  <si>
    <t>□</t>
    <phoneticPr fontId="3"/>
  </si>
  <si>
    <t>該当</t>
    <rPh sb="0" eb="2">
      <t>ガイトウ</t>
    </rPh>
    <phoneticPr fontId="3"/>
  </si>
  <si>
    <t>利用者台帳等</t>
    <rPh sb="0" eb="3">
      <t>リヨウシャ</t>
    </rPh>
    <rPh sb="3" eb="5">
      <t>ダイチョウ</t>
    </rPh>
    <rPh sb="5" eb="6">
      <t>トウ</t>
    </rPh>
    <phoneticPr fontId="3"/>
  </si>
  <si>
    <t>Ⅱ前回提供した訪問介護から２時間以上の間隔が空いていない場合は以下の全ての要件を満たす場合</t>
    <rPh sb="1" eb="3">
      <t>ゼンカイ</t>
    </rPh>
    <rPh sb="3" eb="5">
      <t>テイキョウ</t>
    </rPh>
    <rPh sb="7" eb="9">
      <t>ホウモン</t>
    </rPh>
    <rPh sb="9" eb="11">
      <t>カイゴ</t>
    </rPh>
    <rPh sb="14" eb="18">
      <t>ジカンイジョウ</t>
    </rPh>
    <rPh sb="19" eb="21">
      <t>カンカク</t>
    </rPh>
    <rPh sb="22" eb="23">
      <t>ア</t>
    </rPh>
    <rPh sb="28" eb="30">
      <t>バアイ</t>
    </rPh>
    <rPh sb="31" eb="33">
      <t>イカ</t>
    </rPh>
    <rPh sb="34" eb="35">
      <t>スベ</t>
    </rPh>
    <rPh sb="37" eb="39">
      <t>ヨウケン</t>
    </rPh>
    <rPh sb="40" eb="41">
      <t>ミ</t>
    </rPh>
    <rPh sb="43" eb="45">
      <t>バアイ</t>
    </rPh>
    <phoneticPr fontId="3"/>
  </si>
  <si>
    <t>□</t>
  </si>
  <si>
    <t>①要介護１から要介護２の者であって認知症の利用者、又は要介護３から５の者であって障害高齢者の日常生活自立度ランクＢからＣの利用者</t>
    <rPh sb="1" eb="4">
      <t>ヨウカイゴ</t>
    </rPh>
    <rPh sb="7" eb="10">
      <t>ヨウカイゴ</t>
    </rPh>
    <rPh sb="12" eb="13">
      <t>モノ</t>
    </rPh>
    <rPh sb="17" eb="20">
      <t>ニンチショウ</t>
    </rPh>
    <rPh sb="21" eb="24">
      <t>リヨウシャ</t>
    </rPh>
    <rPh sb="25" eb="26">
      <t>マタ</t>
    </rPh>
    <phoneticPr fontId="3"/>
  </si>
  <si>
    <t>②サービス担当者会議における、週５日以上の頻回の訪問を含む20分未満のサービス提供の必要性の判断（３月に１回以上の開催・必要性の確認）</t>
    <rPh sb="5" eb="8">
      <t>タントウシャ</t>
    </rPh>
    <rPh sb="8" eb="10">
      <t>カイギ</t>
    </rPh>
    <rPh sb="15" eb="16">
      <t>シュウ</t>
    </rPh>
    <rPh sb="17" eb="18">
      <t>ニチ</t>
    </rPh>
    <rPh sb="18" eb="20">
      <t>イジョウ</t>
    </rPh>
    <rPh sb="21" eb="23">
      <t>ヒンカイ</t>
    </rPh>
    <rPh sb="24" eb="26">
      <t>ホウモン</t>
    </rPh>
    <rPh sb="27" eb="28">
      <t>フク</t>
    </rPh>
    <rPh sb="31" eb="32">
      <t>フン</t>
    </rPh>
    <rPh sb="32" eb="34">
      <t>ミマン</t>
    </rPh>
    <rPh sb="39" eb="41">
      <t>テイキョウ</t>
    </rPh>
    <rPh sb="42" eb="44">
      <t>ヒツヨウ</t>
    </rPh>
    <rPh sb="44" eb="45">
      <t>セイ</t>
    </rPh>
    <rPh sb="46" eb="48">
      <t>ハンダン</t>
    </rPh>
    <rPh sb="50" eb="51">
      <t>ガツ</t>
    </rPh>
    <rPh sb="53" eb="54">
      <t>カイ</t>
    </rPh>
    <rPh sb="54" eb="56">
      <t>イジョウ</t>
    </rPh>
    <rPh sb="57" eb="59">
      <t>カイサイ</t>
    </rPh>
    <rPh sb="60" eb="63">
      <t>ヒツヨウセイ</t>
    </rPh>
    <rPh sb="64" eb="66">
      <t>カクニン</t>
    </rPh>
    <phoneticPr fontId="3"/>
  </si>
  <si>
    <t xml:space="preserve">会議記録
</t>
    <rPh sb="0" eb="2">
      <t>カイギ</t>
    </rPh>
    <rPh sb="2" eb="4">
      <t>キロク</t>
    </rPh>
    <phoneticPr fontId="3"/>
  </si>
  <si>
    <t>③常時利用者または家族からの連絡に対応できる体制がある</t>
    <rPh sb="1" eb="3">
      <t>ジョウジ</t>
    </rPh>
    <rPh sb="3" eb="6">
      <t>リヨウシャ</t>
    </rPh>
    <rPh sb="9" eb="11">
      <t>カゾク</t>
    </rPh>
    <rPh sb="14" eb="16">
      <t>レンラク</t>
    </rPh>
    <rPh sb="17" eb="19">
      <t>タイオウ</t>
    </rPh>
    <rPh sb="22" eb="24">
      <t>タイセイ</t>
    </rPh>
    <phoneticPr fontId="3"/>
  </si>
  <si>
    <t>運営規程、勤務体制一覧表等</t>
    <rPh sb="0" eb="2">
      <t>ウンエイ</t>
    </rPh>
    <rPh sb="2" eb="4">
      <t>キテイ</t>
    </rPh>
    <rPh sb="5" eb="7">
      <t>キンム</t>
    </rPh>
    <rPh sb="7" eb="9">
      <t>タイセイ</t>
    </rPh>
    <rPh sb="9" eb="11">
      <t>イチラン</t>
    </rPh>
    <rPh sb="11" eb="12">
      <t>ヒョウ</t>
    </rPh>
    <rPh sb="12" eb="13">
      <t>トウ</t>
    </rPh>
    <phoneticPr fontId="3"/>
  </si>
  <si>
    <t>④定期巡回・随時対応型訪問介護看護の指定または指定を受けようとする計画の策定
※要介護１または２の利用者に提供する場合は、指定を受けているものに限る</t>
    <rPh sb="1" eb="3">
      <t>テイキ</t>
    </rPh>
    <rPh sb="3" eb="5">
      <t>ジュンカイ</t>
    </rPh>
    <rPh sb="6" eb="8">
      <t>ズイジ</t>
    </rPh>
    <rPh sb="8" eb="10">
      <t>タイオウ</t>
    </rPh>
    <rPh sb="10" eb="11">
      <t>ガタ</t>
    </rPh>
    <rPh sb="11" eb="13">
      <t>ホウモン</t>
    </rPh>
    <rPh sb="13" eb="15">
      <t>カイゴ</t>
    </rPh>
    <rPh sb="15" eb="17">
      <t>カンゴ</t>
    </rPh>
    <rPh sb="18" eb="20">
      <t>シテイ</t>
    </rPh>
    <rPh sb="23" eb="25">
      <t>シテイ</t>
    </rPh>
    <rPh sb="26" eb="27">
      <t>ウ</t>
    </rPh>
    <rPh sb="33" eb="35">
      <t>ケイカク</t>
    </rPh>
    <rPh sb="36" eb="38">
      <t>サクテイ</t>
    </rPh>
    <phoneticPr fontId="3"/>
  </si>
  <si>
    <t>あり</t>
    <phoneticPr fontId="3"/>
  </si>
  <si>
    <t xml:space="preserve">計画書等
</t>
    <rPh sb="0" eb="2">
      <t>ケイカク</t>
    </rPh>
    <rPh sb="2" eb="3">
      <t>ショ</t>
    </rPh>
    <rPh sb="3" eb="4">
      <t>トウ</t>
    </rPh>
    <phoneticPr fontId="3"/>
  </si>
  <si>
    <t>⑤１月当たりの訪問介護費は、定期巡回・随時対応型訪問介護看護費のイ(1)単位数を限度として算定</t>
    <rPh sb="2" eb="3">
      <t>ツキ</t>
    </rPh>
    <rPh sb="3" eb="4">
      <t>ア</t>
    </rPh>
    <rPh sb="7" eb="9">
      <t>ホウモン</t>
    </rPh>
    <rPh sb="9" eb="11">
      <t>カイゴ</t>
    </rPh>
    <rPh sb="11" eb="12">
      <t>ヒ</t>
    </rPh>
    <rPh sb="14" eb="16">
      <t>テイキ</t>
    </rPh>
    <rPh sb="16" eb="18">
      <t>ジュンカイ</t>
    </rPh>
    <rPh sb="19" eb="21">
      <t>ズイジ</t>
    </rPh>
    <rPh sb="21" eb="24">
      <t>タイオウガタ</t>
    </rPh>
    <rPh sb="24" eb="26">
      <t>ホウモン</t>
    </rPh>
    <rPh sb="26" eb="28">
      <t>カイゴ</t>
    </rPh>
    <rPh sb="28" eb="30">
      <t>カンゴ</t>
    </rPh>
    <rPh sb="30" eb="31">
      <t>ヒ</t>
    </rPh>
    <rPh sb="36" eb="39">
      <t>タンイスウ</t>
    </rPh>
    <rPh sb="40" eb="42">
      <t>ゲンド</t>
    </rPh>
    <rPh sb="45" eb="47">
      <t>サンテイ</t>
    </rPh>
    <phoneticPr fontId="3"/>
  </si>
  <si>
    <t>同一の建物
　　　①③【*90/100】</t>
    <rPh sb="0" eb="2">
      <t>ドウイツ</t>
    </rPh>
    <rPh sb="3" eb="5">
      <t>タテモノ</t>
    </rPh>
    <phoneticPr fontId="3"/>
  </si>
  <si>
    <t>①事業所と同一の敷地内もしくは隣接する敷地内の建物もしくは同一建物に居住する利用者（②除く）</t>
    <rPh sb="1" eb="4">
      <t>ジギョウショ</t>
    </rPh>
    <rPh sb="5" eb="7">
      <t>ドウイツ</t>
    </rPh>
    <rPh sb="8" eb="10">
      <t>シキチ</t>
    </rPh>
    <rPh sb="10" eb="11">
      <t>ナイ</t>
    </rPh>
    <rPh sb="15" eb="17">
      <t>リンセツ</t>
    </rPh>
    <rPh sb="19" eb="21">
      <t>シキチ</t>
    </rPh>
    <rPh sb="21" eb="22">
      <t>ナイ</t>
    </rPh>
    <rPh sb="23" eb="25">
      <t>タテモノ</t>
    </rPh>
    <rPh sb="29" eb="31">
      <t>ドウイツ</t>
    </rPh>
    <rPh sb="31" eb="33">
      <t>タテモノ</t>
    </rPh>
    <rPh sb="34" eb="36">
      <t>キョジュウ</t>
    </rPh>
    <rPh sb="38" eb="41">
      <t>リヨウシャ</t>
    </rPh>
    <rPh sb="43" eb="44">
      <t>ノゾ</t>
    </rPh>
    <phoneticPr fontId="3"/>
  </si>
  <si>
    <t>該当</t>
    <phoneticPr fontId="3"/>
  </si>
  <si>
    <t xml:space="preserve">利用者台帳等
</t>
    <rPh sb="0" eb="3">
      <t>リヨウシャ</t>
    </rPh>
    <rPh sb="3" eb="5">
      <t>ダイチョウ</t>
    </rPh>
    <rPh sb="5" eb="6">
      <t>トウ</t>
    </rPh>
    <phoneticPr fontId="3"/>
  </si>
  <si>
    <t>　　　　②【*85/100】</t>
    <phoneticPr fontId="3"/>
  </si>
  <si>
    <t>②上記の建物のうち、当該建物に居住する利用者（１月あたり５０人以上）</t>
    <rPh sb="1" eb="3">
      <t>ジョウキ</t>
    </rPh>
    <rPh sb="4" eb="6">
      <t>タテモノ</t>
    </rPh>
    <rPh sb="10" eb="11">
      <t>トウ</t>
    </rPh>
    <rPh sb="11" eb="12">
      <t>ガイ</t>
    </rPh>
    <rPh sb="12" eb="14">
      <t>タテモノ</t>
    </rPh>
    <rPh sb="15" eb="17">
      <t>キョジュウ</t>
    </rPh>
    <rPh sb="19" eb="22">
      <t>リヨウシャ</t>
    </rPh>
    <rPh sb="24" eb="25">
      <t>ガツ</t>
    </rPh>
    <rPh sb="30" eb="31">
      <t>ニン</t>
    </rPh>
    <rPh sb="31" eb="33">
      <t>イジョウ</t>
    </rPh>
    <phoneticPr fontId="3"/>
  </si>
  <si>
    <t>利用者台帳、サービス提供記録等</t>
    <phoneticPr fontId="3"/>
  </si>
  <si>
    <t>③上記①以外の範囲に所在する建物に居住する利用者（１月あたりの利用者数が２０人以上）</t>
    <rPh sb="1" eb="3">
      <t>ジョウキ</t>
    </rPh>
    <rPh sb="4" eb="6">
      <t>イガイ</t>
    </rPh>
    <rPh sb="7" eb="9">
      <t>ハンイ</t>
    </rPh>
    <rPh sb="10" eb="12">
      <t>ショザイ</t>
    </rPh>
    <rPh sb="14" eb="16">
      <t>タテモノ</t>
    </rPh>
    <rPh sb="17" eb="19">
      <t>キョジュウ</t>
    </rPh>
    <rPh sb="21" eb="24">
      <t>リヨウシャ</t>
    </rPh>
    <rPh sb="26" eb="27">
      <t>ガツ</t>
    </rPh>
    <rPh sb="31" eb="34">
      <t>リヨウシャ</t>
    </rPh>
    <rPh sb="34" eb="35">
      <t>カズ</t>
    </rPh>
    <rPh sb="38" eb="39">
      <t>ニン</t>
    </rPh>
    <rPh sb="39" eb="41">
      <t>イジョウ</t>
    </rPh>
    <phoneticPr fontId="4"/>
  </si>
  <si>
    <t>該当</t>
    <rPh sb="0" eb="2">
      <t>ガイトウ</t>
    </rPh>
    <phoneticPr fontId="4"/>
  </si>
  <si>
    <t>利用者台帳、サービス提供記録等</t>
    <rPh sb="0" eb="3">
      <t>リヨウシャ</t>
    </rPh>
    <rPh sb="3" eb="5">
      <t>ダイチョウ</t>
    </rPh>
    <rPh sb="10" eb="12">
      <t>テイキョウ</t>
    </rPh>
    <rPh sb="12" eb="14">
      <t>キロク</t>
    </rPh>
    <rPh sb="14" eb="15">
      <t>トウ</t>
    </rPh>
    <phoneticPr fontId="3"/>
  </si>
  <si>
    <t>２人の訪問
　　　　 【*200/100】</t>
    <rPh sb="0" eb="2">
      <t>フタリ</t>
    </rPh>
    <rPh sb="3" eb="5">
      <t>ホウモン</t>
    </rPh>
    <phoneticPr fontId="3"/>
  </si>
  <si>
    <t>利用者または家族の同意</t>
    <rPh sb="0" eb="3">
      <t>リヨウシャ</t>
    </rPh>
    <rPh sb="6" eb="8">
      <t>カゾク</t>
    </rPh>
    <rPh sb="9" eb="11">
      <t>ドウイ</t>
    </rPh>
    <phoneticPr fontId="3"/>
  </si>
  <si>
    <t>夜間加算　【+25/100】</t>
    <rPh sb="0" eb="2">
      <t>ヤカン</t>
    </rPh>
    <rPh sb="2" eb="4">
      <t>カサン</t>
    </rPh>
    <phoneticPr fontId="3"/>
  </si>
  <si>
    <t>18時～22時</t>
    <rPh sb="2" eb="3">
      <t>ジ</t>
    </rPh>
    <rPh sb="6" eb="7">
      <t>ジ</t>
    </rPh>
    <phoneticPr fontId="3"/>
  </si>
  <si>
    <t>サービス提供票</t>
    <rPh sb="4" eb="6">
      <t>テイキョウ</t>
    </rPh>
    <rPh sb="6" eb="7">
      <t>ヒョウ</t>
    </rPh>
    <phoneticPr fontId="3"/>
  </si>
  <si>
    <t>早朝加算　【+25/100】</t>
    <rPh sb="0" eb="2">
      <t>ソウチョウ</t>
    </rPh>
    <rPh sb="2" eb="4">
      <t>カサン</t>
    </rPh>
    <phoneticPr fontId="3"/>
  </si>
  <si>
    <t>６時～８時</t>
    <rPh sb="1" eb="2">
      <t>ジ</t>
    </rPh>
    <rPh sb="4" eb="5">
      <t>ジ</t>
    </rPh>
    <phoneticPr fontId="3"/>
  </si>
  <si>
    <t>深夜加算　【+50/100】</t>
    <rPh sb="0" eb="2">
      <t>シンヤ</t>
    </rPh>
    <rPh sb="2" eb="4">
      <t>カサン</t>
    </rPh>
    <phoneticPr fontId="3"/>
  </si>
  <si>
    <t>22時～６時</t>
    <rPh sb="2" eb="3">
      <t>ジ</t>
    </rPh>
    <rPh sb="5" eb="6">
      <t>ジ</t>
    </rPh>
    <phoneticPr fontId="3"/>
  </si>
  <si>
    <t>特定事業所加算（Ⅰ）</t>
    <rPh sb="0" eb="2">
      <t>トクテイ</t>
    </rPh>
    <rPh sb="2" eb="5">
      <t>ジギョウショ</t>
    </rPh>
    <rPh sb="5" eb="7">
      <t>カサン</t>
    </rPh>
    <phoneticPr fontId="3"/>
  </si>
  <si>
    <t>１ 計画的な研修計画の作成、実施</t>
    <rPh sb="2" eb="5">
      <t>ケイカクテキ</t>
    </rPh>
    <rPh sb="6" eb="8">
      <t>ケンシュウ</t>
    </rPh>
    <rPh sb="8" eb="10">
      <t>ケイカク</t>
    </rPh>
    <rPh sb="11" eb="13">
      <t>サクセイ</t>
    </rPh>
    <rPh sb="14" eb="16">
      <t>ジッシ</t>
    </rPh>
    <phoneticPr fontId="3"/>
  </si>
  <si>
    <t>研修計画書(事業計画書)</t>
    <rPh sb="0" eb="2">
      <t>ケンシュウ</t>
    </rPh>
    <rPh sb="2" eb="5">
      <t>ケイカクショ</t>
    </rPh>
    <rPh sb="6" eb="8">
      <t>ジギョウ</t>
    </rPh>
    <rPh sb="8" eb="11">
      <t>ケイカクショ</t>
    </rPh>
    <phoneticPr fontId="3"/>
  </si>
  <si>
    <t>【+20/100】</t>
    <phoneticPr fontId="3"/>
  </si>
  <si>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3"/>
  </si>
  <si>
    <t>定期的に実施</t>
    <rPh sb="0" eb="3">
      <t>テイキテキ</t>
    </rPh>
    <rPh sb="4" eb="6">
      <t>ジッシ</t>
    </rPh>
    <phoneticPr fontId="3"/>
  </si>
  <si>
    <t>会議記録</t>
    <rPh sb="0" eb="2">
      <t>カイギ</t>
    </rPh>
    <rPh sb="2" eb="4">
      <t>キロク</t>
    </rPh>
    <phoneticPr fontId="3"/>
  </si>
  <si>
    <t>３ サービス提供責任者による利用者情報等の伝達、報告</t>
    <rPh sb="6" eb="8">
      <t>テイキョウ</t>
    </rPh>
    <rPh sb="8" eb="11">
      <t>セキニンシャ</t>
    </rPh>
    <rPh sb="14" eb="17">
      <t>リヨウシャ</t>
    </rPh>
    <rPh sb="17" eb="19">
      <t>ジョウホウ</t>
    </rPh>
    <rPh sb="19" eb="20">
      <t>トウ</t>
    </rPh>
    <rPh sb="21" eb="23">
      <t>デンタツ</t>
    </rPh>
    <rPh sb="24" eb="26">
      <t>ホウコク</t>
    </rPh>
    <phoneticPr fontId="3"/>
  </si>
  <si>
    <t>文書等により実施</t>
    <rPh sb="0" eb="2">
      <t>ブンショ</t>
    </rPh>
    <rPh sb="2" eb="3">
      <t>トウ</t>
    </rPh>
    <rPh sb="6" eb="8">
      <t>ジッシ</t>
    </rPh>
    <phoneticPr fontId="3"/>
  </si>
  <si>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3"/>
  </si>
  <si>
    <t>４ 定期的な健康診断の実施</t>
    <rPh sb="2" eb="5">
      <t>テイキテキ</t>
    </rPh>
    <rPh sb="6" eb="8">
      <t>ケンコウ</t>
    </rPh>
    <rPh sb="8" eb="10">
      <t>シンダン</t>
    </rPh>
    <rPh sb="11" eb="13">
      <t>ジッシ</t>
    </rPh>
    <phoneticPr fontId="3"/>
  </si>
  <si>
    <t>全員に実施</t>
    <rPh sb="0" eb="2">
      <t>ゼンイン</t>
    </rPh>
    <rPh sb="3" eb="5">
      <t>ジッシ</t>
    </rPh>
    <phoneticPr fontId="3"/>
  </si>
  <si>
    <t>健診受診記録等</t>
    <rPh sb="0" eb="2">
      <t>ケンシン</t>
    </rPh>
    <rPh sb="2" eb="4">
      <t>ジュシン</t>
    </rPh>
    <rPh sb="4" eb="6">
      <t>キロク</t>
    </rPh>
    <rPh sb="6" eb="7">
      <t>トウ</t>
    </rPh>
    <phoneticPr fontId="3"/>
  </si>
  <si>
    <t>５ 緊急時等における対応方法の明示</t>
    <rPh sb="2" eb="5">
      <t>キンキュウジ</t>
    </rPh>
    <rPh sb="5" eb="6">
      <t>トウ</t>
    </rPh>
    <rPh sb="10" eb="12">
      <t>タイオウ</t>
    </rPh>
    <rPh sb="12" eb="14">
      <t>ホウホウ</t>
    </rPh>
    <rPh sb="15" eb="17">
      <t>メイジ</t>
    </rPh>
    <phoneticPr fontId="3"/>
  </si>
  <si>
    <t>重要事項説明書等</t>
    <rPh sb="0" eb="2">
      <t>ジュウヨウ</t>
    </rPh>
    <rPh sb="2" eb="4">
      <t>ジコウ</t>
    </rPh>
    <rPh sb="4" eb="7">
      <t>セツメイショ</t>
    </rPh>
    <rPh sb="7" eb="8">
      <t>トウ</t>
    </rPh>
    <phoneticPr fontId="3"/>
  </si>
  <si>
    <t>６ 前年度または算定日が属する月の前３月の訪問介護員等総数のうち、介護福祉士の数が３割以上または介護福祉士、実務者研修修了者ならびに介護職員基礎研修課程修了者および１級課程修了者の数が５割以上</t>
    <rPh sb="2" eb="5">
      <t>ゼンネンド</t>
    </rPh>
    <rPh sb="8" eb="10">
      <t>サンテイ</t>
    </rPh>
    <rPh sb="10" eb="11">
      <t>ヒ</t>
    </rPh>
    <rPh sb="12" eb="13">
      <t>ゾク</t>
    </rPh>
    <rPh sb="15" eb="16">
      <t>ツキ</t>
    </rPh>
    <rPh sb="17" eb="18">
      <t>マエ</t>
    </rPh>
    <rPh sb="19" eb="20">
      <t>ツキ</t>
    </rPh>
    <rPh sb="21" eb="23">
      <t>ホウモン</t>
    </rPh>
    <rPh sb="23" eb="25">
      <t>カイゴ</t>
    </rPh>
    <rPh sb="25" eb="26">
      <t>イン</t>
    </rPh>
    <rPh sb="26" eb="27">
      <t>トウ</t>
    </rPh>
    <rPh sb="27" eb="29">
      <t>ソウスウ</t>
    </rPh>
    <rPh sb="33" eb="35">
      <t>カイゴ</t>
    </rPh>
    <rPh sb="35" eb="38">
      <t>フクシシ</t>
    </rPh>
    <rPh sb="39" eb="40">
      <t>スウ</t>
    </rPh>
    <rPh sb="42" eb="43">
      <t>ワリ</t>
    </rPh>
    <rPh sb="43" eb="45">
      <t>イジョウ</t>
    </rPh>
    <rPh sb="48" eb="50">
      <t>カイゴ</t>
    </rPh>
    <rPh sb="50" eb="53">
      <t>フクシシ</t>
    </rPh>
    <rPh sb="54" eb="57">
      <t>ジツムシャ</t>
    </rPh>
    <rPh sb="57" eb="59">
      <t>ケンシュウ</t>
    </rPh>
    <rPh sb="59" eb="62">
      <t>シュウリョウシャ</t>
    </rPh>
    <rPh sb="66" eb="68">
      <t>カイゴ</t>
    </rPh>
    <rPh sb="68" eb="70">
      <t>ショクイン</t>
    </rPh>
    <rPh sb="70" eb="72">
      <t>キソ</t>
    </rPh>
    <rPh sb="72" eb="74">
      <t>ケンシュウ</t>
    </rPh>
    <rPh sb="74" eb="76">
      <t>カテイ</t>
    </rPh>
    <rPh sb="76" eb="79">
      <t>シュウリョウシャ</t>
    </rPh>
    <rPh sb="83" eb="84">
      <t>キュウ</t>
    </rPh>
    <rPh sb="84" eb="86">
      <t>カテイ</t>
    </rPh>
    <rPh sb="86" eb="88">
      <t>シュウリョウ</t>
    </rPh>
    <rPh sb="88" eb="89">
      <t>シャ</t>
    </rPh>
    <rPh sb="90" eb="91">
      <t>カズ</t>
    </rPh>
    <rPh sb="93" eb="94">
      <t>ワリ</t>
    </rPh>
    <rPh sb="94" eb="96">
      <t>イジョウ</t>
    </rPh>
    <phoneticPr fontId="3"/>
  </si>
  <si>
    <t>配置</t>
    <rPh sb="0" eb="2">
      <t>ハイチ</t>
    </rPh>
    <phoneticPr fontId="3"/>
  </si>
  <si>
    <t xml:space="preserve">職員台帳(履歴書)等
</t>
    <rPh sb="0" eb="2">
      <t>ショクイン</t>
    </rPh>
    <rPh sb="2" eb="4">
      <t>ダイチョウ</t>
    </rPh>
    <rPh sb="5" eb="8">
      <t>リレキショ</t>
    </rPh>
    <rPh sb="9" eb="10">
      <t>トウ</t>
    </rPh>
    <phoneticPr fontId="3"/>
  </si>
  <si>
    <t>７ すべてのサービス提供責任者が実務経験３年以上の介護福祉士または実務経験５年以上の実務者研修修了者もしくは介護職員基礎研修課程修了者もしくは１級課程修了者
※１を超えるサービス提供責任者が必要の場合は、２人以上が常勤</t>
    <rPh sb="10" eb="12">
      <t>テイキョウ</t>
    </rPh>
    <rPh sb="12" eb="15">
      <t>セキニンシャ</t>
    </rPh>
    <rPh sb="16" eb="18">
      <t>ジツム</t>
    </rPh>
    <rPh sb="18" eb="20">
      <t>ケイケン</t>
    </rPh>
    <rPh sb="21" eb="22">
      <t>ネン</t>
    </rPh>
    <rPh sb="22" eb="24">
      <t>イジョウ</t>
    </rPh>
    <rPh sb="25" eb="27">
      <t>カイゴ</t>
    </rPh>
    <rPh sb="27" eb="30">
      <t>フクシシ</t>
    </rPh>
    <rPh sb="33" eb="35">
      <t>ジツム</t>
    </rPh>
    <rPh sb="35" eb="37">
      <t>ケイケン</t>
    </rPh>
    <rPh sb="38" eb="41">
      <t>ネンイジョウ</t>
    </rPh>
    <rPh sb="42" eb="45">
      <t>ジツムシャ</t>
    </rPh>
    <rPh sb="45" eb="47">
      <t>ケンシュウ</t>
    </rPh>
    <rPh sb="47" eb="50">
      <t>シュウリョウシャ</t>
    </rPh>
    <rPh sb="54" eb="56">
      <t>カイゴ</t>
    </rPh>
    <rPh sb="56" eb="58">
      <t>ショクイン</t>
    </rPh>
    <rPh sb="58" eb="60">
      <t>キソ</t>
    </rPh>
    <rPh sb="60" eb="62">
      <t>ケンシュウ</t>
    </rPh>
    <rPh sb="62" eb="64">
      <t>カテイ</t>
    </rPh>
    <rPh sb="64" eb="66">
      <t>シュウリョウ</t>
    </rPh>
    <rPh sb="66" eb="67">
      <t>シャ</t>
    </rPh>
    <rPh sb="72" eb="73">
      <t>キュウ</t>
    </rPh>
    <rPh sb="73" eb="75">
      <t>カテイ</t>
    </rPh>
    <rPh sb="75" eb="78">
      <t>シュウリョウシャ</t>
    </rPh>
    <rPh sb="82" eb="83">
      <t>コ</t>
    </rPh>
    <rPh sb="89" eb="91">
      <t>テイキョウ</t>
    </rPh>
    <rPh sb="91" eb="94">
      <t>セキニンシャ</t>
    </rPh>
    <rPh sb="95" eb="97">
      <t>ヒツヨウ</t>
    </rPh>
    <rPh sb="98" eb="100">
      <t>バアイ</t>
    </rPh>
    <rPh sb="103" eb="104">
      <t>ニン</t>
    </rPh>
    <rPh sb="104" eb="106">
      <t>イジョウ</t>
    </rPh>
    <rPh sb="107" eb="109">
      <t>ジョウキン</t>
    </rPh>
    <phoneticPr fontId="3"/>
  </si>
  <si>
    <t xml:space="preserve">　　　　〃
</t>
    <phoneticPr fontId="3"/>
  </si>
  <si>
    <t>８ 前年度または算定日が属する月の前３月の利用者総数のうち要介護４および５の利用者ならびに認知症日常生活自立度Ⅲ以上の利用者ならびにたん吸引等の行為を必要とする利用者
※「たん吸引等の行為を必要とする利用者」とは、社会福祉士及び介護福祉士法の規定に基づき、たんの吸引等の業務を行うための登録を受けている事業所において、たんの吸引等の行為を必要とする利用者を指す</t>
    <rPh sb="2" eb="5">
      <t>ゼンネンド</t>
    </rPh>
    <rPh sb="45" eb="48">
      <t>ニンチショウ</t>
    </rPh>
    <rPh sb="48" eb="50">
      <t>ニチジョウ</t>
    </rPh>
    <rPh sb="50" eb="52">
      <t>セイカツ</t>
    </rPh>
    <rPh sb="52" eb="54">
      <t>ジリツ</t>
    </rPh>
    <rPh sb="54" eb="55">
      <t>ド</t>
    </rPh>
    <rPh sb="56" eb="58">
      <t>イジョウ</t>
    </rPh>
    <rPh sb="59" eb="62">
      <t>リヨウシャ</t>
    </rPh>
    <rPh sb="68" eb="70">
      <t>キュウイン</t>
    </rPh>
    <rPh sb="70" eb="71">
      <t>トウ</t>
    </rPh>
    <rPh sb="72" eb="74">
      <t>コウイ</t>
    </rPh>
    <rPh sb="75" eb="77">
      <t>ヒツヨウ</t>
    </rPh>
    <rPh sb="80" eb="83">
      <t>リヨウシャ</t>
    </rPh>
    <rPh sb="88" eb="90">
      <t>キュウイン</t>
    </rPh>
    <rPh sb="90" eb="91">
      <t>トウ</t>
    </rPh>
    <rPh sb="92" eb="94">
      <t>コウイ</t>
    </rPh>
    <rPh sb="95" eb="97">
      <t>ヒツヨウ</t>
    </rPh>
    <rPh sb="100" eb="103">
      <t>リヨウシャ</t>
    </rPh>
    <rPh sb="107" eb="109">
      <t>シャカイ</t>
    </rPh>
    <rPh sb="109" eb="111">
      <t>フクシ</t>
    </rPh>
    <rPh sb="111" eb="112">
      <t>シ</t>
    </rPh>
    <rPh sb="112" eb="113">
      <t>オヨ</t>
    </rPh>
    <rPh sb="114" eb="116">
      <t>カイゴ</t>
    </rPh>
    <rPh sb="116" eb="118">
      <t>フクシ</t>
    </rPh>
    <rPh sb="118" eb="119">
      <t>シ</t>
    </rPh>
    <rPh sb="119" eb="120">
      <t>ホウ</t>
    </rPh>
    <rPh sb="121" eb="123">
      <t>キテイ</t>
    </rPh>
    <rPh sb="124" eb="125">
      <t>モト</t>
    </rPh>
    <rPh sb="131" eb="134">
      <t>キュウイントウ</t>
    </rPh>
    <rPh sb="135" eb="137">
      <t>ギョウム</t>
    </rPh>
    <rPh sb="138" eb="139">
      <t>オコナ</t>
    </rPh>
    <rPh sb="143" eb="145">
      <t>トウロク</t>
    </rPh>
    <rPh sb="146" eb="147">
      <t>ウ</t>
    </rPh>
    <rPh sb="162" eb="164">
      <t>キュウイン</t>
    </rPh>
    <rPh sb="164" eb="165">
      <t>トウ</t>
    </rPh>
    <rPh sb="166" eb="168">
      <t>コウイ</t>
    </rPh>
    <rPh sb="174" eb="177">
      <t>リヨウシャ</t>
    </rPh>
    <rPh sb="178" eb="179">
      <t>サ</t>
    </rPh>
    <phoneticPr fontId="3"/>
  </si>
  <si>
    <t>２割以上</t>
    <phoneticPr fontId="3"/>
  </si>
  <si>
    <t xml:space="preserve">利用者台帳等
</t>
    <rPh sb="0" eb="3">
      <t>リヨウシャ</t>
    </rPh>
    <rPh sb="3" eb="5">
      <t>ダイチョウ</t>
    </rPh>
    <rPh sb="5" eb="6">
      <t>トウ</t>
    </rPh>
    <phoneticPr fontId="3"/>
  </si>
  <si>
    <t>特定事業所加算（Ⅱ）</t>
    <rPh sb="0" eb="2">
      <t>トクテイ</t>
    </rPh>
    <rPh sb="2" eb="5">
      <t>ジギョウショ</t>
    </rPh>
    <rPh sb="5" eb="7">
      <t>カサン</t>
    </rPh>
    <phoneticPr fontId="3"/>
  </si>
  <si>
    <t>１ 計画的な研修計画の作成、実施</t>
    <rPh sb="11" eb="13">
      <t>サクセイ</t>
    </rPh>
    <phoneticPr fontId="3"/>
  </si>
  <si>
    <t>あり(含予定)</t>
    <rPh sb="3" eb="4">
      <t>フク</t>
    </rPh>
    <rPh sb="4" eb="6">
      <t>ヨテイ</t>
    </rPh>
    <phoneticPr fontId="3"/>
  </si>
  <si>
    <t>【+10/100】</t>
    <phoneticPr fontId="3"/>
  </si>
  <si>
    <t>６または７のいずれかに該当</t>
    <rPh sb="11" eb="13">
      <t>ガイトウ</t>
    </rPh>
    <phoneticPr fontId="3"/>
  </si>
  <si>
    <t>７ すべてのサービス提供責任者が実務経験３年以上の介護福祉士又は実務経験５年以上の実務者研修修了者若しくは介護職員基礎研修課程修了者若しくは１級課程修了者
※１を超えるサービス提供責任者が必要の場合は、２人以上が常勤</t>
    <rPh sb="10" eb="12">
      <t>テイキョウ</t>
    </rPh>
    <rPh sb="12" eb="15">
      <t>セキニンシャ</t>
    </rPh>
    <rPh sb="16" eb="18">
      <t>ジツム</t>
    </rPh>
    <rPh sb="18" eb="20">
      <t>ケイケン</t>
    </rPh>
    <rPh sb="21" eb="22">
      <t>ネン</t>
    </rPh>
    <rPh sb="22" eb="24">
      <t>イジョウ</t>
    </rPh>
    <rPh sb="25" eb="27">
      <t>カイゴ</t>
    </rPh>
    <rPh sb="27" eb="30">
      <t>フクシシ</t>
    </rPh>
    <rPh sb="30" eb="31">
      <t>マタ</t>
    </rPh>
    <rPh sb="32" eb="34">
      <t>ジツム</t>
    </rPh>
    <rPh sb="34" eb="36">
      <t>ケイケン</t>
    </rPh>
    <rPh sb="37" eb="40">
      <t>ネンイジョウ</t>
    </rPh>
    <rPh sb="41" eb="44">
      <t>ジツムシャ</t>
    </rPh>
    <rPh sb="44" eb="46">
      <t>ケンシュウ</t>
    </rPh>
    <rPh sb="46" eb="49">
      <t>シュウリョウシャ</t>
    </rPh>
    <rPh sb="49" eb="50">
      <t>モ</t>
    </rPh>
    <rPh sb="53" eb="55">
      <t>カイゴ</t>
    </rPh>
    <rPh sb="55" eb="57">
      <t>ショクイン</t>
    </rPh>
    <rPh sb="57" eb="59">
      <t>キソ</t>
    </rPh>
    <rPh sb="59" eb="61">
      <t>ケンシュウ</t>
    </rPh>
    <rPh sb="61" eb="63">
      <t>カテイ</t>
    </rPh>
    <rPh sb="63" eb="65">
      <t>シュウリョウ</t>
    </rPh>
    <rPh sb="65" eb="66">
      <t>シャ</t>
    </rPh>
    <rPh sb="66" eb="67">
      <t>モ</t>
    </rPh>
    <rPh sb="71" eb="72">
      <t>キュウ</t>
    </rPh>
    <rPh sb="72" eb="74">
      <t>カテイ</t>
    </rPh>
    <rPh sb="74" eb="77">
      <t>シュウリョウシャ</t>
    </rPh>
    <rPh sb="81" eb="82">
      <t>コ</t>
    </rPh>
    <rPh sb="88" eb="90">
      <t>テイキョウ</t>
    </rPh>
    <rPh sb="90" eb="93">
      <t>セキニンシャ</t>
    </rPh>
    <rPh sb="94" eb="96">
      <t>ヒツヨウ</t>
    </rPh>
    <rPh sb="97" eb="99">
      <t>バアイ</t>
    </rPh>
    <rPh sb="102" eb="103">
      <t>ニン</t>
    </rPh>
    <rPh sb="103" eb="105">
      <t>イジョウ</t>
    </rPh>
    <rPh sb="106" eb="108">
      <t>ジョウキン</t>
    </rPh>
    <phoneticPr fontId="3"/>
  </si>
  <si>
    <t>特定事業所加算（Ⅲ）</t>
    <rPh sb="0" eb="2">
      <t>トクテイ</t>
    </rPh>
    <rPh sb="2" eb="5">
      <t>ジギョウショ</t>
    </rPh>
    <rPh sb="5" eb="7">
      <t>カサン</t>
    </rPh>
    <phoneticPr fontId="3"/>
  </si>
  <si>
    <t>１ 研修計画の作成、実施</t>
    <rPh sb="2" eb="4">
      <t>ケンシュウ</t>
    </rPh>
    <rPh sb="4" eb="6">
      <t>ケイカク</t>
    </rPh>
    <rPh sb="7" eb="9">
      <t>サクセイ</t>
    </rPh>
    <rPh sb="10" eb="12">
      <t>ジッシ</t>
    </rPh>
    <phoneticPr fontId="3"/>
  </si>
  <si>
    <t>６ 前年度または算定日が属する月の前３月の利用者総数のうち要介護４および５の利用者ならびに認知症日常生活自立度Ⅲ以上の利用者ならびにたん吸引等の行為を必要とする利用者
※「たん吸引等の行為を必要とする利用者」とは、社会福祉士及び介護福祉士法の規定に基づき、たんの吸引等の業務を行うための登録を受けている事業所において、たんの吸引等の行為を必要とする利用者を指す</t>
    <phoneticPr fontId="3"/>
  </si>
  <si>
    <t>２割以上</t>
  </si>
  <si>
    <t xml:space="preserve">利用者台帳等
</t>
    <phoneticPr fontId="3"/>
  </si>
  <si>
    <t>特定事業所加算（Ⅴ）との併算定可</t>
    <rPh sb="0" eb="2">
      <t>トクテイ</t>
    </rPh>
    <rPh sb="2" eb="5">
      <t>ジギョウショ</t>
    </rPh>
    <rPh sb="5" eb="7">
      <t>カサン</t>
    </rPh>
    <phoneticPr fontId="3"/>
  </si>
  <si>
    <t xml:space="preserve">特定事業所加算（Ⅳ）
　　　　　 【+5/100】
</t>
    <phoneticPr fontId="3"/>
  </si>
  <si>
    <t>１ 利用者情報、留意事項伝達、技術指導等の会議開催</t>
    <phoneticPr fontId="3"/>
  </si>
  <si>
    <t>２ サービス提供責任者による利用者情報等の伝達、報告</t>
    <rPh sb="6" eb="8">
      <t>テイキョウ</t>
    </rPh>
    <rPh sb="8" eb="11">
      <t>セキニンシャ</t>
    </rPh>
    <rPh sb="14" eb="17">
      <t>リヨウシャ</t>
    </rPh>
    <rPh sb="17" eb="19">
      <t>ジョウホウ</t>
    </rPh>
    <rPh sb="19" eb="20">
      <t>トウ</t>
    </rPh>
    <rPh sb="21" eb="23">
      <t>デンタツ</t>
    </rPh>
    <rPh sb="24" eb="26">
      <t>ホウコク</t>
    </rPh>
    <phoneticPr fontId="3"/>
  </si>
  <si>
    <t>３ 定期的な健康診断の実施</t>
    <rPh sb="2" eb="5">
      <t>テイキテキ</t>
    </rPh>
    <rPh sb="6" eb="8">
      <t>ケンコウ</t>
    </rPh>
    <rPh sb="8" eb="10">
      <t>シンダン</t>
    </rPh>
    <rPh sb="11" eb="13">
      <t>ジッシ</t>
    </rPh>
    <phoneticPr fontId="3"/>
  </si>
  <si>
    <t>４ 緊急時等における対応方法の明示</t>
    <rPh sb="2" eb="5">
      <t>キンキュウジ</t>
    </rPh>
    <rPh sb="5" eb="6">
      <t>トウ</t>
    </rPh>
    <rPh sb="10" eb="12">
      <t>タイオウ</t>
    </rPh>
    <rPh sb="12" eb="14">
      <t>ホウホウ</t>
    </rPh>
    <rPh sb="15" eb="17">
      <t>メイジ</t>
    </rPh>
    <phoneticPr fontId="3"/>
  </si>
  <si>
    <t>５ 人員基準を上回る数の常勤のサービス提供責任者を配置していること。（人員基準に基づき配置することとされている常勤のサービス提供責任者が2人以下の事業所に限る）</t>
    <rPh sb="2" eb="4">
      <t>ジンイン</t>
    </rPh>
    <rPh sb="4" eb="6">
      <t>キジュン</t>
    </rPh>
    <rPh sb="7" eb="9">
      <t>ウワマワ</t>
    </rPh>
    <rPh sb="10" eb="11">
      <t>カズ</t>
    </rPh>
    <rPh sb="12" eb="14">
      <t>ジョウキン</t>
    </rPh>
    <rPh sb="19" eb="21">
      <t>テイキョウ</t>
    </rPh>
    <rPh sb="21" eb="24">
      <t>セキニンシャ</t>
    </rPh>
    <rPh sb="25" eb="27">
      <t>ハイチ</t>
    </rPh>
    <rPh sb="35" eb="37">
      <t>ジンイン</t>
    </rPh>
    <rPh sb="37" eb="39">
      <t>キジュン</t>
    </rPh>
    <rPh sb="40" eb="41">
      <t>モト</t>
    </rPh>
    <rPh sb="43" eb="45">
      <t>ハイチ</t>
    </rPh>
    <rPh sb="55" eb="57">
      <t>ジョウキン</t>
    </rPh>
    <rPh sb="62" eb="64">
      <t>テイキョウ</t>
    </rPh>
    <rPh sb="64" eb="67">
      <t>セキニンシャ</t>
    </rPh>
    <rPh sb="69" eb="70">
      <t>リ</t>
    </rPh>
    <rPh sb="70" eb="72">
      <t>イカ</t>
    </rPh>
    <rPh sb="73" eb="75">
      <t>ジギョウ</t>
    </rPh>
    <rPh sb="75" eb="76">
      <t>ショ</t>
    </rPh>
    <rPh sb="77" eb="78">
      <t>カギ</t>
    </rPh>
    <phoneticPr fontId="3"/>
  </si>
  <si>
    <t xml:space="preserve">
</t>
    <phoneticPr fontId="3"/>
  </si>
  <si>
    <t>６ サービス提供責任者全員に、サービス提供責任者業務の質の向上に資する個別研修計画が策定され、研修を実施または実施を予定していること。</t>
    <rPh sb="6" eb="8">
      <t>テイキョウ</t>
    </rPh>
    <rPh sb="8" eb="11">
      <t>セキニンシャ</t>
    </rPh>
    <rPh sb="11" eb="13">
      <t>ゼンイン</t>
    </rPh>
    <rPh sb="19" eb="21">
      <t>テイキョウ</t>
    </rPh>
    <rPh sb="21" eb="24">
      <t>セキニンシャ</t>
    </rPh>
    <rPh sb="24" eb="26">
      <t>ギョウム</t>
    </rPh>
    <rPh sb="27" eb="28">
      <t>シツ</t>
    </rPh>
    <rPh sb="29" eb="31">
      <t>コウジョウ</t>
    </rPh>
    <rPh sb="32" eb="33">
      <t>シ</t>
    </rPh>
    <rPh sb="35" eb="37">
      <t>コベツ</t>
    </rPh>
    <rPh sb="37" eb="39">
      <t>ケンシュウ</t>
    </rPh>
    <rPh sb="39" eb="41">
      <t>ケイカク</t>
    </rPh>
    <rPh sb="42" eb="44">
      <t>サクテイ</t>
    </rPh>
    <rPh sb="47" eb="49">
      <t>ケンシュウ</t>
    </rPh>
    <rPh sb="50" eb="52">
      <t>ジッシ</t>
    </rPh>
    <rPh sb="55" eb="57">
      <t>ジッシ</t>
    </rPh>
    <rPh sb="58" eb="60">
      <t>ヨテイ</t>
    </rPh>
    <phoneticPr fontId="3"/>
  </si>
  <si>
    <t>７ 前年度又は前３月間における利用者総数のうち、要介護３、要介護４又は要介護５である者、認知症自立度Ⅲ以上である者の占める割合が６０％以上であること。</t>
    <rPh sb="2" eb="4">
      <t>ゼンネン</t>
    </rPh>
    <rPh sb="4" eb="5">
      <t>ド</t>
    </rPh>
    <rPh sb="5" eb="6">
      <t>マタ</t>
    </rPh>
    <rPh sb="7" eb="8">
      <t>ゼン</t>
    </rPh>
    <rPh sb="9" eb="11">
      <t>ゲツカン</t>
    </rPh>
    <rPh sb="15" eb="18">
      <t>リヨウシャ</t>
    </rPh>
    <rPh sb="18" eb="20">
      <t>ソウスウ</t>
    </rPh>
    <rPh sb="24" eb="27">
      <t>ヨウカイゴ</t>
    </rPh>
    <rPh sb="29" eb="32">
      <t>ヨウカイゴ</t>
    </rPh>
    <rPh sb="33" eb="34">
      <t>マタ</t>
    </rPh>
    <rPh sb="35" eb="38">
      <t>ヨウカイゴ</t>
    </rPh>
    <rPh sb="42" eb="43">
      <t>モノ</t>
    </rPh>
    <rPh sb="44" eb="47">
      <t>ニンチショウ</t>
    </rPh>
    <rPh sb="47" eb="50">
      <t>ジリツド</t>
    </rPh>
    <rPh sb="51" eb="53">
      <t>イジョウ</t>
    </rPh>
    <rPh sb="56" eb="57">
      <t>モノ</t>
    </rPh>
    <rPh sb="58" eb="59">
      <t>シ</t>
    </rPh>
    <rPh sb="61" eb="63">
      <t>ワリアイ</t>
    </rPh>
    <rPh sb="67" eb="69">
      <t>イジョウ</t>
    </rPh>
    <phoneticPr fontId="3"/>
  </si>
  <si>
    <t>特定事業所加算（Ⅴ）
　　　　　 【+3/100】</t>
    <phoneticPr fontId="3"/>
  </si>
  <si>
    <t>あり</t>
  </si>
  <si>
    <t>６　訪問介護員等の総数のうち、勤続年数７年以上の者の占める割合が３０%以上であること。</t>
    <rPh sb="2" eb="4">
      <t>ホウモン</t>
    </rPh>
    <rPh sb="4" eb="6">
      <t>カイゴ</t>
    </rPh>
    <rPh sb="6" eb="7">
      <t>イン</t>
    </rPh>
    <rPh sb="7" eb="8">
      <t>トウ</t>
    </rPh>
    <rPh sb="9" eb="11">
      <t>ソウスウ</t>
    </rPh>
    <rPh sb="15" eb="17">
      <t>キンゾク</t>
    </rPh>
    <rPh sb="17" eb="19">
      <t>ネンスウ</t>
    </rPh>
    <rPh sb="20" eb="21">
      <t>ネン</t>
    </rPh>
    <rPh sb="21" eb="23">
      <t>イジョウ</t>
    </rPh>
    <rPh sb="24" eb="25">
      <t>モノ</t>
    </rPh>
    <rPh sb="26" eb="27">
      <t>シ</t>
    </rPh>
    <rPh sb="29" eb="31">
      <t>ワリアイ</t>
    </rPh>
    <rPh sb="35" eb="37">
      <t>イジョウ</t>
    </rPh>
    <phoneticPr fontId="3"/>
  </si>
  <si>
    <t>特定事業所加算（Ⅲ）（重度者対応要件による加算との併算定可
ただし、特定事業所加算（Ⅰ）（Ⅱ）（Ⅳ）（人材要件が含まれる加算）との併算不可</t>
    <rPh sb="0" eb="2">
      <t>トクテイ</t>
    </rPh>
    <rPh sb="2" eb="5">
      <t>ジギョウショ</t>
    </rPh>
    <rPh sb="5" eb="7">
      <t>カサン</t>
    </rPh>
    <rPh sb="11" eb="13">
      <t>ジュウド</t>
    </rPh>
    <rPh sb="13" eb="14">
      <t>シャ</t>
    </rPh>
    <rPh sb="14" eb="16">
      <t>タイオウ</t>
    </rPh>
    <rPh sb="16" eb="18">
      <t>ヨウケン</t>
    </rPh>
    <rPh sb="21" eb="23">
      <t>カサン</t>
    </rPh>
    <rPh sb="34" eb="36">
      <t>トクテイ</t>
    </rPh>
    <rPh sb="36" eb="39">
      <t>ジギョウショ</t>
    </rPh>
    <rPh sb="39" eb="41">
      <t>カサン</t>
    </rPh>
    <rPh sb="51" eb="53">
      <t>ジンザイ</t>
    </rPh>
    <rPh sb="53" eb="55">
      <t>ヨウケン</t>
    </rPh>
    <rPh sb="56" eb="57">
      <t>フク</t>
    </rPh>
    <rPh sb="60" eb="62">
      <t>カサン</t>
    </rPh>
    <rPh sb="65" eb="66">
      <t>ヘイ</t>
    </rPh>
    <rPh sb="66" eb="67">
      <t>サン</t>
    </rPh>
    <rPh sb="67" eb="69">
      <t>フカ</t>
    </rPh>
    <phoneticPr fontId="3"/>
  </si>
  <si>
    <t>障害福祉制度の居宅介護事業所が、要介護者へホームヘルプサービスを行う場合</t>
    <rPh sb="0" eb="2">
      <t>ショウガイ</t>
    </rPh>
    <rPh sb="1" eb="2">
      <t>ホショウ</t>
    </rPh>
    <rPh sb="2" eb="4">
      <t>フクシ</t>
    </rPh>
    <rPh sb="4" eb="6">
      <t>セイド</t>
    </rPh>
    <rPh sb="7" eb="9">
      <t>キョタク</t>
    </rPh>
    <rPh sb="9" eb="11">
      <t>カイゴ</t>
    </rPh>
    <rPh sb="11" eb="13">
      <t>ジギョウ</t>
    </rPh>
    <rPh sb="13" eb="14">
      <t>ショ</t>
    </rPh>
    <rPh sb="16" eb="17">
      <t>ヨウ</t>
    </rPh>
    <rPh sb="17" eb="19">
      <t>カイゴ</t>
    </rPh>
    <rPh sb="19" eb="20">
      <t>シャ</t>
    </rPh>
    <rPh sb="32" eb="33">
      <t>オコナ</t>
    </rPh>
    <rPh sb="34" eb="36">
      <t>バアイ</t>
    </rPh>
    <phoneticPr fontId="4"/>
  </si>
  <si>
    <t>居宅介護の指定を受けた事業所</t>
    <rPh sb="0" eb="2">
      <t>キョタク</t>
    </rPh>
    <rPh sb="2" eb="4">
      <t>カイゴ</t>
    </rPh>
    <rPh sb="5" eb="7">
      <t>シテイ</t>
    </rPh>
    <rPh sb="8" eb="9">
      <t>ウ</t>
    </rPh>
    <rPh sb="11" eb="14">
      <t>ジギョウショ</t>
    </rPh>
    <phoneticPr fontId="4"/>
  </si>
  <si>
    <t>□</t>
    <phoneticPr fontId="4"/>
  </si>
  <si>
    <t>該当</t>
    <phoneticPr fontId="4"/>
  </si>
  <si>
    <t>基本報酬は、訪問介護と同様
ただし、障害者居宅介護従業者基礎研修課程修了者等については、65歳に至るまでに、これらの研修修了者に係る障害福祉事業所において障害福祉サービスを利用していた高齢障害者に対してのみ、サービスを提供できる。この場合には、所定単位数に70/100等を乗じた単位数</t>
    <rPh sb="0" eb="2">
      <t>キホン</t>
    </rPh>
    <rPh sb="2" eb="4">
      <t>ホウシュウ</t>
    </rPh>
    <rPh sb="6" eb="8">
      <t>ホウモン</t>
    </rPh>
    <rPh sb="8" eb="10">
      <t>カイゴ</t>
    </rPh>
    <rPh sb="11" eb="13">
      <t>ドウヨウ</t>
    </rPh>
    <phoneticPr fontId="4"/>
  </si>
  <si>
    <t>障害福祉制度の重度訪問介護事業所が、要介護者へホームヘルプサービスを行う場合</t>
    <rPh sb="0" eb="2">
      <t>ショウガイ</t>
    </rPh>
    <rPh sb="1" eb="2">
      <t>ホショウ</t>
    </rPh>
    <rPh sb="2" eb="4">
      <t>フクシ</t>
    </rPh>
    <rPh sb="4" eb="6">
      <t>セイド</t>
    </rPh>
    <rPh sb="7" eb="9">
      <t>ジュウド</t>
    </rPh>
    <rPh sb="9" eb="11">
      <t>ホウモン</t>
    </rPh>
    <rPh sb="11" eb="13">
      <t>カイゴ</t>
    </rPh>
    <rPh sb="13" eb="15">
      <t>ジギョウ</t>
    </rPh>
    <rPh sb="15" eb="16">
      <t>ショ</t>
    </rPh>
    <rPh sb="18" eb="19">
      <t>ヨウ</t>
    </rPh>
    <rPh sb="19" eb="21">
      <t>カイゴ</t>
    </rPh>
    <rPh sb="21" eb="22">
      <t>シャ</t>
    </rPh>
    <rPh sb="34" eb="35">
      <t>オコナ</t>
    </rPh>
    <rPh sb="36" eb="38">
      <t>バアイ</t>
    </rPh>
    <phoneticPr fontId="4"/>
  </si>
  <si>
    <t>重度訪問介護事業所の指定を受けた事業所</t>
    <rPh sb="0" eb="2">
      <t>ジュウド</t>
    </rPh>
    <rPh sb="2" eb="4">
      <t>ホウモン</t>
    </rPh>
    <rPh sb="4" eb="6">
      <t>カイゴ</t>
    </rPh>
    <rPh sb="6" eb="9">
      <t>ジギョウショ</t>
    </rPh>
    <rPh sb="10" eb="12">
      <t>シテイ</t>
    </rPh>
    <rPh sb="13" eb="14">
      <t>ウ</t>
    </rPh>
    <rPh sb="16" eb="19">
      <t>ジギョウショ</t>
    </rPh>
    <phoneticPr fontId="4"/>
  </si>
  <si>
    <t>所定単位数に93/100を乗じた単位数
ただし、障害者居宅介護従業者基礎研修課程修了者等については、65歳に至るまでに、これらの研修修了者に係る障害福祉事業所において障害福祉サービスを利用していた高齢障害者に対してのみ、サービスを提供できる。</t>
    <rPh sb="0" eb="2">
      <t>ショテイ</t>
    </rPh>
    <rPh sb="2" eb="5">
      <t>タンイスウ</t>
    </rPh>
    <phoneticPr fontId="4"/>
  </si>
  <si>
    <t>特別地域訪問介護加算
　　　　　【+15/100】</t>
    <rPh sb="0" eb="2">
      <t>トクベツ</t>
    </rPh>
    <rPh sb="2" eb="4">
      <t>チイキ</t>
    </rPh>
    <rPh sb="4" eb="6">
      <t>ホウモン</t>
    </rPh>
    <rPh sb="6" eb="8">
      <t>カイゴ</t>
    </rPh>
    <rPh sb="8" eb="10">
      <t>カサン</t>
    </rPh>
    <phoneticPr fontId="3"/>
  </si>
  <si>
    <t>厚生労働大臣の定める地域</t>
    <rPh sb="0" eb="2">
      <t>コウセイ</t>
    </rPh>
    <rPh sb="2" eb="4">
      <t>ロウドウ</t>
    </rPh>
    <rPh sb="4" eb="6">
      <t>ダイジン</t>
    </rPh>
    <rPh sb="7" eb="8">
      <t>サダ</t>
    </rPh>
    <rPh sb="10" eb="12">
      <t>チイキ</t>
    </rPh>
    <phoneticPr fontId="3"/>
  </si>
  <si>
    <t>中山間地域等における小規模事業所加算
　　　　 【+10/100】</t>
    <rPh sb="0" eb="1">
      <t>ナカ</t>
    </rPh>
    <rPh sb="1" eb="3">
      <t>ヤマアイ</t>
    </rPh>
    <rPh sb="3" eb="6">
      <t>チイキナド</t>
    </rPh>
    <rPh sb="10" eb="13">
      <t>ショウキボ</t>
    </rPh>
    <rPh sb="13" eb="16">
      <t>ジギョウショ</t>
    </rPh>
    <rPh sb="16" eb="18">
      <t>カサン</t>
    </rPh>
    <phoneticPr fontId="3"/>
  </si>
  <si>
    <t>厚生労働大臣の定める地域＋事業者規模要件</t>
    <rPh sb="0" eb="2">
      <t>コウセイ</t>
    </rPh>
    <rPh sb="2" eb="4">
      <t>ロウドウ</t>
    </rPh>
    <rPh sb="4" eb="6">
      <t>ダイジン</t>
    </rPh>
    <rPh sb="7" eb="8">
      <t>サダ</t>
    </rPh>
    <rPh sb="10" eb="12">
      <t>チイキ</t>
    </rPh>
    <rPh sb="13" eb="15">
      <t>ジギョウ</t>
    </rPh>
    <rPh sb="15" eb="16">
      <t>シャ</t>
    </rPh>
    <rPh sb="16" eb="18">
      <t>キボ</t>
    </rPh>
    <rPh sb="18" eb="20">
      <t>ヨウケン</t>
    </rPh>
    <phoneticPr fontId="3"/>
  </si>
  <si>
    <t xml:space="preserve">緊急時訪問介護加算
　　　【+100単位/回】
</t>
    <rPh sb="0" eb="2">
      <t>キンキュウ</t>
    </rPh>
    <rPh sb="2" eb="3">
      <t>ジ</t>
    </rPh>
    <rPh sb="3" eb="5">
      <t>ホウモン</t>
    </rPh>
    <rPh sb="5" eb="7">
      <t>カイゴ</t>
    </rPh>
    <rPh sb="7" eb="9">
      <t>カサン</t>
    </rPh>
    <rPh sb="18" eb="20">
      <t>タンイ</t>
    </rPh>
    <rPh sb="21" eb="22">
      <t>カイ</t>
    </rPh>
    <phoneticPr fontId="3"/>
  </si>
  <si>
    <t>ケアマネジャーと連携し、居宅サービス計画に位置づけられていない訪問介護を、利用者等の要請から24時間以内に提供</t>
    <rPh sb="8" eb="10">
      <t>レンケイ</t>
    </rPh>
    <rPh sb="12" eb="14">
      <t>キョタク</t>
    </rPh>
    <rPh sb="18" eb="20">
      <t>ケイカク</t>
    </rPh>
    <rPh sb="21" eb="23">
      <t>イチ</t>
    </rPh>
    <rPh sb="31" eb="33">
      <t>ホウモン</t>
    </rPh>
    <rPh sb="33" eb="35">
      <t>カイゴ</t>
    </rPh>
    <rPh sb="37" eb="40">
      <t>リヨウシャ</t>
    </rPh>
    <rPh sb="40" eb="41">
      <t>トウ</t>
    </rPh>
    <rPh sb="42" eb="44">
      <t>ヨウセイ</t>
    </rPh>
    <rPh sb="48" eb="50">
      <t>ジカン</t>
    </rPh>
    <rPh sb="50" eb="52">
      <t>イナイ</t>
    </rPh>
    <rPh sb="53" eb="55">
      <t>テイキョウ</t>
    </rPh>
    <phoneticPr fontId="3"/>
  </si>
  <si>
    <t xml:space="preserve">要請に関する記録、サービス提供記録等
</t>
    <rPh sb="0" eb="2">
      <t>ヨウセイ</t>
    </rPh>
    <rPh sb="3" eb="4">
      <t>カン</t>
    </rPh>
    <rPh sb="6" eb="8">
      <t>キロク</t>
    </rPh>
    <rPh sb="13" eb="15">
      <t>テイキョウ</t>
    </rPh>
    <rPh sb="15" eb="17">
      <t>キロク</t>
    </rPh>
    <rPh sb="17" eb="18">
      <t>トウ</t>
    </rPh>
    <phoneticPr fontId="3"/>
  </si>
  <si>
    <t>初回加算</t>
    <rPh sb="0" eb="2">
      <t>ショカイ</t>
    </rPh>
    <rPh sb="2" eb="4">
      <t>カサン</t>
    </rPh>
    <phoneticPr fontId="3"/>
  </si>
  <si>
    <t>過去２月の利用実績がない</t>
    <rPh sb="0" eb="2">
      <t>カコ</t>
    </rPh>
    <rPh sb="3" eb="4">
      <t>ツキ</t>
    </rPh>
    <rPh sb="5" eb="7">
      <t>リヨウ</t>
    </rPh>
    <rPh sb="7" eb="9">
      <t>ジッセキ</t>
    </rPh>
    <phoneticPr fontId="3"/>
  </si>
  <si>
    <t>【+200単位/月】</t>
    <rPh sb="5" eb="7">
      <t>タンイ</t>
    </rPh>
    <rPh sb="8" eb="9">
      <t>ツキ</t>
    </rPh>
    <phoneticPr fontId="3"/>
  </si>
  <si>
    <t>サービス提供責任者による訪問介護の提供または同行訪問</t>
    <rPh sb="4" eb="6">
      <t>テイキョウ</t>
    </rPh>
    <rPh sb="6" eb="9">
      <t>セキニンシャ</t>
    </rPh>
    <rPh sb="12" eb="14">
      <t>ホウモン</t>
    </rPh>
    <rPh sb="14" eb="16">
      <t>カイゴ</t>
    </rPh>
    <rPh sb="17" eb="19">
      <t>テイキョウ</t>
    </rPh>
    <rPh sb="22" eb="24">
      <t>ドウコウ</t>
    </rPh>
    <rPh sb="24" eb="26">
      <t>ホウモン</t>
    </rPh>
    <phoneticPr fontId="3"/>
  </si>
  <si>
    <t>サービス提供記録等</t>
    <rPh sb="4" eb="6">
      <t>テイキョウ</t>
    </rPh>
    <rPh sb="6" eb="8">
      <t>キロク</t>
    </rPh>
    <rPh sb="8" eb="9">
      <t>トウ</t>
    </rPh>
    <phoneticPr fontId="3"/>
  </si>
  <si>
    <t xml:space="preserve">生活機能向上連携加算（Ⅰ）
　　　【+100単位/月】
</t>
    <rPh sb="0" eb="2">
      <t>セイカツ</t>
    </rPh>
    <rPh sb="2" eb="4">
      <t>キノウ</t>
    </rPh>
    <rPh sb="4" eb="6">
      <t>コウジョウ</t>
    </rPh>
    <rPh sb="6" eb="8">
      <t>レンケイ</t>
    </rPh>
    <rPh sb="8" eb="10">
      <t>カサン</t>
    </rPh>
    <rPh sb="22" eb="24">
      <t>タンイ</t>
    </rPh>
    <rPh sb="25" eb="26">
      <t>ツキ</t>
    </rPh>
    <phoneticPr fontId="3"/>
  </si>
  <si>
    <t>訪問リハビリテーション若しくは通所リハビリテーションを実施している事業所又はリハビリテーションを実施する医療提供施設（原則、許可病床数200床未満）のＰＴ・ＯＴ・ＳＴ・医師からの助言（アセスメント・カンファレンス）を受けることができる体制を構築</t>
    <rPh sb="0" eb="2">
      <t>ホウモン</t>
    </rPh>
    <rPh sb="11" eb="12">
      <t>モ</t>
    </rPh>
    <rPh sb="15" eb="17">
      <t>ツウショ</t>
    </rPh>
    <rPh sb="27" eb="29">
      <t>ジッシ</t>
    </rPh>
    <rPh sb="33" eb="35">
      <t>ジギョウ</t>
    </rPh>
    <rPh sb="35" eb="36">
      <t>ショ</t>
    </rPh>
    <rPh sb="36" eb="37">
      <t>マタ</t>
    </rPh>
    <phoneticPr fontId="3"/>
  </si>
  <si>
    <t>当該ＰＴ・ＯＴ・ＳＴ・医師は、通所リハビリテーション等のサービス提供の場において、またはＩＣＴを活用した動画等により、利用者の状態を把握した上で、定期的助言を実施</t>
    <phoneticPr fontId="3"/>
  </si>
  <si>
    <t>利用者のADL、IADLに関する利用者の状況につき、理学療法士等とサービス提供責任者が共同して、現在の状況及びその改善可能性の評価を行う（生活機能アセスメント）</t>
    <rPh sb="0" eb="3">
      <t>リヨウシャ</t>
    </rPh>
    <rPh sb="13" eb="14">
      <t>カン</t>
    </rPh>
    <rPh sb="16" eb="19">
      <t>リヨウシャ</t>
    </rPh>
    <rPh sb="20" eb="22">
      <t>ジョウキョウ</t>
    </rPh>
    <rPh sb="26" eb="28">
      <t>リガク</t>
    </rPh>
    <rPh sb="48" eb="50">
      <t>ゲンザイ</t>
    </rPh>
    <rPh sb="53" eb="54">
      <t>オヨ</t>
    </rPh>
    <phoneticPr fontId="3"/>
  </si>
  <si>
    <t>生活機能の向上を目的とした訪問介護計画の作成</t>
    <rPh sb="0" eb="2">
      <t>セイカツ</t>
    </rPh>
    <rPh sb="2" eb="4">
      <t>キノウ</t>
    </rPh>
    <rPh sb="5" eb="7">
      <t>コウジョウ</t>
    </rPh>
    <rPh sb="8" eb="10">
      <t>モクテキ</t>
    </rPh>
    <rPh sb="13" eb="15">
      <t>ホウモン</t>
    </rPh>
    <rPh sb="15" eb="17">
      <t>カイゴ</t>
    </rPh>
    <rPh sb="17" eb="19">
      <t>ケイカク</t>
    </rPh>
    <rPh sb="20" eb="22">
      <t>サクセイ</t>
    </rPh>
    <phoneticPr fontId="3"/>
  </si>
  <si>
    <t>訪問介護計画（アセスメント結果を含む）</t>
    <phoneticPr fontId="3"/>
  </si>
  <si>
    <t>計画の達成目標(３月及び各月の目標)については、介護支援専門員の意見も踏まえ策定するとともに、利用者自身がその達成度合いを客観視でき、意欲の向上に繋がるよう、回数や時間数といった数値を用いて設定</t>
    <rPh sb="47" eb="50">
      <t>リヨウシャ</t>
    </rPh>
    <rPh sb="50" eb="52">
      <t>ジシン</t>
    </rPh>
    <rPh sb="55" eb="57">
      <t>タッセイ</t>
    </rPh>
    <rPh sb="57" eb="59">
      <t>ドア</t>
    </rPh>
    <rPh sb="61" eb="64">
      <t>キャッカンシ</t>
    </rPh>
    <rPh sb="67" eb="69">
      <t>イヨク</t>
    </rPh>
    <rPh sb="70" eb="72">
      <t>コウジョウ</t>
    </rPh>
    <rPh sb="73" eb="74">
      <t>ツナ</t>
    </rPh>
    <rPh sb="79" eb="81">
      <t>カイスウ</t>
    </rPh>
    <rPh sb="82" eb="84">
      <t>ジカン</t>
    </rPh>
    <rPh sb="84" eb="85">
      <t>スウ</t>
    </rPh>
    <rPh sb="89" eb="91">
      <t>スウチ</t>
    </rPh>
    <rPh sb="92" eb="93">
      <t>モチ</t>
    </rPh>
    <rPh sb="95" eb="97">
      <t>セッテイ</t>
    </rPh>
    <phoneticPr fontId="3"/>
  </si>
  <si>
    <t>初回の訪問介護が行われた日の属する月に限り算定(急性増悪等により訪問介護計画を見直した場合を除き、翌月及び翌々月は算定不可)</t>
    <rPh sb="0" eb="2">
      <t>ショカイ</t>
    </rPh>
    <rPh sb="3" eb="5">
      <t>ホウモン</t>
    </rPh>
    <rPh sb="5" eb="7">
      <t>カイゴ</t>
    </rPh>
    <rPh sb="8" eb="9">
      <t>オコナ</t>
    </rPh>
    <rPh sb="12" eb="13">
      <t>ヒ</t>
    </rPh>
    <rPh sb="14" eb="15">
      <t>ゾク</t>
    </rPh>
    <rPh sb="17" eb="18">
      <t>ツキ</t>
    </rPh>
    <rPh sb="19" eb="20">
      <t>カギ</t>
    </rPh>
    <rPh sb="21" eb="23">
      <t>サンテイ</t>
    </rPh>
    <rPh sb="24" eb="26">
      <t>キュウセイ</t>
    </rPh>
    <rPh sb="26" eb="28">
      <t>ゾウアク</t>
    </rPh>
    <rPh sb="28" eb="29">
      <t>トウ</t>
    </rPh>
    <rPh sb="32" eb="34">
      <t>ホウモン</t>
    </rPh>
    <rPh sb="34" eb="36">
      <t>カイゴ</t>
    </rPh>
    <rPh sb="36" eb="38">
      <t>ケイカク</t>
    </rPh>
    <rPh sb="39" eb="41">
      <t>ミナオ</t>
    </rPh>
    <rPh sb="43" eb="45">
      <t>バアイ</t>
    </rPh>
    <rPh sb="46" eb="47">
      <t>ノゾ</t>
    </rPh>
    <rPh sb="49" eb="51">
      <t>ヨクゲツ</t>
    </rPh>
    <rPh sb="51" eb="52">
      <t>オヨ</t>
    </rPh>
    <rPh sb="53" eb="56">
      <t>ヨクヨクゲツ</t>
    </rPh>
    <rPh sb="57" eb="59">
      <t>サンテイ</t>
    </rPh>
    <rPh sb="59" eb="61">
      <t>フカ</t>
    </rPh>
    <phoneticPr fontId="3"/>
  </si>
  <si>
    <t>計画作成から３月経過後、目標の達成度合いにつき、利用者及び理学療法士等に報告を実施</t>
    <rPh sb="39" eb="41">
      <t>ジッシ</t>
    </rPh>
    <phoneticPr fontId="3"/>
  </si>
  <si>
    <t>再度理学療法士等の助言に基づき訪問介護計画の見直した場合には、３月経過後も本加算の算定可</t>
    <rPh sb="0" eb="2">
      <t>サイド</t>
    </rPh>
    <rPh sb="2" eb="4">
      <t>リガク</t>
    </rPh>
    <rPh sb="4" eb="7">
      <t>リョウホウシ</t>
    </rPh>
    <rPh sb="7" eb="8">
      <t>トウ</t>
    </rPh>
    <rPh sb="9" eb="11">
      <t>ジョゲン</t>
    </rPh>
    <rPh sb="12" eb="13">
      <t>モト</t>
    </rPh>
    <rPh sb="15" eb="17">
      <t>ホウモン</t>
    </rPh>
    <rPh sb="17" eb="19">
      <t>カイゴ</t>
    </rPh>
    <rPh sb="19" eb="21">
      <t>ケイカク</t>
    </rPh>
    <rPh sb="22" eb="24">
      <t>ミナオ</t>
    </rPh>
    <rPh sb="26" eb="28">
      <t>バアイ</t>
    </rPh>
    <rPh sb="32" eb="33">
      <t>ツキ</t>
    </rPh>
    <rPh sb="33" eb="35">
      <t>ケイカ</t>
    </rPh>
    <rPh sb="35" eb="36">
      <t>ゴ</t>
    </rPh>
    <rPh sb="37" eb="38">
      <t>ホン</t>
    </rPh>
    <rPh sb="38" eb="40">
      <t>カサン</t>
    </rPh>
    <rPh sb="41" eb="43">
      <t>サンテイ</t>
    </rPh>
    <rPh sb="43" eb="44">
      <t>カ</t>
    </rPh>
    <phoneticPr fontId="3"/>
  </si>
  <si>
    <t>３月後算定あり</t>
    <rPh sb="1" eb="2">
      <t>ツキ</t>
    </rPh>
    <rPh sb="2" eb="3">
      <t>ゴ</t>
    </rPh>
    <rPh sb="3" eb="5">
      <t>サンテイ</t>
    </rPh>
    <phoneticPr fontId="3"/>
  </si>
  <si>
    <t>生活機能向上連携加算（Ⅱ）
　　　【+200単位/月】</t>
    <phoneticPr fontId="3"/>
  </si>
  <si>
    <t>①又は②のいづれかに該当する者が利用者宅を訪問</t>
    <rPh sb="1" eb="2">
      <t>マタ</t>
    </rPh>
    <rPh sb="10" eb="12">
      <t>ガイトウ</t>
    </rPh>
    <rPh sb="14" eb="15">
      <t>モノ</t>
    </rPh>
    <rPh sb="16" eb="19">
      <t>リヨウシャ</t>
    </rPh>
    <rPh sb="19" eb="20">
      <t>タク</t>
    </rPh>
    <rPh sb="21" eb="23">
      <t>ホウモン</t>
    </rPh>
    <phoneticPr fontId="3"/>
  </si>
  <si>
    <t>①訪問・通所リハビリテーション事業所のＰＴ・ＯＴ・ＳＴ</t>
    <rPh sb="1" eb="3">
      <t>ホウモン</t>
    </rPh>
    <rPh sb="4" eb="6">
      <t>ツウショ</t>
    </rPh>
    <rPh sb="15" eb="17">
      <t>ジギョウ</t>
    </rPh>
    <rPh sb="17" eb="18">
      <t>ショ</t>
    </rPh>
    <phoneticPr fontId="3"/>
  </si>
  <si>
    <t>②リハビリテーションを実施する医療提供施設（原則、許可病床数200床未満）のＰＴ・ＯＴ・ＳＴ・医師</t>
    <rPh sb="47" eb="49">
      <t>イシ</t>
    </rPh>
    <phoneticPr fontId="3"/>
  </si>
  <si>
    <t>訪問介護計画（アセスメント結果を含む）</t>
    <rPh sb="13" eb="15">
      <t>ケッカ</t>
    </rPh>
    <rPh sb="16" eb="17">
      <t>フク</t>
    </rPh>
    <phoneticPr fontId="3"/>
  </si>
  <si>
    <t>初回の訪問介護が行われた日の属する月以降３月間</t>
    <phoneticPr fontId="3"/>
  </si>
  <si>
    <t>算定期間中は、各月における目標の達成度合いにつき、利用者及び訪問・通所事業所又は施設のＰＴ等に報告し、必要に応じて利用者の意向を確認し、当該ＰＴ等から必要な助言を受けた上で、利用者のＡＤＬ及びＩＡＤＬの改善状況及び３月の達成目標を踏まえた適切な対応を行う</t>
    <rPh sb="0" eb="2">
      <t>サンテイ</t>
    </rPh>
    <rPh sb="2" eb="5">
      <t>キカンチュウ</t>
    </rPh>
    <rPh sb="7" eb="9">
      <t>カクツキ</t>
    </rPh>
    <rPh sb="13" eb="15">
      <t>モクヒョウ</t>
    </rPh>
    <rPh sb="16" eb="18">
      <t>タッセイ</t>
    </rPh>
    <rPh sb="18" eb="19">
      <t>ド</t>
    </rPh>
    <rPh sb="19" eb="20">
      <t>ア</t>
    </rPh>
    <rPh sb="25" eb="28">
      <t>リヨウシャ</t>
    </rPh>
    <rPh sb="28" eb="29">
      <t>オヨ</t>
    </rPh>
    <rPh sb="30" eb="32">
      <t>ホウモン</t>
    </rPh>
    <rPh sb="33" eb="35">
      <t>ツウショ</t>
    </rPh>
    <rPh sb="35" eb="37">
      <t>ジギョウ</t>
    </rPh>
    <rPh sb="37" eb="38">
      <t>ショ</t>
    </rPh>
    <rPh sb="38" eb="39">
      <t>マタ</t>
    </rPh>
    <rPh sb="40" eb="42">
      <t>シセツ</t>
    </rPh>
    <rPh sb="45" eb="46">
      <t>トウ</t>
    </rPh>
    <rPh sb="47" eb="49">
      <t>ホウコク</t>
    </rPh>
    <rPh sb="51" eb="53">
      <t>ヒツヨウ</t>
    </rPh>
    <rPh sb="54" eb="55">
      <t>オウ</t>
    </rPh>
    <rPh sb="57" eb="60">
      <t>リヨウシャ</t>
    </rPh>
    <rPh sb="61" eb="63">
      <t>イコウ</t>
    </rPh>
    <rPh sb="64" eb="66">
      <t>カクニン</t>
    </rPh>
    <rPh sb="68" eb="70">
      <t>トウガイ</t>
    </rPh>
    <rPh sb="72" eb="73">
      <t>トウ</t>
    </rPh>
    <rPh sb="75" eb="77">
      <t>ヒツヨウ</t>
    </rPh>
    <rPh sb="78" eb="80">
      <t>ジョゲン</t>
    </rPh>
    <rPh sb="81" eb="82">
      <t>ウ</t>
    </rPh>
    <rPh sb="84" eb="85">
      <t>ウエ</t>
    </rPh>
    <rPh sb="87" eb="90">
      <t>リヨウシャ</t>
    </rPh>
    <rPh sb="94" eb="95">
      <t>オヨ</t>
    </rPh>
    <rPh sb="101" eb="103">
      <t>カイゼン</t>
    </rPh>
    <rPh sb="103" eb="105">
      <t>ジョウキョウ</t>
    </rPh>
    <rPh sb="105" eb="106">
      <t>オヨ</t>
    </rPh>
    <rPh sb="108" eb="109">
      <t>ツキ</t>
    </rPh>
    <rPh sb="110" eb="112">
      <t>タッセイ</t>
    </rPh>
    <rPh sb="112" eb="114">
      <t>モクヒョウ</t>
    </rPh>
    <rPh sb="115" eb="116">
      <t>フ</t>
    </rPh>
    <rPh sb="119" eb="121">
      <t>テキセツ</t>
    </rPh>
    <rPh sb="122" eb="124">
      <t>タイオウ</t>
    </rPh>
    <rPh sb="125" eb="126">
      <t>オコナ</t>
    </rPh>
    <phoneticPr fontId="3"/>
  </si>
  <si>
    <t>認知症専門ケア加算(Ⅰ)
　　　【+3単位/日】</t>
    <rPh sb="0" eb="3">
      <t>ニンチショウ</t>
    </rPh>
    <rPh sb="3" eb="5">
      <t>センモン</t>
    </rPh>
    <rPh sb="7" eb="9">
      <t>カサン</t>
    </rPh>
    <rPh sb="19" eb="21">
      <t>タンイ</t>
    </rPh>
    <rPh sb="22" eb="23">
      <t>ヒ</t>
    </rPh>
    <phoneticPr fontId="3"/>
  </si>
  <si>
    <t>利用者総数のうち介護を必要とする認知症者の対象者（日常生活自立度ランクⅢ以上の者である）の割合が５割以上</t>
    <phoneticPr fontId="3"/>
  </si>
  <si>
    <t>認知症介護に係る専門的な研修修了者を、対象者の数が20人未満の場合は１人以上、対象者が20人以上の場合は、１に当該対象者が19名を超えて10又はその端数を増すごとに１を加えた人数を配置し、チームとして専門的な認知症ケアを実施</t>
    <phoneticPr fontId="3"/>
  </si>
  <si>
    <t>該当</t>
  </si>
  <si>
    <t>※専門的な研修…認知症介護実践者リーダー研修</t>
    <phoneticPr fontId="3"/>
  </si>
  <si>
    <t>留意事項の伝達又は技術的指導に係る会議を定期的に実施</t>
  </si>
  <si>
    <t>認知症専門ケア加算（Ⅱ）との併算不可</t>
    <rPh sb="0" eb="3">
      <t>ニンチショウ</t>
    </rPh>
    <rPh sb="3" eb="5">
      <t>センモン</t>
    </rPh>
    <rPh sb="7" eb="9">
      <t>カサン</t>
    </rPh>
    <rPh sb="14" eb="15">
      <t>ヘイ</t>
    </rPh>
    <rPh sb="15" eb="16">
      <t>サン</t>
    </rPh>
    <rPh sb="16" eb="18">
      <t>フカ</t>
    </rPh>
    <phoneticPr fontId="3"/>
  </si>
  <si>
    <t>認知症専門ケア加算(Ⅱ)
　　　【+4単位/日】</t>
    <rPh sb="0" eb="3">
      <t>ニンチショウ</t>
    </rPh>
    <rPh sb="3" eb="5">
      <t>センモン</t>
    </rPh>
    <rPh sb="7" eb="9">
      <t>カサン</t>
    </rPh>
    <rPh sb="19" eb="21">
      <t>タンイ</t>
    </rPh>
    <rPh sb="22" eb="23">
      <t>ヒ</t>
    </rPh>
    <phoneticPr fontId="3"/>
  </si>
  <si>
    <t>留意事項の伝達又は技術的指導に係る会議を定期的に実施</t>
    <phoneticPr fontId="3"/>
  </si>
  <si>
    <t>認知症介護の指導に係る専門的な研修修了者を１名以上配置し、事業所又は施設全体の認知症ケアの指導等を実施</t>
    <phoneticPr fontId="3"/>
  </si>
  <si>
    <t>※専門的な研修…認知症介護指導者研修</t>
    <phoneticPr fontId="3"/>
  </si>
  <si>
    <t>介護職員、看護職員毎の認知症ケアに関する研修計画の作成及び研修の実施</t>
  </si>
  <si>
    <t>認知症専門ケア加算（Ⅰ）との併算不可</t>
    <rPh sb="0" eb="3">
      <t>ニンチショウ</t>
    </rPh>
    <rPh sb="3" eb="5">
      <t>センモン</t>
    </rPh>
    <rPh sb="7" eb="9">
      <t>カサン</t>
    </rPh>
    <rPh sb="14" eb="15">
      <t>ヘイ</t>
    </rPh>
    <rPh sb="15" eb="16">
      <t>サン</t>
    </rPh>
    <rPh sb="16" eb="18">
      <t>フカ</t>
    </rPh>
    <phoneticPr fontId="3"/>
  </si>
  <si>
    <t xml:space="preserve">介護職員処遇改善加算（Ⅰ）
　　　　【*137/1000】
</t>
    <phoneticPr fontId="3"/>
  </si>
  <si>
    <t>１　賃金改善に関する計画の策定、計画に基づく措置</t>
  </si>
  <si>
    <t>改善計画書</t>
  </si>
  <si>
    <t>２　改善計画書の作成、周知、県に届出</t>
    <rPh sb="14" eb="15">
      <t>ケン</t>
    </rPh>
    <phoneticPr fontId="3"/>
  </si>
  <si>
    <r>
      <rPr>
        <sz val="10"/>
        <rFont val="ＭＳ ゴシック"/>
        <family val="3"/>
        <charset val="128"/>
      </rPr>
      <t>改善計画書</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7" eb="9">
      <t>シュウチ</t>
    </rPh>
    <rPh sb="9" eb="11">
      <t>ホウホウ</t>
    </rPh>
    <rPh sb="12" eb="15">
      <t>グタイテキ</t>
    </rPh>
    <rPh sb="16" eb="18">
      <t>キニュウ</t>
    </rPh>
    <phoneticPr fontId="3"/>
  </si>
  <si>
    <t>３　賃金改善の実施</t>
    <phoneticPr fontId="3"/>
  </si>
  <si>
    <t xml:space="preserve">(支給方法を具体的に記入)
</t>
    <rPh sb="1" eb="3">
      <t>シキュウ</t>
    </rPh>
    <phoneticPr fontId="3"/>
  </si>
  <si>
    <t>４　事業年度ごとに処遇改善に関する実績を県に報告</t>
    <rPh sb="2" eb="4">
      <t>ジギョウ</t>
    </rPh>
    <rPh sb="4" eb="6">
      <t>ネンド</t>
    </rPh>
    <rPh sb="20" eb="21">
      <t>ケン</t>
    </rPh>
    <phoneticPr fontId="3"/>
  </si>
  <si>
    <t>実績報告書</t>
  </si>
  <si>
    <t>５　前12月間に法令違反し、罰金以上の刑</t>
    <rPh sb="14" eb="16">
      <t>バッキン</t>
    </rPh>
    <rPh sb="16" eb="18">
      <t>イジョウ</t>
    </rPh>
    <rPh sb="19" eb="20">
      <t>ケイ</t>
    </rPh>
    <phoneticPr fontId="3"/>
  </si>
  <si>
    <t>なし</t>
  </si>
  <si>
    <t>【法令】
・労働基準法
・労働者災害補償保険法
・最低賃金法
・労働安全衛生法
・雇用保険法
・その他労働に関する法令</t>
    <rPh sb="1" eb="3">
      <t>ホウレイ</t>
    </rPh>
    <rPh sb="6" eb="8">
      <t>ロウドウ</t>
    </rPh>
    <rPh sb="8" eb="11">
      <t>キジュンホウ</t>
    </rPh>
    <rPh sb="13" eb="16">
      <t>ロウドウシャ</t>
    </rPh>
    <rPh sb="16" eb="18">
      <t>サイガイ</t>
    </rPh>
    <rPh sb="18" eb="20">
      <t>ホショウ</t>
    </rPh>
    <rPh sb="20" eb="23">
      <t>ホケンホウ</t>
    </rPh>
    <rPh sb="25" eb="27">
      <t>サイテイ</t>
    </rPh>
    <rPh sb="27" eb="29">
      <t>チンギン</t>
    </rPh>
    <rPh sb="29" eb="30">
      <t>ホウ</t>
    </rPh>
    <rPh sb="32" eb="34">
      <t>ロウドウ</t>
    </rPh>
    <rPh sb="34" eb="36">
      <t>アンゼン</t>
    </rPh>
    <rPh sb="36" eb="39">
      <t>エイセイホウ</t>
    </rPh>
    <rPh sb="41" eb="43">
      <t>コヨウ</t>
    </rPh>
    <rPh sb="43" eb="46">
      <t>ホケンホウ</t>
    </rPh>
    <rPh sb="50" eb="51">
      <t>ホカ</t>
    </rPh>
    <rPh sb="51" eb="53">
      <t>ロウドウ</t>
    </rPh>
    <rPh sb="54" eb="55">
      <t>カン</t>
    </rPh>
    <rPh sb="57" eb="59">
      <t>ホウレイ</t>
    </rPh>
    <phoneticPr fontId="3"/>
  </si>
  <si>
    <t>６　労働保険料の納付</t>
  </si>
  <si>
    <t>適正に納付</t>
  </si>
  <si>
    <t>７　(一)、(二)、（三）のいずれにも適合</t>
    <rPh sb="11" eb="12">
      <t>３</t>
    </rPh>
    <phoneticPr fontId="3"/>
  </si>
  <si>
    <t>(一)任用の際の職責又は職務内容等の要件を書面で作成し、全ての介護職員に周知</t>
  </si>
  <si>
    <r>
      <rPr>
        <sz val="10"/>
        <rFont val="ＭＳ ゴシック"/>
        <family val="3"/>
        <charset val="128"/>
      </rPr>
      <t>職責・職務内容を記載した書面</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0" eb="2">
      <t>ショクセキ</t>
    </rPh>
    <rPh sb="3" eb="5">
      <t>ショクム</t>
    </rPh>
    <rPh sb="5" eb="7">
      <t>ナイヨウ</t>
    </rPh>
    <rPh sb="8" eb="10">
      <t>キサイ</t>
    </rPh>
    <rPh sb="12" eb="14">
      <t>ショメン</t>
    </rPh>
    <phoneticPr fontId="3"/>
  </si>
  <si>
    <t>(二)介護職員との意見交換を踏まえ、資質の向上の支援に関する計画の策定、研修の実施又は研修の機会を確保し、全ての介護職員に周知</t>
    <rPh sb="3" eb="5">
      <t>カイゴ</t>
    </rPh>
    <rPh sb="5" eb="7">
      <t>ショクイン</t>
    </rPh>
    <rPh sb="9" eb="11">
      <t>イケン</t>
    </rPh>
    <rPh sb="11" eb="13">
      <t>コウカン</t>
    </rPh>
    <rPh sb="14" eb="15">
      <t>フ</t>
    </rPh>
    <phoneticPr fontId="3"/>
  </si>
  <si>
    <r>
      <t>研修計画書</t>
    </r>
    <r>
      <rPr>
        <sz val="8"/>
        <rFont val="ＭＳ ゴシック"/>
        <family val="3"/>
        <charset val="128"/>
      </rPr>
      <t>（計画を策定するとしている場合のみ）</t>
    </r>
    <r>
      <rPr>
        <sz val="11"/>
        <rFont val="ＭＳ ゴシック"/>
        <family val="3"/>
        <charset val="128"/>
      </rPr>
      <t xml:space="preserve">
</t>
    </r>
    <r>
      <rPr>
        <sz val="8"/>
        <rFont val="ＭＳ ゴシック"/>
        <family val="3"/>
        <charset val="128"/>
      </rPr>
      <t>(職員との意見交換の方法、周知方法を具体的に記入)</t>
    </r>
    <r>
      <rPr>
        <sz val="11"/>
        <rFont val="ＭＳ ゴシック"/>
        <family val="3"/>
        <charset val="128"/>
      </rPr>
      <t xml:space="preserve">
</t>
    </r>
    <rPh sb="6" eb="8">
      <t>ケイカク</t>
    </rPh>
    <rPh sb="9" eb="11">
      <t>サクテイ</t>
    </rPh>
    <rPh sb="18" eb="20">
      <t>バアイ</t>
    </rPh>
    <rPh sb="25" eb="27">
      <t>ショクイン</t>
    </rPh>
    <rPh sb="29" eb="31">
      <t>イケン</t>
    </rPh>
    <rPh sb="31" eb="33">
      <t>コウカン</t>
    </rPh>
    <rPh sb="34" eb="36">
      <t>ホウホウ</t>
    </rPh>
    <phoneticPr fontId="3"/>
  </si>
  <si>
    <t>(三)介護職員の昇給の仕組みとして「経験に応じて昇給する仕組み」「資格等に応じて昇給する仕組み」「一定の基準に基づき定期に昇給を判定する仕組み」のいずれかを設けているか。また、その内容を書面で整備し、全ての介護職員に周知しているか</t>
    <rPh sb="1" eb="2">
      <t>３</t>
    </rPh>
    <rPh sb="3" eb="5">
      <t>カイゴ</t>
    </rPh>
    <rPh sb="5" eb="7">
      <t>ショクイン</t>
    </rPh>
    <rPh sb="8" eb="10">
      <t>ショウキュウ</t>
    </rPh>
    <rPh sb="11" eb="13">
      <t>シク</t>
    </rPh>
    <rPh sb="18" eb="20">
      <t>ケイケン</t>
    </rPh>
    <rPh sb="21" eb="22">
      <t>オウ</t>
    </rPh>
    <rPh sb="24" eb="26">
      <t>ショウキュウ</t>
    </rPh>
    <rPh sb="28" eb="30">
      <t>シク</t>
    </rPh>
    <rPh sb="33" eb="35">
      <t>シカク</t>
    </rPh>
    <rPh sb="35" eb="36">
      <t>トウ</t>
    </rPh>
    <rPh sb="37" eb="38">
      <t>オウ</t>
    </rPh>
    <rPh sb="40" eb="42">
      <t>ショウキュウ</t>
    </rPh>
    <rPh sb="44" eb="46">
      <t>シク</t>
    </rPh>
    <rPh sb="49" eb="51">
      <t>イッテイ</t>
    </rPh>
    <rPh sb="52" eb="54">
      <t>キジュン</t>
    </rPh>
    <rPh sb="55" eb="56">
      <t>モト</t>
    </rPh>
    <rPh sb="58" eb="60">
      <t>テイキ</t>
    </rPh>
    <rPh sb="61" eb="63">
      <t>ショウキュウ</t>
    </rPh>
    <rPh sb="64" eb="66">
      <t>ハンテイ</t>
    </rPh>
    <rPh sb="68" eb="70">
      <t>シク</t>
    </rPh>
    <rPh sb="78" eb="79">
      <t>モウ</t>
    </rPh>
    <rPh sb="90" eb="92">
      <t>ナイヨウ</t>
    </rPh>
    <rPh sb="93" eb="95">
      <t>ショメン</t>
    </rPh>
    <rPh sb="96" eb="98">
      <t>セイビ</t>
    </rPh>
    <rPh sb="100" eb="101">
      <t>スベ</t>
    </rPh>
    <rPh sb="103" eb="105">
      <t>カイゴ</t>
    </rPh>
    <rPh sb="105" eb="107">
      <t>ショクイン</t>
    </rPh>
    <rPh sb="108" eb="110">
      <t>シュウチ</t>
    </rPh>
    <phoneticPr fontId="3"/>
  </si>
  <si>
    <t>就業規則等</t>
    <rPh sb="0" eb="2">
      <t>シュウギョウ</t>
    </rPh>
    <rPh sb="2" eb="4">
      <t>キソク</t>
    </rPh>
    <rPh sb="4" eb="5">
      <t>トウ</t>
    </rPh>
    <phoneticPr fontId="3"/>
  </si>
  <si>
    <t>※７の要件に関して具体的な実施方法等については以下のキャリアパス要件を参考に実施</t>
    <rPh sb="3" eb="5">
      <t>ヨウケン</t>
    </rPh>
    <rPh sb="6" eb="7">
      <t>カン</t>
    </rPh>
    <rPh sb="9" eb="12">
      <t>グタイテキ</t>
    </rPh>
    <rPh sb="13" eb="15">
      <t>ジッシ</t>
    </rPh>
    <rPh sb="15" eb="17">
      <t>ホウホウ</t>
    </rPh>
    <rPh sb="17" eb="18">
      <t>トウ</t>
    </rPh>
    <rPh sb="23" eb="25">
      <t>イカ</t>
    </rPh>
    <rPh sb="32" eb="34">
      <t>ヨウケン</t>
    </rPh>
    <rPh sb="35" eb="37">
      <t>サンコウ</t>
    </rPh>
    <rPh sb="38" eb="40">
      <t>ジッシ</t>
    </rPh>
    <phoneticPr fontId="3"/>
  </si>
  <si>
    <t>キャリアパス要件Ⅰ</t>
    <rPh sb="6" eb="8">
      <t>ヨウケン</t>
    </rPh>
    <phoneticPr fontId="3"/>
  </si>
  <si>
    <t>・介護職員の任用の際における職位、職責、または職務内容等に応じた任用等の要件（介護職員の賃金に関するものを含む）を定めている</t>
    <rPh sb="1" eb="3">
      <t>カイゴ</t>
    </rPh>
    <rPh sb="3" eb="5">
      <t>ショクイン</t>
    </rPh>
    <rPh sb="6" eb="8">
      <t>ニンヨウ</t>
    </rPh>
    <rPh sb="9" eb="10">
      <t>サイ</t>
    </rPh>
    <rPh sb="14" eb="16">
      <t>ショクイ</t>
    </rPh>
    <rPh sb="17" eb="19">
      <t>ショクセキ</t>
    </rPh>
    <rPh sb="23" eb="25">
      <t>ショクム</t>
    </rPh>
    <rPh sb="25" eb="27">
      <t>ナイヨウ</t>
    </rPh>
    <rPh sb="27" eb="28">
      <t>トウ</t>
    </rPh>
    <rPh sb="29" eb="30">
      <t>オウ</t>
    </rPh>
    <rPh sb="32" eb="34">
      <t>ニンヨウ</t>
    </rPh>
    <rPh sb="34" eb="35">
      <t>トウ</t>
    </rPh>
    <rPh sb="36" eb="38">
      <t>ヨウケン</t>
    </rPh>
    <rPh sb="39" eb="41">
      <t>カイゴ</t>
    </rPh>
    <rPh sb="41" eb="43">
      <t>ショクイン</t>
    </rPh>
    <rPh sb="44" eb="46">
      <t>チンギン</t>
    </rPh>
    <rPh sb="47" eb="48">
      <t>カン</t>
    </rPh>
    <rPh sb="53" eb="54">
      <t>フク</t>
    </rPh>
    <rPh sb="57" eb="58">
      <t>サダ</t>
    </rPh>
    <phoneticPr fontId="3"/>
  </si>
  <si>
    <t>・職位、職責または職務内容等に応じた賃金体系（一時金等の臨時的に支払われるものを除く）について定めている</t>
    <rPh sb="1" eb="3">
      <t>ショクイ</t>
    </rPh>
    <rPh sb="4" eb="6">
      <t>ショクセキ</t>
    </rPh>
    <rPh sb="9" eb="11">
      <t>ショクム</t>
    </rPh>
    <rPh sb="11" eb="13">
      <t>ナイヨウ</t>
    </rPh>
    <rPh sb="13" eb="14">
      <t>トウ</t>
    </rPh>
    <rPh sb="15" eb="16">
      <t>オウ</t>
    </rPh>
    <rPh sb="18" eb="20">
      <t>チンギン</t>
    </rPh>
    <rPh sb="20" eb="22">
      <t>タイケイ</t>
    </rPh>
    <rPh sb="23" eb="26">
      <t>イチジキン</t>
    </rPh>
    <rPh sb="26" eb="27">
      <t>トウ</t>
    </rPh>
    <rPh sb="28" eb="31">
      <t>リンジテキ</t>
    </rPh>
    <rPh sb="32" eb="34">
      <t>シハラ</t>
    </rPh>
    <rPh sb="40" eb="41">
      <t>ノゾ</t>
    </rPh>
    <rPh sb="47" eb="48">
      <t>サダ</t>
    </rPh>
    <phoneticPr fontId="3"/>
  </si>
  <si>
    <t>・内容について就業規則等の明確な根拠規定を書面で整備し、全ての介護職員に周知している</t>
    <rPh sb="1" eb="3">
      <t>ナイヨウ</t>
    </rPh>
    <rPh sb="7" eb="9">
      <t>シュウギョウ</t>
    </rPh>
    <rPh sb="9" eb="11">
      <t>キソク</t>
    </rPh>
    <rPh sb="11" eb="12">
      <t>トウ</t>
    </rPh>
    <rPh sb="13" eb="15">
      <t>メイカク</t>
    </rPh>
    <rPh sb="16" eb="18">
      <t>コンキョ</t>
    </rPh>
    <rPh sb="18" eb="20">
      <t>キテイ</t>
    </rPh>
    <rPh sb="21" eb="23">
      <t>ショメン</t>
    </rPh>
    <rPh sb="24" eb="26">
      <t>セイビ</t>
    </rPh>
    <rPh sb="28" eb="29">
      <t>スベ</t>
    </rPh>
    <rPh sb="31" eb="33">
      <t>カイゴ</t>
    </rPh>
    <rPh sb="33" eb="35">
      <t>ショクイン</t>
    </rPh>
    <rPh sb="36" eb="38">
      <t>シュウチ</t>
    </rPh>
    <phoneticPr fontId="3"/>
  </si>
  <si>
    <t>キャリアパス要件Ⅱ</t>
    <rPh sb="6" eb="8">
      <t>ヨウケン</t>
    </rPh>
    <phoneticPr fontId="3"/>
  </si>
  <si>
    <t>・介護職員の職務内容等を踏まえ、介護職員と意見を交換しながら、資質向上の目標および以下２点に掲げるいずれかの事項に関する具体的な計画を策定し、当該計画に係る研修の実施または研修の機会を確保していること
　１資質向上のための計画に沿って、研修機会の提供また
　　は技術指導等を実施（OJT、OFF-JT等）するとともに、
　　介護職員の能力評価を行う
　２資格取得のための支援（研修受講のための勤務シフト
　　の調整、休暇の付与、費用の援助等）を実施している</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41" eb="43">
      <t>イカ</t>
    </rPh>
    <rPh sb="44" eb="45">
      <t>テン</t>
    </rPh>
    <rPh sb="46" eb="47">
      <t>カカ</t>
    </rPh>
    <rPh sb="54" eb="56">
      <t>ジコウ</t>
    </rPh>
    <rPh sb="57" eb="58">
      <t>カン</t>
    </rPh>
    <rPh sb="60" eb="63">
      <t>グタイテキ</t>
    </rPh>
    <rPh sb="64" eb="66">
      <t>ケイカク</t>
    </rPh>
    <rPh sb="67" eb="69">
      <t>サクテイ</t>
    </rPh>
    <rPh sb="71" eb="73">
      <t>トウガイ</t>
    </rPh>
    <rPh sb="73" eb="75">
      <t>ケイカク</t>
    </rPh>
    <rPh sb="76" eb="77">
      <t>カカ</t>
    </rPh>
    <rPh sb="78" eb="80">
      <t>ケンシュウ</t>
    </rPh>
    <rPh sb="81" eb="83">
      <t>ジッシ</t>
    </rPh>
    <rPh sb="86" eb="88">
      <t>ケンシュウ</t>
    </rPh>
    <rPh sb="89" eb="91">
      <t>キカイ</t>
    </rPh>
    <rPh sb="92" eb="94">
      <t>カクホ</t>
    </rPh>
    <rPh sb="104" eb="106">
      <t>シシツ</t>
    </rPh>
    <rPh sb="106" eb="108">
      <t>コウジョウ</t>
    </rPh>
    <rPh sb="112" eb="114">
      <t>ケイカク</t>
    </rPh>
    <rPh sb="115" eb="116">
      <t>ソ</t>
    </rPh>
    <rPh sb="119" eb="121">
      <t>ケンシュウ</t>
    </rPh>
    <rPh sb="121" eb="123">
      <t>キカイ</t>
    </rPh>
    <rPh sb="124" eb="126">
      <t>テイキョウ</t>
    </rPh>
    <rPh sb="132" eb="134">
      <t>ギジュツ</t>
    </rPh>
    <rPh sb="134" eb="136">
      <t>シドウ</t>
    </rPh>
    <rPh sb="136" eb="137">
      <t>トウ</t>
    </rPh>
    <rPh sb="138" eb="140">
      <t>ジッシ</t>
    </rPh>
    <rPh sb="151" eb="152">
      <t>トウ</t>
    </rPh>
    <rPh sb="165" eb="167">
      <t>ショクイン</t>
    </rPh>
    <rPh sb="168" eb="170">
      <t>ノウリョク</t>
    </rPh>
    <rPh sb="170" eb="172">
      <t>ヒョウカ</t>
    </rPh>
    <rPh sb="173" eb="174">
      <t>オコナ</t>
    </rPh>
    <rPh sb="179" eb="181">
      <t>シカク</t>
    </rPh>
    <rPh sb="181" eb="183">
      <t>シュトク</t>
    </rPh>
    <rPh sb="187" eb="189">
      <t>シエン</t>
    </rPh>
    <rPh sb="190" eb="192">
      <t>ケンシュウ</t>
    </rPh>
    <rPh sb="192" eb="194">
      <t>ジュコウ</t>
    </rPh>
    <rPh sb="198" eb="200">
      <t>キンム</t>
    </rPh>
    <rPh sb="207" eb="209">
      <t>チョウセイ</t>
    </rPh>
    <rPh sb="210" eb="212">
      <t>キュウカ</t>
    </rPh>
    <rPh sb="213" eb="215">
      <t>フヨ</t>
    </rPh>
    <rPh sb="216" eb="218">
      <t>ヒヨウ</t>
    </rPh>
    <rPh sb="219" eb="221">
      <t>エンジョ</t>
    </rPh>
    <rPh sb="221" eb="222">
      <t>トウ</t>
    </rPh>
    <rPh sb="224" eb="226">
      <t>ジッシ</t>
    </rPh>
    <phoneticPr fontId="3"/>
  </si>
  <si>
    <t>・内容について全ての介護職員に周知している</t>
    <rPh sb="1" eb="3">
      <t>ナイヨウ</t>
    </rPh>
    <rPh sb="7" eb="8">
      <t>スベ</t>
    </rPh>
    <rPh sb="10" eb="12">
      <t>カイゴ</t>
    </rPh>
    <rPh sb="12" eb="14">
      <t>ショクイン</t>
    </rPh>
    <rPh sb="15" eb="17">
      <t>シュウチ</t>
    </rPh>
    <phoneticPr fontId="3"/>
  </si>
  <si>
    <t>キャリアパス要件Ⅲ</t>
    <rPh sb="6" eb="8">
      <t>ヨウケン</t>
    </rPh>
    <phoneticPr fontId="3"/>
  </si>
  <si>
    <t>・介護職員について、経験もしくは資格等に応じて昇給する仕組みまたは一定の基準に基づき定期に昇給を判定する仕組みを設けている。具体的には以下の３点のいずれかに該当する仕組みであること</t>
    <rPh sb="1" eb="3">
      <t>カイゴ</t>
    </rPh>
    <rPh sb="3" eb="5">
      <t>ショクイン</t>
    </rPh>
    <rPh sb="10" eb="12">
      <t>ケイケン</t>
    </rPh>
    <rPh sb="16" eb="18">
      <t>シカク</t>
    </rPh>
    <rPh sb="18" eb="19">
      <t>トウ</t>
    </rPh>
    <rPh sb="20" eb="21">
      <t>オウ</t>
    </rPh>
    <rPh sb="23" eb="25">
      <t>ショウキュウ</t>
    </rPh>
    <rPh sb="27" eb="29">
      <t>シク</t>
    </rPh>
    <rPh sb="33" eb="35">
      <t>イッテイ</t>
    </rPh>
    <rPh sb="36" eb="38">
      <t>キジュン</t>
    </rPh>
    <rPh sb="39" eb="40">
      <t>モト</t>
    </rPh>
    <rPh sb="42" eb="44">
      <t>テイキ</t>
    </rPh>
    <rPh sb="45" eb="47">
      <t>ショウキュウ</t>
    </rPh>
    <rPh sb="48" eb="50">
      <t>ハンテイ</t>
    </rPh>
    <rPh sb="52" eb="54">
      <t>シク</t>
    </rPh>
    <rPh sb="56" eb="57">
      <t>モウ</t>
    </rPh>
    <rPh sb="62" eb="65">
      <t>グタイテキ</t>
    </rPh>
    <rPh sb="67" eb="69">
      <t>イカ</t>
    </rPh>
    <rPh sb="71" eb="72">
      <t>テン</t>
    </rPh>
    <rPh sb="78" eb="80">
      <t>ガイトウ</t>
    </rPh>
    <rPh sb="82" eb="84">
      <t>シク</t>
    </rPh>
    <phoneticPr fontId="3"/>
  </si>
  <si>
    <t>１経験に応じて昇給する仕組み
「勤続年数」や「経験年数」などに応じて昇給する仕組み</t>
    <rPh sb="1" eb="3">
      <t>ケイケン</t>
    </rPh>
    <rPh sb="4" eb="5">
      <t>オウ</t>
    </rPh>
    <rPh sb="7" eb="9">
      <t>ショウキュウ</t>
    </rPh>
    <rPh sb="11" eb="13">
      <t>シク</t>
    </rPh>
    <rPh sb="16" eb="18">
      <t>キンゾク</t>
    </rPh>
    <rPh sb="18" eb="20">
      <t>ネンスウ</t>
    </rPh>
    <rPh sb="23" eb="25">
      <t>ケイケン</t>
    </rPh>
    <rPh sb="25" eb="27">
      <t>ネンスウ</t>
    </rPh>
    <rPh sb="31" eb="32">
      <t>オウ</t>
    </rPh>
    <rPh sb="34" eb="36">
      <t>ショウキュウ</t>
    </rPh>
    <rPh sb="38" eb="40">
      <t>シク</t>
    </rPh>
    <phoneticPr fontId="3"/>
  </si>
  <si>
    <t>２資格等に応じて昇給する仕組み
「介護福祉士」や「実務者研修修了者」などの取得に応じて昇給する仕組みであること。ただし、介護福祉士資格を有して当該事業者や法人で就業する者についても昇給が図られる仕組みであることを要する。</t>
    <rPh sb="1" eb="3">
      <t>シカク</t>
    </rPh>
    <rPh sb="3" eb="4">
      <t>トウ</t>
    </rPh>
    <rPh sb="5" eb="6">
      <t>オウ</t>
    </rPh>
    <rPh sb="8" eb="10">
      <t>ショウキュウ</t>
    </rPh>
    <rPh sb="12" eb="14">
      <t>シク</t>
    </rPh>
    <rPh sb="17" eb="19">
      <t>カイゴ</t>
    </rPh>
    <rPh sb="19" eb="22">
      <t>フクシシ</t>
    </rPh>
    <rPh sb="25" eb="28">
      <t>ジツムシャ</t>
    </rPh>
    <rPh sb="28" eb="30">
      <t>ケンシュウ</t>
    </rPh>
    <rPh sb="30" eb="33">
      <t>シュウリョウシャ</t>
    </rPh>
    <rPh sb="37" eb="39">
      <t>シュトク</t>
    </rPh>
    <rPh sb="40" eb="41">
      <t>オウ</t>
    </rPh>
    <rPh sb="43" eb="45">
      <t>ショウキュウ</t>
    </rPh>
    <rPh sb="47" eb="49">
      <t>シク</t>
    </rPh>
    <rPh sb="60" eb="65">
      <t>カイゴフクシシ</t>
    </rPh>
    <rPh sb="65" eb="67">
      <t>シカク</t>
    </rPh>
    <rPh sb="68" eb="69">
      <t>ユウ</t>
    </rPh>
    <rPh sb="71" eb="73">
      <t>トウガイ</t>
    </rPh>
    <rPh sb="73" eb="76">
      <t>ジギョウシャ</t>
    </rPh>
    <rPh sb="77" eb="79">
      <t>ホウジン</t>
    </rPh>
    <rPh sb="80" eb="82">
      <t>シュウギョウ</t>
    </rPh>
    <rPh sb="84" eb="85">
      <t>モノ</t>
    </rPh>
    <rPh sb="90" eb="92">
      <t>ショウキュウ</t>
    </rPh>
    <rPh sb="93" eb="94">
      <t>ハカ</t>
    </rPh>
    <rPh sb="97" eb="99">
      <t>シク</t>
    </rPh>
    <rPh sb="106" eb="107">
      <t>ヨウ</t>
    </rPh>
    <phoneticPr fontId="3"/>
  </si>
  <si>
    <t>３一定の基準に基づき定期に昇給を判定する仕組み
「実技試験」や「人物評価」などの結果に基づき昇給する仕組みであること。ただし客観的な評価基準や昇給条件が明文化されていることを要する。</t>
    <rPh sb="1" eb="3">
      <t>イッテイ</t>
    </rPh>
    <rPh sb="4" eb="6">
      <t>キジュン</t>
    </rPh>
    <rPh sb="7" eb="8">
      <t>モト</t>
    </rPh>
    <rPh sb="10" eb="12">
      <t>テイキ</t>
    </rPh>
    <rPh sb="13" eb="15">
      <t>ショウキュウ</t>
    </rPh>
    <rPh sb="16" eb="18">
      <t>ハンテイ</t>
    </rPh>
    <rPh sb="20" eb="22">
      <t>シク</t>
    </rPh>
    <rPh sb="25" eb="27">
      <t>ジツギ</t>
    </rPh>
    <rPh sb="27" eb="29">
      <t>シケン</t>
    </rPh>
    <rPh sb="32" eb="34">
      <t>ジンブツ</t>
    </rPh>
    <rPh sb="34" eb="36">
      <t>ヒョウカ</t>
    </rPh>
    <rPh sb="40" eb="42">
      <t>ケッカ</t>
    </rPh>
    <rPh sb="43" eb="44">
      <t>モト</t>
    </rPh>
    <rPh sb="46" eb="48">
      <t>ショウキュウ</t>
    </rPh>
    <rPh sb="50" eb="52">
      <t>シク</t>
    </rPh>
    <rPh sb="62" eb="65">
      <t>キャッカンテキ</t>
    </rPh>
    <rPh sb="66" eb="68">
      <t>ヒョウカ</t>
    </rPh>
    <rPh sb="68" eb="70">
      <t>キジュン</t>
    </rPh>
    <rPh sb="71" eb="73">
      <t>ショウキュウ</t>
    </rPh>
    <rPh sb="73" eb="75">
      <t>ジョウケン</t>
    </rPh>
    <rPh sb="76" eb="79">
      <t>メイブンカ</t>
    </rPh>
    <rPh sb="87" eb="88">
      <t>ヨウ</t>
    </rPh>
    <phoneticPr fontId="3"/>
  </si>
  <si>
    <t>内容について、就業規則等の明確な根拠規定を書面で整備し、全ての介護職員に周知している</t>
    <rPh sb="0" eb="2">
      <t>ナイヨウ</t>
    </rPh>
    <rPh sb="7" eb="9">
      <t>シュウギョウ</t>
    </rPh>
    <rPh sb="9" eb="11">
      <t>キソク</t>
    </rPh>
    <rPh sb="11" eb="12">
      <t>トウ</t>
    </rPh>
    <rPh sb="13" eb="15">
      <t>メイカク</t>
    </rPh>
    <rPh sb="16" eb="18">
      <t>コンキョ</t>
    </rPh>
    <rPh sb="18" eb="20">
      <t>キテイ</t>
    </rPh>
    <rPh sb="21" eb="23">
      <t>ショメン</t>
    </rPh>
    <rPh sb="24" eb="26">
      <t>セイビ</t>
    </rPh>
    <rPh sb="28" eb="29">
      <t>スベ</t>
    </rPh>
    <rPh sb="31" eb="33">
      <t>カイゴ</t>
    </rPh>
    <rPh sb="33" eb="35">
      <t>ショクイン</t>
    </rPh>
    <rPh sb="36" eb="38">
      <t>シュウチ</t>
    </rPh>
    <phoneticPr fontId="3"/>
  </si>
  <si>
    <t>８　２の届出に係る計画の期間中に実施する処遇改善の内容（賃金改善を除く）及び処遇改善に要する費用の見込額を全ての職員に周知</t>
    <rPh sb="4" eb="6">
      <t>トドケデ</t>
    </rPh>
    <rPh sb="7" eb="8">
      <t>カカ</t>
    </rPh>
    <rPh sb="9" eb="11">
      <t>ケイカク</t>
    </rPh>
    <rPh sb="12" eb="15">
      <t>キカンチュウ</t>
    </rPh>
    <rPh sb="16" eb="18">
      <t>ジッシ</t>
    </rPh>
    <rPh sb="20" eb="22">
      <t>ショグウ</t>
    </rPh>
    <rPh sb="49" eb="51">
      <t>ミコミ</t>
    </rPh>
    <rPh sb="51" eb="52">
      <t>ガク</t>
    </rPh>
    <phoneticPr fontId="3"/>
  </si>
  <si>
    <t xml:space="preserve">(周知方法を具体的に記入)
</t>
    <phoneticPr fontId="3"/>
  </si>
  <si>
    <t>９　（経営悪化等の理由により、賃金水準を引き上げた上で賃金改善を行う場合）特別事情届出書の作成、労使の合意、県に届出</t>
    <rPh sb="3" eb="5">
      <t>ケイエイ</t>
    </rPh>
    <rPh sb="5" eb="7">
      <t>アッカ</t>
    </rPh>
    <rPh sb="7" eb="8">
      <t>トウ</t>
    </rPh>
    <rPh sb="9" eb="11">
      <t>リユウ</t>
    </rPh>
    <rPh sb="15" eb="17">
      <t>チンギン</t>
    </rPh>
    <rPh sb="17" eb="19">
      <t>スイジュン</t>
    </rPh>
    <rPh sb="20" eb="21">
      <t>ヒ</t>
    </rPh>
    <rPh sb="22" eb="23">
      <t>ア</t>
    </rPh>
    <rPh sb="25" eb="26">
      <t>ウエ</t>
    </rPh>
    <rPh sb="27" eb="29">
      <t>チンギン</t>
    </rPh>
    <rPh sb="29" eb="31">
      <t>カイゼン</t>
    </rPh>
    <rPh sb="32" eb="33">
      <t>オコナ</t>
    </rPh>
    <rPh sb="34" eb="36">
      <t>バアイ</t>
    </rPh>
    <rPh sb="37" eb="39">
      <t>トクベツ</t>
    </rPh>
    <rPh sb="39" eb="41">
      <t>ジジョウ</t>
    </rPh>
    <rPh sb="41" eb="44">
      <t>トドケデショ</t>
    </rPh>
    <rPh sb="45" eb="47">
      <t>サクセイ</t>
    </rPh>
    <rPh sb="48" eb="50">
      <t>ロウシ</t>
    </rPh>
    <rPh sb="51" eb="53">
      <t>ゴウイ</t>
    </rPh>
    <rPh sb="54" eb="55">
      <t>ケン</t>
    </rPh>
    <rPh sb="56" eb="58">
      <t>トドケデ</t>
    </rPh>
    <phoneticPr fontId="3"/>
  </si>
  <si>
    <t xml:space="preserve">特別事情届出書
</t>
    <rPh sb="0" eb="2">
      <t>トクベツ</t>
    </rPh>
    <rPh sb="2" eb="4">
      <t>ジジョウ</t>
    </rPh>
    <rPh sb="4" eb="7">
      <t>トドケデショ</t>
    </rPh>
    <phoneticPr fontId="3"/>
  </si>
  <si>
    <t xml:space="preserve">介護職員処遇改善加算（Ⅱ）
　　　　【*100/1000】
</t>
    <phoneticPr fontId="3"/>
  </si>
  <si>
    <t>３　賃金改善の実施</t>
  </si>
  <si>
    <t>７　(一)、(二)のいずれにも適合</t>
    <phoneticPr fontId="3"/>
  </si>
  <si>
    <t>９　（経営悪化等の理由により、賃金水準を引き下げた上で賃金改善を行う場合）特別事情届出書の作成、労使の合意、届出</t>
    <rPh sb="3" eb="5">
      <t>ケイエイ</t>
    </rPh>
    <rPh sb="5" eb="7">
      <t>アッカ</t>
    </rPh>
    <rPh sb="7" eb="8">
      <t>トウ</t>
    </rPh>
    <rPh sb="9" eb="11">
      <t>リユウ</t>
    </rPh>
    <rPh sb="15" eb="17">
      <t>チンギン</t>
    </rPh>
    <rPh sb="17" eb="19">
      <t>スイジュン</t>
    </rPh>
    <rPh sb="20" eb="21">
      <t>ヒ</t>
    </rPh>
    <rPh sb="22" eb="23">
      <t>サ</t>
    </rPh>
    <rPh sb="25" eb="26">
      <t>ウエ</t>
    </rPh>
    <rPh sb="27" eb="29">
      <t>チンギン</t>
    </rPh>
    <rPh sb="29" eb="31">
      <t>カイゼン</t>
    </rPh>
    <rPh sb="32" eb="33">
      <t>オコナ</t>
    </rPh>
    <rPh sb="34" eb="36">
      <t>バアイ</t>
    </rPh>
    <rPh sb="37" eb="39">
      <t>トクベツ</t>
    </rPh>
    <rPh sb="39" eb="41">
      <t>ジジョウ</t>
    </rPh>
    <rPh sb="41" eb="44">
      <t>トドケデショ</t>
    </rPh>
    <rPh sb="45" eb="47">
      <t>サクセイ</t>
    </rPh>
    <rPh sb="48" eb="50">
      <t>ロウシ</t>
    </rPh>
    <rPh sb="51" eb="53">
      <t>ゴウイ</t>
    </rPh>
    <rPh sb="54" eb="56">
      <t>トドケデ</t>
    </rPh>
    <phoneticPr fontId="3"/>
  </si>
  <si>
    <t xml:space="preserve">介護職員処遇改善加算（Ⅲ）
　　　　 【*55/1000】
</t>
    <phoneticPr fontId="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</si>
  <si>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</si>
  <si>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改善計画書</t>
    <rPh sb="0" eb="2">
      <t>カイゼン</t>
    </rPh>
    <rPh sb="2" eb="5">
      <t>ケイカクショ</t>
    </rPh>
    <phoneticPr fontId="3"/>
  </si>
  <si>
    <t>２　改善計画書の作成、周知、届出</t>
    <rPh sb="2" eb="4">
      <t>カイゼン</t>
    </rPh>
    <rPh sb="4" eb="7">
      <t>ケイカクショ</t>
    </rPh>
    <rPh sb="8" eb="10">
      <t>サクセイ</t>
    </rPh>
    <rPh sb="11" eb="13">
      <t>シュウチ</t>
    </rPh>
    <rPh sb="14" eb="16">
      <t>トドケデ</t>
    </rPh>
    <phoneticPr fontId="3"/>
  </si>
  <si>
    <t>３　賃金改善の実施</t>
    <rPh sb="2" eb="4">
      <t>チンギン</t>
    </rPh>
    <rPh sb="4" eb="6">
      <t>カイゼン</t>
    </rPh>
    <rPh sb="7" eb="9">
      <t>ジッシ</t>
    </rPh>
    <phoneticPr fontId="3"/>
  </si>
  <si>
    <t>４　処遇改善に関する実績の報告</t>
    <rPh sb="2" eb="4">
      <t>ショグウ</t>
    </rPh>
    <rPh sb="4" eb="6">
      <t>カイゼン</t>
    </rPh>
    <rPh sb="7" eb="8">
      <t>カン</t>
    </rPh>
    <rPh sb="10" eb="12">
      <t>ジッセキ</t>
    </rPh>
    <rPh sb="13" eb="15">
      <t>ホウコク</t>
    </rPh>
    <phoneticPr fontId="3"/>
  </si>
  <si>
    <t>実績報告書</t>
    <rPh sb="0" eb="2">
      <t>ジッセキ</t>
    </rPh>
    <rPh sb="2" eb="5">
      <t>ホウコクショ</t>
    </rPh>
    <phoneticPr fontId="3"/>
  </si>
  <si>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</si>
  <si>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なし</t>
    <phoneticPr fontId="3"/>
  </si>
  <si>
    <t>６　労働保険料の納付</t>
    <rPh sb="2" eb="4">
      <t>ロウドウ</t>
    </rPh>
    <rPh sb="4" eb="7">
      <t>ホケンリョウ</t>
    </rPh>
    <rPh sb="8" eb="10">
      <t>ノウフ</t>
    </rPh>
    <phoneticPr fontId="3"/>
  </si>
  <si>
    <t>適正に納付</t>
    <rPh sb="0" eb="2">
      <t>テキセイ</t>
    </rPh>
    <rPh sb="3" eb="5">
      <t>ノウフ</t>
    </rPh>
    <phoneticPr fontId="3"/>
  </si>
  <si>
    <t>７　(一)、(二)のいずれかに適合</t>
    <phoneticPr fontId="3"/>
  </si>
  <si>
    <t>(一)任用の際の職責又は職務内容等の要件を書面で作成し、全ての介護職員に周知</t>
    <rPh sb="21" eb="23">
      <t>ショメン</t>
    </rPh>
    <rPh sb="24" eb="26">
      <t>サクセイ</t>
    </rPh>
    <phoneticPr fontId="3"/>
  </si>
  <si>
    <t>(二)介護職員との意見交換を踏まえ、資質の向上の支援に関する計画の策定、研修の実施又は研修の機会を確保し、全ての介護職員に周知</t>
    <phoneticPr fontId="3"/>
  </si>
  <si>
    <r>
      <rPr>
        <sz val="10"/>
        <rFont val="ＭＳ ゴシック"/>
        <family val="3"/>
        <charset val="128"/>
      </rPr>
      <t>研修計画書</t>
    </r>
    <r>
      <rPr>
        <sz val="8"/>
        <rFont val="ＭＳ ゴシック"/>
        <family val="3"/>
        <charset val="128"/>
      </rPr>
      <t xml:space="preserve">（計画を策定するとしている場合のみ）
(職員との意見交換の方法、周知方法を具体的に記入)
</t>
    </r>
    <rPh sb="6" eb="8">
      <t>ケイカク</t>
    </rPh>
    <rPh sb="9" eb="11">
      <t>サクテイ</t>
    </rPh>
    <rPh sb="18" eb="20">
      <t>バアイ</t>
    </rPh>
    <rPh sb="25" eb="27">
      <t>ショクイン</t>
    </rPh>
    <rPh sb="29" eb="31">
      <t>イケン</t>
    </rPh>
    <rPh sb="31" eb="33">
      <t>コウカン</t>
    </rPh>
    <rPh sb="34" eb="36">
      <t>ホウホウ</t>
    </rPh>
    <phoneticPr fontId="3"/>
  </si>
  <si>
    <t xml:space="preserve">(周知方法を具体的に記入)
</t>
    <phoneticPr fontId="3"/>
  </si>
  <si>
    <t xml:space="preserve">介護職員等特定処遇改善加算（Ⅰ）
　　　【＊63/1000】
</t>
    <rPh sb="4" eb="5">
      <t>トウ</t>
    </rPh>
    <rPh sb="5" eb="7">
      <t>トクテイ</t>
    </rPh>
    <phoneticPr fontId="3"/>
  </si>
  <si>
    <t>１　介護職員その他の職員の賃金改善について、次に掲げる基準のいずれにも適合し、かつ、賃金改善に要する費用の見込額が介護職員等特定処遇改善加算の算定見込額を上回る賃金改善計画を策定し、当該計画に基づき適切な措置を講じている。</t>
    <rPh sb="2" eb="4">
      <t>カイゴ</t>
    </rPh>
    <rPh sb="4" eb="6">
      <t>ショクイン</t>
    </rPh>
    <rPh sb="8" eb="9">
      <t>タ</t>
    </rPh>
    <rPh sb="10" eb="12">
      <t>ショクイン</t>
    </rPh>
    <rPh sb="13" eb="15">
      <t>チンギン</t>
    </rPh>
    <rPh sb="15" eb="17">
      <t>カイゼン</t>
    </rPh>
    <rPh sb="22" eb="23">
      <t>ツギ</t>
    </rPh>
    <rPh sb="24" eb="25">
      <t>カカ</t>
    </rPh>
    <rPh sb="27" eb="29">
      <t>キジュン</t>
    </rPh>
    <rPh sb="35" eb="37">
      <t>テキゴウ</t>
    </rPh>
    <rPh sb="42" eb="44">
      <t>チンギン</t>
    </rPh>
    <rPh sb="44" eb="46">
      <t>カイゼン</t>
    </rPh>
    <rPh sb="47" eb="48">
      <t>ヨウ</t>
    </rPh>
    <rPh sb="50" eb="52">
      <t>ヒヨウ</t>
    </rPh>
    <rPh sb="53" eb="55">
      <t>ミコミ</t>
    </rPh>
    <rPh sb="55" eb="56">
      <t>ガク</t>
    </rPh>
    <rPh sb="57" eb="59">
      <t>カイゴ</t>
    </rPh>
    <rPh sb="59" eb="61">
      <t>ショクイン</t>
    </rPh>
    <rPh sb="61" eb="62">
      <t>トウ</t>
    </rPh>
    <rPh sb="62" eb="64">
      <t>トクテイ</t>
    </rPh>
    <rPh sb="64" eb="66">
      <t>ショグウ</t>
    </rPh>
    <rPh sb="66" eb="68">
      <t>カイゼン</t>
    </rPh>
    <rPh sb="68" eb="70">
      <t>カサン</t>
    </rPh>
    <rPh sb="71" eb="73">
      <t>サンテイ</t>
    </rPh>
    <rPh sb="73" eb="75">
      <t>ミコミ</t>
    </rPh>
    <rPh sb="75" eb="76">
      <t>ガク</t>
    </rPh>
    <rPh sb="77" eb="79">
      <t>ウワマワ</t>
    </rPh>
    <rPh sb="80" eb="82">
      <t>チンギン</t>
    </rPh>
    <rPh sb="82" eb="84">
      <t>カイゼン</t>
    </rPh>
    <rPh sb="84" eb="86">
      <t>ケイカク</t>
    </rPh>
    <rPh sb="87" eb="89">
      <t>サクテイ</t>
    </rPh>
    <rPh sb="91" eb="93">
      <t>トウガイ</t>
    </rPh>
    <rPh sb="93" eb="95">
      <t>ケイカク</t>
    </rPh>
    <rPh sb="96" eb="97">
      <t>モト</t>
    </rPh>
    <rPh sb="99" eb="101">
      <t>テキセツ</t>
    </rPh>
    <rPh sb="102" eb="104">
      <t>ソチ</t>
    </rPh>
    <rPh sb="105" eb="106">
      <t>コウ</t>
    </rPh>
    <phoneticPr fontId="3"/>
  </si>
  <si>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3"/>
  </si>
  <si>
    <t>（１）介護福祉士であって、経験・技能のある介護職員の　うち一人は、賃金改善に要する費用の見込額が月額８万円以上または賃金改善後の賃金の見込額が年額４４０万円以上である。ただし、介護職員等特定処遇改善加算の算定見込額が少額であることその他の理由により、当該賃金改善が困難である場合はこの限りでない。</t>
    <rPh sb="3" eb="5">
      <t>カイゴ</t>
    </rPh>
    <rPh sb="5" eb="8">
      <t>フクシシ</t>
    </rPh>
    <rPh sb="13" eb="15">
      <t>ケイケン</t>
    </rPh>
    <rPh sb="16" eb="18">
      <t>ギノウ</t>
    </rPh>
    <rPh sb="21" eb="23">
      <t>カイゴ</t>
    </rPh>
    <rPh sb="23" eb="25">
      <t>ショクイン</t>
    </rPh>
    <rPh sb="30" eb="32">
      <t>ヒトリ</t>
    </rPh>
    <rPh sb="34" eb="36">
      <t>チンギン</t>
    </rPh>
    <rPh sb="36" eb="38">
      <t>カイゼン</t>
    </rPh>
    <rPh sb="39" eb="40">
      <t>ヨウ</t>
    </rPh>
    <rPh sb="42" eb="44">
      <t>ヒヨウ</t>
    </rPh>
    <rPh sb="45" eb="47">
      <t>ミコミ</t>
    </rPh>
    <rPh sb="47" eb="48">
      <t>ガク</t>
    </rPh>
    <rPh sb="49" eb="51">
      <t>ゲツガク</t>
    </rPh>
    <rPh sb="52" eb="54">
      <t>マンエン</t>
    </rPh>
    <rPh sb="54" eb="56">
      <t>イジョウ</t>
    </rPh>
    <rPh sb="59" eb="61">
      <t>チンギン</t>
    </rPh>
    <rPh sb="61" eb="63">
      <t>カイゼン</t>
    </rPh>
    <rPh sb="63" eb="64">
      <t>ゴ</t>
    </rPh>
    <rPh sb="65" eb="67">
      <t>チンギン</t>
    </rPh>
    <rPh sb="68" eb="70">
      <t>ミコミ</t>
    </rPh>
    <rPh sb="70" eb="71">
      <t>ガク</t>
    </rPh>
    <rPh sb="72" eb="74">
      <t>ネンガク</t>
    </rPh>
    <rPh sb="77" eb="79">
      <t>マンエン</t>
    </rPh>
    <rPh sb="79" eb="81">
      <t>イジョウ</t>
    </rPh>
    <rPh sb="89" eb="91">
      <t>カイゴ</t>
    </rPh>
    <rPh sb="91" eb="93">
      <t>ショクイン</t>
    </rPh>
    <rPh sb="93" eb="94">
      <t>トウ</t>
    </rPh>
    <rPh sb="94" eb="96">
      <t>トクテイ</t>
    </rPh>
    <rPh sb="96" eb="98">
      <t>ショグウ</t>
    </rPh>
    <rPh sb="98" eb="100">
      <t>カイゼン</t>
    </rPh>
    <rPh sb="100" eb="102">
      <t>カサン</t>
    </rPh>
    <rPh sb="103" eb="105">
      <t>サンテイ</t>
    </rPh>
    <rPh sb="105" eb="107">
      <t>ミコミ</t>
    </rPh>
    <rPh sb="107" eb="108">
      <t>ガク</t>
    </rPh>
    <rPh sb="109" eb="111">
      <t>ショウガク</t>
    </rPh>
    <rPh sb="118" eb="119">
      <t>タ</t>
    </rPh>
    <rPh sb="120" eb="122">
      <t>リユウ</t>
    </rPh>
    <rPh sb="126" eb="128">
      <t>トウガイ</t>
    </rPh>
    <rPh sb="128" eb="130">
      <t>チンギン</t>
    </rPh>
    <rPh sb="130" eb="132">
      <t>カイゼン</t>
    </rPh>
    <rPh sb="133" eb="135">
      <t>コンナン</t>
    </rPh>
    <rPh sb="138" eb="140">
      <t>バアイ</t>
    </rPh>
    <rPh sb="143" eb="144">
      <t>カギ</t>
    </rPh>
    <phoneticPr fontId="3"/>
  </si>
  <si>
    <t>（２）経験・技能のある介護職員の賃金改善に要する費用の見込額の平均が、介護職員（経験・技能のある介護職員を除く。）の賃金改善に要する費用の見込額の平均を上回っている。</t>
    <rPh sb="3" eb="5">
      <t>ケイケン</t>
    </rPh>
    <rPh sb="6" eb="8">
      <t>ギノウ</t>
    </rPh>
    <rPh sb="11" eb="13">
      <t>カイゴ</t>
    </rPh>
    <rPh sb="13" eb="15">
      <t>ショクイン</t>
    </rPh>
    <rPh sb="16" eb="18">
      <t>チンギン</t>
    </rPh>
    <rPh sb="18" eb="20">
      <t>カイゼン</t>
    </rPh>
    <rPh sb="21" eb="22">
      <t>ヨウ</t>
    </rPh>
    <rPh sb="24" eb="26">
      <t>ヒヨウ</t>
    </rPh>
    <rPh sb="27" eb="29">
      <t>ミコミ</t>
    </rPh>
    <rPh sb="29" eb="30">
      <t>ガク</t>
    </rPh>
    <rPh sb="31" eb="33">
      <t>ヘイキン</t>
    </rPh>
    <rPh sb="35" eb="37">
      <t>カイゴ</t>
    </rPh>
    <rPh sb="37" eb="39">
      <t>ショクイン</t>
    </rPh>
    <rPh sb="40" eb="42">
      <t>ケイケン</t>
    </rPh>
    <rPh sb="43" eb="45">
      <t>ギノウ</t>
    </rPh>
    <rPh sb="48" eb="50">
      <t>カイゴ</t>
    </rPh>
    <rPh sb="50" eb="52">
      <t>ショクイン</t>
    </rPh>
    <rPh sb="53" eb="54">
      <t>ノゾ</t>
    </rPh>
    <rPh sb="58" eb="60">
      <t>チンギン</t>
    </rPh>
    <rPh sb="60" eb="62">
      <t>カイゼン</t>
    </rPh>
    <rPh sb="63" eb="64">
      <t>ヨウ</t>
    </rPh>
    <rPh sb="66" eb="68">
      <t>ヒヨウ</t>
    </rPh>
    <rPh sb="69" eb="71">
      <t>ミコミ</t>
    </rPh>
    <rPh sb="71" eb="72">
      <t>ガク</t>
    </rPh>
    <rPh sb="73" eb="75">
      <t>ヘイキン</t>
    </rPh>
    <rPh sb="76" eb="78">
      <t>ウワマワ</t>
    </rPh>
    <phoneticPr fontId="3"/>
  </si>
  <si>
    <t>(３）介護職員（経験・技能のある介護職員を除く。）の賃金改善に要する費用の見込額の平均が、介護職員以外の職員の賃金改善に要する費用の見込額の平均の二倍以上である。ただし、介護職員以外の職員の平均賃金額が介護職員（経験・技能のある介護職員を除く。）の平均賃金額を上回らない場合はその限りでない。</t>
    <rPh sb="3" eb="5">
      <t>カイゴ</t>
    </rPh>
    <rPh sb="5" eb="7">
      <t>ショクイン</t>
    </rPh>
    <rPh sb="8" eb="10">
      <t>ケイケン</t>
    </rPh>
    <rPh sb="11" eb="13">
      <t>ギノウ</t>
    </rPh>
    <rPh sb="16" eb="18">
      <t>カイゴ</t>
    </rPh>
    <rPh sb="18" eb="20">
      <t>ショクイン</t>
    </rPh>
    <rPh sb="21" eb="22">
      <t>ノゾ</t>
    </rPh>
    <rPh sb="26" eb="28">
      <t>チンギン</t>
    </rPh>
    <rPh sb="28" eb="30">
      <t>カイゼン</t>
    </rPh>
    <rPh sb="31" eb="32">
      <t>ヨウ</t>
    </rPh>
    <rPh sb="34" eb="36">
      <t>ヒヨウ</t>
    </rPh>
    <rPh sb="37" eb="39">
      <t>ミコミ</t>
    </rPh>
    <rPh sb="39" eb="40">
      <t>ガク</t>
    </rPh>
    <rPh sb="41" eb="43">
      <t>ヘイキン</t>
    </rPh>
    <rPh sb="45" eb="47">
      <t>カイゴ</t>
    </rPh>
    <rPh sb="47" eb="49">
      <t>ショクイン</t>
    </rPh>
    <rPh sb="49" eb="51">
      <t>イガイ</t>
    </rPh>
    <rPh sb="52" eb="54">
      <t>ショクイン</t>
    </rPh>
    <rPh sb="55" eb="57">
      <t>チンギン</t>
    </rPh>
    <rPh sb="57" eb="59">
      <t>カイゼン</t>
    </rPh>
    <rPh sb="60" eb="61">
      <t>ヨウ</t>
    </rPh>
    <rPh sb="63" eb="65">
      <t>ヒヨウ</t>
    </rPh>
    <rPh sb="66" eb="68">
      <t>ミコミ</t>
    </rPh>
    <rPh sb="68" eb="69">
      <t>ガク</t>
    </rPh>
    <rPh sb="70" eb="72">
      <t>ヘイキン</t>
    </rPh>
    <rPh sb="73" eb="75">
      <t>ニバイ</t>
    </rPh>
    <rPh sb="75" eb="77">
      <t>イジョウ</t>
    </rPh>
    <rPh sb="85" eb="87">
      <t>カイゴ</t>
    </rPh>
    <rPh sb="87" eb="89">
      <t>ショクイン</t>
    </rPh>
    <rPh sb="89" eb="91">
      <t>イガイ</t>
    </rPh>
    <rPh sb="92" eb="94">
      <t>ショクイン</t>
    </rPh>
    <rPh sb="95" eb="97">
      <t>ヘイキン</t>
    </rPh>
    <rPh sb="97" eb="99">
      <t>チンギン</t>
    </rPh>
    <rPh sb="99" eb="100">
      <t>ガク</t>
    </rPh>
    <rPh sb="101" eb="103">
      <t>カイゴ</t>
    </rPh>
    <rPh sb="103" eb="105">
      <t>ショクイン</t>
    </rPh>
    <rPh sb="106" eb="108">
      <t>ケイケン</t>
    </rPh>
    <rPh sb="109" eb="111">
      <t>ギノウ</t>
    </rPh>
    <rPh sb="114" eb="116">
      <t>カイゴ</t>
    </rPh>
    <rPh sb="116" eb="118">
      <t>ショクイン</t>
    </rPh>
    <rPh sb="119" eb="120">
      <t>ノゾ</t>
    </rPh>
    <rPh sb="124" eb="126">
      <t>ヘイキン</t>
    </rPh>
    <rPh sb="126" eb="128">
      <t>チンギン</t>
    </rPh>
    <rPh sb="128" eb="129">
      <t>ガク</t>
    </rPh>
    <rPh sb="130" eb="132">
      <t>ウワマワ</t>
    </rPh>
    <rPh sb="135" eb="137">
      <t>バアイ</t>
    </rPh>
    <rPh sb="140" eb="141">
      <t>カギ</t>
    </rPh>
    <phoneticPr fontId="3"/>
  </si>
  <si>
    <t>（４）介護職員以外の職員の賃金改善後の賃金の見込額が年額４４０万円を上回らない。</t>
    <rPh sb="3" eb="5">
      <t>カイゴ</t>
    </rPh>
    <rPh sb="5" eb="7">
      <t>ショクイン</t>
    </rPh>
    <rPh sb="7" eb="9">
      <t>イガイ</t>
    </rPh>
    <rPh sb="10" eb="12">
      <t>ショクイン</t>
    </rPh>
    <rPh sb="13" eb="15">
      <t>チンギン</t>
    </rPh>
    <rPh sb="15" eb="17">
      <t>カイゼン</t>
    </rPh>
    <rPh sb="17" eb="18">
      <t>ゴ</t>
    </rPh>
    <rPh sb="19" eb="21">
      <t>チンギン</t>
    </rPh>
    <rPh sb="22" eb="24">
      <t>ミコミ</t>
    </rPh>
    <rPh sb="24" eb="25">
      <t>ガク</t>
    </rPh>
    <rPh sb="26" eb="28">
      <t>ネンガク</t>
    </rPh>
    <rPh sb="31" eb="33">
      <t>マンエン</t>
    </rPh>
    <rPh sb="34" eb="36">
      <t>ウワマワ</t>
    </rPh>
    <phoneticPr fontId="3"/>
  </si>
  <si>
    <t>２　賃金改善に関する計画、当該計画に係る実施期間及び実施方法その他の当該事業所の職員の処遇改善の計画等を記載した介護職員等特定処遇改善計画書を作成し、すべての職員に周知し、都道府県知事に届け出ている。</t>
    <rPh sb="2" eb="4">
      <t>チンギン</t>
    </rPh>
    <rPh sb="4" eb="6">
      <t>カイゼン</t>
    </rPh>
    <rPh sb="7" eb="8">
      <t>カン</t>
    </rPh>
    <rPh sb="10" eb="12">
      <t>ケイカク</t>
    </rPh>
    <rPh sb="13" eb="15">
      <t>トウガイ</t>
    </rPh>
    <rPh sb="15" eb="17">
      <t>ケイカク</t>
    </rPh>
    <rPh sb="18" eb="19">
      <t>カカ</t>
    </rPh>
    <rPh sb="20" eb="22">
      <t>ジッシ</t>
    </rPh>
    <rPh sb="22" eb="24">
      <t>キカン</t>
    </rPh>
    <rPh sb="24" eb="25">
      <t>オヨ</t>
    </rPh>
    <rPh sb="26" eb="28">
      <t>ジッシ</t>
    </rPh>
    <rPh sb="28" eb="30">
      <t>ホウホウ</t>
    </rPh>
    <rPh sb="32" eb="33">
      <t>タ</t>
    </rPh>
    <rPh sb="34" eb="36">
      <t>トウガイ</t>
    </rPh>
    <rPh sb="36" eb="39">
      <t>ジギョウショ</t>
    </rPh>
    <rPh sb="40" eb="42">
      <t>ショクイン</t>
    </rPh>
    <rPh sb="43" eb="45">
      <t>ショグウ</t>
    </rPh>
    <rPh sb="45" eb="47">
      <t>カイゼン</t>
    </rPh>
    <rPh sb="48" eb="50">
      <t>ケイカク</t>
    </rPh>
    <rPh sb="50" eb="51">
      <t>トウ</t>
    </rPh>
    <rPh sb="52" eb="54">
      <t>キサイ</t>
    </rPh>
    <rPh sb="56" eb="58">
      <t>カイゴ</t>
    </rPh>
    <rPh sb="58" eb="60">
      <t>ショクイン</t>
    </rPh>
    <rPh sb="60" eb="61">
      <t>トウ</t>
    </rPh>
    <rPh sb="61" eb="63">
      <t>トクテイ</t>
    </rPh>
    <rPh sb="63" eb="65">
      <t>ショグウ</t>
    </rPh>
    <rPh sb="65" eb="67">
      <t>カイゼン</t>
    </rPh>
    <rPh sb="67" eb="70">
      <t>ケイカクショ</t>
    </rPh>
    <rPh sb="71" eb="73">
      <t>サクセイ</t>
    </rPh>
    <rPh sb="79" eb="81">
      <t>ショクイン</t>
    </rPh>
    <rPh sb="82" eb="84">
      <t>シュウチ</t>
    </rPh>
    <rPh sb="86" eb="90">
      <t>トドウフケン</t>
    </rPh>
    <rPh sb="90" eb="92">
      <t>チジ</t>
    </rPh>
    <rPh sb="93" eb="94">
      <t>トド</t>
    </rPh>
    <rPh sb="95" eb="96">
      <t>デ</t>
    </rPh>
    <phoneticPr fontId="3"/>
  </si>
  <si>
    <t>□
□
□</t>
    <phoneticPr fontId="3"/>
  </si>
  <si>
    <t>計画書の作成
周知
届出</t>
    <rPh sb="0" eb="3">
      <t>ケイカクショ</t>
    </rPh>
    <rPh sb="4" eb="6">
      <t>サクセイ</t>
    </rPh>
    <rPh sb="7" eb="9">
      <t>シュウチ</t>
    </rPh>
    <rPh sb="10" eb="11">
      <t>トドケ</t>
    </rPh>
    <rPh sb="11" eb="12">
      <t>デ</t>
    </rPh>
    <phoneticPr fontId="3"/>
  </si>
  <si>
    <t>周知の方法(具体的に記載）
届出年月日（記載）</t>
    <rPh sb="0" eb="2">
      <t>シュウチ</t>
    </rPh>
    <rPh sb="3" eb="5">
      <t>ホウホウ</t>
    </rPh>
    <rPh sb="6" eb="9">
      <t>グタイテキ</t>
    </rPh>
    <rPh sb="10" eb="12">
      <t>キサイ</t>
    </rPh>
    <rPh sb="17" eb="18">
      <t>トド</t>
    </rPh>
    <rPh sb="18" eb="19">
      <t>デ</t>
    </rPh>
    <rPh sb="19" eb="22">
      <t>ネンガッピ</t>
    </rPh>
    <rPh sb="23" eb="25">
      <t>キサイ</t>
    </rPh>
    <phoneticPr fontId="3"/>
  </si>
  <si>
    <t>３　介護職員等特定処遇改善加算の算定額に相当する賃金改善を実施している。（経営の悪化等により事業の継続が困難となり、当該事業の継続を図るために当該事業所の職員の賃金水準（本加算による賃金改善分を除く。）を見直した場合、その内容について都道府県知事に届け出ている。）</t>
    <rPh sb="2" eb="4">
      <t>カイゴ</t>
    </rPh>
    <rPh sb="4" eb="6">
      <t>ショクイン</t>
    </rPh>
    <rPh sb="6" eb="7">
      <t>トウ</t>
    </rPh>
    <rPh sb="7" eb="9">
      <t>トクテイ</t>
    </rPh>
    <rPh sb="9" eb="11">
      <t>ショグウ</t>
    </rPh>
    <rPh sb="11" eb="13">
      <t>カイゼン</t>
    </rPh>
    <rPh sb="13" eb="15">
      <t>カサン</t>
    </rPh>
    <rPh sb="16" eb="18">
      <t>サンテイ</t>
    </rPh>
    <rPh sb="18" eb="19">
      <t>ガク</t>
    </rPh>
    <rPh sb="20" eb="22">
      <t>ソウトウ</t>
    </rPh>
    <rPh sb="24" eb="26">
      <t>チンギン</t>
    </rPh>
    <rPh sb="26" eb="28">
      <t>カイゼン</t>
    </rPh>
    <rPh sb="29" eb="31">
      <t>ジッシ</t>
    </rPh>
    <rPh sb="37" eb="39">
      <t>ケイエイ</t>
    </rPh>
    <rPh sb="40" eb="42">
      <t>アッカ</t>
    </rPh>
    <rPh sb="42" eb="43">
      <t>トウ</t>
    </rPh>
    <rPh sb="46" eb="48">
      <t>ジギョウ</t>
    </rPh>
    <rPh sb="49" eb="51">
      <t>ケイゾク</t>
    </rPh>
    <rPh sb="52" eb="54">
      <t>コンナン</t>
    </rPh>
    <rPh sb="58" eb="60">
      <t>トウガイ</t>
    </rPh>
    <rPh sb="60" eb="62">
      <t>ジギョウ</t>
    </rPh>
    <rPh sb="63" eb="65">
      <t>ケイゾク</t>
    </rPh>
    <rPh sb="66" eb="67">
      <t>ハカ</t>
    </rPh>
    <rPh sb="71" eb="73">
      <t>トウガイ</t>
    </rPh>
    <rPh sb="73" eb="76">
      <t>ジギョウショ</t>
    </rPh>
    <rPh sb="77" eb="79">
      <t>ショクイン</t>
    </rPh>
    <rPh sb="80" eb="82">
      <t>チンギン</t>
    </rPh>
    <rPh sb="82" eb="84">
      <t>スイジュン</t>
    </rPh>
    <rPh sb="106" eb="108">
      <t>バアイ</t>
    </rPh>
    <phoneticPr fontId="3"/>
  </si>
  <si>
    <t xml:space="preserve">
□
□</t>
    <phoneticPr fontId="3"/>
  </si>
  <si>
    <t xml:space="preserve">
該当
賃金水準を見直した場合、その届出</t>
    <rPh sb="1" eb="3">
      <t>ガイトウ</t>
    </rPh>
    <rPh sb="5" eb="7">
      <t>チンギン</t>
    </rPh>
    <rPh sb="7" eb="9">
      <t>スイジュン</t>
    </rPh>
    <rPh sb="10" eb="12">
      <t>ミナオ</t>
    </rPh>
    <rPh sb="14" eb="16">
      <t>バアイ</t>
    </rPh>
    <rPh sb="19" eb="20">
      <t>トド</t>
    </rPh>
    <rPh sb="20" eb="21">
      <t>デ</t>
    </rPh>
    <phoneticPr fontId="3"/>
  </si>
  <si>
    <t>介護職員等特定処遇改善実績報告書
特別な事情に係る届出書</t>
    <rPh sb="0" eb="2">
      <t>カイゴ</t>
    </rPh>
    <rPh sb="2" eb="4">
      <t>ショクイン</t>
    </rPh>
    <rPh sb="4" eb="5">
      <t>トウ</t>
    </rPh>
    <rPh sb="5" eb="7">
      <t>トクテイ</t>
    </rPh>
    <rPh sb="7" eb="9">
      <t>ショグウ</t>
    </rPh>
    <rPh sb="9" eb="11">
      <t>カイゼン</t>
    </rPh>
    <rPh sb="11" eb="13">
      <t>ジッセキ</t>
    </rPh>
    <rPh sb="13" eb="16">
      <t>ホウコクショ</t>
    </rPh>
    <rPh sb="19" eb="21">
      <t>トクベツ</t>
    </rPh>
    <rPh sb="22" eb="24">
      <t>ジジョウ</t>
    </rPh>
    <rPh sb="25" eb="26">
      <t>カカ</t>
    </rPh>
    <rPh sb="27" eb="30">
      <t>トドケデショ</t>
    </rPh>
    <phoneticPr fontId="3"/>
  </si>
  <si>
    <t>４　事業年度ごとに当該事業所の職員の処遇改善に関する実績を都道府県知事に報告している。</t>
    <rPh sb="2" eb="4">
      <t>ジギョウ</t>
    </rPh>
    <rPh sb="4" eb="6">
      <t>ネンド</t>
    </rPh>
    <rPh sb="9" eb="11">
      <t>トウガイ</t>
    </rPh>
    <rPh sb="11" eb="14">
      <t>ジギョウショ</t>
    </rPh>
    <rPh sb="15" eb="17">
      <t>ショクイン</t>
    </rPh>
    <rPh sb="18" eb="20">
      <t>ショグウ</t>
    </rPh>
    <rPh sb="20" eb="22">
      <t>カイゼン</t>
    </rPh>
    <rPh sb="23" eb="24">
      <t>カン</t>
    </rPh>
    <rPh sb="26" eb="28">
      <t>ジッセキ</t>
    </rPh>
    <rPh sb="29" eb="33">
      <t>トドウフケン</t>
    </rPh>
    <rPh sb="33" eb="35">
      <t>チジ</t>
    </rPh>
    <rPh sb="36" eb="38">
      <t>ホウコク</t>
    </rPh>
    <phoneticPr fontId="3"/>
  </si>
  <si>
    <t>介護職員等特定処遇改善実績報告書</t>
    <rPh sb="0" eb="2">
      <t>カイゴ</t>
    </rPh>
    <rPh sb="2" eb="4">
      <t>ショクイン</t>
    </rPh>
    <rPh sb="4" eb="5">
      <t>トウ</t>
    </rPh>
    <rPh sb="5" eb="7">
      <t>トクテイ</t>
    </rPh>
    <rPh sb="7" eb="9">
      <t>ショグウ</t>
    </rPh>
    <rPh sb="9" eb="11">
      <t>カイゼン</t>
    </rPh>
    <rPh sb="11" eb="13">
      <t>ジッセキ</t>
    </rPh>
    <rPh sb="13" eb="16">
      <t>ホウコクショ</t>
    </rPh>
    <phoneticPr fontId="3"/>
  </si>
  <si>
    <t>５　訪問介護費における特定事業所加算（Ⅰ）または（Ⅱ）のいずれかを届け出ている。</t>
    <rPh sb="2" eb="4">
      <t>ホウモン</t>
    </rPh>
    <rPh sb="4" eb="6">
      <t>カイゴ</t>
    </rPh>
    <rPh sb="6" eb="7">
      <t>ヒ</t>
    </rPh>
    <rPh sb="11" eb="13">
      <t>トクテイ</t>
    </rPh>
    <rPh sb="13" eb="16">
      <t>ジギョウショ</t>
    </rPh>
    <rPh sb="16" eb="18">
      <t>カサン</t>
    </rPh>
    <rPh sb="33" eb="34">
      <t>トド</t>
    </rPh>
    <rPh sb="35" eb="36">
      <t>デ</t>
    </rPh>
    <phoneticPr fontId="3"/>
  </si>
  <si>
    <t>※介護福祉士の配置等要件</t>
    <rPh sb="1" eb="3">
      <t>カイゴ</t>
    </rPh>
    <rPh sb="3" eb="5">
      <t>フクシ</t>
    </rPh>
    <rPh sb="5" eb="6">
      <t>シ</t>
    </rPh>
    <rPh sb="7" eb="9">
      <t>ハイチ</t>
    </rPh>
    <rPh sb="9" eb="10">
      <t>トウ</t>
    </rPh>
    <rPh sb="10" eb="12">
      <t>ヨウケン</t>
    </rPh>
    <phoneticPr fontId="3"/>
  </si>
  <si>
    <t>６　訪問介護費における介護職員処遇改善加算（Ⅰ）から（Ⅲ）までのいずれかを算定している。</t>
    <rPh sb="2" eb="4">
      <t>ホウモン</t>
    </rPh>
    <rPh sb="4" eb="6">
      <t>カイゴ</t>
    </rPh>
    <rPh sb="6" eb="7">
      <t>ヒ</t>
    </rPh>
    <rPh sb="11" eb="13">
      <t>カイゴ</t>
    </rPh>
    <rPh sb="13" eb="15">
      <t>ショクイン</t>
    </rPh>
    <rPh sb="15" eb="17">
      <t>ショグウ</t>
    </rPh>
    <rPh sb="17" eb="19">
      <t>カイゼン</t>
    </rPh>
    <rPh sb="19" eb="21">
      <t>カサン</t>
    </rPh>
    <rPh sb="37" eb="39">
      <t>サンテイ</t>
    </rPh>
    <phoneticPr fontId="3"/>
  </si>
  <si>
    <t>※処遇改善加算要件</t>
    <rPh sb="1" eb="3">
      <t>ショグウ</t>
    </rPh>
    <rPh sb="3" eb="5">
      <t>カイゼン</t>
    </rPh>
    <rPh sb="5" eb="7">
      <t>カサン</t>
    </rPh>
    <rPh sb="7" eb="9">
      <t>ヨウケン</t>
    </rPh>
    <phoneticPr fontId="3"/>
  </si>
  <si>
    <t>７　２の届出に係る計画の期間中に実施する職員の処遇改善の内容（賃金改善に関するものを除く。以下この号において同じ。）及び当該職員の処遇改善に要する費用の見込額をすべての職員に周知している。</t>
    <rPh sb="4" eb="5">
      <t>トド</t>
    </rPh>
    <rPh sb="5" eb="6">
      <t>デ</t>
    </rPh>
    <rPh sb="7" eb="8">
      <t>カカ</t>
    </rPh>
    <rPh sb="9" eb="11">
      <t>ケイカク</t>
    </rPh>
    <rPh sb="12" eb="15">
      <t>キカンチュウ</t>
    </rPh>
    <rPh sb="16" eb="18">
      <t>ジッシ</t>
    </rPh>
    <rPh sb="20" eb="22">
      <t>ショクイン</t>
    </rPh>
    <rPh sb="23" eb="25">
      <t>ショグウ</t>
    </rPh>
    <rPh sb="25" eb="27">
      <t>カイゼン</t>
    </rPh>
    <rPh sb="28" eb="30">
      <t>ナイヨウ</t>
    </rPh>
    <rPh sb="31" eb="33">
      <t>チンギン</t>
    </rPh>
    <rPh sb="33" eb="35">
      <t>カイゼン</t>
    </rPh>
    <rPh sb="36" eb="37">
      <t>カン</t>
    </rPh>
    <rPh sb="42" eb="43">
      <t>ノゾ</t>
    </rPh>
    <rPh sb="45" eb="47">
      <t>イカ</t>
    </rPh>
    <rPh sb="49" eb="50">
      <t>ゴウ</t>
    </rPh>
    <rPh sb="54" eb="55">
      <t>オナ</t>
    </rPh>
    <rPh sb="58" eb="59">
      <t>オヨ</t>
    </rPh>
    <rPh sb="60" eb="62">
      <t>トウガイ</t>
    </rPh>
    <rPh sb="62" eb="64">
      <t>ショクイン</t>
    </rPh>
    <rPh sb="65" eb="67">
      <t>ショグウ</t>
    </rPh>
    <rPh sb="67" eb="69">
      <t>カイゼン</t>
    </rPh>
    <rPh sb="70" eb="71">
      <t>ヨウ</t>
    </rPh>
    <rPh sb="73" eb="75">
      <t>ヒヨウ</t>
    </rPh>
    <rPh sb="76" eb="78">
      <t>ミコミ</t>
    </rPh>
    <rPh sb="78" eb="79">
      <t>ガク</t>
    </rPh>
    <rPh sb="84" eb="86">
      <t>ショクイン</t>
    </rPh>
    <rPh sb="87" eb="89">
      <t>シュウチ</t>
    </rPh>
    <phoneticPr fontId="3"/>
  </si>
  <si>
    <t>※職場環境等要件</t>
    <rPh sb="1" eb="3">
      <t>ショクバ</t>
    </rPh>
    <rPh sb="3" eb="5">
      <t>カンキョウ</t>
    </rPh>
    <rPh sb="5" eb="6">
      <t>トウ</t>
    </rPh>
    <rPh sb="6" eb="8">
      <t>ヨウケン</t>
    </rPh>
    <phoneticPr fontId="3"/>
  </si>
  <si>
    <t>８　７の処遇改善の内容等について、インターネットの利用その他の適切な方法により公表している。</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3"/>
  </si>
  <si>
    <t>※見える化要件</t>
    <rPh sb="1" eb="2">
      <t>ミ</t>
    </rPh>
    <rPh sb="4" eb="5">
      <t>カ</t>
    </rPh>
    <rPh sb="5" eb="7">
      <t>ヨウケン</t>
    </rPh>
    <phoneticPr fontId="3"/>
  </si>
  <si>
    <t xml:space="preserve">介護職員等特定処遇改善加算（Ⅱ）
　　　【＊42/1000】
</t>
    <rPh sb="4" eb="5">
      <t>トウ</t>
    </rPh>
    <rPh sb="5" eb="7">
      <t>トクテイ</t>
    </rPh>
    <phoneticPr fontId="3"/>
  </si>
  <si>
    <t>２　賃金改善に関する計画、当該計画に係る実施機関及び実施方法その他の当該事業所の職員の処遇改善の計画等を記載した介護職員等特定処遇改善計画書を作成し、すべての職員に周知し、都道府県知事に届け出ている。</t>
    <rPh sb="2" eb="4">
      <t>チンギン</t>
    </rPh>
    <rPh sb="4" eb="6">
      <t>カイゼン</t>
    </rPh>
    <rPh sb="7" eb="8">
      <t>カン</t>
    </rPh>
    <rPh sb="10" eb="12">
      <t>ケイカク</t>
    </rPh>
    <rPh sb="13" eb="15">
      <t>トウガイ</t>
    </rPh>
    <rPh sb="15" eb="17">
      <t>ケイカク</t>
    </rPh>
    <rPh sb="18" eb="19">
      <t>カカ</t>
    </rPh>
    <rPh sb="20" eb="22">
      <t>ジッシ</t>
    </rPh>
    <rPh sb="22" eb="24">
      <t>キカン</t>
    </rPh>
    <rPh sb="24" eb="25">
      <t>オヨ</t>
    </rPh>
    <rPh sb="26" eb="28">
      <t>ジッシ</t>
    </rPh>
    <rPh sb="28" eb="30">
      <t>ホウホウ</t>
    </rPh>
    <rPh sb="32" eb="33">
      <t>タ</t>
    </rPh>
    <rPh sb="34" eb="36">
      <t>トウガイ</t>
    </rPh>
    <rPh sb="36" eb="39">
      <t>ジギョウショ</t>
    </rPh>
    <rPh sb="40" eb="42">
      <t>ショクイン</t>
    </rPh>
    <rPh sb="43" eb="45">
      <t>ショグウ</t>
    </rPh>
    <rPh sb="45" eb="47">
      <t>カイゼン</t>
    </rPh>
    <rPh sb="48" eb="50">
      <t>ケイカク</t>
    </rPh>
    <rPh sb="50" eb="51">
      <t>トウ</t>
    </rPh>
    <rPh sb="52" eb="54">
      <t>キサイ</t>
    </rPh>
    <rPh sb="56" eb="58">
      <t>カイゴ</t>
    </rPh>
    <rPh sb="58" eb="60">
      <t>ショクイン</t>
    </rPh>
    <rPh sb="60" eb="61">
      <t>トウ</t>
    </rPh>
    <rPh sb="61" eb="63">
      <t>トクテイ</t>
    </rPh>
    <rPh sb="63" eb="65">
      <t>ショグウ</t>
    </rPh>
    <rPh sb="65" eb="67">
      <t>カイゼン</t>
    </rPh>
    <rPh sb="67" eb="70">
      <t>ケイカクショ</t>
    </rPh>
    <rPh sb="71" eb="73">
      <t>サクセイ</t>
    </rPh>
    <rPh sb="79" eb="81">
      <t>ショクイン</t>
    </rPh>
    <rPh sb="82" eb="84">
      <t>シュウチ</t>
    </rPh>
    <rPh sb="86" eb="90">
      <t>トドウフケン</t>
    </rPh>
    <rPh sb="90" eb="92">
      <t>チジ</t>
    </rPh>
    <rPh sb="93" eb="94">
      <t>トド</t>
    </rPh>
    <rPh sb="95" eb="96">
      <t>デ</t>
    </rPh>
    <phoneticPr fontId="3"/>
  </si>
  <si>
    <t>３　介護職員等特定処遇改善加算の算定額に相当する賃金改善を実施している。（経営の悪化等により事業の継続が困難となり、当該事業の継続を図るために当該事業所の職員の賃金水準（本加算による賃金改善分を除く。）を見直した場合、その内容について都道府県知事に届け出ている。)</t>
    <rPh sb="2" eb="4">
      <t>カイゴ</t>
    </rPh>
    <rPh sb="4" eb="6">
      <t>ショクイン</t>
    </rPh>
    <rPh sb="6" eb="7">
      <t>トウ</t>
    </rPh>
    <rPh sb="7" eb="9">
      <t>トクテイ</t>
    </rPh>
    <rPh sb="9" eb="11">
      <t>ショグウ</t>
    </rPh>
    <rPh sb="11" eb="13">
      <t>カイゼン</t>
    </rPh>
    <rPh sb="13" eb="15">
      <t>カサン</t>
    </rPh>
    <rPh sb="16" eb="18">
      <t>サンテイ</t>
    </rPh>
    <rPh sb="18" eb="19">
      <t>ガク</t>
    </rPh>
    <rPh sb="20" eb="22">
      <t>ソウトウ</t>
    </rPh>
    <rPh sb="24" eb="26">
      <t>チンギン</t>
    </rPh>
    <rPh sb="26" eb="28">
      <t>カイゼン</t>
    </rPh>
    <rPh sb="29" eb="31">
      <t>ジッシ</t>
    </rPh>
    <rPh sb="37" eb="39">
      <t>ケイエイ</t>
    </rPh>
    <rPh sb="40" eb="42">
      <t>アッカ</t>
    </rPh>
    <rPh sb="42" eb="43">
      <t>トウ</t>
    </rPh>
    <rPh sb="46" eb="48">
      <t>ジギョウ</t>
    </rPh>
    <rPh sb="49" eb="51">
      <t>ケイゾク</t>
    </rPh>
    <rPh sb="52" eb="54">
      <t>コンナン</t>
    </rPh>
    <rPh sb="58" eb="60">
      <t>トウガイ</t>
    </rPh>
    <rPh sb="60" eb="62">
      <t>ジギョウ</t>
    </rPh>
    <rPh sb="63" eb="65">
      <t>ケイゾク</t>
    </rPh>
    <rPh sb="66" eb="67">
      <t>ハカ</t>
    </rPh>
    <rPh sb="71" eb="73">
      <t>トウガイ</t>
    </rPh>
    <rPh sb="73" eb="76">
      <t>ジギョウショ</t>
    </rPh>
    <rPh sb="77" eb="79">
      <t>ショクイン</t>
    </rPh>
    <rPh sb="80" eb="82">
      <t>チンギン</t>
    </rPh>
    <rPh sb="82" eb="84">
      <t>スイジュン</t>
    </rPh>
    <rPh sb="106" eb="108">
      <t>バアイ</t>
    </rPh>
    <phoneticPr fontId="3"/>
  </si>
  <si>
    <t>該当
賃金水準を見直した場合、その届出</t>
    <rPh sb="0" eb="2">
      <t>ガイトウ</t>
    </rPh>
    <rPh sb="4" eb="6">
      <t>チンギン</t>
    </rPh>
    <rPh sb="6" eb="8">
      <t>スイジュン</t>
    </rPh>
    <rPh sb="9" eb="11">
      <t>ミナオ</t>
    </rPh>
    <rPh sb="13" eb="15">
      <t>バアイ</t>
    </rPh>
    <rPh sb="18" eb="19">
      <t>トド</t>
    </rPh>
    <rPh sb="19" eb="20">
      <t>デ</t>
    </rPh>
    <phoneticPr fontId="3"/>
  </si>
  <si>
    <t>　自己点検シート（訪問介護）</t>
    <rPh sb="1" eb="3">
      <t>ジコ</t>
    </rPh>
    <rPh sb="3" eb="5">
      <t>テンケン</t>
    </rPh>
    <rPh sb="9" eb="11">
      <t>ホウモン</t>
    </rPh>
    <rPh sb="11" eb="13">
      <t>カイゴ</t>
    </rPh>
    <phoneticPr fontId="3"/>
  </si>
  <si>
    <t>法　人　名</t>
    <rPh sb="0" eb="1">
      <t>ホウ</t>
    </rPh>
    <rPh sb="2" eb="3">
      <t>ヒト</t>
    </rPh>
    <rPh sb="4" eb="5">
      <t>メイ</t>
    </rPh>
    <phoneticPr fontId="3"/>
  </si>
  <si>
    <t>施設・事業所名</t>
    <rPh sb="0" eb="2">
      <t>シセツ</t>
    </rPh>
    <rPh sb="3" eb="6">
      <t>ジギョウショ</t>
    </rPh>
    <rPh sb="6" eb="7">
      <t>メイ</t>
    </rPh>
    <phoneticPr fontId="3"/>
  </si>
  <si>
    <t>サービス種別</t>
    <rPh sb="4" eb="6">
      <t>シュベツ</t>
    </rPh>
    <phoneticPr fontId="3"/>
  </si>
  <si>
    <t>住　　　所</t>
    <rPh sb="0" eb="1">
      <t>ジュウ</t>
    </rPh>
    <rPh sb="4" eb="5">
      <t>ショ</t>
    </rPh>
    <phoneticPr fontId="3"/>
  </si>
  <si>
    <t>管　理　者</t>
    <rPh sb="0" eb="1">
      <t>カン</t>
    </rPh>
    <rPh sb="2" eb="3">
      <t>リ</t>
    </rPh>
    <rPh sb="4" eb="5">
      <t>モノ</t>
    </rPh>
    <phoneticPr fontId="3"/>
  </si>
  <si>
    <t>記入担当者</t>
    <rPh sb="0" eb="2">
      <t>キニュウ</t>
    </rPh>
    <rPh sb="2" eb="5">
      <t>タントウシャ</t>
    </rPh>
    <phoneticPr fontId="3"/>
  </si>
  <si>
    <t>確認事項</t>
    <rPh sb="0" eb="2">
      <t>カクニン</t>
    </rPh>
    <rPh sb="2" eb="4">
      <t>ジコウ</t>
    </rPh>
    <phoneticPr fontId="3"/>
  </si>
  <si>
    <t>根拠条文</t>
    <rPh sb="0" eb="2">
      <t>コンキョ</t>
    </rPh>
    <rPh sb="2" eb="4">
      <t>ジョウブン</t>
    </rPh>
    <phoneticPr fontId="3"/>
  </si>
  <si>
    <t>適</t>
    <rPh sb="0" eb="1">
      <t>テキ</t>
    </rPh>
    <phoneticPr fontId="3"/>
  </si>
  <si>
    <t>不適</t>
    <rPh sb="0" eb="2">
      <t>フテキ</t>
    </rPh>
    <phoneticPr fontId="3"/>
  </si>
  <si>
    <t>事例
なし</t>
    <rPh sb="0" eb="2">
      <t>ジレイ</t>
    </rPh>
    <phoneticPr fontId="3"/>
  </si>
  <si>
    <t>Ⅰ　人員基準</t>
    <rPh sb="2" eb="4">
      <t>ジンイン</t>
    </rPh>
    <rPh sb="4" eb="6">
      <t>キジュン</t>
    </rPh>
    <phoneticPr fontId="3"/>
  </si>
  <si>
    <t>訪問介護員等の員数</t>
    <rPh sb="0" eb="2">
      <t>ホウモン</t>
    </rPh>
    <rPh sb="2" eb="4">
      <t>カイゴ</t>
    </rPh>
    <rPh sb="4" eb="5">
      <t>イン</t>
    </rPh>
    <rPh sb="5" eb="6">
      <t>トウ</t>
    </rPh>
    <rPh sb="7" eb="9">
      <t>インスウ</t>
    </rPh>
    <phoneticPr fontId="3"/>
  </si>
  <si>
    <t>　訪問介護員等の員数は、常勤換算方法で2.5人以上となっていますか。</t>
    <rPh sb="1" eb="3">
      <t>ホウモン</t>
    </rPh>
    <rPh sb="3" eb="5">
      <t>カイゴ</t>
    </rPh>
    <rPh sb="5" eb="6">
      <t>イン</t>
    </rPh>
    <rPh sb="6" eb="7">
      <t>トウ</t>
    </rPh>
    <rPh sb="8" eb="10">
      <t>インスウ</t>
    </rPh>
    <rPh sb="12" eb="14">
      <t>ジョウキン</t>
    </rPh>
    <rPh sb="14" eb="16">
      <t>カンサン</t>
    </rPh>
    <rPh sb="16" eb="18">
      <t>ホウホウ</t>
    </rPh>
    <rPh sb="22" eb="23">
      <t>ニン</t>
    </rPh>
    <rPh sb="23" eb="25">
      <t>イジョウ</t>
    </rPh>
    <phoneticPr fontId="3"/>
  </si>
  <si>
    <t>基準第5条</t>
    <rPh sb="2" eb="3">
      <t>ダイ</t>
    </rPh>
    <rPh sb="4" eb="5">
      <t>ジョウ</t>
    </rPh>
    <phoneticPr fontId="3"/>
  </si>
  <si>
    <t>勤務実績表/
出勤簿、タイムカード
勤務体制一覧表
従業員の資格証</t>
    <rPh sb="0" eb="2">
      <t>キンム</t>
    </rPh>
    <rPh sb="2" eb="4">
      <t>ジッセキ</t>
    </rPh>
    <rPh sb="4" eb="5">
      <t>ヒョウ</t>
    </rPh>
    <rPh sb="7" eb="9">
      <t>シュッキン</t>
    </rPh>
    <rPh sb="9" eb="10">
      <t>ボ</t>
    </rPh>
    <rPh sb="18" eb="20">
      <t>キンム</t>
    </rPh>
    <rPh sb="20" eb="22">
      <t>タイセイ</t>
    </rPh>
    <rPh sb="22" eb="24">
      <t>イチラン</t>
    </rPh>
    <rPh sb="24" eb="25">
      <t>ヒョウ</t>
    </rPh>
    <rPh sb="26" eb="29">
      <t>ジュウギョウイン</t>
    </rPh>
    <rPh sb="30" eb="32">
      <t>シカク</t>
    </rPh>
    <rPh sb="32" eb="33">
      <t>ショウ</t>
    </rPh>
    <phoneticPr fontId="3"/>
  </si>
  <si>
    <t>→</t>
    <phoneticPr fontId="3"/>
  </si>
  <si>
    <t>下記の数値を記載してください。</t>
    <rPh sb="0" eb="2">
      <t>カキ</t>
    </rPh>
    <rPh sb="3" eb="5">
      <t>スウチ</t>
    </rPh>
    <rPh sb="6" eb="8">
      <t>キサイ</t>
    </rPh>
    <phoneticPr fontId="3"/>
  </si>
  <si>
    <t>①</t>
    <phoneticPr fontId="3"/>
  </si>
  <si>
    <t>常勤専従職員の人数</t>
    <rPh sb="0" eb="2">
      <t>ジョウキン</t>
    </rPh>
    <rPh sb="2" eb="4">
      <t>センジュウ</t>
    </rPh>
    <rPh sb="4" eb="6">
      <t>ショクイン</t>
    </rPh>
    <rPh sb="7" eb="9">
      <t>ニンズウ</t>
    </rPh>
    <phoneticPr fontId="3"/>
  </si>
  <si>
    <t>（　　　　　人）</t>
    <rPh sb="6" eb="7">
      <t>ニン</t>
    </rPh>
    <phoneticPr fontId="3"/>
  </si>
  <si>
    <t>②</t>
    <phoneticPr fontId="3"/>
  </si>
  <si>
    <t>常勤職員の１か月の通常勤務すべき時間</t>
    <rPh sb="0" eb="2">
      <t>ジョウキン</t>
    </rPh>
    <rPh sb="2" eb="4">
      <t>ショクイン</t>
    </rPh>
    <rPh sb="7" eb="8">
      <t>ゲツ</t>
    </rPh>
    <rPh sb="9" eb="11">
      <t>ツウジョウ</t>
    </rPh>
    <rPh sb="11" eb="13">
      <t>キンム</t>
    </rPh>
    <rPh sb="16" eb="18">
      <t>ジカン</t>
    </rPh>
    <phoneticPr fontId="3"/>
  </si>
  <si>
    <t>（　　　　時間）</t>
    <rPh sb="5" eb="7">
      <t>ジカン</t>
    </rPh>
    <phoneticPr fontId="3"/>
  </si>
  <si>
    <t>③</t>
    <phoneticPr fontId="3"/>
  </si>
  <si>
    <t>非常勤・非専従訪問介護員の１か月間の
勤務時間合計</t>
    <rPh sb="0" eb="3">
      <t>ヒジョウキン</t>
    </rPh>
    <rPh sb="4" eb="5">
      <t>ヒ</t>
    </rPh>
    <rPh sb="5" eb="7">
      <t>センジュウ</t>
    </rPh>
    <rPh sb="7" eb="9">
      <t>ホウモン</t>
    </rPh>
    <rPh sb="9" eb="11">
      <t>カイゴ</t>
    </rPh>
    <rPh sb="11" eb="12">
      <t>イン</t>
    </rPh>
    <rPh sb="15" eb="16">
      <t>ゲツ</t>
    </rPh>
    <rPh sb="16" eb="17">
      <t>カン</t>
    </rPh>
    <rPh sb="19" eb="21">
      <t>キンム</t>
    </rPh>
    <rPh sb="21" eb="23">
      <t>ジカン</t>
    </rPh>
    <rPh sb="23" eb="25">
      <t>ゴウケイ</t>
    </rPh>
    <phoneticPr fontId="3"/>
  </si>
  <si>
    <t>④</t>
    <phoneticPr fontId="3"/>
  </si>
  <si>
    <t>①＋③÷②の値（小数点以下第２位切り捨て）</t>
    <rPh sb="6" eb="7">
      <t>アタイ</t>
    </rPh>
    <rPh sb="8" eb="11">
      <t>ショウスウテン</t>
    </rPh>
    <rPh sb="11" eb="13">
      <t>イカ</t>
    </rPh>
    <rPh sb="13" eb="14">
      <t>ダイ</t>
    </rPh>
    <rPh sb="15" eb="16">
      <t>イ</t>
    </rPh>
    <rPh sb="16" eb="17">
      <t>キ</t>
    </rPh>
    <rPh sb="18" eb="19">
      <t>ス</t>
    </rPh>
    <phoneticPr fontId="3"/>
  </si>
  <si>
    <t>　必要な資格は有していますか。</t>
    <rPh sb="1" eb="3">
      <t>ヒツヨウ</t>
    </rPh>
    <rPh sb="4" eb="6">
      <t>シカク</t>
    </rPh>
    <rPh sb="7" eb="8">
      <t>ユウ</t>
    </rPh>
    <phoneticPr fontId="3"/>
  </si>
  <si>
    <t>サービス提供責任者</t>
    <rPh sb="4" eb="6">
      <t>テイキョウ</t>
    </rPh>
    <rPh sb="6" eb="9">
      <t>セキニンシャ</t>
    </rPh>
    <phoneticPr fontId="3"/>
  </si>
  <si>
    <t>　サービス提供責任者は常勤の訪問介護員等であって専ら指定訪問介護の職務に従事しているものを配置していますか(当該指定訪問介護事業所の管理者との兼務可）。</t>
    <rPh sb="5" eb="7">
      <t>テイキョウ</t>
    </rPh>
    <rPh sb="7" eb="10">
      <t>セキニンシャ</t>
    </rPh>
    <rPh sb="11" eb="13">
      <t>ジョウキン</t>
    </rPh>
    <rPh sb="14" eb="16">
      <t>ホウモン</t>
    </rPh>
    <rPh sb="16" eb="18">
      <t>カイゴ</t>
    </rPh>
    <rPh sb="18" eb="19">
      <t>イン</t>
    </rPh>
    <rPh sb="19" eb="20">
      <t>トウ</t>
    </rPh>
    <rPh sb="24" eb="25">
      <t>モッパ</t>
    </rPh>
    <rPh sb="26" eb="28">
      <t>シテイ</t>
    </rPh>
    <rPh sb="28" eb="30">
      <t>ホウモン</t>
    </rPh>
    <rPh sb="30" eb="32">
      <t>カイゴ</t>
    </rPh>
    <rPh sb="33" eb="35">
      <t>ショクム</t>
    </rPh>
    <rPh sb="36" eb="38">
      <t>ジュウジ</t>
    </rPh>
    <rPh sb="45" eb="47">
      <t>ハイチ</t>
    </rPh>
    <rPh sb="54" eb="56">
      <t>トウガイ</t>
    </rPh>
    <rPh sb="56" eb="58">
      <t>シテイ</t>
    </rPh>
    <rPh sb="58" eb="60">
      <t>ホウモン</t>
    </rPh>
    <rPh sb="60" eb="62">
      <t>カイゴ</t>
    </rPh>
    <rPh sb="62" eb="65">
      <t>ジギョウショ</t>
    </rPh>
    <rPh sb="66" eb="69">
      <t>カンリシャ</t>
    </rPh>
    <rPh sb="71" eb="73">
      <t>ケンム</t>
    </rPh>
    <rPh sb="73" eb="74">
      <t>カ</t>
    </rPh>
    <phoneticPr fontId="3"/>
  </si>
  <si>
    <t>　サービス提供責任者の配置人数は適切ですか。</t>
    <rPh sb="5" eb="7">
      <t>テイキョウ</t>
    </rPh>
    <rPh sb="7" eb="10">
      <t>セキニンシャ</t>
    </rPh>
    <rPh sb="11" eb="13">
      <t>ハイチ</t>
    </rPh>
    <rPh sb="13" eb="15">
      <t>ニンズウ</t>
    </rPh>
    <rPh sb="16" eb="18">
      <t>テキセツ</t>
    </rPh>
    <phoneticPr fontId="3"/>
  </si>
  <si>
    <t>※</t>
    <phoneticPr fontId="3"/>
  </si>
  <si>
    <t>サービス提供責任者が全員常勤である事業所</t>
    <rPh sb="4" eb="6">
      <t>テイキョウ</t>
    </rPh>
    <rPh sb="6" eb="9">
      <t>セキニンシャ</t>
    </rPh>
    <rPh sb="10" eb="12">
      <t>ゼンイン</t>
    </rPh>
    <rPh sb="12" eb="14">
      <t>ジョウキン</t>
    </rPh>
    <rPh sb="17" eb="19">
      <t>ジギョウ</t>
    </rPh>
    <rPh sb="19" eb="20">
      <t>ショ</t>
    </rPh>
    <phoneticPr fontId="3"/>
  </si>
  <si>
    <t>当事業所のサービス提供責任者の人数</t>
    <rPh sb="0" eb="1">
      <t>トウ</t>
    </rPh>
    <rPh sb="1" eb="4">
      <t>ジギョウショ</t>
    </rPh>
    <rPh sb="9" eb="11">
      <t>テイキョウ</t>
    </rPh>
    <rPh sb="11" eb="14">
      <t>セキニンシャ</t>
    </rPh>
    <rPh sb="15" eb="16">
      <t>ニン</t>
    </rPh>
    <rPh sb="16" eb="17">
      <t>カズ</t>
    </rPh>
    <phoneticPr fontId="3"/>
  </si>
  <si>
    <t>次の②の数値以上の整数値が必要人数です。</t>
    <rPh sb="0" eb="1">
      <t>ツギ</t>
    </rPh>
    <rPh sb="4" eb="6">
      <t>スウチ</t>
    </rPh>
    <rPh sb="6" eb="8">
      <t>イジョウ</t>
    </rPh>
    <rPh sb="9" eb="12">
      <t>セイスウチ</t>
    </rPh>
    <rPh sb="13" eb="15">
      <t>ヒツヨウ</t>
    </rPh>
    <rPh sb="15" eb="17">
      <t>ニンズウ</t>
    </rPh>
    <phoneticPr fontId="3"/>
  </si>
  <si>
    <t>前３か月の１月当たり平均利用者数</t>
    <rPh sb="0" eb="1">
      <t>マエ</t>
    </rPh>
    <rPh sb="3" eb="4">
      <t>ゲツ</t>
    </rPh>
    <rPh sb="6" eb="8">
      <t>ツキア</t>
    </rPh>
    <rPh sb="10" eb="12">
      <t>ヘイキン</t>
    </rPh>
    <rPh sb="12" eb="14">
      <t>リヨウ</t>
    </rPh>
    <rPh sb="14" eb="15">
      <t>シャ</t>
    </rPh>
    <rPh sb="15" eb="16">
      <t>スウ</t>
    </rPh>
    <phoneticPr fontId="3"/>
  </si>
  <si>
    <t>利用者台帳</t>
    <rPh sb="0" eb="3">
      <t>リヨウシャ</t>
    </rPh>
    <rPh sb="3" eb="5">
      <t>ダイチョウ</t>
    </rPh>
    <phoneticPr fontId="3"/>
  </si>
  <si>
    <t>介護給付費請求書</t>
    <rPh sb="0" eb="2">
      <t>カイゴ</t>
    </rPh>
    <rPh sb="2" eb="4">
      <t>キュウフ</t>
    </rPh>
    <rPh sb="4" eb="5">
      <t>ヒ</t>
    </rPh>
    <rPh sb="5" eb="7">
      <t>セイキュウ</t>
    </rPh>
    <rPh sb="7" eb="8">
      <t>ショ</t>
    </rPh>
    <phoneticPr fontId="3"/>
  </si>
  <si>
    <t>(注)</t>
    <rPh sb="1" eb="2">
      <t>チュウ</t>
    </rPh>
    <phoneticPr fontId="3"/>
  </si>
  <si>
    <t>通院等乗降介助のみの利用者は、月毎に
0.1人として計算する。</t>
    <rPh sb="22" eb="23">
      <t>ニン</t>
    </rPh>
    <rPh sb="26" eb="28">
      <t>ケイサン</t>
    </rPh>
    <phoneticPr fontId="3"/>
  </si>
  <si>
    <t>①÷40＝　（　　　　　人）</t>
    <rPh sb="12" eb="13">
      <t>ニン</t>
    </rPh>
    <phoneticPr fontId="3"/>
  </si>
  <si>
    <t>非常勤のサービス提供責任者がいる事業所</t>
    <rPh sb="0" eb="3">
      <t>ヒジョウキン</t>
    </rPh>
    <rPh sb="8" eb="10">
      <t>テイキョウ</t>
    </rPh>
    <rPh sb="10" eb="13">
      <t>セキニンシャ</t>
    </rPh>
    <rPh sb="16" eb="18">
      <t>ジギョウ</t>
    </rPh>
    <rPh sb="18" eb="19">
      <t>ショ</t>
    </rPh>
    <phoneticPr fontId="3"/>
  </si>
  <si>
    <t>（常　勤　　　　人）（実人数）</t>
    <rPh sb="1" eb="2">
      <t>ツネ</t>
    </rPh>
    <rPh sb="3" eb="4">
      <t>ツトム</t>
    </rPh>
    <rPh sb="8" eb="9">
      <t>ニン</t>
    </rPh>
    <rPh sb="11" eb="12">
      <t>ジツ</t>
    </rPh>
    <rPh sb="12" eb="14">
      <t>ニンズウ</t>
    </rPh>
    <phoneticPr fontId="3"/>
  </si>
  <si>
    <t>（非常勤　　　　人）（常勤換算）</t>
    <rPh sb="1" eb="2">
      <t>ヒ</t>
    </rPh>
    <rPh sb="2" eb="4">
      <t>ジョウキン</t>
    </rPh>
    <rPh sb="8" eb="9">
      <t>ニン</t>
    </rPh>
    <rPh sb="11" eb="13">
      <t>ジョウキン</t>
    </rPh>
    <rPh sb="13" eb="15">
      <t>カンサン</t>
    </rPh>
    <phoneticPr fontId="3"/>
  </si>
  <si>
    <t>◆サービス提供責任者の必要総数</t>
    <rPh sb="5" eb="7">
      <t>テイキョウ</t>
    </rPh>
    <rPh sb="7" eb="10">
      <t>セキニンシャ</t>
    </rPh>
    <rPh sb="11" eb="13">
      <t>ヒツヨウ</t>
    </rPh>
    <rPh sb="13" eb="15">
      <t>ソウスウ</t>
    </rPh>
    <phoneticPr fontId="3"/>
  </si>
  <si>
    <t>次の②の数値以上の整数値（　　　　　人）(A)</t>
    <rPh sb="0" eb="1">
      <t>ツギ</t>
    </rPh>
    <rPh sb="4" eb="6">
      <t>スウチ</t>
    </rPh>
    <rPh sb="6" eb="8">
      <t>イジョウ</t>
    </rPh>
    <rPh sb="9" eb="12">
      <t>セイスウチ</t>
    </rPh>
    <phoneticPr fontId="3"/>
  </si>
  <si>
    <t>（小数点第２位以下切り上げ）</t>
    <rPh sb="1" eb="4">
      <t>ショウスウテン</t>
    </rPh>
    <rPh sb="4" eb="5">
      <t>ダイ</t>
    </rPh>
    <rPh sb="6" eb="7">
      <t>イ</t>
    </rPh>
    <rPh sb="7" eb="9">
      <t>イカ</t>
    </rPh>
    <rPh sb="9" eb="10">
      <t>キ</t>
    </rPh>
    <rPh sb="11" eb="12">
      <t>ア</t>
    </rPh>
    <phoneticPr fontId="3"/>
  </si>
  <si>
    <t>◆必要総数(A)のうち「常勤者」の必要数(B)</t>
    <rPh sb="1" eb="3">
      <t>ヒツヨウ</t>
    </rPh>
    <rPh sb="3" eb="5">
      <t>ソウスウ</t>
    </rPh>
    <rPh sb="12" eb="15">
      <t>ジョウキンシャ</t>
    </rPh>
    <rPh sb="17" eb="20">
      <t>ヒツヨウスウ</t>
    </rPh>
    <phoneticPr fontId="3"/>
  </si>
  <si>
    <t>◆「常勤換算」によることができる非常勤者数</t>
    <rPh sb="2" eb="4">
      <t>ジョウキン</t>
    </rPh>
    <rPh sb="4" eb="6">
      <t>カンサン</t>
    </rPh>
    <rPh sb="16" eb="19">
      <t>ヒジョウキン</t>
    </rPh>
    <rPh sb="19" eb="20">
      <t>シャ</t>
    </rPh>
    <rPh sb="20" eb="21">
      <t>スウ</t>
    </rPh>
    <phoneticPr fontId="3"/>
  </si>
  <si>
    <t>常勤数が上表の(B)を満たしていること</t>
    <rPh sb="0" eb="2">
      <t>ジョウキン</t>
    </rPh>
    <rPh sb="2" eb="3">
      <t>スウ</t>
    </rPh>
    <rPh sb="4" eb="5">
      <t>ウエ</t>
    </rPh>
    <rPh sb="5" eb="6">
      <t>ヒョウ</t>
    </rPh>
    <rPh sb="11" eb="12">
      <t>ミ</t>
    </rPh>
    <phoneticPr fontId="3"/>
  </si>
  <si>
    <r>
      <t>（A　　　）－（B　　　）＝</t>
    </r>
    <r>
      <rPr>
        <u/>
        <sz val="11"/>
        <color indexed="8"/>
        <rFont val="ＭＳ 明朝"/>
        <family val="1"/>
        <charset val="128"/>
      </rPr>
      <t>（　　　）</t>
    </r>
    <phoneticPr fontId="3"/>
  </si>
  <si>
    <t>特定事業所加算Ⅰ・Ⅱ適用時の注意点</t>
    <rPh sb="0" eb="2">
      <t>トクテイ</t>
    </rPh>
    <rPh sb="2" eb="5">
      <t>ジギョウショ</t>
    </rPh>
    <rPh sb="5" eb="7">
      <t>カサン</t>
    </rPh>
    <rPh sb="10" eb="12">
      <t>テキヨウ</t>
    </rPh>
    <rPh sb="12" eb="13">
      <t>ジ</t>
    </rPh>
    <rPh sb="14" eb="17">
      <t>チュウイテン</t>
    </rPh>
    <phoneticPr fontId="3"/>
  </si>
  <si>
    <t>　当該事業所のサービス提供責任者の必要総数</t>
    <rPh sb="1" eb="3">
      <t>トウガイ</t>
    </rPh>
    <rPh sb="3" eb="6">
      <t>ジギョウショ</t>
    </rPh>
    <rPh sb="11" eb="13">
      <t>テイキョウ</t>
    </rPh>
    <rPh sb="13" eb="16">
      <t>セキニンシャ</t>
    </rPh>
    <rPh sb="17" eb="19">
      <t>ヒツヨウ</t>
    </rPh>
    <rPh sb="19" eb="21">
      <t>ソウスウ</t>
    </rPh>
    <phoneticPr fontId="3"/>
  </si>
  <si>
    <t>　(A)が２で、かつ特定事業所加算ⅠまたはⅡを適用しているとき（加算Ⅱは、人材要件のサービス提供責任者要件採用時のみ）は、表下段の「必要な常勤数(B)」は２となる（常勤のサービス提供責任者が２人必要）。</t>
    <rPh sb="10" eb="12">
      <t>トクテイ</t>
    </rPh>
    <rPh sb="12" eb="15">
      <t>ジギョウショ</t>
    </rPh>
    <rPh sb="15" eb="17">
      <t>カサン</t>
    </rPh>
    <rPh sb="23" eb="25">
      <t>テキヨウ</t>
    </rPh>
    <rPh sb="32" eb="34">
      <t>カサン</t>
    </rPh>
    <rPh sb="37" eb="39">
      <t>ジンザイ</t>
    </rPh>
    <rPh sb="39" eb="41">
      <t>ヨウケン</t>
    </rPh>
    <rPh sb="46" eb="48">
      <t>テイキョウ</t>
    </rPh>
    <rPh sb="48" eb="51">
      <t>セキニンシャ</t>
    </rPh>
    <rPh sb="51" eb="53">
      <t>ヨウケン</t>
    </rPh>
    <rPh sb="53" eb="56">
      <t>サイヨウジ</t>
    </rPh>
    <rPh sb="61" eb="62">
      <t>ヒョウ</t>
    </rPh>
    <rPh sb="62" eb="64">
      <t>ゲダン</t>
    </rPh>
    <rPh sb="66" eb="68">
      <t>ヒツヨウ</t>
    </rPh>
    <rPh sb="69" eb="71">
      <t>ジョウキン</t>
    </rPh>
    <rPh sb="71" eb="72">
      <t>スウ</t>
    </rPh>
    <rPh sb="82" eb="84">
      <t>ジョウキン</t>
    </rPh>
    <rPh sb="89" eb="91">
      <t>テイキョウ</t>
    </rPh>
    <rPh sb="91" eb="94">
      <t>セキニンシャ</t>
    </rPh>
    <rPh sb="96" eb="97">
      <t>ニン</t>
    </rPh>
    <rPh sb="97" eb="99">
      <t>ヒツヨウ</t>
    </rPh>
    <phoneticPr fontId="3"/>
  </si>
  <si>
    <t>　サービス提供責任者は下記の資格要件を満たしていますか。</t>
    <rPh sb="5" eb="7">
      <t>テイキョウ</t>
    </rPh>
    <rPh sb="7" eb="10">
      <t>セキニンシャ</t>
    </rPh>
    <rPh sb="11" eb="13">
      <t>カキ</t>
    </rPh>
    <rPh sb="14" eb="16">
      <t>シカク</t>
    </rPh>
    <rPh sb="16" eb="18">
      <t>ヨウケン</t>
    </rPh>
    <rPh sb="19" eb="20">
      <t>ミ</t>
    </rPh>
    <phoneticPr fontId="3"/>
  </si>
  <si>
    <t>資格証</t>
    <rPh sb="0" eb="2">
      <t>シカク</t>
    </rPh>
    <rPh sb="2" eb="3">
      <t>ショウ</t>
    </rPh>
    <phoneticPr fontId="3"/>
  </si>
  <si>
    <t>サービス提供責任者になれる資格要件</t>
    <rPh sb="4" eb="6">
      <t>テイキョウ</t>
    </rPh>
    <rPh sb="6" eb="9">
      <t>セキニンシャ</t>
    </rPh>
    <rPh sb="13" eb="15">
      <t>シカク</t>
    </rPh>
    <rPh sb="15" eb="17">
      <t>ヨウケン</t>
    </rPh>
    <phoneticPr fontId="3"/>
  </si>
  <si>
    <t>介護福祉士</t>
    <rPh sb="0" eb="2">
      <t>カイゴ</t>
    </rPh>
    <rPh sb="2" eb="5">
      <t>フクシシ</t>
    </rPh>
    <phoneticPr fontId="3"/>
  </si>
  <si>
    <t>介護職員基礎研修課程修了者またはヘルパー
１級課程修了者（看護師等を含む）</t>
    <rPh sb="0" eb="2">
      <t>カイゴ</t>
    </rPh>
    <rPh sb="2" eb="4">
      <t>ショクイン</t>
    </rPh>
    <rPh sb="4" eb="6">
      <t>キソ</t>
    </rPh>
    <rPh sb="6" eb="8">
      <t>ケンシュウ</t>
    </rPh>
    <rPh sb="8" eb="10">
      <t>カテイ</t>
    </rPh>
    <rPh sb="10" eb="13">
      <t>シュウリョウシャ</t>
    </rPh>
    <rPh sb="22" eb="23">
      <t>キュウ</t>
    </rPh>
    <rPh sb="23" eb="25">
      <t>カテイ</t>
    </rPh>
    <rPh sb="25" eb="28">
      <t>シュウリョウシャ</t>
    </rPh>
    <rPh sb="29" eb="32">
      <t>カンゴシ</t>
    </rPh>
    <rPh sb="32" eb="33">
      <t>トウ</t>
    </rPh>
    <rPh sb="34" eb="35">
      <t>フク</t>
    </rPh>
    <phoneticPr fontId="3"/>
  </si>
  <si>
    <t>介護職員初任者研修修了者で３年以上介護等の
業務に従事　→平成31年度以降、廃止</t>
    <rPh sb="0" eb="2">
      <t>カイゴ</t>
    </rPh>
    <rPh sb="2" eb="4">
      <t>ショクイン</t>
    </rPh>
    <rPh sb="4" eb="7">
      <t>ショニンシャ</t>
    </rPh>
    <rPh sb="7" eb="9">
      <t>ケンシュウ</t>
    </rPh>
    <rPh sb="9" eb="12">
      <t>シュウリョウシャ</t>
    </rPh>
    <rPh sb="14" eb="17">
      <t>ネンイジョウ</t>
    </rPh>
    <rPh sb="17" eb="19">
      <t>カイゴ</t>
    </rPh>
    <rPh sb="19" eb="20">
      <t>トウ</t>
    </rPh>
    <rPh sb="22" eb="24">
      <t>ギョウム</t>
    </rPh>
    <rPh sb="25" eb="27">
      <t>ジュウジ</t>
    </rPh>
    <rPh sb="29" eb="31">
      <t>ヘイセイ</t>
    </rPh>
    <rPh sb="33" eb="34">
      <t>ネン</t>
    </rPh>
    <rPh sb="34" eb="35">
      <t>ド</t>
    </rPh>
    <rPh sb="35" eb="37">
      <t>イコウ</t>
    </rPh>
    <rPh sb="38" eb="40">
      <t>ハイシ</t>
    </rPh>
    <phoneticPr fontId="3"/>
  </si>
  <si>
    <t>管理者</t>
    <rPh sb="0" eb="3">
      <t>カンリシャ</t>
    </rPh>
    <phoneticPr fontId="3"/>
  </si>
  <si>
    <t>　管理者は常勤職員を配置していますか。</t>
    <rPh sb="1" eb="4">
      <t>カンリシャ</t>
    </rPh>
    <rPh sb="5" eb="7">
      <t>ジョウキン</t>
    </rPh>
    <rPh sb="7" eb="9">
      <t>ショクイン</t>
    </rPh>
    <rPh sb="10" eb="12">
      <t>ハイチ</t>
    </rPh>
    <phoneticPr fontId="3"/>
  </si>
  <si>
    <t>基準第6条</t>
    <rPh sb="2" eb="3">
      <t>ダイ</t>
    </rPh>
    <rPh sb="4" eb="5">
      <t>ジョウ</t>
    </rPh>
    <phoneticPr fontId="3"/>
  </si>
  <si>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3"/>
  </si>
  <si>
    <t>管理者の雇用形態が分かる文書
管理者の勤務実績表/出勤簿、タイムカード</t>
    <rPh sb="0" eb="3">
      <t>カンリシャ</t>
    </rPh>
    <rPh sb="4" eb="6">
      <t>コヨウ</t>
    </rPh>
    <rPh sb="6" eb="8">
      <t>ケイタイ</t>
    </rPh>
    <rPh sb="9" eb="10">
      <t>ワ</t>
    </rPh>
    <rPh sb="12" eb="14">
      <t>ブンショ</t>
    </rPh>
    <rPh sb="15" eb="18">
      <t>カンリシャ</t>
    </rPh>
    <rPh sb="19" eb="21">
      <t>キンム</t>
    </rPh>
    <rPh sb="21" eb="23">
      <t>ジッセキ</t>
    </rPh>
    <rPh sb="23" eb="24">
      <t>ヒョウ</t>
    </rPh>
    <rPh sb="25" eb="27">
      <t>シュッキン</t>
    </rPh>
    <rPh sb="27" eb="28">
      <t>ボ</t>
    </rPh>
    <phoneticPr fontId="3"/>
  </si>
  <si>
    <t>・</t>
    <phoneticPr fontId="3"/>
  </si>
  <si>
    <t>兼務の有無　（　□有　・　□無　）</t>
    <rPh sb="0" eb="2">
      <t>ケンム</t>
    </rPh>
    <rPh sb="3" eb="5">
      <t>ウム</t>
    </rPh>
    <rPh sb="9" eb="10">
      <t>アリ</t>
    </rPh>
    <rPh sb="14" eb="15">
      <t>ナシ</t>
    </rPh>
    <phoneticPr fontId="3"/>
  </si>
  <si>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3"/>
  </si>
  <si>
    <t>（　　　　　　　　　　　　　　　　　　　）</t>
    <phoneticPr fontId="3"/>
  </si>
  <si>
    <t>事業所名：（　　　　　　　　　　　　）</t>
    <rPh sb="0" eb="3">
      <t>ジギョウショ</t>
    </rPh>
    <rPh sb="3" eb="4">
      <t>メイ</t>
    </rPh>
    <phoneticPr fontId="3"/>
  </si>
  <si>
    <t>職種名　：（　　　　　　　　　　　　）</t>
    <rPh sb="0" eb="2">
      <t>ショクシュ</t>
    </rPh>
    <rPh sb="2" eb="3">
      <t>メイ</t>
    </rPh>
    <phoneticPr fontId="3"/>
  </si>
  <si>
    <t>勤務時間：（　　　　　　　　　　　　）</t>
    <rPh sb="0" eb="2">
      <t>キンム</t>
    </rPh>
    <rPh sb="2" eb="4">
      <t>ジカン</t>
    </rPh>
    <phoneticPr fontId="3"/>
  </si>
  <si>
    <t>Ⅱ　運営基準</t>
    <rPh sb="2" eb="4">
      <t>ウンエイ</t>
    </rPh>
    <rPh sb="4" eb="6">
      <t>キジュン</t>
    </rPh>
    <phoneticPr fontId="3"/>
  </si>
  <si>
    <t>内容および手続の説明および同意</t>
    <rPh sb="0" eb="2">
      <t>ナイヨウ</t>
    </rPh>
    <rPh sb="5" eb="7">
      <t>テツヅキ</t>
    </rPh>
    <rPh sb="8" eb="10">
      <t>セツメイ</t>
    </rPh>
    <rPh sb="13" eb="15">
      <t>ドウイ</t>
    </rPh>
    <phoneticPr fontId="3"/>
  </si>
  <si>
    <t>　事業所の概要、重要事項について記した文書を利用申込者またはその家族に対し、交付して説明を行い、利用申込者の同意を得ていますか。</t>
    <rPh sb="1" eb="4">
      <t>ジギョウショ</t>
    </rPh>
    <rPh sb="5" eb="7">
      <t>ガイヨウ</t>
    </rPh>
    <rPh sb="8" eb="10">
      <t>ジュウヨウ</t>
    </rPh>
    <rPh sb="10" eb="12">
      <t>ジコウ</t>
    </rPh>
    <rPh sb="16" eb="17">
      <t>シル</t>
    </rPh>
    <rPh sb="19" eb="21">
      <t>ブンショ</t>
    </rPh>
    <rPh sb="22" eb="24">
      <t>リヨウ</t>
    </rPh>
    <rPh sb="24" eb="26">
      <t>モウシコミ</t>
    </rPh>
    <rPh sb="26" eb="27">
      <t>シャ</t>
    </rPh>
    <rPh sb="32" eb="34">
      <t>カゾク</t>
    </rPh>
    <rPh sb="35" eb="36">
      <t>タイ</t>
    </rPh>
    <rPh sb="38" eb="40">
      <t>コウフ</t>
    </rPh>
    <rPh sb="42" eb="44">
      <t>セツメイ</t>
    </rPh>
    <rPh sb="45" eb="46">
      <t>オコナ</t>
    </rPh>
    <rPh sb="48" eb="50">
      <t>リヨウ</t>
    </rPh>
    <rPh sb="50" eb="52">
      <t>モウシコミ</t>
    </rPh>
    <rPh sb="52" eb="53">
      <t>シャ</t>
    </rPh>
    <rPh sb="54" eb="56">
      <t>ドウイ</t>
    </rPh>
    <rPh sb="57" eb="58">
      <t>エ</t>
    </rPh>
    <phoneticPr fontId="3"/>
  </si>
  <si>
    <t>基準第8条</t>
    <rPh sb="2" eb="3">
      <t>ダイ</t>
    </rPh>
    <rPh sb="4" eb="5">
      <t>ジョウ</t>
    </rPh>
    <phoneticPr fontId="3"/>
  </si>
  <si>
    <t>重要事項説明書、利用契約書（利用者または家族の署名、捺印）</t>
    <rPh sb="0" eb="2">
      <t>ジュウヨウ</t>
    </rPh>
    <rPh sb="2" eb="4">
      <t>ジコウ</t>
    </rPh>
    <rPh sb="4" eb="7">
      <t>セツメイショ</t>
    </rPh>
    <rPh sb="8" eb="10">
      <t>リヨウ</t>
    </rPh>
    <rPh sb="10" eb="13">
      <t>ケイヤクショ</t>
    </rPh>
    <rPh sb="14" eb="17">
      <t>リヨウシャ</t>
    </rPh>
    <rPh sb="20" eb="22">
      <t>カゾク</t>
    </rPh>
    <rPh sb="23" eb="25">
      <t>ショメイ</t>
    </rPh>
    <rPh sb="26" eb="28">
      <t>ナツイン</t>
    </rPh>
    <phoneticPr fontId="3"/>
  </si>
  <si>
    <t>運営規程の概要、勤務体制、事故発生時の対応、苦情処理の体制、提供するサービスの第三者評価の実施状況（実施の有無、実施した直近の年月日、実施した評価機関の名称、評価結果の開示状況）等</t>
    <rPh sb="0" eb="2">
      <t>ウンエイ</t>
    </rPh>
    <rPh sb="2" eb="4">
      <t>キテイ</t>
    </rPh>
    <rPh sb="5" eb="7">
      <t>ガイヨウ</t>
    </rPh>
    <rPh sb="8" eb="10">
      <t>キンム</t>
    </rPh>
    <rPh sb="10" eb="12">
      <t>タイセイ</t>
    </rPh>
    <rPh sb="13" eb="15">
      <t>ジコ</t>
    </rPh>
    <rPh sb="15" eb="17">
      <t>ハッセイ</t>
    </rPh>
    <rPh sb="17" eb="18">
      <t>ジ</t>
    </rPh>
    <rPh sb="19" eb="21">
      <t>タイオウ</t>
    </rPh>
    <rPh sb="22" eb="24">
      <t>クジョウ</t>
    </rPh>
    <rPh sb="24" eb="26">
      <t>ショリ</t>
    </rPh>
    <rPh sb="27" eb="29">
      <t>タイセイ</t>
    </rPh>
    <rPh sb="30" eb="32">
      <t>テイキョウ</t>
    </rPh>
    <rPh sb="39" eb="42">
      <t>ダイサンシャ</t>
    </rPh>
    <rPh sb="42" eb="44">
      <t>ヒョウカ</t>
    </rPh>
    <rPh sb="45" eb="47">
      <t>ジッシ</t>
    </rPh>
    <rPh sb="47" eb="49">
      <t>ジョウキョウ</t>
    </rPh>
    <rPh sb="50" eb="52">
      <t>ジッシ</t>
    </rPh>
    <rPh sb="53" eb="55">
      <t>ウム</t>
    </rPh>
    <rPh sb="56" eb="58">
      <t>ジッシ</t>
    </rPh>
    <rPh sb="60" eb="62">
      <t>チョッキン</t>
    </rPh>
    <rPh sb="63" eb="66">
      <t>ネンガッピ</t>
    </rPh>
    <rPh sb="67" eb="69">
      <t>ジッシ</t>
    </rPh>
    <rPh sb="71" eb="73">
      <t>ヒョウカ</t>
    </rPh>
    <rPh sb="73" eb="75">
      <t>キカン</t>
    </rPh>
    <rPh sb="76" eb="78">
      <t>メイショウ</t>
    </rPh>
    <rPh sb="79" eb="81">
      <t>ヒョウカ</t>
    </rPh>
    <rPh sb="81" eb="83">
      <t>ケッカ</t>
    </rPh>
    <rPh sb="84" eb="86">
      <t>カイジ</t>
    </rPh>
    <rPh sb="86" eb="88">
      <t>ジョウキョウ</t>
    </rPh>
    <rPh sb="89" eb="90">
      <t>トウ</t>
    </rPh>
    <phoneticPr fontId="3"/>
  </si>
  <si>
    <t>受給資格等の確認</t>
    <rPh sb="0" eb="2">
      <t>ジュキュウ</t>
    </rPh>
    <rPh sb="2" eb="4">
      <t>シカク</t>
    </rPh>
    <rPh sb="4" eb="5">
      <t>トウ</t>
    </rPh>
    <rPh sb="6" eb="8">
      <t>カクニン</t>
    </rPh>
    <phoneticPr fontId="3"/>
  </si>
  <si>
    <t>　被保険者証等の確認を行っていますか。</t>
    <rPh sb="1" eb="5">
      <t>ヒホケンシャ</t>
    </rPh>
    <rPh sb="5" eb="6">
      <t>ショウ</t>
    </rPh>
    <rPh sb="6" eb="7">
      <t>トウ</t>
    </rPh>
    <rPh sb="8" eb="10">
      <t>カクニン</t>
    </rPh>
    <rPh sb="11" eb="12">
      <t>オコナ</t>
    </rPh>
    <phoneticPr fontId="3"/>
  </si>
  <si>
    <t>基準第11条</t>
    <rPh sb="0" eb="2">
      <t>キジュン</t>
    </rPh>
    <rPh sb="2" eb="3">
      <t>ダイ</t>
    </rPh>
    <rPh sb="5" eb="6">
      <t>ジョウ</t>
    </rPh>
    <phoneticPr fontId="3"/>
  </si>
  <si>
    <t>介護保険番号、有効期限等を確認している記録等</t>
    <rPh sb="0" eb="2">
      <t>カイゴ</t>
    </rPh>
    <rPh sb="2" eb="4">
      <t>ホケン</t>
    </rPh>
    <rPh sb="4" eb="6">
      <t>バンゴウ</t>
    </rPh>
    <rPh sb="7" eb="9">
      <t>ユウコウ</t>
    </rPh>
    <rPh sb="9" eb="11">
      <t>キゲン</t>
    </rPh>
    <rPh sb="11" eb="12">
      <t>トウ</t>
    </rPh>
    <rPh sb="13" eb="15">
      <t>カクニン</t>
    </rPh>
    <rPh sb="19" eb="21">
      <t>キロク</t>
    </rPh>
    <rPh sb="21" eb="22">
      <t>トウ</t>
    </rPh>
    <phoneticPr fontId="3"/>
  </si>
  <si>
    <t>心身の状況等の把握</t>
    <rPh sb="0" eb="2">
      <t>シンシン</t>
    </rPh>
    <rPh sb="3" eb="5">
      <t>ジョウキョウ</t>
    </rPh>
    <rPh sb="5" eb="6">
      <t>トウ</t>
    </rPh>
    <rPh sb="7" eb="9">
      <t>ハアク</t>
    </rPh>
    <phoneticPr fontId="3"/>
  </si>
  <si>
    <t>　サービス担当者会議等を通じて利用者の心身の状況等の把握に努めていますか。</t>
    <rPh sb="5" eb="8">
      <t>タントウシャ</t>
    </rPh>
    <rPh sb="8" eb="10">
      <t>カイギ</t>
    </rPh>
    <rPh sb="10" eb="11">
      <t>トウ</t>
    </rPh>
    <rPh sb="12" eb="13">
      <t>ツウ</t>
    </rPh>
    <rPh sb="15" eb="18">
      <t>リヨウシャ</t>
    </rPh>
    <rPh sb="19" eb="21">
      <t>シンシン</t>
    </rPh>
    <rPh sb="22" eb="24">
      <t>ジョウキョウ</t>
    </rPh>
    <rPh sb="24" eb="25">
      <t>トウ</t>
    </rPh>
    <rPh sb="26" eb="28">
      <t>ハアク</t>
    </rPh>
    <rPh sb="29" eb="30">
      <t>ツト</t>
    </rPh>
    <phoneticPr fontId="3"/>
  </si>
  <si>
    <t>基準第13条</t>
    <rPh sb="0" eb="2">
      <t>キジュン</t>
    </rPh>
    <rPh sb="2" eb="3">
      <t>ダイ</t>
    </rPh>
    <rPh sb="5" eb="6">
      <t>ジョウ</t>
    </rPh>
    <phoneticPr fontId="3"/>
  </si>
  <si>
    <t>サービス担当者会議の記録</t>
    <rPh sb="4" eb="7">
      <t>タントウシャ</t>
    </rPh>
    <rPh sb="7" eb="9">
      <t>カイギ</t>
    </rPh>
    <rPh sb="10" eb="12">
      <t>キロク</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</si>
  <si>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</si>
  <si>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　介護サービスを提供する場合または提供の終了に際し、居宅介護支援事業者その他保健医療サービスまたは福祉サービスを提供する者と密接な連携に努めていますか。</t>
    <rPh sb="1" eb="3">
      <t>カイゴ</t>
    </rPh>
    <rPh sb="8" eb="10">
      <t>テイキョウ</t>
    </rPh>
    <rPh sb="12" eb="14">
      <t>バアイ</t>
    </rPh>
    <rPh sb="17" eb="19">
      <t>テイキョウ</t>
    </rPh>
    <rPh sb="20" eb="22">
      <t>シュウリョウ</t>
    </rPh>
    <rPh sb="23" eb="24">
      <t>サイ</t>
    </rPh>
    <rPh sb="26" eb="28">
      <t>キョタク</t>
    </rPh>
    <rPh sb="28" eb="30">
      <t>カイゴ</t>
    </rPh>
    <rPh sb="30" eb="32">
      <t>シエン</t>
    </rPh>
    <rPh sb="32" eb="35">
      <t>ジギョウシャ</t>
    </rPh>
    <rPh sb="37" eb="38">
      <t>タ</t>
    </rPh>
    <rPh sb="38" eb="40">
      <t>ホケン</t>
    </rPh>
    <rPh sb="40" eb="42">
      <t>イリョウ</t>
    </rPh>
    <rPh sb="49" eb="51">
      <t>フクシ</t>
    </rPh>
    <rPh sb="56" eb="58">
      <t>テイキョウ</t>
    </rPh>
    <rPh sb="60" eb="61">
      <t>モノ</t>
    </rPh>
    <rPh sb="62" eb="64">
      <t>ミッセツ</t>
    </rPh>
    <rPh sb="65" eb="67">
      <t>レンケイ</t>
    </rPh>
    <rPh sb="68" eb="69">
      <t>ツト</t>
    </rPh>
    <phoneticPr fontId="3"/>
  </si>
  <si>
    <t>基準第14条</t>
    <rPh sb="0" eb="2">
      <t>キジュン</t>
    </rPh>
    <rPh sb="2" eb="3">
      <t>ダイ</t>
    </rPh>
    <rPh sb="5" eb="6">
      <t>ジョウ</t>
    </rPh>
    <phoneticPr fontId="3"/>
  </si>
  <si>
    <t>居宅サービス計画に沿ったサービスの提供</t>
    <rPh sb="0" eb="2">
      <t>キョタク</t>
    </rPh>
    <rPh sb="6" eb="8">
      <t>ケイカク</t>
    </rPh>
    <rPh sb="9" eb="10">
      <t>ソ</t>
    </rPh>
    <rPh sb="17" eb="19">
      <t>テイキョウ</t>
    </rPh>
    <phoneticPr fontId="3"/>
  </si>
  <si>
    <t>　居宅サービス計画が作成されている場合は、当該計画に沿ったサービスを提供していますか。</t>
    <rPh sb="1" eb="3">
      <t>キョタク</t>
    </rPh>
    <rPh sb="7" eb="9">
      <t>ケイカク</t>
    </rPh>
    <rPh sb="10" eb="12">
      <t>サクセイ</t>
    </rPh>
    <rPh sb="17" eb="19">
      <t>バアイ</t>
    </rPh>
    <rPh sb="21" eb="23">
      <t>トウガイ</t>
    </rPh>
    <rPh sb="23" eb="25">
      <t>ケイカク</t>
    </rPh>
    <rPh sb="26" eb="27">
      <t>ソ</t>
    </rPh>
    <rPh sb="34" eb="36">
      <t>テイキョウ</t>
    </rPh>
    <phoneticPr fontId="3"/>
  </si>
  <si>
    <t>基準第16条</t>
    <rPh sb="0" eb="2">
      <t>キジュン</t>
    </rPh>
    <rPh sb="2" eb="3">
      <t>ダイ</t>
    </rPh>
    <rPh sb="5" eb="6">
      <t>ジョウ</t>
    </rPh>
    <phoneticPr fontId="3"/>
  </si>
  <si>
    <t>居宅サービス計画書</t>
    <rPh sb="0" eb="2">
      <t>キョタク</t>
    </rPh>
    <rPh sb="6" eb="8">
      <t>ケイカク</t>
    </rPh>
    <rPh sb="8" eb="9">
      <t>ショ</t>
    </rPh>
    <phoneticPr fontId="3"/>
  </si>
  <si>
    <t>サービスの提供の記録</t>
    <rPh sb="5" eb="7">
      <t>テイキョウ</t>
    </rPh>
    <rPh sb="8" eb="10">
      <t>キロク</t>
    </rPh>
    <phoneticPr fontId="3"/>
  </si>
  <si>
    <t>　訪問介護計画にある目標を達成するための具体的なサービスの内容が記載されていますか。</t>
    <rPh sb="1" eb="3">
      <t>ホウモン</t>
    </rPh>
    <rPh sb="3" eb="5">
      <t>カイゴ</t>
    </rPh>
    <rPh sb="5" eb="7">
      <t>ケイカク</t>
    </rPh>
    <rPh sb="10" eb="12">
      <t>モクヒョウ</t>
    </rPh>
    <rPh sb="13" eb="15">
      <t>タッセイ</t>
    </rPh>
    <rPh sb="20" eb="23">
      <t>グタイテキ</t>
    </rPh>
    <rPh sb="29" eb="31">
      <t>ナイヨウ</t>
    </rPh>
    <rPh sb="32" eb="34">
      <t>キサイ</t>
    </rPh>
    <phoneticPr fontId="3"/>
  </si>
  <si>
    <t>基準第19条</t>
    <rPh sb="2" eb="3">
      <t>ダイ</t>
    </rPh>
    <rPh sb="5" eb="6">
      <t>ジョウ</t>
    </rPh>
    <phoneticPr fontId="3"/>
  </si>
  <si>
    <t>サービス提供記録</t>
    <rPh sb="4" eb="6">
      <t>テイキョウ</t>
    </rPh>
    <rPh sb="6" eb="8">
      <t>キロク</t>
    </rPh>
    <phoneticPr fontId="3"/>
  </si>
  <si>
    <t>　介護サービスを提供した際は、提供日、提供した具体的なサービスの内容、利用者の心身の状況その他必要な事項を書面に記録していますか。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リヨウシャ</t>
    </rPh>
    <rPh sb="39" eb="41">
      <t>シンシン</t>
    </rPh>
    <rPh sb="42" eb="44">
      <t>ジョウキョウ</t>
    </rPh>
    <rPh sb="46" eb="47">
      <t>タ</t>
    </rPh>
    <rPh sb="47" eb="49">
      <t>ヒツヨウ</t>
    </rPh>
    <rPh sb="50" eb="52">
      <t>ジコウ</t>
    </rPh>
    <rPh sb="53" eb="55">
      <t>ショメン</t>
    </rPh>
    <rPh sb="56" eb="58">
      <t>キロク</t>
    </rPh>
    <phoneticPr fontId="3"/>
  </si>
  <si>
    <t>利用料等の受領</t>
    <rPh sb="0" eb="3">
      <t>リヨウリョウ</t>
    </rPh>
    <rPh sb="3" eb="4">
      <t>トウ</t>
    </rPh>
    <rPh sb="5" eb="7">
      <t>ジュリョウ</t>
    </rPh>
    <phoneticPr fontId="3"/>
  </si>
  <si>
    <t>　法定代理受領サービスの場合、利用者から利用者負担分の支払いを受けていますか。</t>
    <rPh sb="1" eb="3">
      <t>ホウテイ</t>
    </rPh>
    <rPh sb="3" eb="5">
      <t>ダイリ</t>
    </rPh>
    <rPh sb="5" eb="7">
      <t>ジュリョウ</t>
    </rPh>
    <rPh sb="12" eb="14">
      <t>バアイ</t>
    </rPh>
    <rPh sb="15" eb="18">
      <t>リヨウシャ</t>
    </rPh>
    <rPh sb="20" eb="23">
      <t>リヨウシャ</t>
    </rPh>
    <rPh sb="23" eb="25">
      <t>フタン</t>
    </rPh>
    <rPh sb="25" eb="26">
      <t>ブン</t>
    </rPh>
    <rPh sb="27" eb="29">
      <t>シハラ</t>
    </rPh>
    <rPh sb="31" eb="32">
      <t>ウ</t>
    </rPh>
    <phoneticPr fontId="3"/>
  </si>
  <si>
    <t>基準第20条</t>
    <rPh sb="2" eb="3">
      <t>ダイ</t>
    </rPh>
    <rPh sb="5" eb="6">
      <t>ジョウ</t>
    </rPh>
    <phoneticPr fontId="3"/>
  </si>
  <si>
    <t>請求書
領収証</t>
    <rPh sb="0" eb="3">
      <t>セイキュウショ</t>
    </rPh>
    <rPh sb="4" eb="7">
      <t>リョウシュウショウ</t>
    </rPh>
    <phoneticPr fontId="3"/>
  </si>
  <si>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3"/>
  </si>
  <si>
    <t>　サービス提供回数と介護給付費請求額および利用者負担額請求額との整合性は取れていますか。</t>
    <rPh sb="5" eb="7">
      <t>テイキョウ</t>
    </rPh>
    <rPh sb="7" eb="9">
      <t>カイスウ</t>
    </rPh>
    <rPh sb="10" eb="12">
      <t>カイゴ</t>
    </rPh>
    <rPh sb="12" eb="14">
      <t>キュウフ</t>
    </rPh>
    <rPh sb="14" eb="15">
      <t>ヒ</t>
    </rPh>
    <rPh sb="15" eb="17">
      <t>セイキュウ</t>
    </rPh>
    <rPh sb="17" eb="18">
      <t>ガク</t>
    </rPh>
    <rPh sb="21" eb="24">
      <t>リヨウシャ</t>
    </rPh>
    <rPh sb="24" eb="26">
      <t>フタン</t>
    </rPh>
    <rPh sb="26" eb="27">
      <t>ガク</t>
    </rPh>
    <rPh sb="27" eb="29">
      <t>セイキュウ</t>
    </rPh>
    <rPh sb="29" eb="30">
      <t>ガク</t>
    </rPh>
    <rPh sb="32" eb="35">
      <t>セイゴウセイ</t>
    </rPh>
    <rPh sb="36" eb="37">
      <t>ト</t>
    </rPh>
    <phoneticPr fontId="3"/>
  </si>
  <si>
    <t>サービス提供票
介護給付費明細書、領収証控え、サービス提供記録</t>
    <rPh sb="4" eb="6">
      <t>テイキョウ</t>
    </rPh>
    <rPh sb="6" eb="7">
      <t>ヒョウ</t>
    </rPh>
    <rPh sb="8" eb="10">
      <t>カイゴ</t>
    </rPh>
    <rPh sb="10" eb="12">
      <t>キュウフ</t>
    </rPh>
    <rPh sb="12" eb="13">
      <t>ヒ</t>
    </rPh>
    <rPh sb="13" eb="16">
      <t>メイサイショ</t>
    </rPh>
    <rPh sb="17" eb="20">
      <t>リョウシュウショウ</t>
    </rPh>
    <rPh sb="20" eb="21">
      <t>ヒカ</t>
    </rPh>
    <rPh sb="27" eb="29">
      <t>テイキョウ</t>
    </rPh>
    <rPh sb="29" eb="31">
      <t>キロク</t>
    </rPh>
    <phoneticPr fontId="3"/>
  </si>
  <si>
    <t>介護報酬請求確認表（別紙）</t>
    <rPh sb="0" eb="2">
      <t>カイゴ</t>
    </rPh>
    <rPh sb="2" eb="4">
      <t>ホウシュウ</t>
    </rPh>
    <rPh sb="4" eb="6">
      <t>セイキュウ</t>
    </rPh>
    <rPh sb="6" eb="8">
      <t>カクニン</t>
    </rPh>
    <rPh sb="8" eb="9">
      <t>ヒョウ</t>
    </rPh>
    <rPh sb="10" eb="12">
      <t>ベッシ</t>
    </rPh>
    <phoneticPr fontId="3"/>
  </si>
  <si>
    <t>　中山間地域等に居住する利用者に対し、通常の事業実施地域を越えて指定訪問介護を行った場合に交通費（実費相当額）の支払いを受けていませんか。</t>
    <rPh sb="1" eb="2">
      <t>チュウ</t>
    </rPh>
    <rPh sb="2" eb="4">
      <t>サンカン</t>
    </rPh>
    <rPh sb="4" eb="6">
      <t>チイキ</t>
    </rPh>
    <rPh sb="6" eb="7">
      <t>トウ</t>
    </rPh>
    <rPh sb="8" eb="10">
      <t>キョジュウ</t>
    </rPh>
    <rPh sb="12" eb="15">
      <t>リヨウシャ</t>
    </rPh>
    <rPh sb="16" eb="17">
      <t>タイ</t>
    </rPh>
    <rPh sb="19" eb="21">
      <t>ツウジョウ</t>
    </rPh>
    <rPh sb="22" eb="24">
      <t>ジギョウ</t>
    </rPh>
    <rPh sb="24" eb="26">
      <t>ジッシ</t>
    </rPh>
    <rPh sb="26" eb="28">
      <t>チイキ</t>
    </rPh>
    <rPh sb="29" eb="30">
      <t>コ</t>
    </rPh>
    <rPh sb="32" eb="34">
      <t>シテイ</t>
    </rPh>
    <rPh sb="34" eb="36">
      <t>ホウモン</t>
    </rPh>
    <rPh sb="36" eb="38">
      <t>カイゴ</t>
    </rPh>
    <rPh sb="39" eb="40">
      <t>オコナ</t>
    </rPh>
    <rPh sb="42" eb="44">
      <t>バアイ</t>
    </rPh>
    <rPh sb="45" eb="48">
      <t>コウツウヒ</t>
    </rPh>
    <rPh sb="49" eb="51">
      <t>ジッピ</t>
    </rPh>
    <rPh sb="51" eb="53">
      <t>ソウトウ</t>
    </rPh>
    <rPh sb="53" eb="54">
      <t>ガク</t>
    </rPh>
    <rPh sb="56" eb="58">
      <t>シハラ</t>
    </rPh>
    <rPh sb="60" eb="61">
      <t>ウ</t>
    </rPh>
    <phoneticPr fontId="3"/>
  </si>
  <si>
    <t>重要事項説明書、運営規程</t>
    <rPh sb="0" eb="2">
      <t>ジュウヨウ</t>
    </rPh>
    <rPh sb="2" eb="4">
      <t>ジコウ</t>
    </rPh>
    <rPh sb="4" eb="7">
      <t>セツメイショ</t>
    </rPh>
    <rPh sb="8" eb="10">
      <t>ウンエイ</t>
    </rPh>
    <rPh sb="10" eb="12">
      <t>キテイ</t>
    </rPh>
    <phoneticPr fontId="3"/>
  </si>
  <si>
    <t>交通費は受領不可、所定単位数の５％に相当する単位数を加算</t>
    <rPh sb="0" eb="3">
      <t>コウツウヒ</t>
    </rPh>
    <rPh sb="4" eb="6">
      <t>ジュリョウ</t>
    </rPh>
    <rPh sb="6" eb="8">
      <t>フカ</t>
    </rPh>
    <rPh sb="9" eb="11">
      <t>ショテイ</t>
    </rPh>
    <rPh sb="11" eb="14">
      <t>タンイスウ</t>
    </rPh>
    <rPh sb="18" eb="20">
      <t>ソウトウ</t>
    </rPh>
    <rPh sb="22" eb="25">
      <t>タンイスウ</t>
    </rPh>
    <rPh sb="26" eb="28">
      <t>カサン</t>
    </rPh>
    <phoneticPr fontId="3"/>
  </si>
  <si>
    <t>福井県内は全域が中山間地域等に該当</t>
    <rPh sb="0" eb="2">
      <t>フクイ</t>
    </rPh>
    <rPh sb="2" eb="4">
      <t>ケンナイ</t>
    </rPh>
    <rPh sb="5" eb="7">
      <t>ゼンイキ</t>
    </rPh>
    <rPh sb="8" eb="9">
      <t>チュウ</t>
    </rPh>
    <rPh sb="9" eb="11">
      <t>サンカン</t>
    </rPh>
    <rPh sb="11" eb="13">
      <t>チイキ</t>
    </rPh>
    <rPh sb="13" eb="14">
      <t>トウ</t>
    </rPh>
    <rPh sb="15" eb="17">
      <t>ガイトウ</t>
    </rPh>
    <phoneticPr fontId="3"/>
  </si>
  <si>
    <t>　サービスの提供に要した費用について支払いを受ける際、利用者に対し領収証を交付していますか。</t>
    <rPh sb="6" eb="8">
      <t>テイキョウ</t>
    </rPh>
    <rPh sb="9" eb="10">
      <t>ヨウ</t>
    </rPh>
    <rPh sb="12" eb="14">
      <t>ヒヨウ</t>
    </rPh>
    <rPh sb="18" eb="20">
      <t>シハラ</t>
    </rPh>
    <rPh sb="22" eb="23">
      <t>ウ</t>
    </rPh>
    <rPh sb="25" eb="26">
      <t>サイ</t>
    </rPh>
    <rPh sb="27" eb="30">
      <t>リヨウシャ</t>
    </rPh>
    <rPh sb="31" eb="32">
      <t>タイ</t>
    </rPh>
    <rPh sb="33" eb="36">
      <t>リョウシュウショウ</t>
    </rPh>
    <rPh sb="37" eb="39">
      <t>コウフ</t>
    </rPh>
    <phoneticPr fontId="3"/>
  </si>
  <si>
    <t>法41条(8)</t>
    <rPh sb="0" eb="1">
      <t>ホウ</t>
    </rPh>
    <rPh sb="3" eb="4">
      <t>ジョウ</t>
    </rPh>
    <phoneticPr fontId="3"/>
  </si>
  <si>
    <t>　医療費控除の記載は適切ですか。</t>
    <rPh sb="1" eb="4">
      <t>イリョウヒ</t>
    </rPh>
    <rPh sb="4" eb="6">
      <t>コウジョ</t>
    </rPh>
    <rPh sb="7" eb="9">
      <t>キサイ</t>
    </rPh>
    <rPh sb="10" eb="12">
      <t>テキセツ</t>
    </rPh>
    <phoneticPr fontId="3"/>
  </si>
  <si>
    <t>訪問介護計画の作成</t>
    <rPh sb="0" eb="2">
      <t>ホウモン</t>
    </rPh>
    <rPh sb="2" eb="4">
      <t>カイゴ</t>
    </rPh>
    <rPh sb="4" eb="6">
      <t>ケイカク</t>
    </rPh>
    <rPh sb="7" eb="9">
      <t>サクセイ</t>
    </rPh>
    <phoneticPr fontId="3"/>
  </si>
  <si>
    <t>　サービス提供責任者は、利用者の日常生活全般の状況および希望を踏まえて、訪問介護の目標、当該目標を達成するための具体的なサービスの内容等を記載した訪問介護計画を作成していますか。</t>
    <rPh sb="5" eb="7">
      <t>テイキョウ</t>
    </rPh>
    <rPh sb="7" eb="10">
      <t>セキニンシャ</t>
    </rPh>
    <rPh sb="73" eb="75">
      <t>ホウモン</t>
    </rPh>
    <rPh sb="75" eb="77">
      <t>カイゴ</t>
    </rPh>
    <rPh sb="77" eb="79">
      <t>ケイカク</t>
    </rPh>
    <rPh sb="80" eb="82">
      <t>サクセイ</t>
    </rPh>
    <phoneticPr fontId="3"/>
  </si>
  <si>
    <t>基準第24条</t>
    <rPh sb="2" eb="3">
      <t>ダイ</t>
    </rPh>
    <rPh sb="5" eb="6">
      <t>ジョウ</t>
    </rPh>
    <phoneticPr fontId="3"/>
  </si>
  <si>
    <t>訪問介護計画書
アセスメントシート</t>
    <rPh sb="0" eb="2">
      <t>ホウモン</t>
    </rPh>
    <rPh sb="2" eb="4">
      <t>カイゴ</t>
    </rPh>
    <rPh sb="4" eb="6">
      <t>ケイカク</t>
    </rPh>
    <rPh sb="6" eb="7">
      <t>ショ</t>
    </rPh>
    <phoneticPr fontId="3"/>
  </si>
  <si>
    <t>訪問介護計画は、援助の方向性や目標、担当する訪問介護員等の氏名、サービスの具体的内容、所要時間、日程等を明らかにする。</t>
    <rPh sb="52" eb="53">
      <t>アキ</t>
    </rPh>
    <phoneticPr fontId="3"/>
  </si>
  <si>
    <t>解釈通知第３の１(3)ス(ｱ)</t>
    <rPh sb="0" eb="2">
      <t>カイシャク</t>
    </rPh>
    <rPh sb="2" eb="4">
      <t>ツウチ</t>
    </rPh>
    <rPh sb="4" eb="5">
      <t>ダイ</t>
    </rPh>
    <phoneticPr fontId="3"/>
  </si>
  <si>
    <t>　訪問介護計画は居宅サービス計画に沿った内容とな
っていますか。また必要に応じて変更していますか。</t>
    <rPh sb="1" eb="3">
      <t>ホウモン</t>
    </rPh>
    <rPh sb="3" eb="5">
      <t>カイゴ</t>
    </rPh>
    <rPh sb="5" eb="7">
      <t>ケイカク</t>
    </rPh>
    <rPh sb="8" eb="10">
      <t>キョタク</t>
    </rPh>
    <rPh sb="14" eb="16">
      <t>ケイカク</t>
    </rPh>
    <rPh sb="17" eb="18">
      <t>ソ</t>
    </rPh>
    <rPh sb="20" eb="22">
      <t>ナイヨウ</t>
    </rPh>
    <rPh sb="34" eb="36">
      <t>ヒツヨウ</t>
    </rPh>
    <rPh sb="37" eb="38">
      <t>オウ</t>
    </rPh>
    <rPh sb="40" eb="42">
      <t>ヘンコウ</t>
    </rPh>
    <phoneticPr fontId="3"/>
  </si>
  <si>
    <t>居宅サービス計画</t>
    <rPh sb="0" eb="2">
      <t>キョタク</t>
    </rPh>
    <rPh sb="6" eb="8">
      <t>ケイカク</t>
    </rPh>
    <phoneticPr fontId="3"/>
  </si>
  <si>
    <t>　訪問介護計画の内容について利用者およびその家族に説明を行い、利用者から同意を得ていますか。</t>
    <rPh sb="1" eb="3">
      <t>ホウモン</t>
    </rPh>
    <rPh sb="3" eb="5">
      <t>カイゴ</t>
    </rPh>
    <rPh sb="5" eb="7">
      <t>ケイカク</t>
    </rPh>
    <rPh sb="8" eb="10">
      <t>ナイヨウ</t>
    </rPh>
    <rPh sb="14" eb="17">
      <t>リヨウシャ</t>
    </rPh>
    <rPh sb="22" eb="24">
      <t>カゾク</t>
    </rPh>
    <rPh sb="25" eb="27">
      <t>セツメイ</t>
    </rPh>
    <rPh sb="28" eb="29">
      <t>オコナ</t>
    </rPh>
    <rPh sb="31" eb="34">
      <t>リヨウシャ</t>
    </rPh>
    <rPh sb="36" eb="38">
      <t>ドウイ</t>
    </rPh>
    <rPh sb="39" eb="40">
      <t>エ</t>
    </rPh>
    <phoneticPr fontId="3"/>
  </si>
  <si>
    <t>訪問介護の実施状況や評価についても説明を行うこと。</t>
    <rPh sb="5" eb="7">
      <t>ジッシ</t>
    </rPh>
    <rPh sb="7" eb="9">
      <t>ジョウキョウ</t>
    </rPh>
    <rPh sb="10" eb="12">
      <t>ヒョウカ</t>
    </rPh>
    <rPh sb="17" eb="19">
      <t>セツメイ</t>
    </rPh>
    <rPh sb="20" eb="21">
      <t>オコナ</t>
    </rPh>
    <phoneticPr fontId="3"/>
  </si>
  <si>
    <t>解釈通知第３の１(3)ス(ｳ)</t>
    <rPh sb="0" eb="2">
      <t>カイシャク</t>
    </rPh>
    <rPh sb="2" eb="4">
      <t>ツウチ</t>
    </rPh>
    <rPh sb="4" eb="5">
      <t>ダイ</t>
    </rPh>
    <phoneticPr fontId="3"/>
  </si>
  <si>
    <t>説明の記録</t>
    <rPh sb="0" eb="2">
      <t>セツメイ</t>
    </rPh>
    <rPh sb="3" eb="5">
      <t>キロク</t>
    </rPh>
    <phoneticPr fontId="3"/>
  </si>
  <si>
    <t>　訪問介護計画を利用者に交付していますか。</t>
    <rPh sb="1" eb="3">
      <t>ホウモン</t>
    </rPh>
    <rPh sb="3" eb="5">
      <t>カイゴ</t>
    </rPh>
    <rPh sb="5" eb="7">
      <t>ケイカク</t>
    </rPh>
    <rPh sb="8" eb="11">
      <t>リヨウシャ</t>
    </rPh>
    <rPh sb="12" eb="14">
      <t>コウフ</t>
    </rPh>
    <phoneticPr fontId="3"/>
  </si>
  <si>
    <t>　訪問介護計画の作成後、計画の実施状況の把握を行い、必要に応じて訪問介護計画の変更を行っていますか。</t>
    <rPh sb="1" eb="3">
      <t>ホウモン</t>
    </rPh>
    <rPh sb="3" eb="5">
      <t>カイゴ</t>
    </rPh>
    <rPh sb="5" eb="7">
      <t>ケイカク</t>
    </rPh>
    <rPh sb="8" eb="10">
      <t>サクセイ</t>
    </rPh>
    <rPh sb="10" eb="11">
      <t>ゴ</t>
    </rPh>
    <rPh sb="12" eb="14">
      <t>ケイカク</t>
    </rPh>
    <rPh sb="15" eb="17">
      <t>ジッシ</t>
    </rPh>
    <rPh sb="17" eb="19">
      <t>ジョウキョウ</t>
    </rPh>
    <rPh sb="20" eb="22">
      <t>ハアク</t>
    </rPh>
    <rPh sb="23" eb="24">
      <t>オコナ</t>
    </rPh>
    <rPh sb="26" eb="28">
      <t>ヒツヨウ</t>
    </rPh>
    <rPh sb="29" eb="30">
      <t>オウ</t>
    </rPh>
    <rPh sb="32" eb="34">
      <t>ホウモン</t>
    </rPh>
    <rPh sb="34" eb="36">
      <t>カイゴ</t>
    </rPh>
    <rPh sb="36" eb="38">
      <t>ケイカク</t>
    </rPh>
    <rPh sb="39" eb="41">
      <t>ヘンコウ</t>
    </rPh>
    <rPh sb="42" eb="43">
      <t>オコナ</t>
    </rPh>
    <phoneticPr fontId="3"/>
  </si>
  <si>
    <t>モニタリングシート</t>
    <phoneticPr fontId="3"/>
  </si>
  <si>
    <t>緊急時等の対応</t>
    <rPh sb="0" eb="3">
      <t>キンキュウジ</t>
    </rPh>
    <rPh sb="3" eb="4">
      <t>トウ</t>
    </rPh>
    <rPh sb="5" eb="7">
      <t>タイオウ</t>
    </rPh>
    <phoneticPr fontId="3"/>
  </si>
  <si>
    <t>　緊急時対応マニュアル等が整備されていますか。</t>
    <rPh sb="1" eb="4">
      <t>キンキュウジ</t>
    </rPh>
    <rPh sb="4" eb="6">
      <t>タイオウ</t>
    </rPh>
    <rPh sb="11" eb="12">
      <t>トウ</t>
    </rPh>
    <rPh sb="13" eb="15">
      <t>セイビ</t>
    </rPh>
    <phoneticPr fontId="3"/>
  </si>
  <si>
    <t>基準第27条</t>
    <rPh sb="0" eb="2">
      <t>キジュン</t>
    </rPh>
    <rPh sb="2" eb="3">
      <t>ダイ</t>
    </rPh>
    <rPh sb="5" eb="6">
      <t>ジョウ</t>
    </rPh>
    <phoneticPr fontId="3"/>
  </si>
  <si>
    <t>緊急時対応マニュアル
サービス提供記録</t>
    <rPh sb="0" eb="3">
      <t>キンキュウジ</t>
    </rPh>
    <rPh sb="3" eb="5">
      <t>タイオウ</t>
    </rPh>
    <rPh sb="15" eb="17">
      <t>テイキョウ</t>
    </rPh>
    <rPh sb="17" eb="19">
      <t>キロク</t>
    </rPh>
    <phoneticPr fontId="3"/>
  </si>
  <si>
    <t>　利用者の病状の急変など、緊急時には主治医への連絡など必要な措置を講じていますか。</t>
    <rPh sb="1" eb="4">
      <t>リヨウシャ</t>
    </rPh>
    <rPh sb="5" eb="7">
      <t>ビョウジョウ</t>
    </rPh>
    <rPh sb="8" eb="10">
      <t>キュウヘン</t>
    </rPh>
    <rPh sb="13" eb="16">
      <t>キンキュウジ</t>
    </rPh>
    <rPh sb="18" eb="21">
      <t>シュジイ</t>
    </rPh>
    <rPh sb="23" eb="25">
      <t>レンラク</t>
    </rPh>
    <rPh sb="27" eb="29">
      <t>ヒツヨウ</t>
    </rPh>
    <rPh sb="30" eb="32">
      <t>ソチ</t>
    </rPh>
    <rPh sb="33" eb="34">
      <t>コウ</t>
    </rPh>
    <phoneticPr fontId="3"/>
  </si>
  <si>
    <t>運営規程</t>
    <rPh sb="0" eb="2">
      <t>ウンエイ</t>
    </rPh>
    <rPh sb="2" eb="4">
      <t>キテイ</t>
    </rPh>
    <phoneticPr fontId="3"/>
  </si>
  <si>
    <t>　以下の事項を運営規程に定めていますか。</t>
    <rPh sb="1" eb="3">
      <t>イカ</t>
    </rPh>
    <rPh sb="4" eb="6">
      <t>ジコウ</t>
    </rPh>
    <rPh sb="7" eb="9">
      <t>ウンエイ</t>
    </rPh>
    <rPh sb="9" eb="11">
      <t>キテイ</t>
    </rPh>
    <rPh sb="12" eb="13">
      <t>サダ</t>
    </rPh>
    <phoneticPr fontId="3"/>
  </si>
  <si>
    <t>基準第29条</t>
    <rPh sb="0" eb="2">
      <t>キジュン</t>
    </rPh>
    <rPh sb="2" eb="3">
      <t>ダイ</t>
    </rPh>
    <rPh sb="5" eb="6">
      <t>ジョウ</t>
    </rPh>
    <phoneticPr fontId="3"/>
  </si>
  <si>
    <t>事業の目的および運営の方針</t>
    <rPh sb="0" eb="2">
      <t>ジギョウ</t>
    </rPh>
    <rPh sb="3" eb="5">
      <t>モクテキ</t>
    </rPh>
    <rPh sb="8" eb="10">
      <t>ウンエイ</t>
    </rPh>
    <rPh sb="11" eb="13">
      <t>ホウシン</t>
    </rPh>
    <phoneticPr fontId="3"/>
  </si>
  <si>
    <t>従業者の職種、員数および職務内容</t>
    <rPh sb="0" eb="3">
      <t>ジュウギョウシャ</t>
    </rPh>
    <rPh sb="4" eb="6">
      <t>ショクシュ</t>
    </rPh>
    <rPh sb="7" eb="9">
      <t>インスウ</t>
    </rPh>
    <rPh sb="12" eb="14">
      <t>ショクム</t>
    </rPh>
    <rPh sb="14" eb="16">
      <t>ナイヨウ</t>
    </rPh>
    <phoneticPr fontId="3"/>
  </si>
  <si>
    <t>営業日および営業時間</t>
    <rPh sb="0" eb="3">
      <t>エイギョウビ</t>
    </rPh>
    <rPh sb="6" eb="8">
      <t>エイギョウ</t>
    </rPh>
    <rPh sb="8" eb="10">
      <t>ジカン</t>
    </rPh>
    <phoneticPr fontId="3"/>
  </si>
  <si>
    <t>サービスの内容および利用料その他費用の額</t>
    <rPh sb="5" eb="7">
      <t>ナイヨウ</t>
    </rPh>
    <rPh sb="10" eb="13">
      <t>リヨウリョウ</t>
    </rPh>
    <rPh sb="15" eb="16">
      <t>タ</t>
    </rPh>
    <rPh sb="16" eb="18">
      <t>ヒヨウ</t>
    </rPh>
    <rPh sb="19" eb="20">
      <t>ガク</t>
    </rPh>
    <phoneticPr fontId="3"/>
  </si>
  <si>
    <t>通常の事業の実施地域</t>
    <rPh sb="0" eb="2">
      <t>ツウジョウ</t>
    </rPh>
    <rPh sb="3" eb="5">
      <t>ジギョウ</t>
    </rPh>
    <rPh sb="6" eb="8">
      <t>ジッシ</t>
    </rPh>
    <rPh sb="8" eb="10">
      <t>チイキ</t>
    </rPh>
    <phoneticPr fontId="3"/>
  </si>
  <si>
    <t>緊急時等における対応方法</t>
    <rPh sb="0" eb="3">
      <t>キンキュウジ</t>
    </rPh>
    <rPh sb="3" eb="4">
      <t>トウ</t>
    </rPh>
    <rPh sb="8" eb="10">
      <t>タイオウ</t>
    </rPh>
    <rPh sb="10" eb="12">
      <t>ホウホウ</t>
    </rPh>
    <phoneticPr fontId="3"/>
  </si>
  <si>
    <t>虐待防止のための措置に関する事項</t>
    <rPh sb="0" eb="2">
      <t>ギャクタイ</t>
    </rPh>
    <rPh sb="2" eb="4">
      <t>ボウシ</t>
    </rPh>
    <rPh sb="8" eb="10">
      <t>ソチ</t>
    </rPh>
    <rPh sb="11" eb="12">
      <t>カン</t>
    </rPh>
    <rPh sb="14" eb="16">
      <t>ジコウ</t>
    </rPh>
    <phoneticPr fontId="3"/>
  </si>
  <si>
    <t>その他運営に関する重要事項</t>
    <rPh sb="2" eb="3">
      <t>タ</t>
    </rPh>
    <rPh sb="3" eb="5">
      <t>ウンエイ</t>
    </rPh>
    <rPh sb="6" eb="7">
      <t>カン</t>
    </rPh>
    <rPh sb="9" eb="11">
      <t>ジュウヨウ</t>
    </rPh>
    <rPh sb="11" eb="13">
      <t>ジコウ</t>
    </rPh>
    <phoneticPr fontId="3"/>
  </si>
  <si>
    <t>勤務体制の確保等</t>
    <rPh sb="0" eb="2">
      <t>キンム</t>
    </rPh>
    <rPh sb="2" eb="4">
      <t>タイセイ</t>
    </rPh>
    <rPh sb="5" eb="7">
      <t>カクホ</t>
    </rPh>
    <rPh sb="7" eb="8">
      <t>トウ</t>
    </rPh>
    <phoneticPr fontId="3"/>
  </si>
  <si>
    <t>　当該事業所の訪問介護員等によってサービスを提供していますか。</t>
    <rPh sb="1" eb="3">
      <t>トウガイ</t>
    </rPh>
    <rPh sb="3" eb="6">
      <t>ジギョウショ</t>
    </rPh>
    <rPh sb="7" eb="9">
      <t>ホウモン</t>
    </rPh>
    <rPh sb="9" eb="11">
      <t>カイゴ</t>
    </rPh>
    <rPh sb="11" eb="12">
      <t>イン</t>
    </rPh>
    <rPh sb="12" eb="13">
      <t>トウ</t>
    </rPh>
    <rPh sb="22" eb="24">
      <t>テイキョウ</t>
    </rPh>
    <phoneticPr fontId="3"/>
  </si>
  <si>
    <t>基準第30条</t>
    <rPh sb="0" eb="2">
      <t>キジュン</t>
    </rPh>
    <rPh sb="2" eb="3">
      <t>ダイ</t>
    </rPh>
    <rPh sb="5" eb="6">
      <t>ジョウ</t>
    </rPh>
    <phoneticPr fontId="3"/>
  </si>
  <si>
    <t>雇用の形態（常勤・非常勤）が分かる文書</t>
    <rPh sb="0" eb="2">
      <t>コヨウ</t>
    </rPh>
    <rPh sb="3" eb="5">
      <t>ケイタイ</t>
    </rPh>
    <rPh sb="6" eb="8">
      <t>ジョウキン</t>
    </rPh>
    <rPh sb="9" eb="12">
      <t>ヒジョウキン</t>
    </rPh>
    <rPh sb="14" eb="15">
      <t>ワ</t>
    </rPh>
    <rPh sb="17" eb="19">
      <t>ブンショ</t>
    </rPh>
    <phoneticPr fontId="3"/>
  </si>
  <si>
    <t>　訪問介護員等に対して研修の機会を確保していますか。</t>
    <rPh sb="1" eb="3">
      <t>ホウモン</t>
    </rPh>
    <rPh sb="3" eb="5">
      <t>カイゴ</t>
    </rPh>
    <rPh sb="5" eb="6">
      <t>イン</t>
    </rPh>
    <rPh sb="6" eb="7">
      <t>トウ</t>
    </rPh>
    <rPh sb="8" eb="9">
      <t>タイ</t>
    </rPh>
    <rPh sb="11" eb="13">
      <t>ケンシュウ</t>
    </rPh>
    <rPh sb="14" eb="16">
      <t>キカイ</t>
    </rPh>
    <rPh sb="17" eb="19">
      <t>カクホ</t>
    </rPh>
    <phoneticPr fontId="3"/>
  </si>
  <si>
    <t>研修計画、記録</t>
    <rPh sb="0" eb="2">
      <t>ケンシュウ</t>
    </rPh>
    <rPh sb="2" eb="4">
      <t>ケイカク</t>
    </rPh>
    <rPh sb="5" eb="7">
      <t>キロク</t>
    </rPh>
    <phoneticPr fontId="3"/>
  </si>
  <si>
    <t>　セクシュアルハラスメントやパワーハラスメントにより訪問介護員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8">
      <t>ホウモン</t>
    </rPh>
    <rPh sb="28" eb="30">
      <t>カイゴ</t>
    </rPh>
    <rPh sb="30" eb="31">
      <t>イン</t>
    </rPh>
    <rPh sb="31" eb="32">
      <t>トウ</t>
    </rPh>
    <rPh sb="33" eb="35">
      <t>シュウギョウ</t>
    </rPh>
    <rPh sb="35" eb="37">
      <t>カンキョウ</t>
    </rPh>
    <rPh sb="38" eb="39">
      <t>ガイ</t>
    </rPh>
    <rPh sb="45" eb="47">
      <t>ボウシ</t>
    </rPh>
    <rPh sb="52" eb="54">
      <t>ホウシン</t>
    </rPh>
    <rPh sb="55" eb="58">
      <t>メイカクカ</t>
    </rPh>
    <rPh sb="58" eb="59">
      <t>トウ</t>
    </rPh>
    <rPh sb="60" eb="62">
      <t>ヒツヨウ</t>
    </rPh>
    <rPh sb="63" eb="65">
      <t>ソチ</t>
    </rPh>
    <rPh sb="66" eb="67">
      <t>コウ</t>
    </rPh>
    <rPh sb="93" eb="95">
      <t>ジョウシ</t>
    </rPh>
    <rPh sb="96" eb="98">
      <t>ドウリョウ</t>
    </rPh>
    <rPh sb="99" eb="100">
      <t>カギ</t>
    </rPh>
    <rPh sb="103" eb="106">
      <t>リヨウシャ</t>
    </rPh>
    <rPh sb="109" eb="111">
      <t>カゾク</t>
    </rPh>
    <rPh sb="111" eb="112">
      <t>トウ</t>
    </rPh>
    <rPh sb="114" eb="115">
      <t>ウ</t>
    </rPh>
    <rPh sb="120" eb="121">
      <t>フク</t>
    </rPh>
    <rPh sb="127" eb="129">
      <t>リュウイ</t>
    </rPh>
    <phoneticPr fontId="3"/>
  </si>
  <si>
    <t>Ｈ11老企25号第3の一の3(21)④</t>
    <rPh sb="3" eb="4">
      <t>ロウ</t>
    </rPh>
    <rPh sb="4" eb="5">
      <t>キ</t>
    </rPh>
    <rPh sb="7" eb="8">
      <t>ゴウ</t>
    </rPh>
    <rPh sb="8" eb="9">
      <t>ダイ</t>
    </rPh>
    <rPh sb="11" eb="12">
      <t>イチ</t>
    </rPh>
    <phoneticPr fontId="3"/>
  </si>
  <si>
    <t>事業主が講ずべき措置</t>
    <rPh sb="0" eb="3">
      <t>ジギョウヌシ</t>
    </rPh>
    <rPh sb="4" eb="5">
      <t>コウ</t>
    </rPh>
    <rPh sb="8" eb="10">
      <t>ソチ</t>
    </rPh>
    <phoneticPr fontId="3"/>
  </si>
  <si>
    <t>職場におけるハラスメントの内容および職場におけるハラスメントを行ってはならない旨の方針を明確化し、従業者に周知・啓発すること。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3"/>
  </si>
  <si>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3"/>
  </si>
  <si>
    <t>業務継続計画の策定等</t>
    <rPh sb="0" eb="2">
      <t>ギョウム</t>
    </rPh>
    <rPh sb="2" eb="4">
      <t>ケイゾク</t>
    </rPh>
    <rPh sb="4" eb="6">
      <t>ケイカク</t>
    </rPh>
    <rPh sb="7" eb="9">
      <t>サクテイ</t>
    </rPh>
    <rPh sb="9" eb="10">
      <t>トウ</t>
    </rPh>
    <phoneticPr fontId="3"/>
  </si>
  <si>
    <t>　感染症や非常災害の発生時において、以下の事項を記載した業務継続計画を策定していますか。
(感染症および災害の業務継続計画を一体的に作成することも可能)</t>
    <rPh sb="1" eb="4">
      <t>カンセンショウ</t>
    </rPh>
    <rPh sb="5" eb="7">
      <t>ヒジョウ</t>
    </rPh>
    <rPh sb="7" eb="9">
      <t>サイガイ</t>
    </rPh>
    <rPh sb="10" eb="12">
      <t>ハッセイ</t>
    </rPh>
    <rPh sb="12" eb="13">
      <t>ジ</t>
    </rPh>
    <rPh sb="18" eb="20">
      <t>イカ</t>
    </rPh>
    <rPh sb="21" eb="23">
      <t>ジコウ</t>
    </rPh>
    <rPh sb="24" eb="26">
      <t>キサイ</t>
    </rPh>
    <rPh sb="28" eb="30">
      <t>ギョウム</t>
    </rPh>
    <rPh sb="30" eb="32">
      <t>ケイゾク</t>
    </rPh>
    <rPh sb="32" eb="34">
      <t>ケイカク</t>
    </rPh>
    <rPh sb="35" eb="37">
      <t>サクテイ</t>
    </rPh>
    <rPh sb="46" eb="49">
      <t>カンセンショウ</t>
    </rPh>
    <rPh sb="52" eb="54">
      <t>サイガイ</t>
    </rPh>
    <rPh sb="55" eb="57">
      <t>ギョウム</t>
    </rPh>
    <rPh sb="57" eb="59">
      <t>ケイゾク</t>
    </rPh>
    <rPh sb="59" eb="61">
      <t>ケイカク</t>
    </rPh>
    <rPh sb="62" eb="65">
      <t>イッタイテキ</t>
    </rPh>
    <rPh sb="66" eb="68">
      <t>サクセイ</t>
    </rPh>
    <rPh sb="73" eb="75">
      <t>カノウ</t>
    </rPh>
    <phoneticPr fontId="3"/>
  </si>
  <si>
    <t>業務継続計画</t>
    <rPh sb="0" eb="6">
      <t>ギョウムケイゾクケイカク</t>
    </rPh>
    <phoneticPr fontId="3"/>
  </si>
  <si>
    <t>感染症に係る業務継続計画</t>
    <rPh sb="0" eb="3">
      <t>カンセンショウ</t>
    </rPh>
    <rPh sb="4" eb="5">
      <t>カカ</t>
    </rPh>
    <rPh sb="6" eb="8">
      <t>ギョウム</t>
    </rPh>
    <rPh sb="8" eb="10">
      <t>ケイゾク</t>
    </rPh>
    <rPh sb="10" eb="12">
      <t>ケイカク</t>
    </rPh>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</si>
  <si>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</si>
  <si>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</si>
  <si>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3"/>
  </si>
  <si>
    <t>災害に係る業務継続計画</t>
    <rPh sb="0" eb="2">
      <t>サイガイ</t>
    </rPh>
    <rPh sb="3" eb="4">
      <t>カカ</t>
    </rPh>
    <rPh sb="5" eb="7">
      <t>ギョウム</t>
    </rPh>
    <rPh sb="7" eb="9">
      <t>ケイゾク</t>
    </rPh>
    <rPh sb="9" eb="11">
      <t>ケイカク</t>
    </rPh>
    <phoneticPr fontId="3"/>
  </si>
  <si>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</si>
  <si>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</si>
  <si>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他施設および地域との連携</t>
    <rPh sb="0" eb="1">
      <t>ホカ</t>
    </rPh>
    <rPh sb="1" eb="3">
      <t>シセツ</t>
    </rPh>
    <rPh sb="6" eb="8">
      <t>チイキ</t>
    </rPh>
    <rPh sb="10" eb="12">
      <t>レンケイ</t>
    </rPh>
    <phoneticPr fontId="3"/>
  </si>
  <si>
    <t>Ｈ11老企25号第3の一の3(22)③、④</t>
    <rPh sb="3" eb="4">
      <t>ロウ</t>
    </rPh>
    <rPh sb="4" eb="5">
      <t>キ</t>
    </rPh>
    <rPh sb="7" eb="8">
      <t>ゴウ</t>
    </rPh>
    <rPh sb="8" eb="9">
      <t>ダイ</t>
    </rPh>
    <rPh sb="11" eb="12">
      <t>イチ</t>
    </rPh>
    <phoneticPr fontId="3"/>
  </si>
  <si>
    <t>研修計画、記録
訓練記録</t>
    <rPh sb="0" eb="2">
      <t>ケンシュウ</t>
    </rPh>
    <rPh sb="2" eb="4">
      <t>ケイカク</t>
    </rPh>
    <rPh sb="5" eb="7">
      <t>キロク</t>
    </rPh>
    <rPh sb="8" eb="10">
      <t>クンレン</t>
    </rPh>
    <rPh sb="10" eb="12">
      <t>キロク</t>
    </rPh>
    <phoneticPr fontId="3"/>
  </si>
  <si>
    <t>感染症の業務継続計画に係る研修（訓練）については、感染症の予防およびまん延防止のための研修（訓練）と一体的に実施することも差し支えない</t>
    <rPh sb="0" eb="3">
      <t>カンセンショウ</t>
    </rPh>
    <rPh sb="4" eb="6">
      <t>ギョウム</t>
    </rPh>
    <rPh sb="6" eb="8">
      <t>ケイゾク</t>
    </rPh>
    <rPh sb="8" eb="10">
      <t>ケイカク</t>
    </rPh>
    <rPh sb="11" eb="12">
      <t>カカ</t>
    </rPh>
    <rPh sb="13" eb="15">
      <t>ケンシュウ</t>
    </rPh>
    <rPh sb="16" eb="18">
      <t>クンレン</t>
    </rPh>
    <rPh sb="25" eb="28">
      <t>カンセンショウ</t>
    </rPh>
    <rPh sb="29" eb="31">
      <t>ヨボウ</t>
    </rPh>
    <rPh sb="36" eb="37">
      <t>エン</t>
    </rPh>
    <rPh sb="37" eb="39">
      <t>ボウシ</t>
    </rPh>
    <rPh sb="43" eb="45">
      <t>ケンシュウ</t>
    </rPh>
    <rPh sb="46" eb="48">
      <t>クンレン</t>
    </rPh>
    <rPh sb="50" eb="53">
      <t>イッタイテキ</t>
    </rPh>
    <rPh sb="54" eb="56">
      <t>ジッシ</t>
    </rPh>
    <rPh sb="61" eb="62">
      <t>サ</t>
    </rPh>
    <rPh sb="63" eb="64">
      <t>ツカ</t>
    </rPh>
    <phoneticPr fontId="3"/>
  </si>
  <si>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3"/>
  </si>
  <si>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</si>
  <si>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衛生管理等</t>
    <rPh sb="0" eb="2">
      <t>エイセイ</t>
    </rPh>
    <rPh sb="2" eb="5">
      <t>カンリトウ</t>
    </rPh>
    <phoneticPr fontId="3"/>
  </si>
  <si>
    <t>　事業所において感染症が発生し、またはまん延しないように、以下のに掲げる措置を実施していますか。</t>
    <rPh sb="1" eb="4">
      <t>ジギョウショ</t>
    </rPh>
    <rPh sb="8" eb="11">
      <t>カンセンショウ</t>
    </rPh>
    <rPh sb="12" eb="14">
      <t>ハッセイ</t>
    </rPh>
    <rPh sb="21" eb="22">
      <t>エン</t>
    </rPh>
    <rPh sb="29" eb="31">
      <t>イカ</t>
    </rPh>
    <rPh sb="33" eb="34">
      <t>カカ</t>
    </rPh>
    <rPh sb="36" eb="38">
      <t>ソチ</t>
    </rPh>
    <rPh sb="39" eb="41">
      <t>ジッシ</t>
    </rPh>
    <phoneticPr fontId="3"/>
  </si>
  <si>
    <t>構成メンバーの責任および役割分担を明確にするとともに、専任の感染対策を担当する者を決めていますか。</t>
    <rPh sb="0" eb="2">
      <t>コウセイ</t>
    </rPh>
    <rPh sb="7" eb="9">
      <t>セキニン</t>
    </rPh>
    <rPh sb="12" eb="14">
      <t>ヤクワリ</t>
    </rPh>
    <rPh sb="14" eb="16">
      <t>ブンタン</t>
    </rPh>
    <rPh sb="17" eb="19">
      <t>メイカク</t>
    </rPh>
    <rPh sb="27" eb="29">
      <t>センニン</t>
    </rPh>
    <rPh sb="30" eb="32">
      <t>カンセン</t>
    </rPh>
    <rPh sb="32" eb="34">
      <t>タイサク</t>
    </rPh>
    <rPh sb="35" eb="37">
      <t>タントウ</t>
    </rPh>
    <rPh sb="39" eb="40">
      <t>モノ</t>
    </rPh>
    <rPh sb="41" eb="42">
      <t>キ</t>
    </rPh>
    <phoneticPr fontId="3"/>
  </si>
  <si>
    <t>担当者の選定　　：　□有　・　□無</t>
    <rPh sb="0" eb="3">
      <t>タントウシャ</t>
    </rPh>
    <rPh sb="4" eb="6">
      <t>センテイ</t>
    </rPh>
    <rPh sb="11" eb="12">
      <t>アリ</t>
    </rPh>
    <rPh sb="16" eb="17">
      <t>ナシ</t>
    </rPh>
    <phoneticPr fontId="3"/>
  </si>
  <si>
    <t>「感染症の予防およびまん延防止のための指針」を整備していますか。</t>
    <rPh sb="1" eb="4">
      <t>カンセンショウ</t>
    </rPh>
    <rPh sb="5" eb="7">
      <t>ヨボウ</t>
    </rPh>
    <rPh sb="12" eb="13">
      <t>エン</t>
    </rPh>
    <rPh sb="13" eb="15">
      <t>ボウシ</t>
    </rPh>
    <rPh sb="19" eb="21">
      <t>シシン</t>
    </rPh>
    <rPh sb="23" eb="25">
      <t>セイビ</t>
    </rPh>
    <phoneticPr fontId="3"/>
  </si>
  <si>
    <t>指定居宅サービスの事業の一般原則</t>
    <rPh sb="0" eb="2">
      <t>シテイ</t>
    </rPh>
    <rPh sb="2" eb="4">
      <t>キョタク</t>
    </rPh>
    <rPh sb="9" eb="11">
      <t>ジギョウ</t>
    </rPh>
    <rPh sb="12" eb="14">
      <t>イッパン</t>
    </rPh>
    <rPh sb="14" eb="16">
      <t>ゲンソク</t>
    </rPh>
    <phoneticPr fontId="3"/>
  </si>
  <si>
    <t>　サービスを提供するに当たっては、介護保険法第118条の2第1項に規定する介護保険等関連情報その他必要な情報を活用し、適切かつ有効に行うよう努めていますか。</t>
    <rPh sb="6" eb="8">
      <t>テイキョウ</t>
    </rPh>
    <rPh sb="11" eb="12">
      <t>ア</t>
    </rPh>
    <rPh sb="17" eb="19">
      <t>カイゴ</t>
    </rPh>
    <rPh sb="19" eb="21">
      <t>ホケン</t>
    </rPh>
    <rPh sb="21" eb="22">
      <t>ホウ</t>
    </rPh>
    <rPh sb="22" eb="23">
      <t>ダイ</t>
    </rPh>
    <rPh sb="26" eb="27">
      <t>ジョウ</t>
    </rPh>
    <rPh sb="29" eb="30">
      <t>ダイ</t>
    </rPh>
    <rPh sb="31" eb="32">
      <t>コウ</t>
    </rPh>
    <rPh sb="33" eb="35">
      <t>キテイ</t>
    </rPh>
    <rPh sb="37" eb="39">
      <t>カイゴ</t>
    </rPh>
    <rPh sb="39" eb="41">
      <t>ホケン</t>
    </rPh>
    <rPh sb="41" eb="42">
      <t>トウ</t>
    </rPh>
    <rPh sb="42" eb="44">
      <t>カンレン</t>
    </rPh>
    <rPh sb="44" eb="46">
      <t>ジョウホウ</t>
    </rPh>
    <rPh sb="48" eb="49">
      <t>タ</t>
    </rPh>
    <rPh sb="49" eb="51">
      <t>ヒツヨウ</t>
    </rPh>
    <rPh sb="52" eb="54">
      <t>ジョウホウ</t>
    </rPh>
    <rPh sb="55" eb="57">
      <t>カツヨウ</t>
    </rPh>
    <rPh sb="59" eb="61">
      <t>テキセツ</t>
    </rPh>
    <rPh sb="63" eb="65">
      <t>ユウコウ</t>
    </rPh>
    <rPh sb="66" eb="67">
      <t>オコナ</t>
    </rPh>
    <rPh sb="70" eb="71">
      <t>ツト</t>
    </rPh>
    <phoneticPr fontId="3"/>
  </si>
  <si>
    <t>　サービスの提供に当たって、介護保険法第118条の2第1項に規定する介護保険等関連情報等を活用し、事業所単位でＰＤＣＡサイクルを構築・推進することにより、提供するサービスの質の向上に努めていますか。
【この場合科学的介護情報システム(ＬＩＦＥ)に情報を提出し、当該情報およびフィードバック情報を活用することが望ましい】</t>
    <rPh sb="6" eb="8">
      <t>テイキョウ</t>
    </rPh>
    <rPh sb="9" eb="10">
      <t>ア</t>
    </rPh>
    <rPh sb="14" eb="16">
      <t>カイゴ</t>
    </rPh>
    <rPh sb="16" eb="18">
      <t>ホケン</t>
    </rPh>
    <rPh sb="18" eb="19">
      <t>ホウ</t>
    </rPh>
    <rPh sb="19" eb="20">
      <t>ダイ</t>
    </rPh>
    <rPh sb="23" eb="24">
      <t>ジョウ</t>
    </rPh>
    <rPh sb="26" eb="27">
      <t>ダイ</t>
    </rPh>
    <rPh sb="28" eb="29">
      <t>コウ</t>
    </rPh>
    <rPh sb="30" eb="32">
      <t>キテイ</t>
    </rPh>
    <rPh sb="34" eb="36">
      <t>カイゴ</t>
    </rPh>
    <rPh sb="36" eb="38">
      <t>ホケン</t>
    </rPh>
    <rPh sb="38" eb="39">
      <t>トウ</t>
    </rPh>
    <rPh sb="39" eb="41">
      <t>カンレン</t>
    </rPh>
    <rPh sb="41" eb="43">
      <t>ジョウホウ</t>
    </rPh>
    <rPh sb="43" eb="44">
      <t>トウ</t>
    </rPh>
    <rPh sb="45" eb="47">
      <t>カツヨウ</t>
    </rPh>
    <rPh sb="49" eb="52">
      <t>ジギョウショ</t>
    </rPh>
    <rPh sb="52" eb="54">
      <t>タンイ</t>
    </rPh>
    <rPh sb="64" eb="66">
      <t>コウチク</t>
    </rPh>
    <rPh sb="67" eb="69">
      <t>スイシン</t>
    </rPh>
    <rPh sb="77" eb="79">
      <t>テイキョウ</t>
    </rPh>
    <rPh sb="86" eb="87">
      <t>シツ</t>
    </rPh>
    <rPh sb="88" eb="90">
      <t>コウジョウ</t>
    </rPh>
    <rPh sb="91" eb="92">
      <t>ツト</t>
    </rPh>
    <rPh sb="103" eb="105">
      <t>バアイ</t>
    </rPh>
    <rPh sb="105" eb="108">
      <t>カガクテキ</t>
    </rPh>
    <rPh sb="108" eb="110">
      <t>カイゴ</t>
    </rPh>
    <rPh sb="110" eb="112">
      <t>ジョウホウ</t>
    </rPh>
    <rPh sb="123" eb="125">
      <t>ジョウホウ</t>
    </rPh>
    <rPh sb="126" eb="128">
      <t>テイシュツ</t>
    </rPh>
    <rPh sb="130" eb="132">
      <t>トウガイ</t>
    </rPh>
    <rPh sb="132" eb="134">
      <t>ジョウホウ</t>
    </rPh>
    <rPh sb="144" eb="146">
      <t>ジョウホウ</t>
    </rPh>
    <rPh sb="147" eb="149">
      <t>カツヨウ</t>
    </rPh>
    <rPh sb="154" eb="155">
      <t>ノゾ</t>
    </rPh>
    <phoneticPr fontId="3"/>
  </si>
  <si>
    <t>Ｈ11.9.17老企第25号第3の一の3（１）</t>
    <rPh sb="8" eb="9">
      <t>ロウ</t>
    </rPh>
    <rPh sb="9" eb="10">
      <t>キ</t>
    </rPh>
    <rPh sb="10" eb="11">
      <t>ダイ</t>
    </rPh>
    <rPh sb="13" eb="14">
      <t>ゴウ</t>
    </rPh>
    <rPh sb="14" eb="15">
      <t>ダイ</t>
    </rPh>
    <rPh sb="17" eb="18">
      <t>イチ</t>
    </rPh>
    <phoneticPr fontId="3"/>
  </si>
  <si>
    <t>秘密保持等</t>
    <rPh sb="0" eb="2">
      <t>ヒミツ</t>
    </rPh>
    <rPh sb="2" eb="4">
      <t>ホジ</t>
    </rPh>
    <rPh sb="4" eb="5">
      <t>トウ</t>
    </rPh>
    <phoneticPr fontId="3"/>
  </si>
  <si>
    <t>　従業者および従業者であった者が、正当な理由なく、業務上知り得た利用者またはその家族の秘密を漏らすことのないよう必要な措置を講じていますか。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3"/>
  </si>
  <si>
    <t>基準第33条</t>
    <rPh sb="0" eb="2">
      <t>キジュン</t>
    </rPh>
    <rPh sb="2" eb="3">
      <t>ダイ</t>
    </rPh>
    <rPh sb="5" eb="6">
      <t>ジョウ</t>
    </rPh>
    <phoneticPr fontId="3"/>
  </si>
  <si>
    <t>秘密保持誓約書</t>
    <rPh sb="0" eb="2">
      <t>ヒミツ</t>
    </rPh>
    <rPh sb="2" eb="4">
      <t>ホジ</t>
    </rPh>
    <rPh sb="4" eb="7">
      <t>セイヤクショ</t>
    </rPh>
    <phoneticPr fontId="3"/>
  </si>
  <si>
    <t>　サービス担当者会議等において利用者もしくはその家族の個人情報を用いる場合の同意を書面により得ていますか（サービス提供開始時における包括的な同意で可）。</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phoneticPr fontId="3"/>
  </si>
  <si>
    <t>個人情報同意書</t>
    <rPh sb="0" eb="2">
      <t>コジン</t>
    </rPh>
    <rPh sb="2" eb="4">
      <t>ジョウホウ</t>
    </rPh>
    <rPh sb="4" eb="7">
      <t>ドウイショ</t>
    </rPh>
    <phoneticPr fontId="3"/>
  </si>
  <si>
    <t>広告</t>
    <rPh sb="0" eb="2">
      <t>コウコク</t>
    </rPh>
    <phoneticPr fontId="3"/>
  </si>
  <si>
    <t>　虚偽または誇大な広告をしていませんか。</t>
    <rPh sb="1" eb="3">
      <t>キョギ</t>
    </rPh>
    <rPh sb="6" eb="8">
      <t>コダイ</t>
    </rPh>
    <rPh sb="9" eb="11">
      <t>コウコク</t>
    </rPh>
    <phoneticPr fontId="3"/>
  </si>
  <si>
    <t>基準第34条</t>
    <rPh sb="0" eb="2">
      <t>キジュン</t>
    </rPh>
    <rPh sb="2" eb="3">
      <t>ダイ</t>
    </rPh>
    <rPh sb="5" eb="6">
      <t>ジョウ</t>
    </rPh>
    <phoneticPr fontId="3"/>
  </si>
  <si>
    <t>パンフレット/チラシ</t>
    <phoneticPr fontId="3"/>
  </si>
  <si>
    <t>苦情処理</t>
    <rPh sb="0" eb="2">
      <t>クジョウ</t>
    </rPh>
    <rPh sb="2" eb="4">
      <t>ショリ</t>
    </rPh>
    <phoneticPr fontId="3"/>
  </si>
  <si>
    <t>　利用者およびその家族からの苦情を受け付けるための仕組みを設けていますか。</t>
    <rPh sb="1" eb="4">
      <t>リヨウシャ</t>
    </rPh>
    <rPh sb="9" eb="11">
      <t>カゾク</t>
    </rPh>
    <rPh sb="14" eb="16">
      <t>クジョウ</t>
    </rPh>
    <rPh sb="17" eb="18">
      <t>ウ</t>
    </rPh>
    <rPh sb="19" eb="20">
      <t>ツ</t>
    </rPh>
    <rPh sb="25" eb="27">
      <t>シク</t>
    </rPh>
    <rPh sb="29" eb="30">
      <t>モウ</t>
    </rPh>
    <phoneticPr fontId="3"/>
  </si>
  <si>
    <t>基準第36条
H12.6.7社援第1352号「社会福祉事業の経営者による福祉サービスに関する苦情解決の仕組みの指針について」</t>
    <rPh sb="2" eb="3">
      <t>ダイ</t>
    </rPh>
    <rPh sb="5" eb="6">
      <t>ジョウ</t>
    </rPh>
    <rPh sb="15" eb="16">
      <t>シャ</t>
    </rPh>
    <rPh sb="16" eb="17">
      <t>エン</t>
    </rPh>
    <rPh sb="17" eb="18">
      <t>ダイ</t>
    </rPh>
    <rPh sb="22" eb="23">
      <t>ゴウ</t>
    </rPh>
    <rPh sb="24" eb="26">
      <t>シャカイ</t>
    </rPh>
    <rPh sb="26" eb="28">
      <t>フクシ</t>
    </rPh>
    <rPh sb="28" eb="30">
      <t>ジギョウ</t>
    </rPh>
    <rPh sb="31" eb="34">
      <t>ケイエイシャ</t>
    </rPh>
    <rPh sb="37" eb="39">
      <t>フクシ</t>
    </rPh>
    <rPh sb="44" eb="45">
      <t>カン</t>
    </rPh>
    <rPh sb="47" eb="49">
      <t>クジョウ</t>
    </rPh>
    <rPh sb="49" eb="51">
      <t>カイケツ</t>
    </rPh>
    <rPh sb="52" eb="54">
      <t>シク</t>
    </rPh>
    <rPh sb="56" eb="58">
      <t>シシン</t>
    </rPh>
    <phoneticPr fontId="3"/>
  </si>
  <si>
    <t>苦情の受付簿
苦情者への対応記録
苦情対応マニュアル</t>
    <rPh sb="0" eb="2">
      <t>クジョウ</t>
    </rPh>
    <rPh sb="3" eb="5">
      <t>ウケツケ</t>
    </rPh>
    <rPh sb="5" eb="6">
      <t>ボ</t>
    </rPh>
    <rPh sb="7" eb="9">
      <t>クジョウ</t>
    </rPh>
    <rPh sb="9" eb="10">
      <t>シャ</t>
    </rPh>
    <rPh sb="12" eb="14">
      <t>タイオウ</t>
    </rPh>
    <rPh sb="14" eb="16">
      <t>キロク</t>
    </rPh>
    <rPh sb="17" eb="19">
      <t>クジョウ</t>
    </rPh>
    <rPh sb="19" eb="21">
      <t>タイオウ</t>
    </rPh>
    <phoneticPr fontId="3"/>
  </si>
  <si>
    <t>苦情件数　　　　　：　月　　　　　件程度</t>
    <rPh sb="0" eb="2">
      <t>クジョウ</t>
    </rPh>
    <rPh sb="2" eb="4">
      <t>ケンスウ</t>
    </rPh>
    <rPh sb="11" eb="12">
      <t>ツキ</t>
    </rPh>
    <rPh sb="17" eb="18">
      <t>ケン</t>
    </rPh>
    <rPh sb="18" eb="20">
      <t>テイド</t>
    </rPh>
    <phoneticPr fontId="3"/>
  </si>
  <si>
    <t>苦情相談窓口の設置：　□有　・　□無</t>
    <rPh sb="0" eb="2">
      <t>クジョウ</t>
    </rPh>
    <rPh sb="2" eb="4">
      <t>ソウダン</t>
    </rPh>
    <rPh sb="4" eb="6">
      <t>マドグチ</t>
    </rPh>
    <rPh sb="7" eb="9">
      <t>セッチ</t>
    </rPh>
    <rPh sb="12" eb="13">
      <t>アリ</t>
    </rPh>
    <rPh sb="17" eb="18">
      <t>ナシ</t>
    </rPh>
    <phoneticPr fontId="3"/>
  </si>
  <si>
    <t>苦情窓口担当者　　：</t>
    <rPh sb="0" eb="2">
      <t>クジョウ</t>
    </rPh>
    <rPh sb="2" eb="4">
      <t>マドグチ</t>
    </rPh>
    <rPh sb="4" eb="7">
      <t>タントウシャ</t>
    </rPh>
    <phoneticPr fontId="3"/>
  </si>
  <si>
    <t>第三者委員の設置　：　□有　・　□無</t>
    <rPh sb="0" eb="3">
      <t>ダイサンシャ</t>
    </rPh>
    <rPh sb="3" eb="5">
      <t>イイン</t>
    </rPh>
    <rPh sb="6" eb="8">
      <t>セッチ</t>
    </rPh>
    <rPh sb="12" eb="13">
      <t>アリ</t>
    </rPh>
    <rPh sb="17" eb="18">
      <t>ナシ</t>
    </rPh>
    <phoneticPr fontId="3"/>
  </si>
  <si>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3"/>
  </si>
  <si>
    <t>　苦情相談等の内容を記録・保存していますか。</t>
    <rPh sb="1" eb="3">
      <t>クジョウ</t>
    </rPh>
    <rPh sb="3" eb="5">
      <t>ソウダン</t>
    </rPh>
    <rPh sb="5" eb="6">
      <t>トウ</t>
    </rPh>
    <rPh sb="7" eb="9">
      <t>ナイヨウ</t>
    </rPh>
    <rPh sb="10" eb="12">
      <t>キロク</t>
    </rPh>
    <rPh sb="13" eb="15">
      <t>ホゾン</t>
    </rPh>
    <phoneticPr fontId="3"/>
  </si>
  <si>
    <t>虐待の防止</t>
    <rPh sb="0" eb="2">
      <t>ギャクタイ</t>
    </rPh>
    <rPh sb="3" eb="5">
      <t>ボウシ</t>
    </rPh>
    <phoneticPr fontId="3"/>
  </si>
  <si>
    <t>　事業所における虐待防止のための対策を検討する委員会を定期的に開催するとともに、その結果について、訪問介護員等に周知徹底を図っていますか。</t>
    <rPh sb="1" eb="4">
      <t>ジギョウショ</t>
    </rPh>
    <rPh sb="8" eb="10">
      <t>ギャクタイ</t>
    </rPh>
    <rPh sb="10" eb="12">
      <t>ボウシ</t>
    </rPh>
    <rPh sb="16" eb="18">
      <t>タイサク</t>
    </rPh>
    <rPh sb="19" eb="21">
      <t>ケントウ</t>
    </rPh>
    <rPh sb="23" eb="26">
      <t>イインカイ</t>
    </rPh>
    <rPh sb="27" eb="30">
      <t>テイキテキ</t>
    </rPh>
    <rPh sb="31" eb="33">
      <t>カイサイ</t>
    </rPh>
    <rPh sb="42" eb="44">
      <t>ケッカ</t>
    </rPh>
    <rPh sb="49" eb="51">
      <t>ホウモン</t>
    </rPh>
    <rPh sb="51" eb="53">
      <t>カイゴ</t>
    </rPh>
    <rPh sb="53" eb="54">
      <t>イン</t>
    </rPh>
    <rPh sb="54" eb="55">
      <t>トウ</t>
    </rPh>
    <rPh sb="56" eb="58">
      <t>シュウチ</t>
    </rPh>
    <rPh sb="58" eb="60">
      <t>テッテイ</t>
    </rPh>
    <rPh sb="61" eb="62">
      <t>ハカ</t>
    </rPh>
    <phoneticPr fontId="3"/>
  </si>
  <si>
    <t>構成メンバーの責任および役割分担を明確にするとともに、専任の対策を担当する者を決めていますか。</t>
    <phoneticPr fontId="3"/>
  </si>
  <si>
    <t>担当者(責任者)の選定　　：　□有　・　□無</t>
    <rPh sb="0" eb="3">
      <t>タントウシャ</t>
    </rPh>
    <rPh sb="4" eb="7">
      <t>セキニンシャ</t>
    </rPh>
    <rPh sb="9" eb="11">
      <t>センテイ</t>
    </rPh>
    <rPh sb="16" eb="17">
      <t>アリ</t>
    </rPh>
    <rPh sb="21" eb="22">
      <t>ナシ</t>
    </rPh>
    <phoneticPr fontId="3"/>
  </si>
  <si>
    <t>虐待防止検討委員会は、他の会議体を設置している場合、これと一体的に設置・運営することとして差し支えない。</t>
    <rPh sb="0" eb="2">
      <t>ギャクタイ</t>
    </rPh>
    <rPh sb="2" eb="4">
      <t>ボウシ</t>
    </rPh>
    <rPh sb="4" eb="6">
      <t>ケントウ</t>
    </rPh>
    <rPh sb="6" eb="9">
      <t>イインカイ</t>
    </rPh>
    <rPh sb="11" eb="12">
      <t>ホカ</t>
    </rPh>
    <rPh sb="13" eb="16">
      <t>カイギタイ</t>
    </rPh>
    <rPh sb="17" eb="19">
      <t>セッチ</t>
    </rPh>
    <rPh sb="23" eb="25">
      <t>バアイ</t>
    </rPh>
    <rPh sb="29" eb="32">
      <t>イッタイテキ</t>
    </rPh>
    <rPh sb="33" eb="35">
      <t>セッチ</t>
    </rPh>
    <rPh sb="36" eb="38">
      <t>ウンエイ</t>
    </rPh>
    <rPh sb="45" eb="46">
      <t>サ</t>
    </rPh>
    <rPh sb="47" eb="48">
      <t>ツカ</t>
    </rPh>
    <phoneticPr fontId="3"/>
  </si>
  <si>
    <t>虐待防止のための指針</t>
    <rPh sb="0" eb="2">
      <t>ギャクタイ</t>
    </rPh>
    <rPh sb="2" eb="4">
      <t>ボウシ</t>
    </rPh>
    <rPh sb="8" eb="10">
      <t>シシン</t>
    </rPh>
    <phoneticPr fontId="3"/>
  </si>
  <si>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3"/>
  </si>
  <si>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3"/>
  </si>
  <si>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3"/>
  </si>
  <si>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3"/>
  </si>
  <si>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3"/>
  </si>
  <si>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3"/>
  </si>
  <si>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3"/>
  </si>
  <si>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3"/>
  </si>
  <si>
    <t>その他虐待の防止の推進のために必要な事項</t>
    <rPh sb="2" eb="3">
      <t>ホカ</t>
    </rPh>
    <rPh sb="3" eb="5">
      <t>ギャクタイ</t>
    </rPh>
    <rPh sb="6" eb="8">
      <t>ボウシ</t>
    </rPh>
    <rPh sb="9" eb="11">
      <t>スイシン</t>
    </rPh>
    <rPh sb="15" eb="17">
      <t>ヒツヨウ</t>
    </rPh>
    <rPh sb="18" eb="20">
      <t>ジコウ</t>
    </rPh>
    <phoneticPr fontId="3"/>
  </si>
  <si>
    <t>事故発生時の対応</t>
    <rPh sb="0" eb="2">
      <t>ジコ</t>
    </rPh>
    <rPh sb="2" eb="4">
      <t>ハッセイ</t>
    </rPh>
    <rPh sb="4" eb="5">
      <t>ジ</t>
    </rPh>
    <rPh sb="6" eb="8">
      <t>タイオウ</t>
    </rPh>
    <phoneticPr fontId="3"/>
  </si>
  <si>
    <t>　事故が発生した場合は、市町村、当該利用者の家族、当該利用者に係る居宅介護支援事業者等に連絡を行うとともに、必要な措置を講じていますか。また、事故の状況や処置について記録していますか。</t>
    <rPh sb="1" eb="3">
      <t>ジコ</t>
    </rPh>
    <rPh sb="4" eb="6">
      <t>ハッセイ</t>
    </rPh>
    <rPh sb="8" eb="10">
      <t>バアイ</t>
    </rPh>
    <rPh sb="12" eb="15">
      <t>シチョウソン</t>
    </rPh>
    <rPh sb="16" eb="18">
      <t>トウガイ</t>
    </rPh>
    <rPh sb="18" eb="21">
      <t>リヨウシャ</t>
    </rPh>
    <rPh sb="22" eb="24">
      <t>カゾク</t>
    </rPh>
    <rPh sb="25" eb="27">
      <t>トウガイ</t>
    </rPh>
    <rPh sb="27" eb="30">
      <t>リヨウシャ</t>
    </rPh>
    <rPh sb="31" eb="32">
      <t>カカ</t>
    </rPh>
    <rPh sb="33" eb="35">
      <t>キョタク</t>
    </rPh>
    <rPh sb="35" eb="37">
      <t>カイゴ</t>
    </rPh>
    <rPh sb="37" eb="39">
      <t>シエン</t>
    </rPh>
    <rPh sb="39" eb="42">
      <t>ジギョウシャ</t>
    </rPh>
    <rPh sb="42" eb="43">
      <t>トウ</t>
    </rPh>
    <rPh sb="44" eb="46">
      <t>レンラク</t>
    </rPh>
    <rPh sb="47" eb="48">
      <t>オコナ</t>
    </rPh>
    <rPh sb="54" eb="56">
      <t>ヒツヨウ</t>
    </rPh>
    <rPh sb="57" eb="59">
      <t>ソチ</t>
    </rPh>
    <rPh sb="60" eb="61">
      <t>コウ</t>
    </rPh>
    <rPh sb="71" eb="73">
      <t>ジコ</t>
    </rPh>
    <rPh sb="74" eb="76">
      <t>ジョウキョウ</t>
    </rPh>
    <rPh sb="77" eb="79">
      <t>ショチ</t>
    </rPh>
    <rPh sb="83" eb="85">
      <t>キロク</t>
    </rPh>
    <phoneticPr fontId="3"/>
  </si>
  <si>
    <t>基準第37条
介護事故発生時における報告取扱要領</t>
    <rPh sb="2" eb="3">
      <t>ダイ</t>
    </rPh>
    <rPh sb="5" eb="6">
      <t>ジョウ</t>
    </rPh>
    <rPh sb="8" eb="10">
      <t>カイゴ</t>
    </rPh>
    <rPh sb="10" eb="12">
      <t>ジコ</t>
    </rPh>
    <rPh sb="12" eb="14">
      <t>ハッセイ</t>
    </rPh>
    <rPh sb="14" eb="15">
      <t>ジ</t>
    </rPh>
    <rPh sb="19" eb="21">
      <t>ホウコク</t>
    </rPh>
    <rPh sb="21" eb="23">
      <t>トリアツカイ</t>
    </rPh>
    <rPh sb="23" eb="25">
      <t>ヨウリョウ</t>
    </rPh>
    <phoneticPr fontId="3"/>
  </si>
  <si>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3"/>
  </si>
  <si>
    <t>介護サービス提供中に利用者が死亡または負傷し、検査または治療のために保険医療機関を受診した場合は市町等に報告していますか。</t>
    <rPh sb="0" eb="2">
      <t>カイゴ</t>
    </rPh>
    <rPh sb="6" eb="9">
      <t>テイキョウチュウ</t>
    </rPh>
    <rPh sb="10" eb="13">
      <t>リヨウシャ</t>
    </rPh>
    <rPh sb="14" eb="16">
      <t>シボウ</t>
    </rPh>
    <rPh sb="19" eb="21">
      <t>フショウ</t>
    </rPh>
    <rPh sb="23" eb="25">
      <t>ケンサ</t>
    </rPh>
    <rPh sb="28" eb="30">
      <t>チリョウ</t>
    </rPh>
    <rPh sb="34" eb="36">
      <t>ホケン</t>
    </rPh>
    <rPh sb="36" eb="38">
      <t>イリョウ</t>
    </rPh>
    <rPh sb="38" eb="40">
      <t>キカン</t>
    </rPh>
    <rPh sb="41" eb="43">
      <t>ジュシン</t>
    </rPh>
    <rPh sb="45" eb="47">
      <t>バアイ</t>
    </rPh>
    <rPh sb="48" eb="49">
      <t>シ</t>
    </rPh>
    <rPh sb="49" eb="50">
      <t>マチ</t>
    </rPh>
    <rPh sb="50" eb="51">
      <t>トウ</t>
    </rPh>
    <rPh sb="52" eb="54">
      <t>ホウコク</t>
    </rPh>
    <phoneticPr fontId="3"/>
  </si>
  <si>
    <t>事故事例の有無　：　□有　・　□無</t>
    <rPh sb="0" eb="2">
      <t>ジコ</t>
    </rPh>
    <rPh sb="2" eb="4">
      <t>ジレイ</t>
    </rPh>
    <rPh sb="5" eb="7">
      <t>ウム</t>
    </rPh>
    <rPh sb="11" eb="12">
      <t>アリ</t>
    </rPh>
    <rPh sb="16" eb="17">
      <t>ナシ</t>
    </rPh>
    <phoneticPr fontId="3"/>
  </si>
  <si>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3"/>
  </si>
  <si>
    <t>損害賠償保険への加入：　□有　・　□無</t>
    <rPh sb="0" eb="2">
      <t>ソンガイ</t>
    </rPh>
    <rPh sb="2" eb="4">
      <t>バイショウ</t>
    </rPh>
    <rPh sb="4" eb="6">
      <t>ホケン</t>
    </rPh>
    <rPh sb="8" eb="10">
      <t>カニュウ</t>
    </rPh>
    <rPh sb="13" eb="14">
      <t>アリ</t>
    </rPh>
    <rPh sb="18" eb="19">
      <t>ナシ</t>
    </rPh>
    <phoneticPr fontId="3"/>
  </si>
  <si>
    <t>　事故が生じた際には、原因を解明し、再発生を防ぐための対策を講じていますか。</t>
    <rPh sb="1" eb="3">
      <t>ジコ</t>
    </rPh>
    <rPh sb="4" eb="5">
      <t>ショウ</t>
    </rPh>
    <rPh sb="7" eb="8">
      <t>サイ</t>
    </rPh>
    <rPh sb="11" eb="13">
      <t>ゲンイン</t>
    </rPh>
    <rPh sb="14" eb="16">
      <t>カイメイ</t>
    </rPh>
    <rPh sb="18" eb="21">
      <t>サイハッセイ</t>
    </rPh>
    <rPh sb="22" eb="23">
      <t>フセ</t>
    </rPh>
    <rPh sb="27" eb="29">
      <t>タイサク</t>
    </rPh>
    <rPh sb="30" eb="31">
      <t>コウ</t>
    </rPh>
    <phoneticPr fontId="3"/>
  </si>
  <si>
    <t>再発防止策の検討の記録</t>
    <rPh sb="0" eb="2">
      <t>サイハツ</t>
    </rPh>
    <rPh sb="2" eb="4">
      <t>ボウシ</t>
    </rPh>
    <rPh sb="4" eb="5">
      <t>サク</t>
    </rPh>
    <rPh sb="6" eb="8">
      <t>ケントウ</t>
    </rPh>
    <rPh sb="9" eb="11">
      <t>キロク</t>
    </rPh>
    <phoneticPr fontId="3"/>
  </si>
  <si>
    <t>「基準」：指定居宅サービス等の事業の人員、設備および運営に関する基準</t>
    <rPh sb="1" eb="3">
      <t>キジュン</t>
    </rPh>
    <rPh sb="5" eb="7">
      <t>シテイ</t>
    </rPh>
    <rPh sb="7" eb="9">
      <t>キョタク</t>
    </rPh>
    <rPh sb="13" eb="14">
      <t>トウ</t>
    </rPh>
    <rPh sb="15" eb="17">
      <t>ジギョウ</t>
    </rPh>
    <rPh sb="18" eb="20">
      <t>ジンイン</t>
    </rPh>
    <rPh sb="21" eb="23">
      <t>セツビ</t>
    </rPh>
    <rPh sb="26" eb="28">
      <t>ウンエイ</t>
    </rPh>
    <rPh sb="29" eb="30">
      <t>カン</t>
    </rPh>
    <rPh sb="32" eb="34">
      <t>キジュン</t>
    </rPh>
    <phoneticPr fontId="3"/>
  </si>
  <si>
    <t>　　　　　（平成11年厚生省令第37号）</t>
    <rPh sb="11" eb="14">
      <t>コウセイショウ</t>
    </rPh>
    <rPh sb="14" eb="15">
      <t>レイ</t>
    </rPh>
    <rPh sb="15" eb="16">
      <t>ダイ</t>
    </rPh>
    <rPh sb="18" eb="19">
      <t>ゴウ</t>
    </rPh>
    <phoneticPr fontId="3"/>
  </si>
  <si>
    <t>この様式で作成した事前提出資料と併せて下記①②の資料を事前に提出してください。</t>
  </si>
  <si>
    <t>※メールでの提出が対応可能な事業所は、実施通知に添付しているメールアドレスへ送付してください。</t>
    <rPh sb="6" eb="8">
      <t>テイシュツ</t>
    </rPh>
    <rPh sb="9" eb="13">
      <t>タイオウカノウ</t>
    </rPh>
    <rPh sb="14" eb="17">
      <t>ジギョウショ</t>
    </rPh>
    <rPh sb="19" eb="23">
      <t>ジッシツウチ</t>
    </rPh>
    <rPh sb="24" eb="26">
      <t>テンプ</t>
    </rPh>
    <rPh sb="38" eb="40">
      <t>ソウフ</t>
    </rPh>
    <phoneticPr fontId="4"/>
  </si>
  <si>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4"/>
  </si>
  <si>
    <t>※郵送で資料を提出する場合、資料をホッチキス留めせずに提出してください。</t>
    <rPh sb="1" eb="3">
      <t>ユウソウ</t>
    </rPh>
    <rPh sb="4" eb="6">
      <t>シリョウ</t>
    </rPh>
    <rPh sb="7" eb="9">
      <t>テイシュツ</t>
    </rPh>
    <rPh sb="11" eb="13">
      <t>バアイ</t>
    </rPh>
    <rPh sb="14" eb="16">
      <t>シリョウ</t>
    </rPh>
    <rPh sb="22" eb="23">
      <t>ド</t>
    </rPh>
    <rPh sb="27" eb="29">
      <t>テイシュツ</t>
    </rPh>
    <phoneticPr fontId="4"/>
  </si>
  <si>
    <t>（利用者名、住所、電話番号、家族構成など個人情報に係わる部分はマジックなどで黒く塗りつぶしてください。）</t>
    <phoneticPr fontId="4"/>
  </si>
  <si>
    <t>※【記載例】・【記入方法】を確認した後に資料作成してください。</t>
    <rPh sb="2" eb="5">
      <t>キサイレイ</t>
    </rPh>
    <rPh sb="8" eb="12">
      <t>キニュウホウホウ</t>
    </rPh>
    <rPh sb="14" eb="16">
      <t>カクニン</t>
    </rPh>
    <rPh sb="18" eb="19">
      <t>ゴ</t>
    </rPh>
    <rPh sb="20" eb="24">
      <t>シリョウサクセイ</t>
    </rPh>
    <phoneticPr fontId="3"/>
  </si>
  <si>
    <t>・運営指導当日に準備すべき書類等</t>
    <rPh sb="1" eb="3">
      <t>ウンエイ</t>
    </rPh>
    <phoneticPr fontId="4"/>
  </si>
  <si>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phoneticPr fontId="4"/>
  </si>
  <si>
    <r>
      <t>（２）介護職員に対する処遇の状況（</t>
    </r>
    <r>
      <rPr>
        <sz val="11"/>
        <rFont val="ＭＳ Ｐゴシック"/>
        <family val="3"/>
        <charset val="128"/>
      </rPr>
      <t>運営指導直近時点）</t>
    </r>
    <rPh sb="3" eb="5">
      <t>カイゴ</t>
    </rPh>
    <rPh sb="5" eb="7">
      <t>ショクイン</t>
    </rPh>
    <rPh sb="8" eb="9">
      <t>タイ</t>
    </rPh>
    <rPh sb="11" eb="13">
      <t>ショグウ</t>
    </rPh>
    <rPh sb="14" eb="16">
      <t>ジョウキョウ</t>
    </rPh>
    <rPh sb="17" eb="19">
      <t>ウンエイ</t>
    </rPh>
    <rPh sb="19" eb="21">
      <t>シドウ</t>
    </rPh>
    <rPh sb="21" eb="23">
      <t>チョッキン</t>
    </rPh>
    <rPh sb="23" eb="25">
      <t>ジテン</t>
    </rPh>
    <phoneticPr fontId="3"/>
  </si>
  <si>
    <r>
      <t xml:space="preserve">       ※資格及び研修に関して、</t>
    </r>
    <r>
      <rPr>
        <b/>
        <u/>
        <sz val="12"/>
        <rFont val="HGSｺﾞｼｯｸM"/>
        <family val="3"/>
        <charset val="128"/>
      </rPr>
      <t>必要に応じて、</t>
    </r>
    <r>
      <rPr>
        <b/>
        <sz val="12"/>
        <rFont val="HGSｺﾞｼｯｸM"/>
        <family val="3"/>
        <charset val="128"/>
      </rPr>
      <t>資格証又は研修修了証等の写しを運営指導の際に確認します。。</t>
    </r>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ウンエイ</t>
    </rPh>
    <rPh sb="43" eb="45">
      <t>シドウ</t>
    </rPh>
    <phoneticPr fontId="46"/>
  </si>
  <si>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3"/>
  </si>
  <si>
    <t>ベースアップ等支援加算処遇改善計画書</t>
    <rPh sb="6" eb="7">
      <t>ナド</t>
    </rPh>
    <rPh sb="7" eb="9">
      <t>シエン</t>
    </rPh>
    <rPh sb="9" eb="11">
      <t>カサン</t>
    </rPh>
    <rPh sb="11" eb="13">
      <t>ショグウ</t>
    </rPh>
    <rPh sb="13" eb="15">
      <t>カイゼン</t>
    </rPh>
    <rPh sb="15" eb="18">
      <t>ケイカクショ</t>
    </rPh>
    <phoneticPr fontId="3"/>
  </si>
  <si>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3"/>
  </si>
  <si>
    <t>介護職員等ベースアップ等支援加算
　　【*24/1000】</t>
    <rPh sb="0" eb="2">
      <t>カイゴ</t>
    </rPh>
    <rPh sb="2" eb="4">
      <t>ショクイン</t>
    </rPh>
    <rPh sb="4" eb="5">
      <t>トウ</t>
    </rPh>
    <rPh sb="11" eb="12">
      <t>ナド</t>
    </rPh>
    <rPh sb="12" eb="14">
      <t>シエン</t>
    </rPh>
    <rPh sb="14" eb="16">
      <t>カサン</t>
    </rPh>
    <phoneticPr fontId="3"/>
  </si>
  <si>
    <t>令和６年度</t>
    <rPh sb="0" eb="2">
      <t>レイワ</t>
    </rPh>
    <phoneticPr fontId="3"/>
  </si>
  <si>
    <t>他事業所と兼務している場合は事業所名、職種名、兼務事業所における１週間当たりの勤務時間数</t>
    <rPh sb="0" eb="4">
      <t>タジギョウショ</t>
    </rPh>
    <rPh sb="5" eb="7">
      <t>ケンム</t>
    </rPh>
    <rPh sb="11" eb="13">
      <t>バアイ</t>
    </rPh>
    <rPh sb="14" eb="17">
      <t>ジギョウショ</t>
    </rPh>
    <rPh sb="17" eb="18">
      <t>メイ</t>
    </rPh>
    <rPh sb="19" eb="21">
      <t>ショクシュ</t>
    </rPh>
    <rPh sb="21" eb="22">
      <t>メイ</t>
    </rPh>
    <rPh sb="23" eb="25">
      <t>ケンム</t>
    </rPh>
    <rPh sb="25" eb="28">
      <t>ジギョウショ</t>
    </rPh>
    <rPh sb="33" eb="35">
      <t>シュウカン</t>
    </rPh>
    <rPh sb="35" eb="36">
      <t>ア</t>
    </rPh>
    <rPh sb="39" eb="41">
      <t>キンム</t>
    </rPh>
    <rPh sb="41" eb="43">
      <t>ジカン</t>
    </rPh>
    <rPh sb="43" eb="44">
      <t>スウ</t>
    </rPh>
    <phoneticPr fontId="3"/>
  </si>
  <si>
    <t>H24.3.13厚労告第118号</t>
    <rPh sb="8" eb="10">
      <t>コウロウ</t>
    </rPh>
    <rPh sb="10" eb="11">
      <t>コク</t>
    </rPh>
    <rPh sb="11" eb="12">
      <t>ダイ</t>
    </rPh>
    <rPh sb="15" eb="16">
      <t>ゴウ</t>
    </rPh>
    <phoneticPr fontId="3"/>
  </si>
  <si>
    <t>　サービス提供に当たって、当該利用者または他の利用者等の生命または身体を保護するため緊急やむを得ない場合を除き、身体的拘束等を行っていませんか。</t>
    <phoneticPr fontId="3"/>
  </si>
  <si>
    <t>　上記の身体的拘束等を行う場合には、その態様および時間、その際の利用者への心身の状況ならびに緊急やむを得ない理由を記録していますか。</t>
    <phoneticPr fontId="3"/>
  </si>
  <si>
    <t>指定訪問介護の具体的取扱方針</t>
    <rPh sb="0" eb="6">
      <t>シテイホウモンカイゴ</t>
    </rPh>
    <rPh sb="7" eb="14">
      <t>グタイテキトリアツカイホウシン</t>
    </rPh>
    <phoneticPr fontId="3"/>
  </si>
  <si>
    <t>基準第23条</t>
    <rPh sb="0" eb="3">
      <t>キジュンダイ</t>
    </rPh>
    <rPh sb="5" eb="6">
      <t>ジョウ</t>
    </rPh>
    <phoneticPr fontId="3"/>
  </si>
  <si>
    <t>身体的拘束に関する説明書・経過観察記録</t>
    <rPh sb="0" eb="2">
      <t>シンタイ</t>
    </rPh>
    <rPh sb="2" eb="3">
      <t>テキ</t>
    </rPh>
    <rPh sb="3" eb="5">
      <t>コウソク</t>
    </rPh>
    <rPh sb="6" eb="7">
      <t>カン</t>
    </rPh>
    <rPh sb="9" eb="12">
      <t>セツメイショ</t>
    </rPh>
    <rPh sb="13" eb="15">
      <t>ケイカ</t>
    </rPh>
    <rPh sb="15" eb="17">
      <t>カンサツ</t>
    </rPh>
    <rPh sb="17" eb="19">
      <t>キロク</t>
    </rPh>
    <phoneticPr fontId="3"/>
  </si>
  <si>
    <t>基準第30条の2</t>
    <rPh sb="0" eb="3">
      <t>キジュンダイ</t>
    </rPh>
    <rPh sb="5" eb="6">
      <t>ジョウ</t>
    </rPh>
    <phoneticPr fontId="3"/>
  </si>
  <si>
    <t>基準31条</t>
    <rPh sb="0" eb="2">
      <t>キジュン</t>
    </rPh>
    <rPh sb="4" eb="5">
      <t>ジョウ</t>
    </rPh>
    <phoneticPr fontId="3"/>
  </si>
  <si>
    <t>掲示</t>
    <rPh sb="0" eb="2">
      <t>ケイジ</t>
    </rPh>
    <phoneticPr fontId="3"/>
  </si>
  <si>
    <t>　重要事項をウェブサイトに掲載していますか。</t>
    <rPh sb="1" eb="5">
      <t>ジュウヨウジコウ</t>
    </rPh>
    <rPh sb="13" eb="15">
      <t>ケイサイ</t>
    </rPh>
    <phoneticPr fontId="3"/>
  </si>
  <si>
    <t>基準第32条</t>
    <rPh sb="0" eb="3">
      <t>キジュンダイ</t>
    </rPh>
    <rPh sb="5" eb="6">
      <t>ジョウ</t>
    </rPh>
    <phoneticPr fontId="3"/>
  </si>
  <si>
    <t>ホームページ、情報公表システム</t>
    <rPh sb="7" eb="11">
      <t>ジョウホウコウヒョウ</t>
    </rPh>
    <phoneticPr fontId="3"/>
  </si>
  <si>
    <t>基準37条の2</t>
    <rPh sb="0" eb="2">
      <t>キジュン</t>
    </rPh>
    <rPh sb="4" eb="5">
      <t>ジョウ</t>
    </rPh>
    <phoneticPr fontId="3"/>
  </si>
  <si>
    <t>　次に掲げる内容を盛り込んだ「虐待防止のための指針」を整備していますか。</t>
    <rPh sb="1" eb="2">
      <t>ツギ</t>
    </rPh>
    <rPh sb="3" eb="4">
      <t>カカ</t>
    </rPh>
    <rPh sb="6" eb="8">
      <t>ナイヨウ</t>
    </rPh>
    <rPh sb="9" eb="10">
      <t>モ</t>
    </rPh>
    <rPh sb="11" eb="12">
      <t>コ</t>
    </rPh>
    <rPh sb="15" eb="17">
      <t>ギャクタイ</t>
    </rPh>
    <rPh sb="17" eb="19">
      <t>ボウシ</t>
    </rPh>
    <rPh sb="23" eb="25">
      <t>シシン</t>
    </rPh>
    <rPh sb="27" eb="29">
      <t>セイビ</t>
    </rPh>
    <phoneticPr fontId="3"/>
  </si>
  <si>
    <t>R6厚生労働省令第16号附則第2条</t>
    <rPh sb="2" eb="9">
      <t>コウセイロウドウショウレイダイ</t>
    </rPh>
    <rPh sb="11" eb="15">
      <t>ゴウフソクダイ</t>
    </rPh>
    <rPh sb="16" eb="17">
      <t>ジョウ</t>
    </rPh>
    <phoneticPr fontId="3"/>
  </si>
  <si>
    <t>□</t>
    <phoneticPr fontId="3"/>
  </si>
  <si>
    <t>※直近3か月分について、準備してください。</t>
    <phoneticPr fontId="4"/>
  </si>
  <si>
    <t>委員会記録</t>
    <rPh sb="0" eb="3">
      <t>イインカイ</t>
    </rPh>
    <rPh sb="3" eb="5">
      <t>キロク</t>
    </rPh>
    <phoneticPr fontId="3"/>
  </si>
  <si>
    <t>認知症介護基礎研修修了者</t>
    <rPh sb="0" eb="9">
      <t>ニンチショウカイゴキソケンシュウ</t>
    </rPh>
    <rPh sb="9" eb="12">
      <t>シュウリョウシャ</t>
    </rPh>
    <phoneticPr fontId="46"/>
  </si>
  <si>
    <t>事業所における感染症の予防およびまん延防止のために対策するを検討する委員会をおおむね６月に１回以上開催するとともに、その結果について、訪問介護員等に周知徹底を図っていますか。</t>
    <rPh sb="0" eb="3">
      <t>ジギョウショ</t>
    </rPh>
    <rPh sb="7" eb="10">
      <t>カンセンショウ</t>
    </rPh>
    <rPh sb="11" eb="13">
      <t>ヨボウ</t>
    </rPh>
    <rPh sb="18" eb="19">
      <t>エン</t>
    </rPh>
    <rPh sb="19" eb="21">
      <t>ボウシ</t>
    </rPh>
    <rPh sb="25" eb="27">
      <t>タイサク</t>
    </rPh>
    <rPh sb="30" eb="32">
      <t>ケントウ</t>
    </rPh>
    <rPh sb="34" eb="37">
      <t>イインカイ</t>
    </rPh>
    <rPh sb="43" eb="44">
      <t>ツキ</t>
    </rPh>
    <rPh sb="46" eb="47">
      <t>カイ</t>
    </rPh>
    <rPh sb="47" eb="49">
      <t>イジョウ</t>
    </rPh>
    <rPh sb="49" eb="51">
      <t>カイサイ</t>
    </rPh>
    <rPh sb="60" eb="62">
      <t>ケッカ</t>
    </rPh>
    <rPh sb="67" eb="69">
      <t>ホウモン</t>
    </rPh>
    <rPh sb="69" eb="71">
      <t>カイゴ</t>
    </rPh>
    <rPh sb="71" eb="72">
      <t>イン</t>
    </rPh>
    <rPh sb="72" eb="73">
      <t>トウ</t>
    </rPh>
    <rPh sb="74" eb="76">
      <t>シュウチ</t>
    </rPh>
    <rPh sb="76" eb="78">
      <t>テッテイ</t>
    </rPh>
    <rPh sb="79" eb="80">
      <t>ハカ</t>
    </rPh>
    <phoneticPr fontId="3"/>
  </si>
  <si>
    <t>事業所において、訪問介護員等に対し、感染症およびまん延防止のための研修および訓練を定期的（年１回以上）に実施していますか。</t>
    <rPh sb="0" eb="3">
      <t>ジギョウショ</t>
    </rPh>
    <rPh sb="8" eb="10">
      <t>ホウモン</t>
    </rPh>
    <rPh sb="10" eb="12">
      <t>カイゴ</t>
    </rPh>
    <rPh sb="12" eb="13">
      <t>イン</t>
    </rPh>
    <rPh sb="13" eb="14">
      <t>トウ</t>
    </rPh>
    <rPh sb="15" eb="16">
      <t>タイ</t>
    </rPh>
    <rPh sb="18" eb="21">
      <t>カンセンショウ</t>
    </rPh>
    <rPh sb="26" eb="27">
      <t>エン</t>
    </rPh>
    <rPh sb="27" eb="29">
      <t>ボウシ</t>
    </rPh>
    <rPh sb="33" eb="35">
      <t>ケンシュウ</t>
    </rPh>
    <rPh sb="38" eb="40">
      <t>クンレン</t>
    </rPh>
    <rPh sb="41" eb="44">
      <t>テイキテキ</t>
    </rPh>
    <rPh sb="45" eb="46">
      <t>ネン</t>
    </rPh>
    <rPh sb="47" eb="50">
      <t>カイイジョウ</t>
    </rPh>
    <rPh sb="52" eb="54">
      <t>ジッシ</t>
    </rPh>
    <phoneticPr fontId="3"/>
  </si>
  <si>
    <t>　当該措置の義務付けの適用に当たっては、１年間の経過措置が設けられており、令和７年３月３１日までは努力義務です。</t>
    <rPh sb="1" eb="3">
      <t>トウガイ</t>
    </rPh>
    <rPh sb="3" eb="5">
      <t>ソチ</t>
    </rPh>
    <rPh sb="6" eb="9">
      <t>ギムヅ</t>
    </rPh>
    <rPh sb="11" eb="13">
      <t>テキヨウ</t>
    </rPh>
    <rPh sb="14" eb="15">
      <t>ア</t>
    </rPh>
    <rPh sb="21" eb="23">
      <t>ネンカン</t>
    </rPh>
    <rPh sb="24" eb="26">
      <t>ケイカ</t>
    </rPh>
    <rPh sb="26" eb="28">
      <t>ソチ</t>
    </rPh>
    <rPh sb="29" eb="30">
      <t>モウ</t>
    </rPh>
    <rPh sb="37" eb="39">
      <t>レイワ</t>
    </rPh>
    <rPh sb="40" eb="41">
      <t>ネン</t>
    </rPh>
    <rPh sb="42" eb="43">
      <t>ガツ</t>
    </rPh>
    <rPh sb="45" eb="46">
      <t>ニチ</t>
    </rPh>
    <rPh sb="49" eb="51">
      <t>ドリョク</t>
    </rPh>
    <rPh sb="51" eb="53">
      <t>ギム</t>
    </rPh>
    <phoneticPr fontId="3"/>
  </si>
  <si>
    <t>　訪問介護事業所において、訪問介護員等に対し、虐待防止のための研修を定期的(年１回以上)に実施するとともに、新規採用時には必ず虐待防止の研修を実施していますか。</t>
    <rPh sb="1" eb="3">
      <t>ホウモン</t>
    </rPh>
    <rPh sb="3" eb="5">
      <t>カイゴ</t>
    </rPh>
    <rPh sb="5" eb="8">
      <t>ジギョウショ</t>
    </rPh>
    <rPh sb="13" eb="15">
      <t>ホウモン</t>
    </rPh>
    <rPh sb="15" eb="17">
      <t>カイゴ</t>
    </rPh>
    <rPh sb="17" eb="18">
      <t>イン</t>
    </rPh>
    <rPh sb="18" eb="19">
      <t>トウ</t>
    </rPh>
    <rPh sb="20" eb="21">
      <t>タイ</t>
    </rPh>
    <rPh sb="23" eb="25">
      <t>ギャクタイ</t>
    </rPh>
    <rPh sb="25" eb="27">
      <t>ボウシ</t>
    </rPh>
    <rPh sb="31" eb="33">
      <t>ケンシュウ</t>
    </rPh>
    <rPh sb="34" eb="37">
      <t>テイキテキ</t>
    </rPh>
    <rPh sb="38" eb="39">
      <t>ネン</t>
    </rPh>
    <rPh sb="40" eb="43">
      <t>カイイジョウ</t>
    </rPh>
    <rPh sb="45" eb="47">
      <t>ジッシ</t>
    </rPh>
    <rPh sb="54" eb="56">
      <t>シンキ</t>
    </rPh>
    <rPh sb="56" eb="58">
      <t>サイヨウ</t>
    </rPh>
    <rPh sb="58" eb="59">
      <t>ジ</t>
    </rPh>
    <rPh sb="61" eb="62">
      <t>カナラ</t>
    </rPh>
    <rPh sb="63" eb="65">
      <t>ギャクタイ</t>
    </rPh>
    <rPh sb="65" eb="67">
      <t>ボウシ</t>
    </rPh>
    <rPh sb="68" eb="70">
      <t>ケンシュウ</t>
    </rPh>
    <rPh sb="71" eb="73">
      <t>ジッシ</t>
    </rPh>
    <phoneticPr fontId="3"/>
  </si>
  <si>
    <t>非常勤職員の場合、各々の勤務時間が当該事業所の就業規則等の規定による常勤の訪問介護員等が勤務すべき時間数の１/２以上に達していなければなりません。</t>
    <rPh sb="0" eb="3">
      <t>ヒジョウキン</t>
    </rPh>
    <rPh sb="3" eb="5">
      <t>ショクイン</t>
    </rPh>
    <rPh sb="6" eb="8">
      <t>バアイ</t>
    </rPh>
    <rPh sb="9" eb="11">
      <t>オノオノ</t>
    </rPh>
    <rPh sb="12" eb="14">
      <t>キンム</t>
    </rPh>
    <rPh sb="14" eb="16">
      <t>ジカン</t>
    </rPh>
    <rPh sb="17" eb="19">
      <t>トウガイ</t>
    </rPh>
    <rPh sb="19" eb="22">
      <t>ジギョウショ</t>
    </rPh>
    <rPh sb="23" eb="25">
      <t>シュウギョウ</t>
    </rPh>
    <rPh sb="25" eb="27">
      <t>キソク</t>
    </rPh>
    <rPh sb="27" eb="28">
      <t>トウ</t>
    </rPh>
    <rPh sb="29" eb="31">
      <t>キテイ</t>
    </rPh>
    <rPh sb="34" eb="36">
      <t>ジョウキン</t>
    </rPh>
    <rPh sb="37" eb="39">
      <t>ホウモン</t>
    </rPh>
    <rPh sb="39" eb="41">
      <t>カイゴ</t>
    </rPh>
    <rPh sb="41" eb="42">
      <t>イン</t>
    </rPh>
    <rPh sb="42" eb="43">
      <t>トウ</t>
    </rPh>
    <rPh sb="44" eb="46">
      <t>キンム</t>
    </rPh>
    <rPh sb="49" eb="51">
      <t>ジカン</t>
    </rPh>
    <rPh sb="51" eb="52">
      <t>スウ</t>
    </rPh>
    <rPh sb="56" eb="58">
      <t>イジョウ</t>
    </rPh>
    <rPh sb="59" eb="60">
      <t>タッ</t>
    </rPh>
    <phoneticPr fontId="3"/>
  </si>
  <si>
    <t>　訪問介護員等に対し、業務継続計画について周知するとともに、感染症および災害の業務継続計画に係る研修および訓練を定期的(年１回以上)に実施していますか。</t>
    <rPh sb="1" eb="3">
      <t>ホウモン</t>
    </rPh>
    <rPh sb="3" eb="5">
      <t>カイゴ</t>
    </rPh>
    <rPh sb="5" eb="6">
      <t>イン</t>
    </rPh>
    <rPh sb="6" eb="7">
      <t>トウ</t>
    </rPh>
    <rPh sb="8" eb="9">
      <t>タイ</t>
    </rPh>
    <rPh sb="11" eb="13">
      <t>ギョウム</t>
    </rPh>
    <rPh sb="13" eb="15">
      <t>ケイゾク</t>
    </rPh>
    <rPh sb="15" eb="17">
      <t>ケイカク</t>
    </rPh>
    <rPh sb="21" eb="23">
      <t>シュウチ</t>
    </rPh>
    <rPh sb="30" eb="33">
      <t>カンセンショウ</t>
    </rPh>
    <rPh sb="36" eb="38">
      <t>サイガイ</t>
    </rPh>
    <rPh sb="39" eb="45">
      <t>ギョウムケイゾクケイカク</t>
    </rPh>
    <rPh sb="46" eb="47">
      <t>カカ</t>
    </rPh>
    <rPh sb="48" eb="50">
      <t>ケンシュウ</t>
    </rPh>
    <rPh sb="53" eb="55">
      <t>クンレン</t>
    </rPh>
    <rPh sb="56" eb="59">
      <t>テイキテキ</t>
    </rPh>
    <rPh sb="60" eb="61">
      <t>ネン</t>
    </rPh>
    <rPh sb="62" eb="65">
      <t>カイイジョウ</t>
    </rPh>
    <rPh sb="67" eb="69">
      <t>ジッシ</t>
    </rPh>
    <phoneticPr fontId="3"/>
  </si>
  <si>
    <t>　（次の（１）or（２）のどちらかで確認する）</t>
    <rPh sb="2" eb="3">
      <t>ツギ</t>
    </rPh>
    <rPh sb="18" eb="20">
      <t>カクニン</t>
    </rPh>
    <phoneticPr fontId="3"/>
  </si>
  <si>
    <t>（１）常勤換算方法を採用していない事業所</t>
    <rPh sb="3" eb="5">
      <t>ジョウキン</t>
    </rPh>
    <rPh sb="5" eb="7">
      <t>カンサン</t>
    </rPh>
    <rPh sb="7" eb="9">
      <t>ホウホウ</t>
    </rPh>
    <rPh sb="10" eb="12">
      <t>サイヨウ</t>
    </rPh>
    <rPh sb="17" eb="20">
      <t>ジギョウショ</t>
    </rPh>
    <phoneticPr fontId="3"/>
  </si>
  <si>
    <t>（２）常勤換算方法を採用している事業所</t>
    <rPh sb="3" eb="5">
      <t>ジョウキン</t>
    </rPh>
    <rPh sb="5" eb="7">
      <t>カンサン</t>
    </rPh>
    <rPh sb="7" eb="9">
      <t>ホウホウ</t>
    </rPh>
    <rPh sb="10" eb="12">
      <t>サイヨウ</t>
    </rPh>
    <rPh sb="16" eb="19">
      <t>ジギョウショ</t>
    </rPh>
    <phoneticPr fontId="3"/>
  </si>
  <si>
    <t>感染症の予防およびまん延防止のための指針</t>
    <rPh sb="0" eb="3">
      <t>カンセンショウ</t>
    </rPh>
    <rPh sb="4" eb="6">
      <t>ヨボウ</t>
    </rPh>
    <phoneticPr fontId="3"/>
  </si>
  <si>
    <t>条例第3条</t>
    <rPh sb="0" eb="3">
      <t>ジョウレイダイ</t>
    </rPh>
    <rPh sb="4" eb="5">
      <t>ジョウ</t>
    </rPh>
    <phoneticPr fontId="3"/>
  </si>
  <si>
    <t>６ 病院、診療所または訪問看護ステーションの看護師との連携により、２４時間連絡できる体制を確保しており、かつ、必要に応じて訪問介護を行うことができる体制の整備、看取り期における対応方針の策定、看取りに関する研修の実施</t>
    <rPh sb="2" eb="4">
      <t>ビョウイン</t>
    </rPh>
    <rPh sb="5" eb="8">
      <t>シンリョウショ</t>
    </rPh>
    <rPh sb="11" eb="15">
      <t>ホウモンカンゴ</t>
    </rPh>
    <rPh sb="22" eb="25">
      <t>カンゴシ</t>
    </rPh>
    <rPh sb="27" eb="29">
      <t>レンケイ</t>
    </rPh>
    <rPh sb="35" eb="39">
      <t>ジカンレンラク</t>
    </rPh>
    <rPh sb="42" eb="44">
      <t>タイセイ</t>
    </rPh>
    <rPh sb="45" eb="47">
      <t>カクホ</t>
    </rPh>
    <rPh sb="55" eb="57">
      <t>ヒツヨウ</t>
    </rPh>
    <rPh sb="83" eb="84">
      <t>キ</t>
    </rPh>
    <phoneticPr fontId="3"/>
  </si>
  <si>
    <t>□</t>
    <phoneticPr fontId="3"/>
  </si>
  <si>
    <t>あり</t>
    <phoneticPr fontId="3"/>
  </si>
  <si>
    <t xml:space="preserve">２４時間連絡体制協定書
２４時間訪問介護体制
看取り対応方針
看取り研修実施記録
</t>
    <rPh sb="2" eb="4">
      <t>ジカン</t>
    </rPh>
    <rPh sb="4" eb="6">
      <t>レンラク</t>
    </rPh>
    <rPh sb="6" eb="8">
      <t>タイセイ</t>
    </rPh>
    <rPh sb="8" eb="11">
      <t>キョウテイショ</t>
    </rPh>
    <rPh sb="14" eb="16">
      <t>ジカン</t>
    </rPh>
    <rPh sb="16" eb="22">
      <t>ホウモンカイゴタイセイ</t>
    </rPh>
    <rPh sb="23" eb="25">
      <t>ミト</t>
    </rPh>
    <rPh sb="26" eb="30">
      <t>タイオウホウシン</t>
    </rPh>
    <rPh sb="31" eb="33">
      <t>ミト</t>
    </rPh>
    <rPh sb="34" eb="36">
      <t>ケンシュウ</t>
    </rPh>
    <rPh sb="36" eb="38">
      <t>ジッシ</t>
    </rPh>
    <rPh sb="38" eb="40">
      <t>キロク</t>
    </rPh>
    <phoneticPr fontId="3"/>
  </si>
  <si>
    <t>７ 前年度または算定日が属する月の前３月の訪問介護員等総数のうち、介護福祉士の数が３割以上または介護福祉士、実務者研修修了者ならびに介護職員基礎研修課程修了者および１級課程修了者の数が５割以上</t>
    <rPh sb="2" eb="5">
      <t>ゼンネンド</t>
    </rPh>
    <rPh sb="8" eb="10">
      <t>サンテイ</t>
    </rPh>
    <rPh sb="10" eb="11">
      <t>ヒ</t>
    </rPh>
    <rPh sb="12" eb="13">
      <t>ゾク</t>
    </rPh>
    <rPh sb="15" eb="16">
      <t>ツキ</t>
    </rPh>
    <rPh sb="17" eb="18">
      <t>マエ</t>
    </rPh>
    <rPh sb="19" eb="20">
      <t>ツキ</t>
    </rPh>
    <rPh sb="21" eb="23">
      <t>ホウモン</t>
    </rPh>
    <rPh sb="23" eb="25">
      <t>カイゴ</t>
    </rPh>
    <rPh sb="25" eb="26">
      <t>イン</t>
    </rPh>
    <rPh sb="26" eb="27">
      <t>トウ</t>
    </rPh>
    <rPh sb="27" eb="29">
      <t>ソウスウ</t>
    </rPh>
    <rPh sb="33" eb="35">
      <t>カイゴ</t>
    </rPh>
    <rPh sb="35" eb="38">
      <t>フクシシ</t>
    </rPh>
    <rPh sb="39" eb="40">
      <t>スウ</t>
    </rPh>
    <rPh sb="42" eb="43">
      <t>ワリ</t>
    </rPh>
    <rPh sb="43" eb="45">
      <t>イジョウ</t>
    </rPh>
    <rPh sb="48" eb="50">
      <t>カイゴ</t>
    </rPh>
    <rPh sb="50" eb="53">
      <t>フクシシ</t>
    </rPh>
    <rPh sb="54" eb="57">
      <t>ジツムシャ</t>
    </rPh>
    <rPh sb="57" eb="59">
      <t>ケンシュウ</t>
    </rPh>
    <rPh sb="59" eb="62">
      <t>シュウリョウシャ</t>
    </rPh>
    <rPh sb="66" eb="68">
      <t>カイゴ</t>
    </rPh>
    <rPh sb="68" eb="70">
      <t>ショクイン</t>
    </rPh>
    <rPh sb="70" eb="72">
      <t>キソ</t>
    </rPh>
    <rPh sb="72" eb="74">
      <t>ケンシュウ</t>
    </rPh>
    <rPh sb="74" eb="76">
      <t>カテイ</t>
    </rPh>
    <rPh sb="76" eb="79">
      <t>シュウリョウシャ</t>
    </rPh>
    <rPh sb="83" eb="84">
      <t>キュウ</t>
    </rPh>
    <rPh sb="84" eb="86">
      <t>カテイ</t>
    </rPh>
    <rPh sb="86" eb="88">
      <t>シュウリョウ</t>
    </rPh>
    <rPh sb="88" eb="89">
      <t>シャ</t>
    </rPh>
    <rPh sb="90" eb="91">
      <t>カズ</t>
    </rPh>
    <rPh sb="93" eb="94">
      <t>ワリ</t>
    </rPh>
    <rPh sb="94" eb="96">
      <t>イジョウ</t>
    </rPh>
    <phoneticPr fontId="3"/>
  </si>
  <si>
    <t>８ すべてのサービス提供責任者が実務経験３年以上の介護福祉士または実務経験５年以上の実務者研修修了者もしくは介護職員基礎研修課程修了者もしくは１級課程修了者
※１を超えるサービス提供責任者が必要の場合は、２人以上が常勤</t>
    <rPh sb="10" eb="12">
      <t>テイキョウ</t>
    </rPh>
    <rPh sb="12" eb="15">
      <t>セキニンシャ</t>
    </rPh>
    <rPh sb="16" eb="18">
      <t>ジツム</t>
    </rPh>
    <rPh sb="18" eb="20">
      <t>ケイケン</t>
    </rPh>
    <rPh sb="21" eb="22">
      <t>ネン</t>
    </rPh>
    <rPh sb="22" eb="24">
      <t>イジョウ</t>
    </rPh>
    <rPh sb="25" eb="27">
      <t>カイゴ</t>
    </rPh>
    <rPh sb="27" eb="30">
      <t>フクシシ</t>
    </rPh>
    <rPh sb="33" eb="35">
      <t>ジツム</t>
    </rPh>
    <rPh sb="35" eb="37">
      <t>ケイケン</t>
    </rPh>
    <rPh sb="38" eb="41">
      <t>ネンイジョウ</t>
    </rPh>
    <rPh sb="42" eb="45">
      <t>ジツムシャ</t>
    </rPh>
    <rPh sb="45" eb="47">
      <t>ケンシュウ</t>
    </rPh>
    <rPh sb="47" eb="50">
      <t>シュウリョウシャ</t>
    </rPh>
    <rPh sb="54" eb="56">
      <t>カイゴ</t>
    </rPh>
    <rPh sb="56" eb="58">
      <t>ショクイン</t>
    </rPh>
    <rPh sb="58" eb="60">
      <t>キソ</t>
    </rPh>
    <rPh sb="60" eb="62">
      <t>ケンシュウ</t>
    </rPh>
    <rPh sb="62" eb="64">
      <t>カテイ</t>
    </rPh>
    <rPh sb="64" eb="66">
      <t>シュウリョウ</t>
    </rPh>
    <rPh sb="66" eb="67">
      <t>シャ</t>
    </rPh>
    <rPh sb="72" eb="73">
      <t>キュウ</t>
    </rPh>
    <rPh sb="73" eb="75">
      <t>カテイ</t>
    </rPh>
    <rPh sb="75" eb="78">
      <t>シュウリョウシャ</t>
    </rPh>
    <rPh sb="82" eb="83">
      <t>コ</t>
    </rPh>
    <rPh sb="89" eb="91">
      <t>テイキョウ</t>
    </rPh>
    <rPh sb="91" eb="94">
      <t>セキニンシャ</t>
    </rPh>
    <rPh sb="95" eb="97">
      <t>ヒツヨウ</t>
    </rPh>
    <rPh sb="98" eb="100">
      <t>バアイ</t>
    </rPh>
    <rPh sb="103" eb="104">
      <t>ニン</t>
    </rPh>
    <rPh sb="104" eb="106">
      <t>イジョウ</t>
    </rPh>
    <rPh sb="107" eb="109">
      <t>ジョウキン</t>
    </rPh>
    <phoneticPr fontId="3"/>
  </si>
  <si>
    <t>９ 前年度または算定日が属する月の前３月の利用者総数のうち要介護４および５の利用者ならびに認知症日常生活自立度Ⅲ以上の利用者ならびにたん吸引等の行為を必要とする利用者
※「たん吸引等の行為を必要とする利用者」とは、社会福祉士及び介護福祉士法の規定に基づき、たんの吸引等の業務を行うための登録を受けている事業所において、たんの吸引等の行為を必要とする利用者を指す</t>
    <rPh sb="2" eb="5">
      <t>ゼンネンド</t>
    </rPh>
    <rPh sb="45" eb="48">
      <t>ニンチショウ</t>
    </rPh>
    <rPh sb="48" eb="50">
      <t>ニチジョウ</t>
    </rPh>
    <rPh sb="50" eb="52">
      <t>セイカツ</t>
    </rPh>
    <rPh sb="52" eb="54">
      <t>ジリツ</t>
    </rPh>
    <rPh sb="54" eb="55">
      <t>ド</t>
    </rPh>
    <rPh sb="56" eb="58">
      <t>イジョウ</t>
    </rPh>
    <rPh sb="59" eb="62">
      <t>リヨウシャ</t>
    </rPh>
    <rPh sb="68" eb="70">
      <t>キュウイン</t>
    </rPh>
    <rPh sb="70" eb="71">
      <t>トウ</t>
    </rPh>
    <rPh sb="72" eb="74">
      <t>コウイ</t>
    </rPh>
    <rPh sb="75" eb="77">
      <t>ヒツヨウ</t>
    </rPh>
    <rPh sb="80" eb="83">
      <t>リヨウシャ</t>
    </rPh>
    <rPh sb="88" eb="90">
      <t>キュウイン</t>
    </rPh>
    <rPh sb="90" eb="91">
      <t>トウ</t>
    </rPh>
    <rPh sb="92" eb="94">
      <t>コウイ</t>
    </rPh>
    <rPh sb="95" eb="97">
      <t>ヒツヨウ</t>
    </rPh>
    <rPh sb="100" eb="103">
      <t>リヨウシャ</t>
    </rPh>
    <rPh sb="107" eb="109">
      <t>シャカイ</t>
    </rPh>
    <rPh sb="109" eb="111">
      <t>フクシ</t>
    </rPh>
    <rPh sb="111" eb="112">
      <t>シ</t>
    </rPh>
    <rPh sb="112" eb="113">
      <t>オヨ</t>
    </rPh>
    <rPh sb="114" eb="116">
      <t>カイゴ</t>
    </rPh>
    <rPh sb="116" eb="118">
      <t>フクシ</t>
    </rPh>
    <rPh sb="118" eb="119">
      <t>シ</t>
    </rPh>
    <rPh sb="119" eb="120">
      <t>ホウ</t>
    </rPh>
    <rPh sb="121" eb="123">
      <t>キテイ</t>
    </rPh>
    <rPh sb="124" eb="125">
      <t>モト</t>
    </rPh>
    <rPh sb="131" eb="134">
      <t>キュウイントウ</t>
    </rPh>
    <rPh sb="135" eb="137">
      <t>ギョウム</t>
    </rPh>
    <rPh sb="138" eb="139">
      <t>オコナ</t>
    </rPh>
    <rPh sb="143" eb="145">
      <t>トウロク</t>
    </rPh>
    <rPh sb="146" eb="147">
      <t>ウ</t>
    </rPh>
    <rPh sb="162" eb="164">
      <t>キュウイン</t>
    </rPh>
    <rPh sb="164" eb="165">
      <t>トウ</t>
    </rPh>
    <rPh sb="166" eb="168">
      <t>コウイ</t>
    </rPh>
    <rPh sb="174" eb="177">
      <t>リヨウシャ</t>
    </rPh>
    <rPh sb="178" eb="179">
      <t>サ</t>
    </rPh>
    <phoneticPr fontId="3"/>
  </si>
  <si>
    <t>９または10のいずれかに該当</t>
    <rPh sb="12" eb="14">
      <t>ガイトウ</t>
    </rPh>
    <phoneticPr fontId="3"/>
  </si>
  <si>
    <t xml:space="preserve">サービス提供記録等
</t>
    <rPh sb="4" eb="6">
      <t>テイキョウ</t>
    </rPh>
    <rPh sb="6" eb="8">
      <t>キロク</t>
    </rPh>
    <rPh sb="8" eb="9">
      <t>トウ</t>
    </rPh>
    <phoneticPr fontId="3"/>
  </si>
  <si>
    <t>※２　過去１年間に算定実績のある加算・減算の算定について、「点検結果」欄の□にチェックをしてください。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3"/>
  </si>
  <si>
    <t>10 看取り期の利用者への対応実績が1人以上
（併せて６の要件を満たすこと）</t>
    <rPh sb="3" eb="5">
      <t>ミト</t>
    </rPh>
    <rPh sb="24" eb="25">
      <t>アワ</t>
    </rPh>
    <rPh sb="29" eb="31">
      <t>ヨウケン</t>
    </rPh>
    <rPh sb="32" eb="33">
      <t>ミ</t>
    </rPh>
    <phoneticPr fontId="3"/>
  </si>
  <si>
    <t>令和６年４月１日改定後</t>
    <rPh sb="0" eb="2">
      <t>レイワ</t>
    </rPh>
    <rPh sb="3" eb="4">
      <t>ネン</t>
    </rPh>
    <rPh sb="5" eb="6">
      <t>ガツ</t>
    </rPh>
    <rPh sb="7" eb="8">
      <t>ニチ</t>
    </rPh>
    <rPh sb="8" eb="11">
      <t>カイテイゴ</t>
    </rPh>
    <phoneticPr fontId="3"/>
  </si>
  <si>
    <t>７ サービス提供責任者を常勤により配置し、かつ、基準を上回る数の常勤のサービス提供責任者を１人以上配置</t>
    <rPh sb="6" eb="11">
      <t>テイキョウセキニンシャ</t>
    </rPh>
    <rPh sb="12" eb="14">
      <t>ジョウキン</t>
    </rPh>
    <rPh sb="17" eb="19">
      <t>ハイチ</t>
    </rPh>
    <rPh sb="24" eb="51">
      <t>キジュンヲウワマワルスウノジョウキンノサービステイキョウセキニンシャヲ1ニンイジョウハイチ</t>
    </rPh>
    <phoneticPr fontId="3"/>
  </si>
  <si>
    <t>該当</t>
    <rPh sb="0" eb="2">
      <t>ガイトウ</t>
    </rPh>
    <phoneticPr fontId="3"/>
  </si>
  <si>
    <t xml:space="preserve">職員台帳(履歴書)等
</t>
    <rPh sb="0" eb="2">
      <t>ショクイン</t>
    </rPh>
    <rPh sb="2" eb="4">
      <t>ダイチョウ</t>
    </rPh>
    <rPh sb="5" eb="8">
      <t>リレキショ</t>
    </rPh>
    <rPh sb="9" eb="10">
      <t>トウ</t>
    </rPh>
    <phoneticPr fontId="3"/>
  </si>
  <si>
    <t>８ 前年度または算定日が属する月の前３月の訪問介護員等の総数のうち、勤続年数７年以上の者の占める割合が３割以上</t>
    <rPh sb="2" eb="5">
      <t>ゼンネンド</t>
    </rPh>
    <rPh sb="8" eb="10">
      <t>サンテイ</t>
    </rPh>
    <rPh sb="10" eb="11">
      <t>ヒ</t>
    </rPh>
    <rPh sb="12" eb="13">
      <t>ゾク</t>
    </rPh>
    <rPh sb="15" eb="16">
      <t>ツキ</t>
    </rPh>
    <rPh sb="17" eb="18">
      <t>マエ</t>
    </rPh>
    <rPh sb="19" eb="20">
      <t>ツキ</t>
    </rPh>
    <rPh sb="21" eb="23">
      <t>ホウモン</t>
    </rPh>
    <rPh sb="23" eb="25">
      <t>カイゴ</t>
    </rPh>
    <rPh sb="25" eb="26">
      <t>イン</t>
    </rPh>
    <rPh sb="26" eb="27">
      <t>トウ</t>
    </rPh>
    <rPh sb="28" eb="30">
      <t>ソウスウ</t>
    </rPh>
    <rPh sb="34" eb="38">
      <t>キンゾクネンスウ</t>
    </rPh>
    <rPh sb="52" eb="53">
      <t>ワリ</t>
    </rPh>
    <rPh sb="53" eb="55">
      <t>イジョウ</t>
    </rPh>
    <phoneticPr fontId="3"/>
  </si>
  <si>
    <t>７または８のいずれかに該当</t>
    <rPh sb="11" eb="13">
      <t>ガイトウ</t>
    </rPh>
    <phoneticPr fontId="3"/>
  </si>
  <si>
    <t xml:space="preserve">　　　　〃
</t>
    <phoneticPr fontId="3"/>
  </si>
  <si>
    <t>特定事業所加算（Ⅳ）</t>
    <rPh sb="0" eb="2">
      <t>トクテイ</t>
    </rPh>
    <rPh sb="2" eb="5">
      <t>ジギョウショ</t>
    </rPh>
    <rPh sb="5" eb="7">
      <t>カサン</t>
    </rPh>
    <phoneticPr fontId="3"/>
  </si>
  <si>
    <t>【+3/100】</t>
    <phoneticPr fontId="3"/>
  </si>
  <si>
    <t>特定事業所加算（Ⅴ）</t>
    <phoneticPr fontId="3"/>
  </si>
  <si>
    <t>　　　　　 【+3/100】</t>
    <phoneticPr fontId="3"/>
  </si>
  <si>
    <t>７ 通常の事業の実施地域内であって中山間地域等に居住する者に対して、継続的にサービスを提供</t>
    <rPh sb="2" eb="17">
      <t>ツウジョウノジギョウノシ</t>
    </rPh>
    <rPh sb="17" eb="18">
      <t>チュウ</t>
    </rPh>
    <rPh sb="18" eb="20">
      <t>サンカン</t>
    </rPh>
    <rPh sb="20" eb="22">
      <t>チイキ</t>
    </rPh>
    <rPh sb="22" eb="23">
      <t>トウ</t>
    </rPh>
    <rPh sb="24" eb="26">
      <t>キョジュウ</t>
    </rPh>
    <rPh sb="28" eb="29">
      <t>モノ</t>
    </rPh>
    <rPh sb="30" eb="31">
      <t>タイ</t>
    </rPh>
    <rPh sb="34" eb="37">
      <t>ケイゾクテキ</t>
    </rPh>
    <rPh sb="43" eb="45">
      <t>テイキョウ</t>
    </rPh>
    <phoneticPr fontId="3"/>
  </si>
  <si>
    <t>８ 利用者の心身の状況またはその家族等を取り巻く環境の変化に応じて、訪問介護事業所のサービス提供責任者等が起点となり随時介護支援専門員、医療関係職種等と共同し、訪問介護計画の見直しを実施</t>
    <rPh sb="2" eb="5">
      <t>リヨウシャ</t>
    </rPh>
    <rPh sb="18" eb="19">
      <t>トウ</t>
    </rPh>
    <rPh sb="34" eb="41">
      <t>ホウモンカイゴジギョウショ</t>
    </rPh>
    <rPh sb="46" eb="51">
      <t>テイキョウセキニンシャ</t>
    </rPh>
    <rPh sb="51" eb="52">
      <t>トウ</t>
    </rPh>
    <rPh sb="72" eb="74">
      <t>ショクシュ</t>
    </rPh>
    <rPh sb="80" eb="82">
      <t>ホウモン</t>
    </rPh>
    <rPh sb="87" eb="89">
      <t>ミナオ</t>
    </rPh>
    <rPh sb="91" eb="93">
      <t>ジッシ</t>
    </rPh>
    <phoneticPr fontId="3"/>
  </si>
  <si>
    <t xml:space="preserve">サービス提供記録等
</t>
    <rPh sb="4" eb="6">
      <t>テイキョウ</t>
    </rPh>
    <rPh sb="6" eb="8">
      <t>キロク</t>
    </rPh>
    <rPh sb="8" eb="9">
      <t>トウ</t>
    </rPh>
    <phoneticPr fontId="3"/>
  </si>
  <si>
    <t>業務継続計画未実施減算
　　　　　【*99/100】</t>
    <rPh sb="0" eb="6">
      <t>ギョウムケイゾクケイカク</t>
    </rPh>
    <rPh sb="6" eb="11">
      <t>ミジッシゲンサン</t>
    </rPh>
    <phoneticPr fontId="3"/>
  </si>
  <si>
    <t>感染症や非常災害の発生時において、利用者に対するサービスの提供を継続的に実施するための、および非常時の体制で早期の業務再開を図るための計画（業務継続計画）を未策定
（令和７年３月３１日まで減算適用なし）</t>
    <rPh sb="0" eb="3">
      <t>カンセンショウ</t>
    </rPh>
    <rPh sb="4" eb="8">
      <t>ヒジョウサイガイ</t>
    </rPh>
    <rPh sb="9" eb="12">
      <t>ハッセイジ</t>
    </rPh>
    <rPh sb="17" eb="20">
      <t>リヨウシャ</t>
    </rPh>
    <rPh sb="32" eb="35">
      <t>ケイゾクテキ</t>
    </rPh>
    <rPh sb="36" eb="38">
      <t>ジッシ</t>
    </rPh>
    <rPh sb="78" eb="79">
      <t>ミ</t>
    </rPh>
    <rPh sb="83" eb="85">
      <t>レイワ</t>
    </rPh>
    <phoneticPr fontId="3"/>
  </si>
  <si>
    <t xml:space="preserve">業務継続計画
</t>
    <rPh sb="0" eb="6">
      <t>ギョウムケイゾクケイカク</t>
    </rPh>
    <phoneticPr fontId="3"/>
  </si>
  <si>
    <t>高齢者虐待防止措置未実施減算
　　　　　【*99/100】</t>
    <rPh sb="0" eb="14">
      <t>コウレイシャギャクタイボウシソチミジッシゲンサン</t>
    </rPh>
    <phoneticPr fontId="3"/>
  </si>
  <si>
    <t>虐待の防止のための対策を検討する委員会を定期的に開催するとともに、その結果について、従業者に周知</t>
    <rPh sb="0" eb="2">
      <t>ギャクタイ</t>
    </rPh>
    <rPh sb="35" eb="37">
      <t>ケッカ</t>
    </rPh>
    <rPh sb="42" eb="45">
      <t>ジュウギョウシャ</t>
    </rPh>
    <rPh sb="46" eb="48">
      <t>シュウチ</t>
    </rPh>
    <phoneticPr fontId="3"/>
  </si>
  <si>
    <t>虐待の防止のための指針を整備</t>
    <rPh sb="0" eb="2">
      <t>ギャクタイ</t>
    </rPh>
    <phoneticPr fontId="3"/>
  </si>
  <si>
    <t>従業者に対し、虐待の防止のための研修を定期的に実施</t>
    <rPh sb="0" eb="3">
      <t>ジュウギョウシャ</t>
    </rPh>
    <phoneticPr fontId="3"/>
  </si>
  <si>
    <t>上記措置を適切に実施するための担当者を設置</t>
    <rPh sb="0" eb="2">
      <t>ジョウキ</t>
    </rPh>
    <phoneticPr fontId="3"/>
  </si>
  <si>
    <t>委員会記録</t>
    <rPh sb="0" eb="5">
      <t>イインカイキロク</t>
    </rPh>
    <phoneticPr fontId="3"/>
  </si>
  <si>
    <t>虐待防止のための指針</t>
    <rPh sb="0" eb="2">
      <t>ギャクタイ</t>
    </rPh>
    <rPh sb="2" eb="4">
      <t>ボウシ</t>
    </rPh>
    <rPh sb="8" eb="10">
      <t>シシン</t>
    </rPh>
    <phoneticPr fontId="3"/>
  </si>
  <si>
    <t>研修計画、記録</t>
    <rPh sb="0" eb="4">
      <t>ケンシュウケイカク</t>
    </rPh>
    <rPh sb="5" eb="7">
      <t>キロク</t>
    </rPh>
    <phoneticPr fontId="3"/>
  </si>
  <si>
    <t>担当者名</t>
    <rPh sb="0" eb="4">
      <t>タントウシャメイ</t>
    </rPh>
    <phoneticPr fontId="3"/>
  </si>
  <si>
    <t>利用者総数のうち介護を必要とする認知症者の対象者（日常生活自立度ランクⅡ以上の者である）の割合が５割以上</t>
    <phoneticPr fontId="3"/>
  </si>
  <si>
    <t>留意事項の伝達又は技術的指導に係る会議を定期的に実施</t>
    <phoneticPr fontId="3"/>
  </si>
  <si>
    <t>利用者総数のうち介護を必要とする認知症者の対象者（日常生活自立度ランクⅢ以上の者である）の割合が２割以上</t>
    <phoneticPr fontId="3"/>
  </si>
  <si>
    <t>介護職員、看護職員毎の認知症ケアに関する研修計画の作成および研修の実施</t>
    <phoneticPr fontId="3"/>
  </si>
  <si>
    <t>従業者が口腔の健康状態の評価を実施した場合において、利用者の同意を得て、歯科医療機関および介護支援専門員に対し、当該評価の結果を情報提供</t>
    <rPh sb="0" eb="3">
      <t>ジュウギョウシャ</t>
    </rPh>
    <rPh sb="26" eb="29">
      <t>リヨウシャ</t>
    </rPh>
    <rPh sb="30" eb="32">
      <t>ドウイ</t>
    </rPh>
    <rPh sb="33" eb="34">
      <t>エ</t>
    </rPh>
    <rPh sb="36" eb="42">
      <t>シカイリョウキカン</t>
    </rPh>
    <rPh sb="45" eb="52">
      <t>カイゴシエンセンモンイン</t>
    </rPh>
    <rPh sb="53" eb="54">
      <t>タイ</t>
    </rPh>
    <rPh sb="56" eb="60">
      <t>トウガイヒョウカ</t>
    </rPh>
    <rPh sb="61" eb="63">
      <t>ケッカ</t>
    </rPh>
    <rPh sb="64" eb="68">
      <t>ジョウホウテイキョウ</t>
    </rPh>
    <phoneticPr fontId="3"/>
  </si>
  <si>
    <t>情報提供書</t>
    <rPh sb="0" eb="5">
      <t>ジョウホウテイキョウショ</t>
    </rPh>
    <phoneticPr fontId="3"/>
  </si>
  <si>
    <t>口腔の健康状態に係る評価を行うに当たって、歯科訪問診療料の算定の実績がある歯科医療機関の歯科医師または歯科医師の指示を受けた歯科衛生士が、従業者からの相談等に対応する体制を確保し、その旨を文書で取決め</t>
    <rPh sb="0" eb="2">
      <t>コウクウ</t>
    </rPh>
    <rPh sb="21" eb="23">
      <t>シカ</t>
    </rPh>
    <rPh sb="23" eb="25">
      <t>ホウモン</t>
    </rPh>
    <rPh sb="25" eb="27">
      <t>シンリョウ</t>
    </rPh>
    <rPh sb="27" eb="28">
      <t>リョウ</t>
    </rPh>
    <rPh sb="29" eb="31">
      <t>サンテイ</t>
    </rPh>
    <rPh sb="32" eb="34">
      <t>ジッセキ</t>
    </rPh>
    <rPh sb="37" eb="39">
      <t>シカ</t>
    </rPh>
    <rPh sb="39" eb="41">
      <t>イリョウ</t>
    </rPh>
    <rPh sb="41" eb="43">
      <t>キカン</t>
    </rPh>
    <rPh sb="44" eb="48">
      <t>シカイシ</t>
    </rPh>
    <rPh sb="92" eb="93">
      <t>ムネ</t>
    </rPh>
    <phoneticPr fontId="3"/>
  </si>
  <si>
    <t>取決書</t>
    <rPh sb="0" eb="2">
      <t>トリキ</t>
    </rPh>
    <rPh sb="2" eb="3">
      <t>ショ</t>
    </rPh>
    <phoneticPr fontId="3"/>
  </si>
  <si>
    <t>認知症専門ケア加算(Ⅰ)
　　　　【+3単位/日】</t>
    <rPh sb="0" eb="3">
      <t>ニンチショウ</t>
    </rPh>
    <rPh sb="3" eb="5">
      <t>センモン</t>
    </rPh>
    <rPh sb="7" eb="9">
      <t>カサン</t>
    </rPh>
    <rPh sb="20" eb="22">
      <t>タンイ</t>
    </rPh>
    <rPh sb="23" eb="24">
      <t>ヒ</t>
    </rPh>
    <phoneticPr fontId="3"/>
  </si>
  <si>
    <t>認知症専門ケア加算(Ⅱ)
　　　　【+4単位/日】</t>
    <rPh sb="0" eb="3">
      <t>ニンチショウ</t>
    </rPh>
    <rPh sb="3" eb="5">
      <t>センモン</t>
    </rPh>
    <rPh sb="7" eb="9">
      <t>カサン</t>
    </rPh>
    <rPh sb="20" eb="22">
      <t>タンイ</t>
    </rPh>
    <rPh sb="23" eb="24">
      <t>ヒ</t>
    </rPh>
    <phoneticPr fontId="3"/>
  </si>
  <si>
    <t>口腔連携強化加算
　　　　【+50単位/回】
　　　１月に１回限り</t>
    <rPh sb="0" eb="8">
      <t>コウクウレンケイキョウカカサン</t>
    </rPh>
    <rPh sb="17" eb="19">
      <t>タンイ</t>
    </rPh>
    <rPh sb="20" eb="21">
      <t>カイ</t>
    </rPh>
    <rPh sb="27" eb="28">
      <t>ツキ</t>
    </rPh>
    <rPh sb="30" eb="32">
      <t>カイカギ</t>
    </rPh>
    <phoneticPr fontId="3"/>
  </si>
  <si>
    <t>　　　　④【*88/100】</t>
    <phoneticPr fontId="3"/>
  </si>
  <si>
    <t>④正当な理由なく、前６月間に提供した訪問介護サービスの提供総数のうち、事業所と同一敷地内または隣接する敷地内に所在する建物に居住する者（②に該当する場合を除く）に提供されたものの占める割合が９割以上</t>
    <rPh sb="1" eb="3">
      <t>セイトウ</t>
    </rPh>
    <rPh sb="4" eb="6">
      <t>リユウ</t>
    </rPh>
    <rPh sb="9" eb="10">
      <t>ゼン</t>
    </rPh>
    <rPh sb="11" eb="13">
      <t>ツキカン</t>
    </rPh>
    <rPh sb="14" eb="16">
      <t>テイキョウ</t>
    </rPh>
    <rPh sb="18" eb="22">
      <t>ホウモンカイゴ</t>
    </rPh>
    <rPh sb="27" eb="31">
      <t>テイキョウソウスウ</t>
    </rPh>
    <rPh sb="35" eb="38">
      <t>ジギョウショ</t>
    </rPh>
    <rPh sb="39" eb="44">
      <t>ドウイツシキチナイ</t>
    </rPh>
    <rPh sb="70" eb="72">
      <t>ガイトウ</t>
    </rPh>
    <rPh sb="74" eb="76">
      <t>バアイ</t>
    </rPh>
    <rPh sb="77" eb="78">
      <t>ノゾ</t>
    </rPh>
    <rPh sb="81" eb="83">
      <t>テイキョウ</t>
    </rPh>
    <rPh sb="89" eb="90">
      <t>シ</t>
    </rPh>
    <rPh sb="92" eb="94">
      <t>ワリアイ</t>
    </rPh>
    <rPh sb="96" eb="99">
      <t>ワリイジョウ</t>
    </rPh>
    <phoneticPr fontId="3"/>
  </si>
  <si>
    <t>①事業所と同一の敷地内または隣接する敷地内の建物もしくは同一建物に居住する利用者（②および④除く）</t>
    <rPh sb="1" eb="4">
      <t>ジギョウショ</t>
    </rPh>
    <rPh sb="5" eb="7">
      <t>ドウイツ</t>
    </rPh>
    <rPh sb="8" eb="10">
      <t>シキチ</t>
    </rPh>
    <rPh sb="10" eb="11">
      <t>ナイ</t>
    </rPh>
    <rPh sb="14" eb="16">
      <t>リンセツ</t>
    </rPh>
    <rPh sb="18" eb="20">
      <t>シキチ</t>
    </rPh>
    <rPh sb="20" eb="21">
      <t>ナイ</t>
    </rPh>
    <rPh sb="22" eb="24">
      <t>タテモノ</t>
    </rPh>
    <rPh sb="28" eb="30">
      <t>ドウイツ</t>
    </rPh>
    <rPh sb="30" eb="32">
      <t>タテモノ</t>
    </rPh>
    <rPh sb="33" eb="35">
      <t>キョジュウ</t>
    </rPh>
    <rPh sb="37" eb="40">
      <t>リヨウシャ</t>
    </rPh>
    <rPh sb="46" eb="47">
      <t>ノゾ</t>
    </rPh>
    <phoneticPr fontId="3"/>
  </si>
  <si>
    <t>中山間地域等に居住する者へのサービス提供加算
　　　　　【+5/100】</t>
    <rPh sb="0" eb="1">
      <t>チュウ</t>
    </rPh>
    <rPh sb="1" eb="3">
      <t>サンカン</t>
    </rPh>
    <rPh sb="3" eb="5">
      <t>チイキ</t>
    </rPh>
    <rPh sb="5" eb="6">
      <t>トウ</t>
    </rPh>
    <rPh sb="7" eb="8">
      <t>イ</t>
    </rPh>
    <rPh sb="8" eb="9">
      <t>ス</t>
    </rPh>
    <rPh sb="11" eb="12">
      <t>モノ</t>
    </rPh>
    <rPh sb="18" eb="20">
      <t>テイキョウ</t>
    </rPh>
    <rPh sb="20" eb="22">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</si>
</sst>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 "/>
    <numFmt numFmtId="178" formatCode="#,##0&quot;円／人月&quot;"/>
    <numFmt numFmtId="179" formatCode="0.0"/>
    <numFmt numFmtId="180" formatCode="#,##0.0#"/>
    <numFmt numFmtId="181" formatCode="0&quot;月&quot;"/>
    <numFmt numFmtId="182" formatCode="#,##0&quot;人&quot;"/>
    <numFmt numFmtId="183" formatCode="#,##0.##"/>
    <numFmt numFmtId="184" formatCode="#,##0.0;[Red]\-#,##0.0"/>
    <numFmt numFmtId="185" formatCode="0.0&quot;人以上&quot;"/>
    <numFmt numFmtId="186" formatCode="#,##0.0&quot;人&quot;"/>
  </numFmts>
  <fonts count="6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20"/>
      <name val="ＭＳ Ｐゴシック"/>
      <family val="3"/>
      <charset val="128"/>
    </font>
    <font>
      <sz val="8"/>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b/>
      <sz val="10"/>
      <color indexed="8"/>
      <name val="ＭＳ Ｐゴシック"/>
      <family val="3"/>
      <charset val="128"/>
    </font>
    <font>
      <sz val="10"/>
      <color indexed="8"/>
      <name val="ＭＳ Ｐゴシック"/>
      <family val="3"/>
      <charset val="128"/>
    </font>
    <font>
      <sz val="8"/>
      <color indexed="8"/>
      <name val="ＭＳ Ｐゴシック"/>
      <family val="3"/>
      <charset val="128"/>
    </font>
    <font>
      <b/>
      <sz val="20"/>
      <color indexed="8"/>
      <name val="ＭＳ ゴシック"/>
      <family val="3"/>
      <charset val="128"/>
    </font>
    <font>
      <sz val="11"/>
      <color indexed="8"/>
      <name val="ＭＳ ゴシック"/>
      <family val="3"/>
      <charset val="128"/>
    </font>
    <font>
      <sz val="13"/>
      <name val="ＭＳ Ｐゴシック"/>
      <family val="3"/>
      <charset val="128"/>
    </font>
    <font>
      <sz val="8"/>
      <name val="ＭＳ ゴシック"/>
      <family val="3"/>
      <charset val="128"/>
    </font>
    <font>
      <sz val="9"/>
      <name val="ＭＳ Ｐ明朝"/>
      <family val="1"/>
      <charset val="128"/>
    </font>
    <font>
      <sz val="11"/>
      <name val="ＭＳ 明朝"/>
      <family val="1"/>
      <charset val="128"/>
    </font>
    <font>
      <sz val="11"/>
      <name val="ＭＳ Ｐ明朝"/>
      <family val="1"/>
      <charset val="128"/>
    </font>
    <font>
      <sz val="10"/>
      <name val="ＭＳ ゴシック"/>
      <family val="3"/>
      <charset val="128"/>
    </font>
    <font>
      <sz val="9"/>
      <name val="ＭＳ ゴシック"/>
      <family val="3"/>
      <charset val="128"/>
    </font>
    <font>
      <u/>
      <sz val="11"/>
      <color indexed="8"/>
      <name val="ＭＳ 明朝"/>
      <family val="1"/>
      <charset val="128"/>
    </font>
    <font>
      <sz val="9"/>
      <name val="ＭＳ 明朝"/>
      <family val="1"/>
      <charset val="128"/>
    </font>
    <font>
      <sz val="8"/>
      <name val="ＭＳ Ｐ明朝"/>
      <family val="1"/>
      <charset val="128"/>
    </font>
    <font>
      <sz val="8"/>
      <name val="ＭＳ 明朝"/>
      <family val="1"/>
      <charset val="128"/>
    </font>
    <font>
      <strike/>
      <sz val="9"/>
      <name val="ＭＳ Ｐ明朝"/>
      <family val="1"/>
      <charset val="128"/>
    </font>
    <font>
      <b/>
      <sz val="16"/>
      <name val="HGSｺﾞｼｯｸM"/>
      <family val="3"/>
      <charset val="128"/>
    </font>
    <font>
      <sz val="11"/>
      <color theme="1"/>
      <name val="ＭＳ Ｐゴシック"/>
      <family val="3"/>
      <charset val="128"/>
      <scheme val="minor"/>
    </font>
    <font>
      <sz val="11"/>
      <color rgb="FFFF0000"/>
      <name val="ＭＳ ゴシック"/>
      <family val="3"/>
      <charset val="128"/>
    </font>
    <font>
      <sz val="11"/>
      <color theme="1"/>
      <name val="ＭＳ Ｐ明朝"/>
      <family val="1"/>
      <charset val="128"/>
    </font>
    <font>
      <sz val="12"/>
      <color theme="1"/>
      <name val="ＭＳ ゴシック"/>
      <family val="3"/>
      <charset val="128"/>
    </font>
    <font>
      <sz val="9"/>
      <color theme="1"/>
      <name val="ＭＳ Ｐ明朝"/>
      <family val="1"/>
      <charset val="128"/>
    </font>
    <font>
      <sz val="10"/>
      <color theme="1"/>
      <name val="ＭＳ Ｐ明朝"/>
      <family val="1"/>
      <charset val="128"/>
    </font>
    <font>
      <sz val="6"/>
      <color theme="1"/>
      <name val="ＭＳ Ｐ明朝"/>
      <family val="1"/>
      <charset val="128"/>
    </font>
    <font>
      <sz val="11"/>
      <color theme="1"/>
      <name val="ＭＳ ゴシック"/>
      <family val="3"/>
      <charset val="128"/>
    </font>
    <font>
      <sz val="11"/>
      <color theme="1"/>
      <name val="ＭＳ 明朝"/>
      <family val="1"/>
      <charset val="128"/>
    </font>
    <font>
      <sz val="11"/>
      <color rgb="FFFF0000"/>
      <name val="ＭＳ Ｐゴシック"/>
      <family val="3"/>
      <charset val="128"/>
    </font>
    <font>
      <sz val="7"/>
      <color theme="1"/>
      <name val="ＭＳ Ｐ明朝"/>
      <family val="1"/>
      <charset val="128"/>
    </font>
    <font>
      <u/>
      <sz val="11"/>
      <color theme="1"/>
      <name val="ＭＳ 明朝"/>
      <family val="1"/>
      <charset val="128"/>
    </font>
    <font>
      <sz val="10"/>
      <color theme="1"/>
      <name val="ＭＳ 明朝"/>
      <family val="1"/>
      <charset val="128"/>
    </font>
    <font>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2"/>
      <color rgb="FFFF0000"/>
      <name val="HGSｺﾞｼｯｸM"/>
      <family val="3"/>
      <charset val="128"/>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4"/>
      <color theme="1"/>
      <name val="ＭＳ Ｐゴシック"/>
      <family val="2"/>
      <charset val="128"/>
      <scheme val="minor"/>
    </font>
    <font>
      <u/>
      <sz val="11"/>
      <name val="ＭＳ ゴシック"/>
      <family val="3"/>
      <charset val="128"/>
    </font>
    <font>
      <u/>
      <sz val="9"/>
      <name val="ＭＳ Ｐ明朝"/>
      <family val="1"/>
      <charset val="128"/>
    </font>
    <font>
      <b/>
      <sz val="11"/>
      <name val="ＭＳ ゴシック"/>
      <family val="3"/>
      <charset val="128"/>
    </font>
  </fonts>
  <fills count="13">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3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right/>
      <top style="dotted">
        <color indexed="64"/>
      </top>
      <bottom/>
      <diagonal/>
    </border>
    <border>
      <left/>
      <right/>
      <top style="dotted">
        <color indexed="64"/>
      </top>
      <bottom style="thin">
        <color indexed="64"/>
      </bottom>
      <diagonal/>
    </border>
    <border>
      <left style="dotted">
        <color indexed="64"/>
      </left>
      <right style="thin">
        <color indexed="64"/>
      </right>
      <top/>
      <bottom/>
      <diagonal/>
    </border>
    <border>
      <left/>
      <right/>
      <top/>
      <bottom style="dotted">
        <color indexed="64"/>
      </bottom>
      <diagonal/>
    </border>
    <border>
      <left/>
      <right/>
      <top style="dotted">
        <color indexed="64"/>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bottom style="hair">
        <color indexed="64"/>
      </bottom>
      <diagonal/>
    </border>
  </borders>
  <cellStyleXfs count="17">
    <xf numFmtId="0" fontId="0" fillId="0" borderId="0"/>
    <xf numFmtId="38" fontId="2" fillId="0" borderId="0" applyFont="0" applyFill="0" applyBorder="0" applyAlignment="0" applyProtection="0"/>
    <xf numFmtId="0" fontId="12" fillId="0" borderId="0">
      <alignment vertical="center"/>
    </xf>
    <xf numFmtId="0" fontId="12" fillId="0" borderId="0">
      <alignment vertical="center"/>
    </xf>
    <xf numFmtId="0" fontId="3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1141">
    <xf numFmtId="0" fontId="0" fillId="0" borderId="0" xfId="0"/>
    <xf numFmtId="0" fontId="7" fillId="0" borderId="0" xfId="0" applyFont="1"/>
    <xf numFmtId="0" fontId="2" fillId="0" borderId="0" xfId="0" applyFont="1"/>
    <xf numFmtId="0" fontId="6" fillId="0" borderId="0" xfId="0" applyFont="1"/>
    <xf numFmtId="0" fontId="0" fillId="0" borderId="0" xfId="0" applyAlignment="1">
      <alignment horizontal="center"/>
    </xf>
    <xf numFmtId="0" fontId="11" fillId="0" borderId="0" xfId="0" applyFont="1"/>
    <xf numFmtId="0" fontId="0" fillId="0" borderId="0" xfId="0" applyAlignment="1">
      <alignment vertical="center"/>
    </xf>
    <xf numFmtId="0" fontId="0" fillId="2" borderId="5" xfId="0" applyFill="1" applyBorder="1" applyAlignment="1">
      <alignment horizontal="center" vertical="center"/>
    </xf>
    <xf numFmtId="0" fontId="0" fillId="0" borderId="0" xfId="0" applyAlignment="1">
      <alignment horizontal="right" vertical="center"/>
    </xf>
    <xf numFmtId="0" fontId="0" fillId="0" borderId="7"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5" xfId="0" applyBorder="1" applyAlignment="1">
      <alignment horizontal="center" vertical="center"/>
    </xf>
    <xf numFmtId="49" fontId="13" fillId="0" borderId="0" xfId="0" applyNumberFormat="1" applyFont="1"/>
    <xf numFmtId="0" fontId="13" fillId="0" borderId="0" xfId="0" applyFont="1"/>
    <xf numFmtId="0" fontId="15" fillId="0" borderId="0" xfId="0" applyFont="1"/>
    <xf numFmtId="0" fontId="13" fillId="0" borderId="0" xfId="12" applyFont="1">
      <alignment vertical="center"/>
    </xf>
    <xf numFmtId="0" fontId="4" fillId="0" borderId="23" xfId="10" applyFont="1" applyBorder="1" applyAlignment="1">
      <alignment vertical="center" wrapText="1" shrinkToFit="1"/>
    </xf>
    <xf numFmtId="0" fontId="18" fillId="0" borderId="0" xfId="10" applyFont="1">
      <alignment vertical="center"/>
    </xf>
    <xf numFmtId="0" fontId="18" fillId="0" borderId="5" xfId="10" applyFont="1" applyBorder="1">
      <alignment vertical="center"/>
    </xf>
    <xf numFmtId="0" fontId="4" fillId="0" borderId="0" xfId="8" applyFont="1" applyAlignment="1">
      <alignment vertical="center" wrapText="1"/>
    </xf>
    <xf numFmtId="0" fontId="4" fillId="0" borderId="0" xfId="8" applyFont="1" applyAlignment="1">
      <alignment vertical="center" wrapText="1" shrinkToFit="1"/>
    </xf>
    <xf numFmtId="0" fontId="4" fillId="0" borderId="0" xfId="8" applyFont="1" applyAlignment="1">
      <alignment horizontal="center" vertical="center" wrapText="1"/>
    </xf>
    <xf numFmtId="0" fontId="4" fillId="0" borderId="0" xfId="8" applyFont="1" applyAlignment="1">
      <alignment horizontal="center" vertical="center" shrinkToFit="1"/>
    </xf>
    <xf numFmtId="0" fontId="4" fillId="0" borderId="0" xfId="8" applyFont="1">
      <alignment vertical="center"/>
    </xf>
    <xf numFmtId="0" fontId="13" fillId="4" borderId="5" xfId="9" applyFont="1" applyFill="1" applyBorder="1" applyAlignment="1">
      <alignment horizontal="center" vertical="center" shrinkToFit="1"/>
    </xf>
    <xf numFmtId="0" fontId="6" fillId="0" borderId="0" xfId="0" applyFont="1" applyAlignment="1">
      <alignment horizontal="center"/>
    </xf>
    <xf numFmtId="0" fontId="0" fillId="0" borderId="0" xfId="0" applyAlignment="1">
      <alignment horizontal="left"/>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wrapText="1"/>
    </xf>
    <xf numFmtId="0" fontId="13" fillId="0" borderId="0" xfId="10" applyFont="1">
      <alignment vertical="center"/>
    </xf>
    <xf numFmtId="0" fontId="13" fillId="0" borderId="5" xfId="5" applyFont="1" applyBorder="1" applyAlignment="1">
      <alignment horizontal="center" vertical="center"/>
    </xf>
    <xf numFmtId="0" fontId="13" fillId="0" borderId="7" xfId="10" applyFont="1" applyBorder="1">
      <alignment vertical="center"/>
    </xf>
    <xf numFmtId="0" fontId="4" fillId="5" borderId="24" xfId="6" applyFont="1" applyFill="1" applyBorder="1" applyAlignment="1">
      <alignment horizontal="center" vertical="center" wrapText="1"/>
    </xf>
    <xf numFmtId="0" fontId="4" fillId="5" borderId="25" xfId="6" applyFont="1" applyFill="1" applyBorder="1" applyAlignment="1">
      <alignment horizontal="left" vertical="center" shrinkToFit="1"/>
    </xf>
    <xf numFmtId="0" fontId="4" fillId="5" borderId="26" xfId="6" applyFont="1" applyFill="1" applyBorder="1" applyAlignment="1">
      <alignment vertical="center" wrapText="1"/>
    </xf>
    <xf numFmtId="0" fontId="4" fillId="5" borderId="27" xfId="6" applyFont="1" applyFill="1" applyBorder="1" applyAlignment="1">
      <alignment horizontal="center" vertical="center" wrapText="1"/>
    </xf>
    <xf numFmtId="0" fontId="4" fillId="5" borderId="28" xfId="6" applyFont="1" applyFill="1" applyBorder="1" applyAlignment="1">
      <alignment horizontal="left" vertical="center" shrinkToFit="1"/>
    </xf>
    <xf numFmtId="0" fontId="13" fillId="0" borderId="29" xfId="5" applyFont="1" applyBorder="1" applyAlignment="1">
      <alignment horizontal="center" vertical="center"/>
    </xf>
    <xf numFmtId="0" fontId="18" fillId="0" borderId="29" xfId="10" applyFont="1" applyBorder="1" applyAlignment="1">
      <alignment horizontal="center" vertical="center"/>
    </xf>
    <xf numFmtId="0" fontId="33" fillId="0" borderId="0" xfId="10" applyFont="1">
      <alignment vertical="center"/>
    </xf>
    <xf numFmtId="0" fontId="4" fillId="0" borderId="0" xfId="7" applyFont="1">
      <alignment vertical="center"/>
    </xf>
    <xf numFmtId="0" fontId="4" fillId="5" borderId="24" xfId="7" applyFont="1" applyFill="1" applyBorder="1" applyAlignment="1">
      <alignment horizontal="center" vertical="center" wrapText="1"/>
    </xf>
    <xf numFmtId="0" fontId="4" fillId="5" borderId="25" xfId="7" applyFont="1" applyFill="1" applyBorder="1" applyAlignment="1">
      <alignment horizontal="left" vertical="center" shrinkToFit="1"/>
    </xf>
    <xf numFmtId="0" fontId="24" fillId="5" borderId="23" xfId="7" applyFont="1" applyFill="1" applyBorder="1" applyAlignment="1">
      <alignment horizontal="left" vertical="center" wrapText="1"/>
    </xf>
    <xf numFmtId="0" fontId="4" fillId="4" borderId="23" xfId="0" applyFont="1" applyFill="1" applyBorder="1" applyAlignment="1">
      <alignment horizontal="center" vertical="center" wrapText="1"/>
    </xf>
    <xf numFmtId="0" fontId="4" fillId="5" borderId="30" xfId="7" applyFont="1" applyFill="1" applyBorder="1" applyAlignment="1">
      <alignment horizontal="center" vertical="center" wrapText="1"/>
    </xf>
    <xf numFmtId="0" fontId="4" fillId="5" borderId="31" xfId="7" applyFont="1" applyFill="1" applyBorder="1" applyAlignment="1">
      <alignment horizontal="left" vertical="center" shrinkToFit="1"/>
    </xf>
    <xf numFmtId="0" fontId="24" fillId="5" borderId="26" xfId="7" applyFont="1" applyFill="1" applyBorder="1" applyAlignment="1">
      <alignment horizontal="left" vertical="center" wrapText="1"/>
    </xf>
    <xf numFmtId="0" fontId="4" fillId="4" borderId="26" xfId="0" applyFont="1" applyFill="1" applyBorder="1" applyAlignment="1">
      <alignment horizontal="center" vertical="center" wrapText="1"/>
    </xf>
    <xf numFmtId="0" fontId="18" fillId="0" borderId="11" xfId="10" applyFont="1" applyBorder="1" applyAlignment="1">
      <alignment horizontal="center" vertical="center"/>
    </xf>
    <xf numFmtId="0" fontId="13" fillId="0" borderId="29" xfId="5" applyFont="1" applyBorder="1">
      <alignment vertical="center"/>
    </xf>
    <xf numFmtId="0" fontId="13" fillId="0" borderId="11" xfId="5" applyFont="1" applyBorder="1">
      <alignment vertical="center"/>
    </xf>
    <xf numFmtId="0" fontId="18" fillId="0" borderId="32" xfId="10" applyFont="1" applyBorder="1" applyAlignment="1">
      <alignment horizontal="center" vertical="center"/>
    </xf>
    <xf numFmtId="0" fontId="18" fillId="0" borderId="32" xfId="10" applyFont="1" applyBorder="1">
      <alignment vertical="center"/>
    </xf>
    <xf numFmtId="0" fontId="18" fillId="0" borderId="29" xfId="10" applyFont="1" applyBorder="1">
      <alignment vertical="center"/>
    </xf>
    <xf numFmtId="0" fontId="4" fillId="0" borderId="33" xfId="10" applyFont="1" applyBorder="1" applyAlignment="1">
      <alignment horizontal="center" vertical="center" wrapText="1"/>
    </xf>
    <xf numFmtId="0" fontId="4" fillId="0" borderId="34" xfId="10" applyFont="1" applyBorder="1" applyAlignment="1">
      <alignment horizontal="left" vertical="center" shrinkToFit="1"/>
    </xf>
    <xf numFmtId="0" fontId="24" fillId="0" borderId="23" xfId="10" applyFont="1" applyBorder="1" applyAlignment="1">
      <alignment vertical="center" wrapText="1"/>
    </xf>
    <xf numFmtId="0" fontId="4" fillId="0" borderId="35" xfId="10" applyFont="1" applyBorder="1" applyAlignment="1">
      <alignment vertical="center" wrapText="1" shrinkToFit="1"/>
    </xf>
    <xf numFmtId="0" fontId="24" fillId="0" borderId="36" xfId="10" applyFont="1" applyBorder="1" applyAlignment="1">
      <alignment vertical="center" wrapText="1"/>
    </xf>
    <xf numFmtId="0" fontId="4" fillId="0" borderId="29" xfId="10" applyFont="1" applyBorder="1" applyAlignment="1">
      <alignment vertical="center" wrapText="1"/>
    </xf>
    <xf numFmtId="0" fontId="4" fillId="0" borderId="37" xfId="10" applyFont="1" applyBorder="1" applyAlignment="1">
      <alignment vertical="center" wrapText="1" shrinkToFit="1"/>
    </xf>
    <xf numFmtId="0" fontId="4" fillId="0" borderId="36" xfId="10" applyFont="1" applyBorder="1" applyAlignment="1">
      <alignment vertical="center" wrapText="1" shrinkToFit="1"/>
    </xf>
    <xf numFmtId="0" fontId="4" fillId="0" borderId="38" xfId="10" applyFont="1" applyBorder="1" applyAlignment="1">
      <alignment horizontal="left" vertical="center" shrinkToFit="1"/>
    </xf>
    <xf numFmtId="0" fontId="4" fillId="0" borderId="39" xfId="10" applyFont="1" applyBorder="1" applyAlignment="1">
      <alignment horizontal="center" vertical="center" wrapText="1"/>
    </xf>
    <xf numFmtId="0" fontId="4" fillId="0" borderId="40" xfId="10" applyFont="1" applyBorder="1" applyAlignment="1">
      <alignment horizontal="left" vertical="center" shrinkToFit="1"/>
    </xf>
    <xf numFmtId="0" fontId="24" fillId="0" borderId="37" xfId="10" applyFont="1" applyBorder="1" applyAlignment="1">
      <alignment vertical="center" wrapText="1"/>
    </xf>
    <xf numFmtId="0" fontId="4" fillId="0" borderId="36" xfId="10" applyFont="1" applyBorder="1" applyAlignment="1">
      <alignment vertical="center" wrapText="1"/>
    </xf>
    <xf numFmtId="0" fontId="4" fillId="0" borderId="32" xfId="10" applyFont="1" applyBorder="1" applyAlignment="1">
      <alignment vertical="center" wrapText="1"/>
    </xf>
    <xf numFmtId="0" fontId="4" fillId="0" borderId="41" xfId="10" applyFont="1" applyBorder="1" applyAlignment="1">
      <alignment horizontal="center" vertical="center" wrapText="1"/>
    </xf>
    <xf numFmtId="0" fontId="4" fillId="0" borderId="25" xfId="10" applyFont="1" applyBorder="1" applyAlignment="1">
      <alignment horizontal="left" vertical="center" shrinkToFit="1"/>
    </xf>
    <xf numFmtId="0" fontId="24" fillId="5" borderId="5" xfId="10" applyFont="1" applyFill="1" applyBorder="1" applyAlignment="1">
      <alignment vertical="center" wrapText="1"/>
    </xf>
    <xf numFmtId="0" fontId="4" fillId="0" borderId="32" xfId="10" applyFont="1" applyBorder="1" applyAlignment="1">
      <alignment horizontal="left" vertical="center" wrapText="1"/>
    </xf>
    <xf numFmtId="0" fontId="24" fillId="5" borderId="29" xfId="10" applyFont="1" applyFill="1" applyBorder="1" applyAlignment="1">
      <alignment vertical="center" wrapText="1"/>
    </xf>
    <xf numFmtId="0" fontId="4" fillId="0" borderId="29" xfId="10" applyFont="1" applyBorder="1" applyAlignment="1">
      <alignment horizontal="left" vertical="center" wrapText="1"/>
    </xf>
    <xf numFmtId="0" fontId="4" fillId="0" borderId="29" xfId="10" applyFont="1" applyBorder="1" applyAlignment="1">
      <alignment vertical="center" wrapText="1" shrinkToFit="1"/>
    </xf>
    <xf numFmtId="0" fontId="24" fillId="5" borderId="36" xfId="10" applyFont="1" applyFill="1" applyBorder="1" applyAlignment="1">
      <alignment vertical="center" wrapText="1"/>
    </xf>
    <xf numFmtId="0" fontId="4" fillId="0" borderId="11" xfId="10" applyFont="1" applyBorder="1" applyAlignment="1">
      <alignment vertical="center" wrapText="1"/>
    </xf>
    <xf numFmtId="0" fontId="24" fillId="5" borderId="26" xfId="10" applyFont="1" applyFill="1" applyBorder="1" applyAlignment="1">
      <alignment vertical="center" wrapText="1"/>
    </xf>
    <xf numFmtId="0" fontId="4" fillId="0" borderId="5" xfId="10" applyFont="1" applyBorder="1" applyAlignment="1">
      <alignment vertical="center" wrapText="1"/>
    </xf>
    <xf numFmtId="0" fontId="4" fillId="0" borderId="5" xfId="10" applyFont="1" applyBorder="1" applyAlignment="1">
      <alignment vertical="center" wrapText="1" shrinkToFit="1"/>
    </xf>
    <xf numFmtId="0" fontId="4" fillId="0" borderId="22" xfId="10" applyFont="1" applyBorder="1" applyAlignment="1">
      <alignment horizontal="left" vertical="center" shrinkToFit="1"/>
    </xf>
    <xf numFmtId="0" fontId="4" fillId="5" borderId="5" xfId="10" applyFont="1" applyFill="1" applyBorder="1" applyAlignment="1">
      <alignment vertical="center" wrapText="1"/>
    </xf>
    <xf numFmtId="0" fontId="4" fillId="0" borderId="24" xfId="10" applyFont="1" applyBorder="1" applyAlignment="1">
      <alignment horizontal="center" vertical="center" wrapText="1"/>
    </xf>
    <xf numFmtId="0" fontId="24" fillId="5" borderId="23" xfId="10" applyFont="1" applyFill="1" applyBorder="1" applyAlignment="1">
      <alignment vertical="center" wrapText="1"/>
    </xf>
    <xf numFmtId="0" fontId="4" fillId="0" borderId="29" xfId="10" applyFont="1" applyBorder="1" applyAlignment="1">
      <alignment horizontal="right" vertical="center" wrapText="1"/>
    </xf>
    <xf numFmtId="0" fontId="4" fillId="0" borderId="11" xfId="10" applyFont="1" applyBorder="1" applyAlignment="1">
      <alignment horizontal="right" vertical="center" wrapText="1"/>
    </xf>
    <xf numFmtId="0" fontId="4" fillId="0" borderId="26" xfId="10" applyFont="1" applyBorder="1" applyAlignment="1">
      <alignment vertical="center" wrapText="1" shrinkToFit="1"/>
    </xf>
    <xf numFmtId="0" fontId="4" fillId="0" borderId="30" xfId="10" applyFont="1" applyBorder="1" applyAlignment="1">
      <alignment horizontal="center" vertical="center" wrapText="1"/>
    </xf>
    <xf numFmtId="0" fontId="4" fillId="0" borderId="31" xfId="10" applyFont="1" applyBorder="1" applyAlignment="1">
      <alignment horizontal="left" vertical="center" shrinkToFit="1"/>
    </xf>
    <xf numFmtId="0" fontId="4" fillId="0" borderId="42" xfId="10" applyFont="1" applyBorder="1" applyAlignment="1">
      <alignment horizontal="left" vertical="center" shrinkToFit="1"/>
    </xf>
    <xf numFmtId="0" fontId="24" fillId="5" borderId="37" xfId="10" applyFont="1" applyFill="1" applyBorder="1" applyAlignment="1">
      <alignment vertical="center" wrapText="1"/>
    </xf>
    <xf numFmtId="0" fontId="4" fillId="0" borderId="36" xfId="10" applyFont="1" applyBorder="1" applyAlignment="1">
      <alignment horizontal="left" vertical="center" wrapText="1" shrinkToFit="1"/>
    </xf>
    <xf numFmtId="0" fontId="4" fillId="7" borderId="29" xfId="10" applyFont="1" applyFill="1" applyBorder="1" applyAlignment="1">
      <alignment vertical="center" wrapText="1" shrinkToFit="1"/>
    </xf>
    <xf numFmtId="0" fontId="4" fillId="7" borderId="36" xfId="10" applyFont="1" applyFill="1" applyBorder="1" applyAlignment="1">
      <alignment vertical="center" wrapText="1" shrinkToFit="1"/>
    </xf>
    <xf numFmtId="0" fontId="4" fillId="7" borderId="36" xfId="10" applyFont="1" applyFill="1" applyBorder="1" applyAlignment="1">
      <alignment horizontal="left" vertical="center" wrapText="1" shrinkToFit="1"/>
    </xf>
    <xf numFmtId="0" fontId="4" fillId="0" borderId="45" xfId="10" applyFont="1" applyBorder="1" applyAlignment="1">
      <alignment horizontal="left" vertical="center" shrinkToFit="1"/>
    </xf>
    <xf numFmtId="0" fontId="4" fillId="0" borderId="11" xfId="10" applyFont="1" applyBorder="1" applyAlignment="1">
      <alignment vertical="center" wrapText="1" shrinkToFit="1"/>
    </xf>
    <xf numFmtId="0" fontId="4" fillId="5" borderId="23" xfId="7" applyFont="1" applyFill="1" applyBorder="1" applyAlignment="1">
      <alignment vertical="center" wrapText="1"/>
    </xf>
    <xf numFmtId="0" fontId="4" fillId="5" borderId="26" xfId="7" applyFont="1" applyFill="1" applyBorder="1" applyAlignment="1">
      <alignment vertical="center" wrapText="1"/>
    </xf>
    <xf numFmtId="0" fontId="4" fillId="0" borderId="46" xfId="10" applyFont="1" applyBorder="1" applyAlignment="1">
      <alignment horizontal="center" vertical="center" wrapText="1"/>
    </xf>
    <xf numFmtId="0" fontId="4" fillId="0" borderId="47" xfId="10" applyFont="1" applyBorder="1" applyAlignment="1">
      <alignment horizontal="center" vertical="center" wrapText="1"/>
    </xf>
    <xf numFmtId="0" fontId="4" fillId="0" borderId="44" xfId="10" applyFont="1" applyBorder="1" applyAlignment="1">
      <alignment horizontal="left" vertical="center" shrinkToFit="1"/>
    </xf>
    <xf numFmtId="0" fontId="24" fillId="0" borderId="26" xfId="10" applyFont="1" applyBorder="1" applyAlignment="1">
      <alignment vertical="center" wrapText="1"/>
    </xf>
    <xf numFmtId="0" fontId="4" fillId="0" borderId="29" xfId="10" applyFont="1" applyBorder="1" applyAlignment="1">
      <alignment vertical="top" wrapText="1"/>
    </xf>
    <xf numFmtId="0" fontId="4" fillId="0" borderId="0" xfId="10" applyFont="1" applyAlignment="1">
      <alignment horizontal="center" vertical="center" wrapText="1"/>
    </xf>
    <xf numFmtId="0" fontId="4" fillId="0" borderId="48" xfId="10" applyFont="1" applyBorder="1" applyAlignment="1">
      <alignment horizontal="left" vertical="center" shrinkToFit="1"/>
    </xf>
    <xf numFmtId="0" fontId="24" fillId="0" borderId="29" xfId="10" applyFont="1" applyBorder="1" applyAlignment="1">
      <alignment vertical="center" wrapText="1"/>
    </xf>
    <xf numFmtId="0" fontId="4" fillId="0" borderId="32" xfId="0" applyFont="1" applyBorder="1" applyAlignment="1">
      <alignment vertical="center"/>
    </xf>
    <xf numFmtId="0" fontId="4" fillId="0" borderId="35" xfId="0" applyFont="1" applyBorder="1" applyAlignment="1">
      <alignment vertical="center" wrapText="1"/>
    </xf>
    <xf numFmtId="0" fontId="4" fillId="0" borderId="49" xfId="0" applyFont="1" applyBorder="1" applyAlignment="1">
      <alignment horizontal="center" vertical="center" wrapText="1"/>
    </xf>
    <xf numFmtId="0" fontId="4" fillId="0" borderId="43" xfId="0" applyFont="1" applyBorder="1" applyAlignment="1">
      <alignment horizontal="left" vertical="center" shrinkToFit="1"/>
    </xf>
    <xf numFmtId="0" fontId="24" fillId="0" borderId="35" xfId="0" applyFont="1" applyBorder="1" applyAlignment="1">
      <alignment horizontal="left" vertical="center" wrapText="1"/>
    </xf>
    <xf numFmtId="0" fontId="4" fillId="0" borderId="0" xfId="0" applyFont="1"/>
    <xf numFmtId="0" fontId="4" fillId="0" borderId="29" xfId="0" applyFont="1" applyBorder="1" applyAlignment="1">
      <alignment vertical="center"/>
    </xf>
    <xf numFmtId="0" fontId="4" fillId="0" borderId="36" xfId="0" applyFont="1" applyBorder="1" applyAlignment="1">
      <alignment vertical="center" wrapText="1"/>
    </xf>
    <xf numFmtId="0" fontId="4" fillId="0" borderId="50" xfId="0" applyFont="1" applyBorder="1" applyAlignment="1">
      <alignment horizontal="center" vertical="center" wrapText="1"/>
    </xf>
    <xf numFmtId="0" fontId="4" fillId="0" borderId="38" xfId="0" applyFont="1" applyBorder="1" applyAlignment="1">
      <alignment horizontal="left" vertical="center" shrinkToFit="1"/>
    </xf>
    <xf numFmtId="0" fontId="4" fillId="0" borderId="36" xfId="0" applyFont="1" applyBorder="1" applyAlignment="1">
      <alignment horizontal="left" vertical="center" wrapText="1"/>
    </xf>
    <xf numFmtId="0" fontId="4" fillId="0" borderId="37" xfId="0" applyFont="1" applyBorder="1" applyAlignment="1">
      <alignment vertical="center" wrapText="1"/>
    </xf>
    <xf numFmtId="0" fontId="4" fillId="0" borderId="39" xfId="0" applyFont="1" applyBorder="1" applyAlignment="1">
      <alignment horizontal="center" vertical="center" wrapText="1"/>
    </xf>
    <xf numFmtId="0" fontId="4" fillId="0" borderId="45" xfId="0" applyFont="1" applyBorder="1" applyAlignment="1">
      <alignment horizontal="left" vertical="center" shrinkToFit="1"/>
    </xf>
    <xf numFmtId="0" fontId="20" fillId="0" borderId="37" xfId="0" applyFont="1" applyBorder="1" applyAlignment="1">
      <alignment horizontal="left" vertical="center" wrapText="1"/>
    </xf>
    <xf numFmtId="0" fontId="4" fillId="0" borderId="33" xfId="0" applyFont="1" applyBorder="1" applyAlignment="1">
      <alignment horizontal="center" vertical="center" wrapText="1"/>
    </xf>
    <xf numFmtId="0" fontId="24" fillId="0" borderId="36" xfId="0" applyFont="1" applyBorder="1" applyAlignment="1">
      <alignment horizontal="left" vertical="center" wrapText="1"/>
    </xf>
    <xf numFmtId="0" fontId="4" fillId="0" borderId="51" xfId="0" applyFont="1" applyBorder="1" applyAlignment="1">
      <alignment horizontal="center" vertical="center" wrapText="1"/>
    </xf>
    <xf numFmtId="0" fontId="4" fillId="0" borderId="48" xfId="0" applyFont="1" applyBorder="1" applyAlignment="1">
      <alignment horizontal="left" vertical="center" shrinkToFit="1"/>
    </xf>
    <xf numFmtId="0" fontId="4" fillId="0" borderId="29" xfId="0" applyFont="1" applyBorder="1" applyAlignment="1">
      <alignment horizontal="left" vertical="center" wrapText="1"/>
    </xf>
    <xf numFmtId="0" fontId="4" fillId="0" borderId="52"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37" xfId="0" applyFont="1" applyBorder="1" applyAlignment="1">
      <alignment horizontal="left" vertical="center" wrapText="1"/>
    </xf>
    <xf numFmtId="0" fontId="4" fillId="0" borderId="11" xfId="0" applyFont="1" applyBorder="1" applyAlignment="1">
      <alignment vertical="center"/>
    </xf>
    <xf numFmtId="0" fontId="4" fillId="0" borderId="11" xfId="0" applyFont="1" applyBorder="1" applyAlignment="1">
      <alignment vertical="center" wrapText="1"/>
    </xf>
    <xf numFmtId="0" fontId="4" fillId="0" borderId="26" xfId="0" applyFont="1" applyBorder="1" applyAlignment="1">
      <alignment vertical="center" wrapText="1"/>
    </xf>
    <xf numFmtId="0" fontId="4" fillId="0" borderId="30" xfId="0" applyFont="1" applyBorder="1" applyAlignment="1">
      <alignment horizontal="center" vertical="center" wrapText="1"/>
    </xf>
    <xf numFmtId="0" fontId="4" fillId="0" borderId="44" xfId="0" applyFont="1" applyBorder="1" applyAlignment="1">
      <alignment horizontal="left" vertical="center" shrinkToFit="1"/>
    </xf>
    <xf numFmtId="0" fontId="4" fillId="0" borderId="0" xfId="11" applyFont="1">
      <alignment vertical="center"/>
    </xf>
    <xf numFmtId="0" fontId="4" fillId="0" borderId="53" xfId="0" applyFont="1" applyBorder="1" applyAlignment="1">
      <alignment horizontal="left" vertical="center" shrinkToFit="1"/>
    </xf>
    <xf numFmtId="0" fontId="20" fillId="0" borderId="36" xfId="0" applyFont="1" applyBorder="1" applyAlignment="1">
      <alignment horizontal="left" vertical="center" wrapText="1"/>
    </xf>
    <xf numFmtId="0" fontId="24" fillId="0" borderId="26" xfId="0" applyFont="1" applyBorder="1" applyAlignment="1">
      <alignment horizontal="left" vertical="center" wrapText="1"/>
    </xf>
    <xf numFmtId="0" fontId="4" fillId="0" borderId="23" xfId="0" applyFont="1" applyBorder="1" applyAlignment="1">
      <alignment vertical="center" wrapText="1"/>
    </xf>
    <xf numFmtId="0" fontId="4" fillId="0" borderId="54" xfId="0" applyFont="1" applyBorder="1" applyAlignment="1">
      <alignment horizontal="center" vertical="center" wrapText="1"/>
    </xf>
    <xf numFmtId="0" fontId="24" fillId="0" borderId="23" xfId="0" applyFont="1" applyBorder="1" applyAlignment="1">
      <alignment horizontal="left" vertical="center" wrapText="1"/>
    </xf>
    <xf numFmtId="0" fontId="4" fillId="0" borderId="27" xfId="0" applyFont="1" applyBorder="1" applyAlignment="1">
      <alignment horizontal="center" vertical="center" wrapText="1"/>
    </xf>
    <xf numFmtId="0" fontId="4" fillId="0" borderId="35" xfId="0" applyFont="1" applyBorder="1" applyAlignment="1">
      <alignment horizontal="left" vertical="center" wrapText="1"/>
    </xf>
    <xf numFmtId="0" fontId="4" fillId="0" borderId="55" xfId="0" applyFont="1" applyBorder="1" applyAlignment="1">
      <alignment vertical="center" wrapText="1" shrinkToFit="1"/>
    </xf>
    <xf numFmtId="177" fontId="4" fillId="0" borderId="55" xfId="0" applyNumberFormat="1" applyFont="1" applyBorder="1" applyAlignment="1">
      <alignment horizontal="center" vertical="center" wrapText="1"/>
    </xf>
    <xf numFmtId="0" fontId="24" fillId="0" borderId="23" xfId="0" applyFont="1" applyBorder="1" applyAlignment="1">
      <alignment vertical="center" wrapText="1"/>
    </xf>
    <xf numFmtId="0" fontId="4" fillId="0" borderId="52" xfId="0" applyFont="1" applyBorder="1" applyAlignment="1">
      <alignment vertical="center" wrapText="1" shrinkToFit="1"/>
    </xf>
    <xf numFmtId="177" fontId="4" fillId="0" borderId="52" xfId="0" applyNumberFormat="1" applyFont="1" applyBorder="1" applyAlignment="1">
      <alignment horizontal="center" vertical="center" wrapText="1"/>
    </xf>
    <xf numFmtId="0" fontId="4" fillId="0" borderId="29" xfId="0" applyFont="1" applyBorder="1" applyAlignment="1">
      <alignment vertical="center" shrinkToFit="1"/>
    </xf>
    <xf numFmtId="0" fontId="24" fillId="0" borderId="36" xfId="0" applyFont="1" applyBorder="1" applyAlignment="1">
      <alignment vertical="center" wrapText="1"/>
    </xf>
    <xf numFmtId="0" fontId="4" fillId="0" borderId="56" xfId="0" applyFont="1" applyBorder="1" applyAlignment="1">
      <alignment vertical="center" wrapText="1" shrinkToFit="1"/>
    </xf>
    <xf numFmtId="177" fontId="4" fillId="0" borderId="33" xfId="0" applyNumberFormat="1" applyFont="1" applyBorder="1" applyAlignment="1">
      <alignment horizontal="center" vertical="center" wrapText="1"/>
    </xf>
    <xf numFmtId="177" fontId="4" fillId="0" borderId="51" xfId="0" applyNumberFormat="1" applyFont="1" applyBorder="1" applyAlignment="1">
      <alignment horizontal="center" vertical="center" wrapText="1"/>
    </xf>
    <xf numFmtId="0" fontId="20" fillId="0" borderId="35" xfId="0" applyFont="1" applyBorder="1" applyAlignment="1">
      <alignment horizontal="left" vertical="center" wrapText="1"/>
    </xf>
    <xf numFmtId="177" fontId="4" fillId="0" borderId="56" xfId="0" applyNumberFormat="1" applyFont="1" applyBorder="1" applyAlignment="1">
      <alignment horizontal="center" vertical="center" wrapText="1"/>
    </xf>
    <xf numFmtId="0" fontId="18" fillId="0" borderId="29" xfId="0" applyFont="1" applyBorder="1" applyAlignment="1">
      <alignment horizontal="center" vertical="center"/>
    </xf>
    <xf numFmtId="0" fontId="4" fillId="0" borderId="56" xfId="0" applyFont="1" applyBorder="1" applyAlignment="1">
      <alignment horizontal="left" vertical="center" wrapText="1" indent="1" shrinkToFit="1"/>
    </xf>
    <xf numFmtId="0" fontId="24" fillId="0" borderId="35" xfId="0" applyFont="1" applyBorder="1" applyAlignment="1">
      <alignment vertical="center" wrapText="1"/>
    </xf>
    <xf numFmtId="0" fontId="4" fillId="0" borderId="38" xfId="0" applyFont="1" applyBorder="1" applyAlignment="1">
      <alignment horizontal="left" vertical="center" wrapText="1" shrinkToFit="1"/>
    </xf>
    <xf numFmtId="177" fontId="4" fillId="0" borderId="52" xfId="0" applyNumberFormat="1" applyFont="1" applyBorder="1" applyAlignment="1">
      <alignment horizontal="center" vertical="top" wrapText="1"/>
    </xf>
    <xf numFmtId="0" fontId="8" fillId="4" borderId="5"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0" borderId="0" xfId="10" applyFont="1">
      <alignment vertical="center"/>
    </xf>
    <xf numFmtId="0" fontId="24" fillId="0" borderId="35" xfId="0" applyFont="1" applyBorder="1" applyAlignment="1">
      <alignment vertical="top" wrapText="1"/>
    </xf>
    <xf numFmtId="0" fontId="24" fillId="0" borderId="23" xfId="0" applyFont="1" applyBorder="1" applyAlignment="1">
      <alignment vertical="top" wrapText="1"/>
    </xf>
    <xf numFmtId="0" fontId="24" fillId="0" borderId="29" xfId="0" applyFont="1" applyBorder="1" applyAlignment="1">
      <alignment horizontal="left" vertical="center" wrapText="1"/>
    </xf>
    <xf numFmtId="0" fontId="24" fillId="0" borderId="32" xfId="0" applyFont="1" applyBorder="1" applyAlignment="1">
      <alignment vertical="center" wrapText="1"/>
    </xf>
    <xf numFmtId="0" fontId="24" fillId="0" borderId="36" xfId="0" applyFont="1" applyBorder="1" applyAlignment="1">
      <alignment vertical="top" wrapText="1"/>
    </xf>
    <xf numFmtId="0" fontId="4" fillId="0" borderId="49" xfId="10" applyFont="1" applyBorder="1" applyAlignment="1">
      <alignment horizontal="center" vertical="center" wrapText="1"/>
    </xf>
    <xf numFmtId="0" fontId="4" fillId="0" borderId="43" xfId="10" applyFont="1" applyBorder="1" applyAlignment="1">
      <alignment horizontal="left" vertical="center" shrinkToFit="1"/>
    </xf>
    <xf numFmtId="0" fontId="24" fillId="0" borderId="35" xfId="10" applyFont="1" applyBorder="1" applyAlignment="1">
      <alignment vertical="center" wrapText="1"/>
    </xf>
    <xf numFmtId="0" fontId="4" fillId="0" borderId="35" xfId="0" applyFont="1" applyBorder="1" applyAlignment="1">
      <alignment vertical="center" wrapText="1" shrinkToFit="1"/>
    </xf>
    <xf numFmtId="177" fontId="4" fillId="0" borderId="57" xfId="0" applyNumberFormat="1" applyFont="1" applyBorder="1" applyAlignment="1">
      <alignment horizontal="center" vertical="center" wrapText="1"/>
    </xf>
    <xf numFmtId="0" fontId="4" fillId="0" borderId="58" xfId="0" applyFont="1" applyBorder="1" applyAlignment="1">
      <alignment horizontal="left" vertical="center" shrinkToFit="1"/>
    </xf>
    <xf numFmtId="0" fontId="4" fillId="0" borderId="59" xfId="0" applyFont="1" applyBorder="1" applyAlignment="1">
      <alignment horizontal="center" vertical="center" wrapText="1"/>
    </xf>
    <xf numFmtId="0" fontId="24" fillId="0" borderId="11" xfId="0" applyFont="1" applyBorder="1" applyAlignment="1">
      <alignment horizontal="left" vertical="center" wrapText="1"/>
    </xf>
    <xf numFmtId="0" fontId="18" fillId="0" borderId="11" xfId="0" applyFont="1" applyBorder="1" applyAlignment="1">
      <alignment horizontal="center" vertical="center"/>
    </xf>
    <xf numFmtId="0" fontId="34" fillId="0" borderId="0" xfId="4" applyFont="1" applyAlignment="1">
      <alignment vertical="center" shrinkToFit="1"/>
    </xf>
    <xf numFmtId="0" fontId="34" fillId="0" borderId="0" xfId="4" applyFont="1">
      <alignment vertical="center"/>
    </xf>
    <xf numFmtId="0" fontId="36" fillId="0" borderId="0" xfId="4" applyFont="1">
      <alignment vertical="center"/>
    </xf>
    <xf numFmtId="0" fontId="37" fillId="0" borderId="60" xfId="4" applyFont="1" applyBorder="1" applyAlignment="1">
      <alignment horizontal="center" vertical="center" shrinkToFit="1"/>
    </xf>
    <xf numFmtId="0" fontId="38" fillId="0" borderId="61" xfId="4" applyFont="1" applyBorder="1" applyAlignment="1">
      <alignment horizontal="center" vertical="center" shrinkToFit="1"/>
    </xf>
    <xf numFmtId="0" fontId="38" fillId="0" borderId="62" xfId="4" applyFont="1" applyBorder="1" applyAlignment="1">
      <alignment horizontal="center" vertical="center" wrapText="1" shrinkToFit="1"/>
    </xf>
    <xf numFmtId="0" fontId="39" fillId="0" borderId="7" xfId="4" applyFont="1" applyBorder="1">
      <alignment vertical="center"/>
    </xf>
    <xf numFmtId="0" fontId="34" fillId="0" borderId="21" xfId="4" applyFont="1" applyBorder="1">
      <alignment vertical="center"/>
    </xf>
    <xf numFmtId="0" fontId="40" fillId="0" borderId="21" xfId="4" applyFont="1" applyBorder="1" applyAlignment="1">
      <alignment vertical="center" shrinkToFit="1"/>
    </xf>
    <xf numFmtId="0" fontId="40" fillId="0" borderId="21" xfId="4" applyFont="1" applyBorder="1">
      <alignment vertical="center"/>
    </xf>
    <xf numFmtId="0" fontId="36" fillId="0" borderId="21" xfId="4" applyFont="1" applyBorder="1">
      <alignment vertical="center"/>
    </xf>
    <xf numFmtId="0" fontId="34" fillId="0" borderId="21" xfId="4" applyFont="1" applyBorder="1" applyAlignment="1">
      <alignment vertical="center" shrinkToFit="1"/>
    </xf>
    <xf numFmtId="0" fontId="36" fillId="0" borderId="22" xfId="4" applyFont="1" applyBorder="1">
      <alignment vertical="center"/>
    </xf>
    <xf numFmtId="0" fontId="36" fillId="0" borderId="32" xfId="4" applyFont="1" applyBorder="1" applyAlignment="1">
      <alignment vertical="top" wrapText="1"/>
    </xf>
    <xf numFmtId="0" fontId="40" fillId="0" borderId="51" xfId="4" applyFont="1" applyBorder="1" applyAlignment="1">
      <alignment vertical="top" wrapText="1"/>
    </xf>
    <xf numFmtId="0" fontId="40" fillId="0" borderId="0" xfId="4" applyFont="1" applyAlignment="1">
      <alignment vertical="top" wrapText="1"/>
    </xf>
    <xf numFmtId="0" fontId="40" fillId="0" borderId="40" xfId="4" applyFont="1" applyBorder="1" applyAlignment="1">
      <alignment vertical="top" wrapText="1"/>
    </xf>
    <xf numFmtId="0" fontId="36" fillId="0" borderId="29" xfId="4" applyFont="1" applyBorder="1" applyAlignment="1">
      <alignment vertical="top" wrapText="1"/>
    </xf>
    <xf numFmtId="0" fontId="21" fillId="0" borderId="29" xfId="4" applyFont="1" applyBorder="1" applyAlignment="1">
      <alignment vertical="top" wrapText="1"/>
    </xf>
    <xf numFmtId="0" fontId="40" fillId="0" borderId="40" xfId="4" applyFont="1" applyBorder="1" applyAlignment="1">
      <alignment horizontal="right" vertical="top" wrapText="1"/>
    </xf>
    <xf numFmtId="0" fontId="40" fillId="0" borderId="0" xfId="4" applyFont="1" applyAlignment="1">
      <alignment horizontal="right" vertical="top" wrapText="1"/>
    </xf>
    <xf numFmtId="0" fontId="34" fillId="0" borderId="51" xfId="4" applyFont="1" applyBorder="1" applyAlignment="1">
      <alignment vertical="top" wrapText="1"/>
    </xf>
    <xf numFmtId="0" fontId="34" fillId="0" borderId="0" xfId="4" applyFont="1" applyAlignment="1">
      <alignment vertical="top" wrapText="1"/>
    </xf>
    <xf numFmtId="0" fontId="34" fillId="0" borderId="40" xfId="4" applyFont="1" applyBorder="1" applyAlignment="1">
      <alignment vertical="top" wrapText="1"/>
    </xf>
    <xf numFmtId="0" fontId="36" fillId="0" borderId="29" xfId="4" applyFont="1" applyBorder="1">
      <alignment vertical="center"/>
    </xf>
    <xf numFmtId="0" fontId="21" fillId="0" borderId="29" xfId="4" applyFont="1" applyBorder="1">
      <alignment vertical="center"/>
    </xf>
    <xf numFmtId="0" fontId="33" fillId="0" borderId="51" xfId="4" applyFont="1" applyBorder="1" applyAlignment="1">
      <alignment horizontal="left" vertical="center" shrinkToFit="1"/>
    </xf>
    <xf numFmtId="0" fontId="33" fillId="0" borderId="0" xfId="4" applyFont="1" applyAlignment="1">
      <alignment horizontal="left" vertical="center" shrinkToFit="1"/>
    </xf>
    <xf numFmtId="0" fontId="33" fillId="0" borderId="40" xfId="4" applyFont="1" applyBorder="1" applyAlignment="1">
      <alignment horizontal="left" vertical="center" shrinkToFit="1"/>
    </xf>
    <xf numFmtId="0" fontId="34" fillId="0" borderId="63" xfId="4" applyFont="1" applyBorder="1" applyAlignment="1">
      <alignment horizontal="center" vertical="top" shrinkToFit="1"/>
    </xf>
    <xf numFmtId="0" fontId="34" fillId="0" borderId="64" xfId="4" applyFont="1" applyBorder="1" applyAlignment="1">
      <alignment horizontal="center" vertical="top" shrinkToFit="1"/>
    </xf>
    <xf numFmtId="0" fontId="34" fillId="0" borderId="65" xfId="4" applyFont="1" applyBorder="1" applyAlignment="1">
      <alignment horizontal="center" vertical="top" shrinkToFit="1"/>
    </xf>
    <xf numFmtId="0" fontId="36" fillId="0" borderId="66" xfId="4" applyFont="1" applyBorder="1" applyAlignment="1">
      <alignment vertical="top" wrapText="1"/>
    </xf>
    <xf numFmtId="0" fontId="21" fillId="0" borderId="66" xfId="4" applyFont="1" applyBorder="1" applyAlignment="1">
      <alignment vertical="top" wrapText="1"/>
    </xf>
    <xf numFmtId="0" fontId="40" fillId="0" borderId="67" xfId="4" applyFont="1" applyBorder="1" applyAlignment="1">
      <alignment vertical="top" wrapText="1"/>
    </xf>
    <xf numFmtId="0" fontId="40" fillId="0" borderId="68" xfId="4" applyFont="1" applyBorder="1" applyAlignment="1">
      <alignment vertical="top" wrapText="1"/>
    </xf>
    <xf numFmtId="0" fontId="40" fillId="0" borderId="69" xfId="4" applyFont="1" applyBorder="1" applyAlignment="1">
      <alignment vertical="top" wrapText="1"/>
    </xf>
    <xf numFmtId="0" fontId="36" fillId="0" borderId="70" xfId="4" applyFont="1" applyBorder="1" applyAlignment="1">
      <alignment vertical="top" wrapText="1"/>
    </xf>
    <xf numFmtId="0" fontId="21" fillId="0" borderId="70" xfId="4" applyFont="1" applyBorder="1" applyAlignment="1">
      <alignment vertical="top" wrapText="1"/>
    </xf>
    <xf numFmtId="0" fontId="34" fillId="0" borderId="51" xfId="4" applyFont="1" applyBorder="1" applyAlignment="1">
      <alignment vertical="center" shrinkToFit="1"/>
    </xf>
    <xf numFmtId="0" fontId="34" fillId="0" borderId="40" xfId="4" applyFont="1" applyBorder="1">
      <alignment vertical="center"/>
    </xf>
    <xf numFmtId="0" fontId="40" fillId="0" borderId="51" xfId="4" applyFont="1" applyBorder="1" applyAlignment="1">
      <alignment vertical="center" shrinkToFit="1"/>
    </xf>
    <xf numFmtId="0" fontId="40" fillId="0" borderId="0" xfId="4" applyFont="1">
      <alignment vertical="center"/>
    </xf>
    <xf numFmtId="0" fontId="40" fillId="0" borderId="40" xfId="4" applyFont="1" applyBorder="1">
      <alignment vertical="center"/>
    </xf>
    <xf numFmtId="0" fontId="40" fillId="0" borderId="51" xfId="4" quotePrefix="1" applyFont="1" applyBorder="1" applyAlignment="1">
      <alignment vertical="top" shrinkToFit="1"/>
    </xf>
    <xf numFmtId="0" fontId="40" fillId="0" borderId="0" xfId="4" applyFont="1" applyAlignment="1">
      <alignment horizontal="right" vertical="center"/>
    </xf>
    <xf numFmtId="0" fontId="40" fillId="0" borderId="0" xfId="4" applyFont="1" applyAlignment="1">
      <alignment horizontal="right" vertical="top"/>
    </xf>
    <xf numFmtId="0" fontId="40" fillId="0" borderId="0" xfId="4" applyFont="1" applyAlignment="1">
      <alignment vertical="center" wrapText="1"/>
    </xf>
    <xf numFmtId="0" fontId="34" fillId="0" borderId="12" xfId="4" applyFont="1" applyBorder="1" applyAlignment="1">
      <alignment vertical="center" shrinkToFit="1"/>
    </xf>
    <xf numFmtId="0" fontId="34" fillId="0" borderId="71" xfId="4" applyFont="1" applyBorder="1">
      <alignment vertical="center"/>
    </xf>
    <xf numFmtId="0" fontId="34" fillId="0" borderId="72" xfId="4" applyFont="1" applyBorder="1">
      <alignment vertical="center"/>
    </xf>
    <xf numFmtId="0" fontId="40" fillId="0" borderId="12" xfId="4" applyFont="1" applyBorder="1" applyAlignment="1">
      <alignment vertical="center" shrinkToFit="1"/>
    </xf>
    <xf numFmtId="0" fontId="40" fillId="0" borderId="71" xfId="4" applyFont="1" applyBorder="1">
      <alignment vertical="center"/>
    </xf>
    <xf numFmtId="0" fontId="40" fillId="0" borderId="72" xfId="4" applyFont="1" applyBorder="1">
      <alignment vertical="center"/>
    </xf>
    <xf numFmtId="0" fontId="36" fillId="0" borderId="11" xfId="4" applyFont="1" applyBorder="1">
      <alignment vertical="center"/>
    </xf>
    <xf numFmtId="0" fontId="34" fillId="0" borderId="51" xfId="4" applyFont="1" applyBorder="1" applyAlignment="1">
      <alignment horizontal="center" vertical="top" shrinkToFit="1"/>
    </xf>
    <xf numFmtId="0" fontId="34" fillId="0" borderId="64" xfId="4" applyFont="1" applyBorder="1" applyAlignment="1">
      <alignment vertical="center" shrinkToFit="1"/>
    </xf>
    <xf numFmtId="0" fontId="34" fillId="0" borderId="65" xfId="4" applyFont="1" applyBorder="1" applyAlignment="1">
      <alignment vertical="center" shrinkToFit="1"/>
    </xf>
    <xf numFmtId="0" fontId="40" fillId="0" borderId="40" xfId="4" applyFont="1" applyBorder="1" applyAlignment="1">
      <alignment horizontal="center" vertical="center"/>
    </xf>
    <xf numFmtId="0" fontId="40" fillId="0" borderId="67" xfId="4" applyFont="1" applyBorder="1" applyAlignment="1">
      <alignment vertical="center" shrinkToFit="1"/>
    </xf>
    <xf numFmtId="0" fontId="40" fillId="0" borderId="68" xfId="4" applyFont="1" applyBorder="1">
      <alignment vertical="center"/>
    </xf>
    <xf numFmtId="0" fontId="40" fillId="0" borderId="69" xfId="4" applyFont="1" applyBorder="1" applyAlignment="1">
      <alignment horizontal="center" vertical="center"/>
    </xf>
    <xf numFmtId="0" fontId="36" fillId="0" borderId="70" xfId="4" applyFont="1" applyBorder="1">
      <alignment vertical="center"/>
    </xf>
    <xf numFmtId="0" fontId="34" fillId="0" borderId="67" xfId="4" applyFont="1" applyBorder="1" applyAlignment="1">
      <alignment vertical="center" shrinkToFit="1"/>
    </xf>
    <xf numFmtId="0" fontId="34" fillId="0" borderId="73" xfId="4" applyFont="1" applyBorder="1" applyAlignment="1">
      <alignment vertical="center" shrinkToFit="1"/>
    </xf>
    <xf numFmtId="0" fontId="34" fillId="0" borderId="74" xfId="4" applyFont="1" applyBorder="1" applyAlignment="1">
      <alignment vertical="center" shrinkToFit="1"/>
    </xf>
    <xf numFmtId="0" fontId="21" fillId="0" borderId="70" xfId="4" applyFont="1" applyBorder="1">
      <alignment vertical="center"/>
    </xf>
    <xf numFmtId="0" fontId="22" fillId="0" borderId="0" xfId="4" applyFont="1" applyAlignment="1">
      <alignment vertical="top" wrapText="1"/>
    </xf>
    <xf numFmtId="0" fontId="34" fillId="0" borderId="68" xfId="4" applyFont="1" applyBorder="1">
      <alignment vertical="center"/>
    </xf>
    <xf numFmtId="0" fontId="34" fillId="0" borderId="69" xfId="4" applyFont="1" applyBorder="1">
      <alignment vertical="center"/>
    </xf>
    <xf numFmtId="0" fontId="40" fillId="0" borderId="69" xfId="4" applyFont="1" applyBorder="1">
      <alignment vertical="center"/>
    </xf>
    <xf numFmtId="0" fontId="23" fillId="0" borderId="51" xfId="4" applyFont="1" applyBorder="1" applyAlignment="1">
      <alignment vertical="top" wrapText="1"/>
    </xf>
    <xf numFmtId="0" fontId="23" fillId="0" borderId="0" xfId="4" applyFont="1" applyAlignment="1">
      <alignment vertical="top" wrapText="1"/>
    </xf>
    <xf numFmtId="0" fontId="23" fillId="0" borderId="40" xfId="4" applyFont="1" applyBorder="1" applyAlignment="1">
      <alignment vertical="top" wrapText="1"/>
    </xf>
    <xf numFmtId="0" fontId="22" fillId="0" borderId="51" xfId="4" applyFont="1" applyBorder="1" applyAlignment="1">
      <alignment vertical="top" wrapText="1"/>
    </xf>
    <xf numFmtId="0" fontId="23" fillId="0" borderId="63" xfId="4" applyFont="1" applyBorder="1" applyAlignment="1">
      <alignment horizontal="center" vertical="top" shrinkToFit="1"/>
    </xf>
    <xf numFmtId="0" fontId="23" fillId="0" borderId="64" xfId="4" applyFont="1" applyBorder="1" applyAlignment="1">
      <alignment horizontal="center" vertical="top" shrinkToFit="1"/>
    </xf>
    <xf numFmtId="0" fontId="23" fillId="0" borderId="65" xfId="4" applyFont="1" applyBorder="1" applyAlignment="1">
      <alignment horizontal="center" vertical="top" shrinkToFit="1"/>
    </xf>
    <xf numFmtId="0" fontId="23" fillId="0" borderId="67" xfId="4" applyFont="1" applyBorder="1" applyAlignment="1">
      <alignment vertical="center" shrinkToFit="1"/>
    </xf>
    <xf numFmtId="0" fontId="23" fillId="0" borderId="68" xfId="4" applyFont="1" applyBorder="1">
      <alignment vertical="center"/>
    </xf>
    <xf numFmtId="0" fontId="23" fillId="0" borderId="69" xfId="4" applyFont="1" applyBorder="1">
      <alignment vertical="center"/>
    </xf>
    <xf numFmtId="0" fontId="22" fillId="0" borderId="67" xfId="4" applyFont="1" applyBorder="1" applyAlignment="1">
      <alignment vertical="center" shrinkToFit="1"/>
    </xf>
    <xf numFmtId="0" fontId="22" fillId="0" borderId="68" xfId="4" applyFont="1" applyBorder="1">
      <alignment vertical="center"/>
    </xf>
    <xf numFmtId="0" fontId="22" fillId="0" borderId="69" xfId="4" applyFont="1" applyBorder="1">
      <alignment vertical="center"/>
    </xf>
    <xf numFmtId="0" fontId="23" fillId="0" borderId="75" xfId="4" applyFont="1" applyBorder="1" applyAlignment="1">
      <alignment horizontal="center" vertical="top" shrinkToFit="1"/>
    </xf>
    <xf numFmtId="0" fontId="23" fillId="0" borderId="76" xfId="4" applyFont="1" applyBorder="1" applyAlignment="1">
      <alignment horizontal="center" vertical="top" shrinkToFit="1"/>
    </xf>
    <xf numFmtId="0" fontId="23" fillId="0" borderId="77" xfId="4" applyFont="1" applyBorder="1" applyAlignment="1">
      <alignment horizontal="center" vertical="top" shrinkToFit="1"/>
    </xf>
    <xf numFmtId="0" fontId="23" fillId="0" borderId="78" xfId="4" applyFont="1" applyBorder="1" applyAlignment="1">
      <alignment vertical="center" shrinkToFit="1"/>
    </xf>
    <xf numFmtId="0" fontId="23" fillId="0" borderId="73" xfId="4" applyFont="1" applyBorder="1" applyAlignment="1">
      <alignment vertical="center" shrinkToFit="1"/>
    </xf>
    <xf numFmtId="0" fontId="23" fillId="0" borderId="74" xfId="4" applyFont="1" applyBorder="1" applyAlignment="1">
      <alignment vertical="center" shrinkToFit="1"/>
    </xf>
    <xf numFmtId="0" fontId="23" fillId="0" borderId="51" xfId="4" applyFont="1" applyBorder="1" applyAlignment="1">
      <alignment vertical="center" shrinkToFit="1"/>
    </xf>
    <xf numFmtId="0" fontId="23" fillId="0" borderId="0" xfId="4" applyFont="1">
      <alignment vertical="center"/>
    </xf>
    <xf numFmtId="0" fontId="23" fillId="0" borderId="40" xfId="4" applyFont="1" applyBorder="1">
      <alignment vertical="center"/>
    </xf>
    <xf numFmtId="0" fontId="22" fillId="0" borderId="51" xfId="4" applyFont="1" applyBorder="1" applyAlignment="1">
      <alignment vertical="center" shrinkToFit="1"/>
    </xf>
    <xf numFmtId="0" fontId="22" fillId="0" borderId="0" xfId="4" applyFont="1">
      <alignment vertical="center"/>
    </xf>
    <xf numFmtId="0" fontId="22" fillId="0" borderId="40" xfId="4" applyFont="1" applyBorder="1">
      <alignment vertical="center"/>
    </xf>
    <xf numFmtId="0" fontId="23" fillId="0" borderId="63" xfId="4" applyFont="1" applyBorder="1" applyAlignment="1">
      <alignment vertical="center" shrinkToFit="1"/>
    </xf>
    <xf numFmtId="0" fontId="23" fillId="0" borderId="64" xfId="4" applyFont="1" applyBorder="1" applyAlignment="1">
      <alignment vertical="center" shrinkToFit="1"/>
    </xf>
    <xf numFmtId="0" fontId="23" fillId="0" borderId="65" xfId="4" applyFont="1" applyBorder="1" applyAlignment="1">
      <alignment vertical="center" shrinkToFit="1"/>
    </xf>
    <xf numFmtId="0" fontId="22" fillId="0" borderId="77" xfId="4" applyFont="1" applyBorder="1" applyAlignment="1">
      <alignment horizontal="center" vertical="top" shrinkToFit="1"/>
    </xf>
    <xf numFmtId="0" fontId="27" fillId="0" borderId="66" xfId="4" applyFont="1" applyBorder="1" applyAlignment="1">
      <alignment vertical="top" wrapText="1"/>
    </xf>
    <xf numFmtId="0" fontId="27" fillId="0" borderId="70" xfId="4" applyFont="1" applyBorder="1">
      <alignment vertical="center"/>
    </xf>
    <xf numFmtId="0" fontId="22" fillId="0" borderId="74" xfId="4" applyFont="1" applyBorder="1" applyAlignment="1">
      <alignment vertical="center" shrinkToFit="1"/>
    </xf>
    <xf numFmtId="0" fontId="23" fillId="0" borderId="51" xfId="4" applyFont="1" applyBorder="1" applyAlignment="1">
      <alignment horizontal="center" vertical="top" shrinkToFit="1"/>
    </xf>
    <xf numFmtId="0" fontId="28" fillId="0" borderId="29" xfId="4" applyFont="1" applyBorder="1" applyAlignment="1">
      <alignment vertical="top" wrapText="1"/>
    </xf>
    <xf numFmtId="0" fontId="23" fillId="0" borderId="63" xfId="4" applyFont="1" applyBorder="1" applyAlignment="1">
      <alignment vertical="top" shrinkToFit="1"/>
    </xf>
    <xf numFmtId="0" fontId="23" fillId="0" borderId="64" xfId="4" applyFont="1" applyBorder="1" applyAlignment="1">
      <alignment vertical="top" shrinkToFit="1"/>
    </xf>
    <xf numFmtId="0" fontId="23" fillId="0" borderId="65" xfId="4" applyFont="1" applyBorder="1" applyAlignment="1">
      <alignment vertical="top" shrinkToFit="1"/>
    </xf>
    <xf numFmtId="0" fontId="23" fillId="0" borderId="75" xfId="4" applyFont="1" applyBorder="1" applyAlignment="1">
      <alignment vertical="top" shrinkToFit="1"/>
    </xf>
    <xf numFmtId="0" fontId="23" fillId="0" borderId="76" xfId="4" applyFont="1" applyBorder="1" applyAlignment="1">
      <alignment vertical="top" shrinkToFit="1"/>
    </xf>
    <xf numFmtId="0" fontId="23" fillId="0" borderId="77" xfId="4" applyFont="1" applyBorder="1" applyAlignment="1">
      <alignment vertical="top" shrinkToFit="1"/>
    </xf>
    <xf numFmtId="0" fontId="23" fillId="0" borderId="78" xfId="4" applyFont="1" applyBorder="1" applyAlignment="1">
      <alignment vertical="top" shrinkToFit="1"/>
    </xf>
    <xf numFmtId="0" fontId="23" fillId="0" borderId="73" xfId="4" applyFont="1" applyBorder="1" applyAlignment="1">
      <alignment vertical="top" shrinkToFit="1"/>
    </xf>
    <xf numFmtId="0" fontId="23" fillId="0" borderId="74" xfId="4" applyFont="1" applyBorder="1" applyAlignment="1">
      <alignment vertical="top" shrinkToFit="1"/>
    </xf>
    <xf numFmtId="0" fontId="21" fillId="0" borderId="29" xfId="4" applyFont="1" applyBorder="1" applyAlignment="1">
      <alignment vertical="top"/>
    </xf>
    <xf numFmtId="0" fontId="23" fillId="0" borderId="65" xfId="4" applyFont="1" applyBorder="1" applyAlignment="1">
      <alignment horizontal="center" vertical="center" shrinkToFit="1"/>
    </xf>
    <xf numFmtId="0" fontId="27" fillId="0" borderId="29" xfId="4" applyFont="1" applyBorder="1" applyAlignment="1">
      <alignment vertical="top" wrapText="1"/>
    </xf>
    <xf numFmtId="0" fontId="22" fillId="0" borderId="51" xfId="4" applyFont="1" applyBorder="1" applyAlignment="1">
      <alignment horizontal="left" vertical="top" wrapText="1"/>
    </xf>
    <xf numFmtId="0" fontId="22" fillId="0" borderId="0" xfId="4" applyFont="1" applyAlignment="1">
      <alignment horizontal="left" vertical="top" wrapText="1"/>
    </xf>
    <xf numFmtId="0" fontId="22" fillId="0" borderId="40" xfId="4" applyFont="1" applyBorder="1" applyAlignment="1">
      <alignment horizontal="left" vertical="top" wrapText="1"/>
    </xf>
    <xf numFmtId="0" fontId="23" fillId="0" borderId="67" xfId="4" applyFont="1" applyBorder="1" applyAlignment="1">
      <alignment vertical="top" wrapText="1"/>
    </xf>
    <xf numFmtId="0" fontId="23" fillId="0" borderId="68" xfId="4" applyFont="1" applyBorder="1" applyAlignment="1">
      <alignment vertical="top" wrapText="1"/>
    </xf>
    <xf numFmtId="0" fontId="23" fillId="0" borderId="69" xfId="4" applyFont="1" applyBorder="1" applyAlignment="1">
      <alignment vertical="top" wrapText="1"/>
    </xf>
    <xf numFmtId="0" fontId="23" fillId="0" borderId="0" xfId="4" applyFont="1" applyAlignment="1">
      <alignment horizontal="center" vertical="top" shrinkToFit="1"/>
    </xf>
    <xf numFmtId="0" fontId="23" fillId="0" borderId="0" xfId="4" applyFont="1" applyAlignment="1">
      <alignment vertical="center" shrinkToFit="1"/>
    </xf>
    <xf numFmtId="0" fontId="23" fillId="0" borderId="68" xfId="4" applyFont="1" applyBorder="1" applyAlignment="1">
      <alignment vertical="center" shrinkToFit="1"/>
    </xf>
    <xf numFmtId="0" fontId="23" fillId="0" borderId="79" xfId="4" applyFont="1" applyBorder="1" applyAlignment="1">
      <alignment horizontal="center" vertical="top" shrinkToFit="1"/>
    </xf>
    <xf numFmtId="0" fontId="30" fillId="0" borderId="29" xfId="4" applyFont="1" applyBorder="1" applyAlignment="1">
      <alignment vertical="top" wrapText="1"/>
    </xf>
    <xf numFmtId="0" fontId="21" fillId="0" borderId="0" xfId="4" applyFont="1" applyAlignment="1">
      <alignment vertical="top" wrapText="1"/>
    </xf>
    <xf numFmtId="0" fontId="36" fillId="0" borderId="0" xfId="4" applyFont="1" applyAlignment="1">
      <alignment vertical="top" wrapText="1"/>
    </xf>
    <xf numFmtId="0" fontId="34" fillId="0" borderId="0" xfId="4" applyFont="1" applyAlignment="1">
      <alignment horizontal="center" vertical="top" shrinkToFit="1"/>
    </xf>
    <xf numFmtId="0" fontId="40" fillId="0" borderId="0" xfId="4" applyFont="1" applyAlignment="1">
      <alignment vertical="center" shrinkToFit="1"/>
    </xf>
    <xf numFmtId="0" fontId="4" fillId="0" borderId="32" xfId="10" applyFont="1" applyBorder="1" applyAlignment="1">
      <alignment vertical="top" wrapText="1"/>
    </xf>
    <xf numFmtId="0" fontId="4" fillId="0" borderId="29" xfId="0" applyFont="1" applyBorder="1" applyAlignment="1">
      <alignment vertical="top" wrapText="1"/>
    </xf>
    <xf numFmtId="0" fontId="4" fillId="8" borderId="29" xfId="13" applyFont="1" applyFill="1" applyBorder="1" applyAlignment="1">
      <alignment horizontal="center" vertical="center"/>
    </xf>
    <xf numFmtId="0" fontId="4" fillId="8" borderId="36" xfId="13" applyFont="1" applyFill="1" applyBorder="1" applyAlignment="1">
      <alignment horizontal="center" vertical="center"/>
    </xf>
    <xf numFmtId="0" fontId="4" fillId="8" borderId="37" xfId="13" applyFont="1" applyFill="1" applyBorder="1" applyAlignment="1">
      <alignment horizontal="center" vertical="center"/>
    </xf>
    <xf numFmtId="0" fontId="4" fillId="8" borderId="35" xfId="13" applyFont="1" applyFill="1" applyBorder="1" applyAlignment="1">
      <alignment horizontal="center" vertical="center"/>
    </xf>
    <xf numFmtId="0" fontId="4" fillId="8" borderId="26" xfId="13" applyFont="1" applyFill="1" applyBorder="1" applyAlignment="1">
      <alignment horizontal="center" vertical="center"/>
    </xf>
    <xf numFmtId="0" fontId="4" fillId="8" borderId="32" xfId="13" applyFont="1" applyFill="1" applyBorder="1" applyAlignment="1">
      <alignment horizontal="center" vertical="center"/>
    </xf>
    <xf numFmtId="0" fontId="4" fillId="8" borderId="11" xfId="13" applyFont="1" applyFill="1" applyBorder="1" applyAlignment="1">
      <alignment horizontal="center" vertical="center"/>
    </xf>
    <xf numFmtId="0" fontId="11" fillId="9" borderId="0" xfId="0" applyFont="1" applyFill="1"/>
    <xf numFmtId="0" fontId="0" fillId="9" borderId="0" xfId="0" applyFill="1"/>
    <xf numFmtId="0" fontId="41" fillId="0" borderId="29" xfId="5" applyFont="1" applyBorder="1">
      <alignment vertical="center"/>
    </xf>
    <xf numFmtId="0" fontId="45" fillId="0" borderId="0" xfId="14" applyFont="1">
      <alignment vertical="center"/>
    </xf>
    <xf numFmtId="0" fontId="45" fillId="0" borderId="0" xfId="14" applyFont="1" applyAlignment="1">
      <alignment horizontal="left" vertical="center"/>
    </xf>
    <xf numFmtId="0" fontId="31" fillId="0" borderId="0" xfId="14" applyFont="1" applyAlignment="1">
      <alignment horizontal="left" vertical="center"/>
    </xf>
    <xf numFmtId="0" fontId="31" fillId="0" borderId="0" xfId="14" applyFont="1" applyAlignment="1">
      <alignment horizontal="right" vertical="center"/>
    </xf>
    <xf numFmtId="0" fontId="47" fillId="0" borderId="0" xfId="14" applyFont="1" applyAlignment="1">
      <alignment horizontal="left" vertical="center"/>
    </xf>
    <xf numFmtId="0" fontId="45" fillId="0" borderId="0" xfId="14" applyFont="1" applyProtection="1">
      <alignment vertical="center"/>
      <protection locked="0"/>
    </xf>
    <xf numFmtId="0" fontId="31" fillId="0" borderId="0" xfId="14" applyFont="1">
      <alignment vertical="center"/>
    </xf>
    <xf numFmtId="0" fontId="31" fillId="0" borderId="0" xfId="14" applyFont="1" applyAlignment="1" applyProtection="1">
      <alignment horizontal="right" vertical="center"/>
      <protection locked="0"/>
    </xf>
    <xf numFmtId="0" fontId="31" fillId="0" borderId="0" xfId="14" applyFont="1" applyProtection="1">
      <alignment vertical="center"/>
      <protection locked="0"/>
    </xf>
    <xf numFmtId="0" fontId="47" fillId="0" borderId="0" xfId="14" applyFont="1" applyAlignment="1">
      <alignment horizontal="right" vertical="center"/>
    </xf>
    <xf numFmtId="0" fontId="47" fillId="7" borderId="0" xfId="14" applyFont="1" applyFill="1" applyAlignment="1">
      <alignment horizontal="center" vertical="center"/>
    </xf>
    <xf numFmtId="0" fontId="47" fillId="7" borderId="0" xfId="14" applyFont="1" applyFill="1" applyAlignment="1">
      <alignment horizontal="right" vertical="center"/>
    </xf>
    <xf numFmtId="0" fontId="47" fillId="7" borderId="0" xfId="14" applyFont="1" applyFill="1">
      <alignment vertical="center"/>
    </xf>
    <xf numFmtId="0" fontId="47" fillId="0" borderId="0" xfId="14" applyFont="1">
      <alignment vertical="center"/>
    </xf>
    <xf numFmtId="0" fontId="31" fillId="0" borderId="0" xfId="14" applyFont="1" applyAlignment="1">
      <alignment horizontal="center" vertical="center"/>
    </xf>
    <xf numFmtId="0" fontId="45" fillId="0" borderId="0" xfId="14" quotePrefix="1" applyFont="1" applyAlignment="1">
      <alignment horizontal="center" vertical="center"/>
    </xf>
    <xf numFmtId="0" fontId="45" fillId="7" borderId="0" xfId="14" applyFont="1" applyFill="1">
      <alignment vertical="center"/>
    </xf>
    <xf numFmtId="0" fontId="31" fillId="7" borderId="0" xfId="14" applyFont="1" applyFill="1" applyAlignment="1">
      <alignment horizontal="right" vertical="center"/>
    </xf>
    <xf numFmtId="0" fontId="31" fillId="7" borderId="0" xfId="14" applyFont="1" applyFill="1">
      <alignment vertical="center"/>
    </xf>
    <xf numFmtId="0" fontId="31" fillId="7" borderId="0" xfId="14" applyFont="1" applyFill="1" applyAlignment="1">
      <alignment horizontal="center" vertical="center"/>
    </xf>
    <xf numFmtId="0" fontId="45" fillId="7" borderId="0" xfId="14" applyFont="1" applyFill="1" applyAlignment="1">
      <alignment horizontal="center" vertical="center"/>
    </xf>
    <xf numFmtId="0" fontId="48" fillId="7" borderId="0" xfId="14" applyFont="1" applyFill="1" applyAlignment="1">
      <alignment horizontal="centerContinuous" vertical="center"/>
    </xf>
    <xf numFmtId="0" fontId="45" fillId="7" borderId="0" xfId="14" applyFont="1" applyFill="1" applyAlignment="1">
      <alignment horizontal="centerContinuous" vertical="center"/>
    </xf>
    <xf numFmtId="0" fontId="48" fillId="0" borderId="0" xfId="14" applyFont="1">
      <alignment vertical="center"/>
    </xf>
    <xf numFmtId="20" fontId="45" fillId="7" borderId="0" xfId="14" applyNumberFormat="1" applyFont="1" applyFill="1">
      <alignment vertical="center"/>
    </xf>
    <xf numFmtId="20" fontId="45" fillId="7" borderId="0" xfId="14" applyNumberFormat="1" applyFont="1" applyFill="1" applyAlignment="1">
      <alignment horizontal="center" vertical="center"/>
    </xf>
    <xf numFmtId="179" fontId="45" fillId="7" borderId="0" xfId="14" applyNumberFormat="1" applyFont="1" applyFill="1">
      <alignment vertical="center"/>
    </xf>
    <xf numFmtId="0" fontId="45" fillId="7" borderId="0" xfId="14" applyFont="1" applyFill="1" applyAlignment="1">
      <alignment horizontal="left" vertical="center"/>
    </xf>
    <xf numFmtId="0" fontId="45" fillId="0" borderId="0" xfId="14" applyFont="1" applyAlignment="1">
      <alignment horizontal="center" vertical="center"/>
    </xf>
    <xf numFmtId="0" fontId="48" fillId="0" borderId="0" xfId="14" applyFont="1" applyAlignment="1">
      <alignment horizontal="left" vertical="center"/>
    </xf>
    <xf numFmtId="0" fontId="45" fillId="0" borderId="0" xfId="14" applyFont="1" applyAlignment="1">
      <alignment horizontal="right" vertical="center"/>
    </xf>
    <xf numFmtId="0" fontId="49" fillId="0" borderId="0" xfId="14" applyFont="1">
      <alignment vertical="center"/>
    </xf>
    <xf numFmtId="0" fontId="49" fillId="0" borderId="0" xfId="14" applyFont="1" applyAlignment="1">
      <alignment horizontal="left" vertical="center"/>
    </xf>
    <xf numFmtId="0" fontId="49" fillId="0" borderId="0" xfId="14" applyFont="1" applyAlignment="1">
      <alignment horizontal="right" vertical="center"/>
    </xf>
    <xf numFmtId="0" fontId="49" fillId="0" borderId="0" xfId="14" applyFont="1" applyAlignment="1" applyProtection="1">
      <alignment horizontal="right" vertical="center"/>
      <protection locked="0"/>
    </xf>
    <xf numFmtId="0" fontId="49" fillId="0" borderId="0" xfId="14" applyFont="1" applyProtection="1">
      <alignment vertical="center"/>
      <protection locked="0"/>
    </xf>
    <xf numFmtId="0" fontId="48" fillId="0" borderId="4" xfId="14" applyFont="1" applyBorder="1" applyAlignment="1">
      <alignment horizontal="center" vertical="center"/>
    </xf>
    <xf numFmtId="0" fontId="48" fillId="0" borderId="5" xfId="14" applyFont="1" applyBorder="1" applyAlignment="1">
      <alignment horizontal="center" vertical="center"/>
    </xf>
    <xf numFmtId="0" fontId="48" fillId="0" borderId="6" xfId="14" applyFont="1" applyBorder="1" applyAlignment="1">
      <alignment horizontal="center" vertical="center"/>
    </xf>
    <xf numFmtId="0" fontId="48" fillId="0" borderId="8" xfId="14" applyFont="1" applyBorder="1" applyAlignment="1">
      <alignment horizontal="center" vertical="center" wrapText="1"/>
    </xf>
    <xf numFmtId="0" fontId="48" fillId="0" borderId="9" xfId="14" applyFont="1" applyBorder="1" applyAlignment="1">
      <alignment horizontal="center" vertical="center" wrapText="1"/>
    </xf>
    <xf numFmtId="0" fontId="48" fillId="0" borderId="10" xfId="14" applyFont="1" applyBorder="1" applyAlignment="1">
      <alignment horizontal="center" vertical="center" wrapText="1"/>
    </xf>
    <xf numFmtId="0" fontId="45" fillId="0" borderId="13" xfId="14" applyFont="1" applyBorder="1">
      <alignment vertical="center"/>
    </xf>
    <xf numFmtId="180" fontId="45" fillId="11" borderId="122" xfId="14" applyNumberFormat="1" applyFont="1" applyFill="1" applyBorder="1" applyAlignment="1" applyProtection="1">
      <alignment horizontal="center" vertical="center" shrinkToFit="1"/>
      <protection locked="0"/>
    </xf>
    <xf numFmtId="180" fontId="45" fillId="11" borderId="123" xfId="14" applyNumberFormat="1" applyFont="1" applyFill="1" applyBorder="1" applyAlignment="1" applyProtection="1">
      <alignment horizontal="center" vertical="center" shrinkToFit="1"/>
      <protection locked="0"/>
    </xf>
    <xf numFmtId="180" fontId="45" fillId="11" borderId="124" xfId="14" applyNumberFormat="1" applyFont="1" applyFill="1" applyBorder="1" applyAlignment="1" applyProtection="1">
      <alignment horizontal="center" vertical="center" shrinkToFit="1"/>
      <protection locked="0"/>
    </xf>
    <xf numFmtId="0" fontId="45" fillId="0" borderId="14" xfId="14" applyFont="1" applyBorder="1">
      <alignment vertical="center"/>
    </xf>
    <xf numFmtId="180" fontId="45" fillId="11" borderId="125" xfId="14" applyNumberFormat="1" applyFont="1" applyFill="1" applyBorder="1" applyAlignment="1" applyProtection="1">
      <alignment horizontal="center" vertical="center" shrinkToFit="1"/>
      <protection locked="0"/>
    </xf>
    <xf numFmtId="180" fontId="45" fillId="11" borderId="83" xfId="14" applyNumberFormat="1" applyFont="1" applyFill="1" applyBorder="1" applyAlignment="1" applyProtection="1">
      <alignment horizontal="center" vertical="center" shrinkToFit="1"/>
      <protection locked="0"/>
    </xf>
    <xf numFmtId="180" fontId="45" fillId="11" borderId="126" xfId="14" applyNumberFormat="1" applyFont="1" applyFill="1" applyBorder="1" applyAlignment="1" applyProtection="1">
      <alignment horizontal="center" vertical="center" shrinkToFit="1"/>
      <protection locked="0"/>
    </xf>
    <xf numFmtId="0" fontId="45" fillId="0" borderId="16" xfId="14" applyFont="1" applyBorder="1">
      <alignment vertical="center"/>
    </xf>
    <xf numFmtId="180" fontId="45" fillId="11" borderId="8" xfId="14" applyNumberFormat="1" applyFont="1" applyFill="1" applyBorder="1" applyAlignment="1" applyProtection="1">
      <alignment horizontal="center" vertical="center" shrinkToFit="1"/>
      <protection locked="0"/>
    </xf>
    <xf numFmtId="180" fontId="45" fillId="11" borderId="9" xfId="14" applyNumberFormat="1" applyFont="1" applyFill="1" applyBorder="1" applyAlignment="1" applyProtection="1">
      <alignment horizontal="center" vertical="center" shrinkToFit="1"/>
      <protection locked="0"/>
    </xf>
    <xf numFmtId="180" fontId="45" fillId="11" borderId="10" xfId="14" applyNumberFormat="1" applyFont="1" applyFill="1" applyBorder="1" applyAlignment="1" applyProtection="1">
      <alignment horizontal="center" vertical="center" shrinkToFit="1"/>
      <protection locked="0"/>
    </xf>
    <xf numFmtId="0" fontId="51" fillId="0" borderId="0" xfId="14" applyFont="1">
      <alignment vertical="center"/>
    </xf>
    <xf numFmtId="0" fontId="49" fillId="0" borderId="0" xfId="14" applyFont="1" applyAlignment="1">
      <alignment vertical="center" shrinkToFit="1"/>
    </xf>
    <xf numFmtId="0" fontId="50" fillId="0" borderId="0" xfId="14" applyFont="1" applyAlignment="1">
      <alignment vertical="center" shrinkToFit="1"/>
    </xf>
    <xf numFmtId="0" fontId="48" fillId="7" borderId="0" xfId="14" applyFont="1" applyFill="1">
      <alignment vertical="center"/>
    </xf>
    <xf numFmtId="0" fontId="48" fillId="7" borderId="0" xfId="14" applyFont="1" applyFill="1" applyAlignment="1">
      <alignment horizontal="left" vertical="center"/>
    </xf>
    <xf numFmtId="0" fontId="48" fillId="0" borderId="0" xfId="14" applyFont="1" applyAlignment="1">
      <alignment horizontal="centerContinuous" vertical="center"/>
    </xf>
    <xf numFmtId="182" fontId="48" fillId="7" borderId="0" xfId="14" applyNumberFormat="1" applyFont="1" applyFill="1" applyAlignment="1">
      <alignment horizontal="center" vertical="center"/>
    </xf>
    <xf numFmtId="0" fontId="48" fillId="7" borderId="0" xfId="14" applyFont="1" applyFill="1" applyAlignment="1">
      <alignment horizontal="center" vertical="center"/>
    </xf>
    <xf numFmtId="183" fontId="48" fillId="0" borderId="0" xfId="14" applyNumberFormat="1" applyFont="1">
      <alignment vertical="center"/>
    </xf>
    <xf numFmtId="0" fontId="52" fillId="0" borderId="0" xfId="14" applyFont="1">
      <alignment vertical="center"/>
    </xf>
    <xf numFmtId="184" fontId="48" fillId="7" borderId="0" xfId="15" applyNumberFormat="1" applyFont="1" applyFill="1" applyAlignment="1">
      <alignment horizontal="right" vertical="center"/>
    </xf>
    <xf numFmtId="0" fontId="48" fillId="0" borderId="0" xfId="14" applyFont="1" applyAlignment="1">
      <alignment horizontal="right" vertical="center"/>
    </xf>
    <xf numFmtId="0" fontId="53" fillId="0" borderId="0" xfId="14" applyFont="1">
      <alignment vertical="center"/>
    </xf>
    <xf numFmtId="0" fontId="48" fillId="7" borderId="0" xfId="14" applyFont="1" applyFill="1" applyAlignment="1">
      <alignment horizontal="right" vertical="center"/>
    </xf>
    <xf numFmtId="0" fontId="48" fillId="0" borderId="0" xfId="14" applyFont="1" applyAlignment="1">
      <alignment vertical="center" shrinkToFit="1"/>
    </xf>
    <xf numFmtId="0" fontId="48" fillId="0" borderId="0" xfId="14" applyFont="1" applyAlignment="1">
      <alignment horizontal="left"/>
    </xf>
    <xf numFmtId="0" fontId="48" fillId="0" borderId="0" xfId="14" applyFont="1" applyAlignment="1">
      <alignment horizontal="centerContinuous"/>
    </xf>
    <xf numFmtId="0" fontId="48" fillId="0" borderId="71" xfId="14" applyFont="1" applyBorder="1" applyAlignment="1">
      <alignment horizontal="centerContinuous" vertical="center"/>
    </xf>
    <xf numFmtId="0" fontId="48" fillId="0" borderId="71" xfId="14" applyFont="1" applyBorder="1">
      <alignment vertical="center"/>
    </xf>
    <xf numFmtId="0" fontId="48" fillId="0" borderId="0" xfId="14" applyFont="1" applyAlignment="1">
      <alignment horizontal="center" vertical="center"/>
    </xf>
    <xf numFmtId="0" fontId="48" fillId="0" borderId="0" xfId="14" applyFont="1" applyAlignment="1">
      <alignment vertical="center" wrapText="1"/>
    </xf>
    <xf numFmtId="0" fontId="48" fillId="0" borderId="0" xfId="14" applyFont="1" applyAlignment="1">
      <alignment horizontal="justify" vertical="center" wrapText="1"/>
    </xf>
    <xf numFmtId="0" fontId="49" fillId="0" borderId="0" xfId="14" applyFont="1" applyAlignment="1" applyProtection="1">
      <alignment horizontal="left" vertical="center"/>
      <protection locked="0"/>
    </xf>
    <xf numFmtId="0" fontId="49" fillId="0" borderId="0" xfId="14" applyFont="1" applyAlignment="1" applyProtection="1">
      <alignment vertical="center" wrapText="1"/>
      <protection locked="0"/>
    </xf>
    <xf numFmtId="0" fontId="49" fillId="0" borderId="0" xfId="14" applyFont="1" applyAlignment="1" applyProtection="1">
      <alignment horizontal="justify" vertical="center" wrapText="1"/>
      <protection locked="0"/>
    </xf>
    <xf numFmtId="0" fontId="49" fillId="0" borderId="0" xfId="14" applyFont="1" applyAlignment="1">
      <alignment vertical="center" wrapText="1"/>
    </xf>
    <xf numFmtId="0" fontId="49" fillId="0" borderId="0" xfId="14" applyFont="1" applyAlignment="1">
      <alignment horizontal="justify" vertical="center" wrapText="1"/>
    </xf>
    <xf numFmtId="0" fontId="45" fillId="0" borderId="6" xfId="14" applyFont="1" applyBorder="1" applyAlignment="1">
      <alignment horizontal="center" vertical="center"/>
    </xf>
    <xf numFmtId="0" fontId="45" fillId="0" borderId="9" xfId="14" applyFont="1" applyBorder="1" applyAlignment="1">
      <alignment horizontal="center" vertical="center" wrapText="1"/>
    </xf>
    <xf numFmtId="0" fontId="48" fillId="0" borderId="0" xfId="14" applyFont="1" applyAlignment="1">
      <alignment horizontal="center"/>
    </xf>
    <xf numFmtId="0" fontId="48" fillId="0" borderId="71" xfId="14" applyFont="1" applyBorder="1" applyAlignment="1">
      <alignment horizontal="center" vertical="center"/>
    </xf>
    <xf numFmtId="0" fontId="1" fillId="7" borderId="0" xfId="14" applyFill="1">
      <alignment vertical="center"/>
    </xf>
    <xf numFmtId="0" fontId="47" fillId="7" borderId="0" xfId="14" applyFont="1" applyFill="1" applyAlignment="1">
      <alignment horizontal="left" vertical="center"/>
    </xf>
    <xf numFmtId="0" fontId="49" fillId="7" borderId="0" xfId="14" applyFont="1" applyFill="1" applyAlignment="1">
      <alignment horizontal="left" vertical="center"/>
    </xf>
    <xf numFmtId="0" fontId="49" fillId="7" borderId="0" xfId="14" applyFont="1" applyFill="1">
      <alignment vertical="center"/>
    </xf>
    <xf numFmtId="0" fontId="49" fillId="11" borderId="5" xfId="14" applyFont="1" applyFill="1" applyBorder="1" applyAlignment="1">
      <alignment horizontal="left" vertical="center"/>
    </xf>
    <xf numFmtId="0" fontId="49" fillId="12" borderId="5" xfId="14" applyFont="1" applyFill="1" applyBorder="1" applyAlignment="1">
      <alignment horizontal="left" vertical="center"/>
    </xf>
    <xf numFmtId="0" fontId="54" fillId="7" borderId="0" xfId="14" applyFont="1" applyFill="1" applyAlignment="1">
      <alignment horizontal="left" vertical="center"/>
    </xf>
    <xf numFmtId="0" fontId="49" fillId="7" borderId="5" xfId="14" applyFont="1" applyFill="1" applyBorder="1" applyAlignment="1">
      <alignment horizontal="center" vertical="center"/>
    </xf>
    <xf numFmtId="0" fontId="49" fillId="7" borderId="5" xfId="14" applyFont="1" applyFill="1" applyBorder="1" applyAlignment="1">
      <alignment horizontal="left" vertical="center"/>
    </xf>
    <xf numFmtId="0" fontId="55" fillId="7" borderId="0" xfId="14" applyFont="1" applyFill="1" applyAlignment="1">
      <alignment horizontal="left" vertical="center"/>
    </xf>
    <xf numFmtId="0" fontId="49" fillId="7" borderId="0" xfId="14" applyFont="1" applyFill="1" applyAlignment="1">
      <alignment horizontal="left" vertical="center" wrapText="1"/>
    </xf>
    <xf numFmtId="0" fontId="55" fillId="7" borderId="0" xfId="14" applyFont="1" applyFill="1">
      <alignment vertical="center"/>
    </xf>
    <xf numFmtId="0" fontId="51" fillId="7" borderId="0" xfId="14" applyFont="1" applyFill="1">
      <alignment vertical="center"/>
    </xf>
    <xf numFmtId="0" fontId="55" fillId="7" borderId="0" xfId="14" applyFont="1" applyFill="1" applyAlignment="1">
      <alignment vertical="center" shrinkToFit="1"/>
    </xf>
    <xf numFmtId="0" fontId="58" fillId="7" borderId="0" xfId="14" applyFont="1" applyFill="1" applyAlignment="1">
      <alignment vertical="center" shrinkToFit="1"/>
    </xf>
    <xf numFmtId="0" fontId="49" fillId="7" borderId="0" xfId="14" applyFont="1" applyFill="1" applyAlignment="1">
      <alignment vertical="center" wrapText="1"/>
    </xf>
    <xf numFmtId="0" fontId="49" fillId="7" borderId="0" xfId="14" applyFont="1" applyFill="1" applyAlignment="1">
      <alignment vertical="center" textRotation="90"/>
    </xf>
    <xf numFmtId="0" fontId="59" fillId="7" borderId="0" xfId="14" applyFont="1" applyFill="1">
      <alignment vertical="center"/>
    </xf>
    <xf numFmtId="0" fontId="60" fillId="7" borderId="0" xfId="14" applyFont="1" applyFill="1" applyAlignment="1">
      <alignment horizontal="left" vertical="center"/>
    </xf>
    <xf numFmtId="0" fontId="60" fillId="0" borderId="0" xfId="14" applyFont="1" applyAlignment="1">
      <alignment horizontal="left" vertical="center"/>
    </xf>
    <xf numFmtId="0" fontId="62" fillId="7" borderId="0" xfId="14" applyFont="1" applyFill="1">
      <alignment vertical="center"/>
    </xf>
    <xf numFmtId="0" fontId="62" fillId="7" borderId="5" xfId="14" applyFont="1" applyFill="1" applyBorder="1" applyAlignment="1">
      <alignment horizontal="center" vertical="center"/>
    </xf>
    <xf numFmtId="0" fontId="62" fillId="7" borderId="5" xfId="14" applyFont="1" applyFill="1" applyBorder="1">
      <alignment vertical="center"/>
    </xf>
    <xf numFmtId="0" fontId="62" fillId="7" borderId="114" xfId="14" applyFont="1" applyFill="1" applyBorder="1" applyAlignment="1">
      <alignment horizontal="center" vertical="center"/>
    </xf>
    <xf numFmtId="0" fontId="45" fillId="7" borderId="127" xfId="14" applyFont="1" applyFill="1" applyBorder="1" applyAlignment="1">
      <alignment horizontal="center" vertical="center"/>
    </xf>
    <xf numFmtId="0" fontId="45" fillId="7" borderId="128" xfId="14" applyFont="1" applyFill="1" applyBorder="1" applyAlignment="1">
      <alignment horizontal="center" vertical="center"/>
    </xf>
    <xf numFmtId="0" fontId="45" fillId="7" borderId="129" xfId="14" applyFont="1" applyFill="1" applyBorder="1" applyAlignment="1">
      <alignment horizontal="center" vertical="center"/>
    </xf>
    <xf numFmtId="0" fontId="62" fillId="7" borderId="129" xfId="14" applyFont="1" applyFill="1" applyBorder="1" applyAlignment="1">
      <alignment horizontal="center" vertical="center"/>
    </xf>
    <xf numFmtId="0" fontId="62" fillId="7" borderId="130" xfId="14" applyFont="1" applyFill="1" applyBorder="1" applyAlignment="1">
      <alignment horizontal="center" vertical="center"/>
    </xf>
    <xf numFmtId="0" fontId="45" fillId="7" borderId="100" xfId="14" applyFont="1" applyFill="1" applyBorder="1">
      <alignment vertical="center"/>
    </xf>
    <xf numFmtId="0" fontId="45" fillId="7" borderId="91" xfId="14" applyFont="1" applyFill="1" applyBorder="1">
      <alignment vertical="center"/>
    </xf>
    <xf numFmtId="0" fontId="45" fillId="7" borderId="103" xfId="14" applyFont="1" applyFill="1" applyBorder="1">
      <alignment vertical="center"/>
    </xf>
    <xf numFmtId="0" fontId="62" fillId="7" borderId="103" xfId="14" applyFont="1" applyFill="1" applyBorder="1">
      <alignment vertical="center"/>
    </xf>
    <xf numFmtId="0" fontId="62" fillId="7" borderId="101" xfId="14" applyFont="1" applyFill="1" applyBorder="1">
      <alignment vertical="center"/>
    </xf>
    <xf numFmtId="0" fontId="45" fillId="7" borderId="4" xfId="14" applyFont="1" applyFill="1" applyBorder="1">
      <alignment vertical="center"/>
    </xf>
    <xf numFmtId="0" fontId="45" fillId="7" borderId="12" xfId="14" applyFont="1" applyFill="1" applyBorder="1">
      <alignment vertical="center"/>
    </xf>
    <xf numFmtId="0" fontId="45" fillId="7" borderId="11" xfId="14" applyFont="1" applyFill="1" applyBorder="1">
      <alignment vertical="center"/>
    </xf>
    <xf numFmtId="0" fontId="62" fillId="7" borderId="6" xfId="14" applyFont="1" applyFill="1" applyBorder="1">
      <alignment vertical="center"/>
    </xf>
    <xf numFmtId="0" fontId="45" fillId="7" borderId="7" xfId="14" applyFont="1" applyFill="1" applyBorder="1">
      <alignment vertical="center"/>
    </xf>
    <xf numFmtId="0" fontId="45" fillId="7" borderId="5" xfId="14" applyFont="1" applyFill="1" applyBorder="1">
      <alignment vertical="center"/>
    </xf>
    <xf numFmtId="0" fontId="45" fillId="7" borderId="8" xfId="14" applyFont="1" applyFill="1" applyBorder="1">
      <alignment vertical="center"/>
    </xf>
    <xf numFmtId="0" fontId="62" fillId="7" borderId="9" xfId="14" applyFont="1" applyFill="1" applyBorder="1">
      <alignment vertical="center"/>
    </xf>
    <xf numFmtId="0" fontId="45" fillId="7" borderId="9" xfId="14" applyFont="1" applyFill="1" applyBorder="1">
      <alignment vertical="center"/>
    </xf>
    <xf numFmtId="0" fontId="62" fillId="7" borderId="10" xfId="14" applyFont="1" applyFill="1" applyBorder="1">
      <alignment vertical="center"/>
    </xf>
    <xf numFmtId="0" fontId="63" fillId="7" borderId="0" xfId="14" applyFont="1" applyFill="1">
      <alignment vertical="center"/>
    </xf>
    <xf numFmtId="0" fontId="4" fillId="8" borderId="23" xfId="13" applyFont="1" applyFill="1" applyBorder="1" applyAlignment="1">
      <alignment horizontal="center" vertical="center"/>
    </xf>
    <xf numFmtId="0" fontId="4" fillId="0" borderId="32" xfId="0" applyFont="1" applyBorder="1" applyAlignment="1">
      <alignment vertical="top" wrapText="1"/>
    </xf>
    <xf numFmtId="0" fontId="18" fillId="0" borderId="32" xfId="0" applyFont="1" applyBorder="1" applyAlignment="1">
      <alignment horizontal="center" vertical="center"/>
    </xf>
    <xf numFmtId="0" fontId="4" fillId="0" borderId="131" xfId="0" applyFont="1" applyBorder="1" applyAlignment="1">
      <alignment vertical="center" wrapText="1" shrinkToFit="1"/>
    </xf>
    <xf numFmtId="177" fontId="4" fillId="0" borderId="131" xfId="0" applyNumberFormat="1" applyFont="1" applyBorder="1" applyAlignment="1">
      <alignment horizontal="center" vertical="center" wrapText="1"/>
    </xf>
    <xf numFmtId="0" fontId="4" fillId="0" borderId="51" xfId="0" applyFont="1" applyBorder="1" applyAlignment="1">
      <alignment horizontal="left" vertical="center" wrapText="1" indent="1" shrinkToFit="1"/>
    </xf>
    <xf numFmtId="0" fontId="24" fillId="0" borderId="37" xfId="0" applyFont="1" applyBorder="1" applyAlignment="1">
      <alignment vertical="center" wrapText="1"/>
    </xf>
    <xf numFmtId="0" fontId="4" fillId="0" borderId="43" xfId="0" applyFont="1" applyBorder="1" applyAlignment="1">
      <alignment horizontal="left" vertical="center" wrapText="1" shrinkToFit="1"/>
    </xf>
    <xf numFmtId="0" fontId="4" fillId="0" borderId="52" xfId="0" applyFont="1" applyBorder="1" applyAlignment="1">
      <alignment horizontal="left" vertical="center" wrapText="1" indent="1" shrinkToFit="1"/>
    </xf>
    <xf numFmtId="0" fontId="4" fillId="0" borderId="50" xfId="10" applyFont="1" applyBorder="1" applyAlignment="1">
      <alignment horizontal="center" vertical="center" wrapText="1"/>
    </xf>
    <xf numFmtId="0" fontId="4" fillId="0" borderId="57" xfId="10" applyFont="1" applyBorder="1" applyAlignment="1">
      <alignment horizontal="center" vertical="center" wrapText="1"/>
    </xf>
    <xf numFmtId="0" fontId="4" fillId="0" borderId="26" xfId="10" applyFont="1" applyBorder="1" applyAlignment="1">
      <alignment vertical="center" wrapText="1"/>
    </xf>
    <xf numFmtId="0" fontId="4" fillId="0" borderId="38" xfId="10" applyFont="1" applyBorder="1" applyAlignment="1">
      <alignment vertical="center" shrinkToFit="1"/>
    </xf>
    <xf numFmtId="0" fontId="22" fillId="0" borderId="40" xfId="4" applyFont="1" applyBorder="1" applyAlignment="1">
      <alignment vertical="top" wrapText="1"/>
    </xf>
    <xf numFmtId="0" fontId="21" fillId="0" borderId="66" xfId="4" applyFont="1" applyBorder="1">
      <alignment vertical="center"/>
    </xf>
    <xf numFmtId="0" fontId="23" fillId="0" borderId="77" xfId="4" applyFont="1" applyBorder="1" applyAlignment="1">
      <alignment vertical="center" shrinkToFit="1"/>
    </xf>
    <xf numFmtId="0" fontId="22" fillId="0" borderId="68" xfId="4" applyFont="1" applyBorder="1" applyAlignment="1">
      <alignment vertical="top" wrapText="1"/>
    </xf>
    <xf numFmtId="0" fontId="22" fillId="0" borderId="69" xfId="4" applyFont="1" applyBorder="1" applyAlignment="1">
      <alignment vertical="top" wrapText="1"/>
    </xf>
    <xf numFmtId="0" fontId="22" fillId="0" borderId="67" xfId="4" applyFont="1" applyBorder="1" applyAlignment="1">
      <alignment vertical="top" wrapText="1"/>
    </xf>
    <xf numFmtId="0" fontId="4" fillId="0" borderId="84" xfId="10" applyFont="1" applyBorder="1" applyAlignment="1">
      <alignment vertical="center" wrapText="1" shrinkToFit="1"/>
    </xf>
    <xf numFmtId="0" fontId="4" fillId="4" borderId="84" xfId="0" applyFont="1" applyFill="1" applyBorder="1" applyAlignment="1">
      <alignment horizontal="center" vertical="center" wrapText="1"/>
    </xf>
    <xf numFmtId="0" fontId="4" fillId="0" borderId="85" xfId="10" applyFont="1" applyBorder="1" applyAlignment="1">
      <alignment horizontal="center" vertical="center" wrapText="1"/>
    </xf>
    <xf numFmtId="0" fontId="4" fillId="0" borderId="86" xfId="10" applyFont="1" applyBorder="1" applyAlignment="1">
      <alignment horizontal="left" vertical="center" shrinkToFit="1"/>
    </xf>
    <xf numFmtId="0" fontId="24" fillId="0" borderId="84" xfId="10" applyFont="1" applyBorder="1" applyAlignment="1">
      <alignment vertical="center" wrapText="1"/>
    </xf>
    <xf numFmtId="0" fontId="4" fillId="0" borderId="12" xfId="10" applyFont="1" applyBorder="1" applyAlignment="1">
      <alignment horizontal="center" vertical="center" wrapText="1"/>
    </xf>
    <xf numFmtId="0" fontId="4" fillId="0" borderId="58" xfId="10" applyFont="1" applyBorder="1" applyAlignment="1">
      <alignment horizontal="left" vertical="center" shrinkToFit="1"/>
    </xf>
    <xf numFmtId="0" fontId="24" fillId="0" borderId="11" xfId="10" applyFont="1" applyBorder="1" applyAlignment="1">
      <alignment vertical="center" wrapText="1"/>
    </xf>
    <xf numFmtId="0" fontId="4" fillId="4" borderId="11" xfId="0" applyFont="1" applyFill="1" applyBorder="1" applyAlignment="1">
      <alignment horizontal="center" vertical="center" wrapText="1"/>
    </xf>
    <xf numFmtId="0" fontId="4" fillId="0" borderId="87" xfId="10" applyFont="1" applyBorder="1" applyAlignment="1">
      <alignment horizontal="center" vertical="center" wrapText="1"/>
    </xf>
    <xf numFmtId="0" fontId="4" fillId="0" borderId="88" xfId="10" applyFont="1" applyBorder="1" applyAlignment="1">
      <alignment horizontal="left" vertical="center" shrinkToFit="1"/>
    </xf>
    <xf numFmtId="0" fontId="23" fillId="0" borderId="79" xfId="4" applyFont="1" applyBorder="1" applyAlignment="1">
      <alignment vertical="top" shrinkToFit="1"/>
    </xf>
    <xf numFmtId="0" fontId="22" fillId="0" borderId="68" xfId="4" applyFont="1" applyBorder="1" applyAlignment="1">
      <alignment horizontal="left" vertical="top" wrapText="1"/>
    </xf>
    <xf numFmtId="0" fontId="22" fillId="0" borderId="69" xfId="4" applyFont="1" applyBorder="1" applyAlignment="1">
      <alignment horizontal="left" vertical="top" wrapText="1"/>
    </xf>
    <xf numFmtId="0" fontId="35" fillId="0" borderId="0" xfId="4" applyFont="1" applyAlignment="1">
      <alignment horizontal="center" vertical="center"/>
    </xf>
    <xf numFmtId="0" fontId="4" fillId="0" borderId="29" xfId="0" applyFont="1" applyBorder="1" applyAlignment="1">
      <alignment vertical="center" wrapText="1"/>
    </xf>
    <xf numFmtId="0" fontId="4" fillId="0" borderId="29" xfId="10" applyFont="1" applyBorder="1" applyAlignment="1">
      <alignment horizontal="left" vertical="top" wrapText="1"/>
    </xf>
    <xf numFmtId="0" fontId="4" fillId="0" borderId="11" xfId="10" applyFont="1" applyBorder="1" applyAlignment="1">
      <alignment horizontal="left" vertical="top" wrapText="1"/>
    </xf>
    <xf numFmtId="0" fontId="4" fillId="0" borderId="57" xfId="0" applyFont="1" applyBorder="1" applyAlignment="1">
      <alignment horizontal="center" vertical="center" wrapText="1"/>
    </xf>
    <xf numFmtId="0" fontId="24" fillId="0" borderId="29" xfId="0" applyFont="1" applyBorder="1" applyAlignment="1">
      <alignment horizontal="left" vertical="top" wrapText="1"/>
    </xf>
    <xf numFmtId="0" fontId="24" fillId="0" borderId="36" xfId="0" applyFont="1" applyBorder="1" applyAlignment="1">
      <alignment horizontal="left" vertical="top" wrapText="1"/>
    </xf>
    <xf numFmtId="0" fontId="64" fillId="0" borderId="36" xfId="0" applyFont="1" applyBorder="1" applyAlignment="1">
      <alignment vertical="center" wrapText="1"/>
    </xf>
    <xf numFmtId="0" fontId="4" fillId="0" borderId="51" xfId="0" applyFont="1" applyBorder="1" applyAlignment="1">
      <alignment vertical="center" wrapText="1" shrinkToFit="1"/>
    </xf>
    <xf numFmtId="0" fontId="4" fillId="4" borderId="5" xfId="12" applyFont="1" applyFill="1" applyBorder="1" applyAlignment="1">
      <alignment horizontal="center" vertical="center" wrapText="1"/>
    </xf>
    <xf numFmtId="0" fontId="4" fillId="0" borderId="51" xfId="0" applyFont="1" applyBorder="1" applyAlignment="1">
      <alignment vertical="center" shrinkToFit="1"/>
    </xf>
    <xf numFmtId="0" fontId="4" fillId="0" borderId="0" xfId="10" applyFont="1" applyAlignment="1">
      <alignment vertical="center" wrapText="1"/>
    </xf>
    <xf numFmtId="0" fontId="4" fillId="4" borderId="5" xfId="12" applyFont="1" applyFill="1" applyBorder="1" applyAlignment="1">
      <alignment horizontal="center" vertical="center" wrapText="1" shrinkToFit="1"/>
    </xf>
    <xf numFmtId="0" fontId="4" fillId="0" borderId="0" xfId="10" applyFont="1" applyAlignment="1">
      <alignment vertical="center" wrapText="1" shrinkToFit="1"/>
    </xf>
    <xf numFmtId="0" fontId="4" fillId="0" borderId="0" xfId="10" applyFont="1" applyAlignment="1">
      <alignment horizontal="center" vertical="center" shrinkToFit="1"/>
    </xf>
    <xf numFmtId="0" fontId="4" fillId="4" borderId="5" xfId="10" applyFont="1" applyFill="1" applyBorder="1" applyAlignment="1">
      <alignment horizontal="center" vertical="center" wrapText="1"/>
    </xf>
    <xf numFmtId="38" fontId="2" fillId="2" borderId="5" xfId="1" applyFont="1" applyFill="1" applyBorder="1" applyAlignment="1">
      <alignment vertical="center"/>
    </xf>
    <xf numFmtId="38" fontId="2" fillId="3" borderId="5" xfId="1" applyFont="1" applyFill="1" applyBorder="1" applyAlignment="1">
      <alignment vertical="center"/>
    </xf>
    <xf numFmtId="178" fontId="2" fillId="6" borderId="5" xfId="1" applyNumberFormat="1" applyFont="1" applyFill="1" applyBorder="1" applyAlignment="1">
      <alignment vertical="center"/>
    </xf>
    <xf numFmtId="0" fontId="11" fillId="0" borderId="0" xfId="0" applyFont="1" applyFill="1"/>
    <xf numFmtId="0" fontId="0" fillId="0" borderId="0" xfId="0" applyFill="1"/>
    <xf numFmtId="0" fontId="2" fillId="9" borderId="0" xfId="0" applyFont="1" applyFill="1"/>
    <xf numFmtId="0" fontId="45" fillId="9" borderId="0" xfId="14" applyFont="1" applyFill="1">
      <alignment vertical="center"/>
    </xf>
    <xf numFmtId="0" fontId="31" fillId="9" borderId="0" xfId="14" applyFont="1" applyFill="1" applyAlignment="1">
      <alignment horizontal="right" vertical="center"/>
    </xf>
    <xf numFmtId="0" fontId="31" fillId="9" borderId="0" xfId="14" applyFont="1" applyFill="1">
      <alignment vertical="center"/>
    </xf>
    <xf numFmtId="0" fontId="31" fillId="9" borderId="0" xfId="14" applyFont="1" applyFill="1" applyAlignment="1">
      <alignment horizontal="center" vertical="center"/>
    </xf>
    <xf numFmtId="0" fontId="4" fillId="0" borderId="11" xfId="10" applyFont="1" applyBorder="1" applyAlignment="1">
      <alignment horizontal="left" vertical="top" wrapText="1"/>
    </xf>
    <xf numFmtId="0" fontId="21" fillId="0" borderId="29" xfId="4" applyFont="1" applyBorder="1" applyAlignment="1">
      <alignment vertical="top" wrapText="1"/>
    </xf>
    <xf numFmtId="0" fontId="23" fillId="0" borderId="51" xfId="4" applyFont="1" applyBorder="1" applyAlignment="1">
      <alignment vertical="top" wrapText="1"/>
    </xf>
    <xf numFmtId="0" fontId="23" fillId="0" borderId="40" xfId="4" applyFont="1" applyBorder="1" applyAlignment="1">
      <alignment vertical="top" wrapText="1"/>
    </xf>
    <xf numFmtId="0" fontId="22" fillId="0" borderId="51" xfId="4" applyFont="1" applyBorder="1" applyAlignment="1">
      <alignment vertical="top" wrapText="1"/>
    </xf>
    <xf numFmtId="0" fontId="23" fillId="0" borderId="63" xfId="4" applyFont="1" applyBorder="1" applyAlignment="1">
      <alignment horizontal="center" vertical="top" shrinkToFit="1"/>
    </xf>
    <xf numFmtId="0" fontId="23" fillId="0" borderId="65" xfId="4" applyFont="1" applyBorder="1" applyAlignment="1">
      <alignment horizontal="center" vertical="top" shrinkToFit="1"/>
    </xf>
    <xf numFmtId="0" fontId="34" fillId="0" borderId="0" xfId="4" applyFont="1" applyBorder="1">
      <alignment vertical="center"/>
    </xf>
    <xf numFmtId="0" fontId="36" fillId="0" borderId="66" xfId="4" applyFont="1" applyBorder="1">
      <alignment vertical="center"/>
    </xf>
    <xf numFmtId="0" fontId="40" fillId="0" borderId="0" xfId="4" applyFont="1" applyBorder="1">
      <alignment vertical="center"/>
    </xf>
    <xf numFmtId="0" fontId="40" fillId="0" borderId="0" xfId="4" applyFont="1" applyBorder="1" applyAlignment="1">
      <alignment horizontal="right" vertical="top" wrapText="1"/>
    </xf>
    <xf numFmtId="0" fontId="40" fillId="0" borderId="0" xfId="4" applyFont="1" applyBorder="1" applyAlignment="1">
      <alignment horizontal="right" vertical="center"/>
    </xf>
    <xf numFmtId="0" fontId="40" fillId="0" borderId="0" xfId="4" applyFont="1" applyBorder="1" applyAlignment="1">
      <alignment horizontal="right" vertical="top"/>
    </xf>
    <xf numFmtId="0" fontId="40" fillId="0" borderId="0" xfId="4" applyFont="1" applyBorder="1" applyAlignment="1">
      <alignment vertical="center" wrapText="1"/>
    </xf>
    <xf numFmtId="0" fontId="33" fillId="0" borderId="67" xfId="4" applyFont="1" applyBorder="1" applyAlignment="1">
      <alignment vertical="center" wrapText="1"/>
    </xf>
    <xf numFmtId="0" fontId="33" fillId="0" borderId="68" xfId="4" applyFont="1" applyBorder="1" applyAlignment="1">
      <alignment vertical="center" wrapText="1"/>
    </xf>
    <xf numFmtId="0" fontId="33" fillId="0" borderId="69" xfId="4" applyFont="1" applyBorder="1" applyAlignment="1">
      <alignment vertical="center" wrapText="1"/>
    </xf>
    <xf numFmtId="0" fontId="21" fillId="0" borderId="70" xfId="4" applyFont="1" applyBorder="1" applyAlignment="1">
      <alignment vertical="top"/>
    </xf>
    <xf numFmtId="0" fontId="23" fillId="0" borderId="0" xfId="4" applyFont="1" applyBorder="1" applyAlignment="1">
      <alignment vertical="top" wrapText="1"/>
    </xf>
    <xf numFmtId="0" fontId="22" fillId="0" borderId="0" xfId="4" applyFont="1" applyBorder="1" applyAlignment="1">
      <alignment vertical="top" wrapText="1"/>
    </xf>
    <xf numFmtId="0" fontId="23" fillId="0" borderId="0" xfId="4" applyFont="1" applyBorder="1" applyAlignment="1">
      <alignment horizontal="center" vertical="top" shrinkToFit="1"/>
    </xf>
    <xf numFmtId="0" fontId="4" fillId="0" borderId="29" xfId="0" applyFont="1" applyBorder="1" applyAlignment="1">
      <alignment vertical="center" wrapText="1"/>
    </xf>
    <xf numFmtId="0" fontId="4" fillId="0" borderId="59" xfId="10" applyFont="1" applyBorder="1" applyAlignment="1">
      <alignment horizontal="center" vertical="center" wrapText="1"/>
    </xf>
    <xf numFmtId="0" fontId="4" fillId="0" borderId="58" xfId="10" applyFont="1" applyBorder="1" applyAlignment="1">
      <alignment vertical="center" shrinkToFit="1"/>
    </xf>
    <xf numFmtId="0" fontId="24" fillId="5" borderId="11" xfId="10" applyFont="1" applyFill="1" applyBorder="1" applyAlignment="1">
      <alignment vertical="center" wrapText="1"/>
    </xf>
    <xf numFmtId="0" fontId="24" fillId="0" borderId="35" xfId="0" applyFont="1" applyBorder="1" applyAlignment="1">
      <alignment horizontal="left" vertical="top" wrapText="1"/>
    </xf>
    <xf numFmtId="0" fontId="24" fillId="0" borderId="29" xfId="0" applyFont="1" applyBorder="1" applyAlignment="1">
      <alignment vertical="center" wrapText="1"/>
    </xf>
    <xf numFmtId="0" fontId="25" fillId="0" borderId="35" xfId="0" applyFont="1" applyBorder="1" applyAlignment="1">
      <alignment horizontal="left" vertical="center" wrapText="1"/>
    </xf>
    <xf numFmtId="0" fontId="0" fillId="9" borderId="0" xfId="0" applyFont="1" applyFill="1"/>
    <xf numFmtId="0" fontId="0" fillId="0" borderId="0" xfId="0" applyFont="1"/>
    <xf numFmtId="0" fontId="0" fillId="0" borderId="0" xfId="0" applyFont="1" applyAlignment="1">
      <alignment vertical="center"/>
    </xf>
    <xf numFmtId="0" fontId="4" fillId="0" borderId="32" xfId="7" applyFont="1" applyBorder="1" applyAlignment="1">
      <alignment horizontal="center" vertical="center"/>
    </xf>
    <xf numFmtId="0" fontId="4" fillId="8" borderId="23" xfId="16" applyFont="1" applyFill="1" applyBorder="1" applyAlignment="1">
      <alignment horizontal="center" vertical="center"/>
    </xf>
    <xf numFmtId="0" fontId="4" fillId="0" borderId="11" xfId="7" applyFont="1" applyBorder="1" applyAlignment="1">
      <alignment horizontal="center" vertical="center"/>
    </xf>
    <xf numFmtId="0" fontId="4" fillId="0" borderId="132" xfId="0" applyFont="1" applyBorder="1" applyAlignment="1">
      <alignment vertical="center" wrapText="1" shrinkToFit="1"/>
    </xf>
    <xf numFmtId="177" fontId="4" fillId="0" borderId="132" xfId="0" applyNumberFormat="1" applyFont="1" applyBorder="1" applyAlignment="1">
      <alignment horizontal="center" vertical="center" wrapText="1"/>
    </xf>
    <xf numFmtId="0" fontId="4" fillId="8" borderId="26" xfId="16" applyFont="1" applyFill="1" applyBorder="1" applyAlignment="1">
      <alignment horizontal="center" vertical="center"/>
    </xf>
    <xf numFmtId="0" fontId="23" fillId="0" borderId="51" xfId="4" applyFont="1" applyBorder="1" applyAlignment="1">
      <alignment vertical="top" wrapText="1"/>
    </xf>
    <xf numFmtId="0" fontId="23" fillId="0" borderId="0" xfId="4" applyFont="1" applyAlignment="1">
      <alignment vertical="top" wrapText="1"/>
    </xf>
    <xf numFmtId="0" fontId="23" fillId="0" borderId="40" xfId="4" applyFont="1" applyBorder="1" applyAlignment="1">
      <alignment vertical="top" wrapText="1"/>
    </xf>
    <xf numFmtId="0" fontId="22" fillId="0" borderId="0" xfId="4" applyFont="1" applyAlignment="1">
      <alignment vertical="top" wrapText="1"/>
    </xf>
    <xf numFmtId="0" fontId="22" fillId="0" borderId="40" xfId="4" applyFont="1" applyBorder="1" applyAlignment="1">
      <alignment vertical="top" wrapText="1"/>
    </xf>
    <xf numFmtId="0" fontId="23" fillId="0" borderId="0" xfId="4" applyFont="1" applyBorder="1" applyAlignment="1">
      <alignment vertical="top" wrapText="1"/>
    </xf>
    <xf numFmtId="0" fontId="22" fillId="0" borderId="51" xfId="4" applyFont="1" applyBorder="1" applyAlignment="1">
      <alignment vertical="top" wrapText="1"/>
    </xf>
    <xf numFmtId="0" fontId="22" fillId="0" borderId="0" xfId="4" applyFont="1" applyBorder="1" applyAlignment="1">
      <alignment vertical="top" wrapText="1"/>
    </xf>
    <xf numFmtId="0" fontId="23" fillId="0" borderId="12" xfId="4" applyFont="1" applyBorder="1" applyAlignment="1">
      <alignment vertical="top" wrapText="1"/>
    </xf>
    <xf numFmtId="0" fontId="23" fillId="0" borderId="71" xfId="4" applyFont="1" applyBorder="1" applyAlignment="1">
      <alignment vertical="top" wrapText="1"/>
    </xf>
    <xf numFmtId="0" fontId="23" fillId="0" borderId="72" xfId="4" applyFont="1" applyBorder="1" applyAlignment="1">
      <alignment vertical="top" wrapText="1"/>
    </xf>
    <xf numFmtId="0" fontId="21" fillId="0" borderId="29" xfId="4" applyFont="1" applyBorder="1" applyAlignment="1">
      <alignment vertical="top" wrapText="1"/>
    </xf>
    <xf numFmtId="0" fontId="23" fillId="0" borderId="51" xfId="0" applyFont="1" applyBorder="1" applyAlignment="1">
      <alignment vertical="center" shrinkToFit="1"/>
    </xf>
    <xf numFmtId="0" fontId="23" fillId="0" borderId="0" xfId="0" applyFont="1" applyAlignment="1">
      <alignment vertical="center"/>
    </xf>
    <xf numFmtId="0" fontId="23" fillId="0" borderId="40" xfId="0" applyFont="1" applyBorder="1" applyAlignment="1">
      <alignment vertical="center"/>
    </xf>
    <xf numFmtId="0" fontId="22" fillId="0" borderId="67" xfId="0" applyFont="1" applyBorder="1" applyAlignment="1">
      <alignment vertical="center" shrinkToFit="1"/>
    </xf>
    <xf numFmtId="0" fontId="22" fillId="0" borderId="68" xfId="0" applyFont="1" applyBorder="1" applyAlignment="1">
      <alignment vertical="center"/>
    </xf>
    <xf numFmtId="0" fontId="22" fillId="0" borderId="69" xfId="0" applyFont="1" applyBorder="1" applyAlignment="1">
      <alignment vertical="center"/>
    </xf>
    <xf numFmtId="0" fontId="65" fillId="0" borderId="70" xfId="0" applyFont="1" applyBorder="1" applyAlignment="1">
      <alignment vertical="center"/>
    </xf>
    <xf numFmtId="0" fontId="23" fillId="0" borderId="78" xfId="0" applyFont="1" applyBorder="1" applyAlignment="1">
      <alignment vertical="center" shrinkToFit="1"/>
    </xf>
    <xf numFmtId="0" fontId="23" fillId="0" borderId="68" xfId="0" applyFont="1" applyBorder="1" applyAlignment="1">
      <alignment vertical="center" shrinkToFit="1"/>
    </xf>
    <xf numFmtId="0" fontId="23" fillId="0" borderId="74" xfId="0" applyFont="1" applyBorder="1" applyAlignment="1">
      <alignment vertical="center" shrinkToFit="1"/>
    </xf>
    <xf numFmtId="0" fontId="21" fillId="0" borderId="70" xfId="0" applyFont="1" applyBorder="1" applyAlignment="1">
      <alignment vertical="center"/>
    </xf>
    <xf numFmtId="0" fontId="65" fillId="0" borderId="29" xfId="0" applyFont="1" applyBorder="1" applyAlignment="1">
      <alignment vertical="top" wrapText="1"/>
    </xf>
    <xf numFmtId="0" fontId="23" fillId="0" borderId="63" xfId="0" applyFont="1" applyBorder="1" applyAlignment="1">
      <alignment horizontal="center" vertical="top" shrinkToFit="1"/>
    </xf>
    <xf numFmtId="0" fontId="23" fillId="0" borderId="0" xfId="0" applyFont="1" applyAlignment="1">
      <alignment horizontal="center" vertical="top" shrinkToFit="1"/>
    </xf>
    <xf numFmtId="0" fontId="23" fillId="0" borderId="65" xfId="0" applyFont="1" applyBorder="1" applyAlignment="1">
      <alignment horizontal="center" vertical="top" shrinkToFit="1"/>
    </xf>
    <xf numFmtId="0" fontId="21" fillId="0" borderId="29" xfId="0" applyFont="1" applyBorder="1" applyAlignment="1">
      <alignment vertical="top" wrapText="1"/>
    </xf>
    <xf numFmtId="0" fontId="23" fillId="0" borderId="0" xfId="4" applyFont="1" applyBorder="1" applyAlignment="1">
      <alignment vertical="top" shrinkToFit="1"/>
    </xf>
    <xf numFmtId="0" fontId="23" fillId="0" borderId="68" xfId="4" applyFont="1" applyBorder="1" applyAlignment="1">
      <alignment vertical="top" shrinkToFit="1"/>
    </xf>
    <xf numFmtId="0" fontId="22" fillId="0" borderId="12" xfId="4" applyFont="1" applyBorder="1" applyAlignment="1">
      <alignment vertical="center" shrinkToFit="1"/>
    </xf>
    <xf numFmtId="0" fontId="22" fillId="0" borderId="71" xfId="4" applyFont="1" applyBorder="1">
      <alignment vertical="center"/>
    </xf>
    <xf numFmtId="0" fontId="22" fillId="0" borderId="72" xfId="4" applyFont="1" applyBorder="1">
      <alignment vertical="center"/>
    </xf>
    <xf numFmtId="0" fontId="21" fillId="0" borderId="11" xfId="4" applyFont="1" applyBorder="1">
      <alignment vertical="center"/>
    </xf>
    <xf numFmtId="0" fontId="23" fillId="0" borderId="80" xfId="4" applyFont="1" applyBorder="1" applyAlignment="1">
      <alignment vertical="top" shrinkToFit="1"/>
    </xf>
    <xf numFmtId="0" fontId="23" fillId="0" borderId="81" xfId="4" applyFont="1" applyBorder="1" applyAlignment="1">
      <alignment vertical="top" shrinkToFit="1"/>
    </xf>
    <xf numFmtId="0" fontId="23" fillId="0" borderId="82" xfId="4" applyFont="1" applyBorder="1" applyAlignment="1">
      <alignment vertical="top" shrinkToFit="1"/>
    </xf>
    <xf numFmtId="0" fontId="22" fillId="0" borderId="40" xfId="4" applyFont="1" applyBorder="1" applyAlignment="1">
      <alignment vertical="top" wrapText="1"/>
    </xf>
    <xf numFmtId="0" fontId="23" fillId="0" borderId="51" xfId="4" applyFont="1" applyBorder="1" applyAlignment="1">
      <alignment vertical="top" wrapText="1"/>
    </xf>
    <xf numFmtId="0" fontId="23" fillId="0" borderId="40" xfId="4" applyFont="1" applyBorder="1" applyAlignment="1">
      <alignment vertical="top" wrapText="1"/>
    </xf>
    <xf numFmtId="0" fontId="22" fillId="0" borderId="51" xfId="4" applyFont="1" applyBorder="1" applyAlignment="1">
      <alignment vertical="top" wrapText="1"/>
    </xf>
    <xf numFmtId="0" fontId="22" fillId="0" borderId="110" xfId="4" applyFont="1" applyBorder="1" applyAlignment="1">
      <alignment vertical="top" wrapText="1"/>
    </xf>
    <xf numFmtId="0" fontId="22" fillId="0" borderId="79" xfId="4" applyFont="1" applyBorder="1" applyAlignment="1">
      <alignment vertical="top" wrapText="1"/>
    </xf>
    <xf numFmtId="0" fontId="22" fillId="0" borderId="111" xfId="4" applyFont="1" applyBorder="1" applyAlignment="1">
      <alignment vertical="top" wrapText="1"/>
    </xf>
    <xf numFmtId="0" fontId="23" fillId="0" borderId="51" xfId="0" applyFont="1" applyBorder="1" applyAlignment="1">
      <alignment vertical="top" wrapText="1"/>
    </xf>
    <xf numFmtId="0" fontId="23" fillId="0" borderId="0" xfId="0" applyFont="1" applyAlignment="1">
      <alignment vertical="top" wrapText="1"/>
    </xf>
    <xf numFmtId="0" fontId="23" fillId="0" borderId="40" xfId="0" applyFont="1" applyBorder="1" applyAlignment="1">
      <alignment vertical="top" wrapText="1"/>
    </xf>
    <xf numFmtId="0" fontId="22" fillId="0" borderId="51" xfId="0" applyFont="1" applyBorder="1" applyAlignment="1">
      <alignment vertical="top" wrapText="1"/>
    </xf>
    <xf numFmtId="0" fontId="22" fillId="0" borderId="0" xfId="0" applyFont="1" applyAlignment="1">
      <alignment vertical="top" wrapText="1"/>
    </xf>
    <xf numFmtId="0" fontId="22" fillId="0" borderId="40" xfId="0" applyFont="1" applyBorder="1" applyAlignment="1">
      <alignment vertical="top" wrapText="1"/>
    </xf>
    <xf numFmtId="0" fontId="23" fillId="0" borderId="0" xfId="4" applyFont="1" applyBorder="1" applyAlignment="1">
      <alignment vertical="top" wrapText="1"/>
    </xf>
    <xf numFmtId="0" fontId="22" fillId="0" borderId="0" xfId="4" applyFont="1" applyBorder="1" applyAlignment="1">
      <alignment vertical="top" wrapText="1"/>
    </xf>
    <xf numFmtId="0" fontId="22" fillId="0" borderId="67" xfId="4" applyFont="1" applyBorder="1" applyAlignment="1">
      <alignment horizontal="left" vertical="top" wrapText="1" shrinkToFit="1"/>
    </xf>
    <xf numFmtId="0" fontId="22" fillId="0" borderId="68" xfId="4" applyFont="1" applyBorder="1" applyAlignment="1">
      <alignment horizontal="left" vertical="top" wrapText="1" shrinkToFit="1"/>
    </xf>
    <xf numFmtId="0" fontId="22" fillId="0" borderId="69" xfId="4" applyFont="1" applyBorder="1" applyAlignment="1">
      <alignment horizontal="left" vertical="top" wrapText="1" shrinkToFit="1"/>
    </xf>
    <xf numFmtId="0" fontId="22" fillId="0" borderId="0" xfId="4" applyFont="1" applyBorder="1">
      <alignment vertical="center"/>
    </xf>
    <xf numFmtId="0" fontId="23" fillId="0" borderId="0" xfId="4" applyFont="1" applyBorder="1" applyAlignment="1">
      <alignment vertical="center" shrinkToFit="1"/>
    </xf>
    <xf numFmtId="0" fontId="34" fillId="0" borderId="64" xfId="4" applyFont="1" applyBorder="1" applyAlignment="1">
      <alignment horizontal="center" vertical="top" shrinkToFit="1"/>
    </xf>
    <xf numFmtId="0" fontId="34" fillId="0" borderId="65" xfId="4" applyFont="1" applyBorder="1" applyAlignment="1">
      <alignment horizontal="center" vertical="top" shrinkToFit="1"/>
    </xf>
    <xf numFmtId="0" fontId="21" fillId="0" borderId="29" xfId="4" applyFont="1" applyBorder="1" applyAlignment="1">
      <alignment vertical="top" wrapText="1"/>
    </xf>
    <xf numFmtId="0" fontId="40" fillId="0" borderId="51" xfId="4" applyFont="1" applyBorder="1" applyAlignment="1">
      <alignment vertical="center" shrinkToFit="1"/>
    </xf>
    <xf numFmtId="0" fontId="40" fillId="0" borderId="0" xfId="4" applyFont="1" applyBorder="1" applyAlignment="1">
      <alignment vertical="top" wrapText="1"/>
    </xf>
    <xf numFmtId="0" fontId="40" fillId="0" borderId="51" xfId="4" applyFont="1" applyBorder="1" applyAlignment="1">
      <alignment vertical="top" wrapText="1"/>
    </xf>
    <xf numFmtId="0" fontId="22" fillId="0" borderId="51" xfId="4" applyFont="1" applyBorder="1" applyAlignment="1">
      <alignment vertical="top" wrapText="1"/>
    </xf>
    <xf numFmtId="0" fontId="23" fillId="0" borderId="78" xfId="4" applyFont="1" applyBorder="1" applyAlignment="1">
      <alignment horizontal="center" vertical="top" shrinkToFit="1"/>
    </xf>
    <xf numFmtId="0" fontId="23" fillId="0" borderId="73" xfId="4" applyFont="1" applyBorder="1" applyAlignment="1">
      <alignment horizontal="center" vertical="top" shrinkToFit="1"/>
    </xf>
    <xf numFmtId="0" fontId="22" fillId="0" borderId="110" xfId="4" applyFont="1" applyBorder="1" applyAlignment="1">
      <alignment vertical="top" wrapText="1"/>
    </xf>
    <xf numFmtId="0" fontId="23" fillId="0" borderId="74" xfId="4" applyFont="1" applyBorder="1" applyAlignment="1">
      <alignment horizontal="center" vertical="center" shrinkToFit="1"/>
    </xf>
    <xf numFmtId="0" fontId="22" fillId="0" borderId="0" xfId="4" applyFont="1" applyBorder="1" applyAlignment="1">
      <alignment vertical="top" wrapText="1"/>
    </xf>
    <xf numFmtId="0" fontId="21" fillId="0" borderId="66" xfId="4" applyFont="1" applyBorder="1" applyAlignment="1">
      <alignment vertical="top" wrapText="1"/>
    </xf>
    <xf numFmtId="0" fontId="29" fillId="0" borderId="66" xfId="4" applyFont="1" applyBorder="1" applyAlignment="1">
      <alignment vertical="top" wrapText="1"/>
    </xf>
    <xf numFmtId="0" fontId="23" fillId="0" borderId="0" xfId="4" applyFont="1" applyBorder="1">
      <alignment vertical="center"/>
    </xf>
    <xf numFmtId="0" fontId="23" fillId="0" borderId="0" xfId="0" applyFont="1" applyBorder="1" applyAlignment="1">
      <alignment horizontal="center" vertical="top" shrinkToFit="1"/>
    </xf>
    <xf numFmtId="0" fontId="22" fillId="0" borderId="67" xfId="4" applyFont="1" applyBorder="1" applyAlignment="1">
      <alignment horizontal="left" vertical="top" wrapText="1"/>
    </xf>
    <xf numFmtId="0" fontId="23" fillId="0" borderId="51" xfId="4" applyFont="1" applyBorder="1" applyAlignment="1">
      <alignment vertical="top" wrapText="1"/>
    </xf>
    <xf numFmtId="0" fontId="23" fillId="0" borderId="40" xfId="4" applyFont="1" applyBorder="1" applyAlignment="1">
      <alignment vertical="top" wrapText="1"/>
    </xf>
    <xf numFmtId="0" fontId="23" fillId="0" borderId="0" xfId="4" applyFont="1" applyBorder="1" applyAlignment="1">
      <alignment vertical="top" wrapText="1"/>
    </xf>
    <xf numFmtId="0" fontId="21" fillId="0" borderId="66" xfId="4" applyFont="1" applyBorder="1" applyAlignment="1">
      <alignment vertical="top" wrapText="1"/>
    </xf>
    <xf numFmtId="0" fontId="13" fillId="0" borderId="32" xfId="5" applyFont="1" applyBorder="1" applyAlignment="1">
      <alignment horizontal="center" vertical="center"/>
    </xf>
    <xf numFmtId="0" fontId="13" fillId="0" borderId="29" xfId="5" applyFont="1" applyBorder="1" applyAlignment="1">
      <alignment horizontal="center" vertical="center"/>
    </xf>
    <xf numFmtId="0" fontId="13" fillId="0" borderId="11" xfId="5" applyFont="1" applyBorder="1" applyAlignment="1">
      <alignment horizontal="center" vertical="center"/>
    </xf>
    <xf numFmtId="0" fontId="4" fillId="0" borderId="32" xfId="10" applyFont="1" applyBorder="1" applyAlignment="1">
      <alignment vertical="top" wrapText="1"/>
    </xf>
    <xf numFmtId="0" fontId="4" fillId="0" borderId="29" xfId="10" applyFont="1" applyBorder="1" applyAlignment="1">
      <alignment vertical="top" wrapText="1"/>
    </xf>
    <xf numFmtId="0" fontId="4" fillId="0" borderId="32" xfId="0" applyFont="1" applyBorder="1" applyAlignment="1">
      <alignment vertical="center" wrapText="1"/>
    </xf>
    <xf numFmtId="0" fontId="4" fillId="0" borderId="29" xfId="0" applyFont="1" applyBorder="1" applyAlignment="1">
      <alignment vertical="center" wrapText="1"/>
    </xf>
    <xf numFmtId="0" fontId="4" fillId="0" borderId="37" xfId="10" applyFont="1" applyBorder="1" applyAlignment="1">
      <alignment vertical="center" wrapText="1"/>
    </xf>
    <xf numFmtId="0" fontId="4" fillId="0" borderId="27" xfId="10" applyFont="1" applyBorder="1" applyAlignment="1">
      <alignment horizontal="center" vertical="center" wrapText="1"/>
    </xf>
    <xf numFmtId="0" fontId="4" fillId="0" borderId="28" xfId="10" applyFont="1" applyBorder="1" applyAlignment="1">
      <alignment horizontal="left" vertical="center" shrinkToFit="1"/>
    </xf>
    <xf numFmtId="0" fontId="41" fillId="0" borderId="32" xfId="5" applyFont="1" applyBorder="1">
      <alignment vertical="center"/>
    </xf>
    <xf numFmtId="0" fontId="4" fillId="0" borderId="32" xfId="10" applyFont="1" applyBorder="1" applyAlignment="1">
      <alignment vertical="center" wrapText="1" shrinkToFit="1"/>
    </xf>
    <xf numFmtId="0" fontId="41" fillId="0" borderId="11" xfId="5" applyFont="1" applyBorder="1">
      <alignment vertical="center"/>
    </xf>
    <xf numFmtId="0" fontId="4" fillId="0" borderId="72" xfId="10" applyFont="1" applyBorder="1" applyAlignment="1">
      <alignment horizontal="left" vertical="center" shrinkToFit="1"/>
    </xf>
    <xf numFmtId="0" fontId="4" fillId="0" borderId="133" xfId="10" applyFont="1" applyBorder="1" applyAlignment="1">
      <alignment horizontal="center" vertical="center" wrapText="1"/>
    </xf>
    <xf numFmtId="0" fontId="4" fillId="0" borderId="106" xfId="10" applyFont="1" applyBorder="1" applyAlignment="1">
      <alignment horizontal="left" vertical="center" shrinkToFit="1"/>
    </xf>
    <xf numFmtId="0" fontId="66" fillId="0" borderId="21" xfId="7" applyFont="1" applyBorder="1" applyAlignment="1">
      <alignment horizontal="left"/>
    </xf>
    <xf numFmtId="0" fontId="4" fillId="0" borderId="21" xfId="0" applyFont="1" applyBorder="1" applyAlignment="1">
      <alignment horizontal="left" vertical="center" wrapText="1" shrinkToFit="1"/>
    </xf>
    <xf numFmtId="0" fontId="4" fillId="0" borderId="21" xfId="0" applyFont="1" applyBorder="1" applyAlignment="1">
      <alignment vertical="center" wrapText="1" shrinkToFit="1"/>
    </xf>
    <xf numFmtId="177" fontId="4" fillId="0" borderId="21" xfId="0" applyNumberFormat="1" applyFont="1" applyBorder="1" applyAlignment="1">
      <alignment horizontal="center" vertical="center" wrapText="1"/>
    </xf>
    <xf numFmtId="0" fontId="4" fillId="0" borderId="21" xfId="0" applyFont="1" applyBorder="1" applyAlignment="1">
      <alignment horizontal="left" vertical="center" shrinkToFit="1"/>
    </xf>
    <xf numFmtId="0" fontId="4" fillId="0" borderId="21" xfId="0" applyFont="1" applyBorder="1" applyAlignment="1">
      <alignment vertical="center" wrapText="1"/>
    </xf>
    <xf numFmtId="0" fontId="4" fillId="0" borderId="29" xfId="10" applyFont="1" applyBorder="1" applyAlignment="1">
      <alignment horizontal="right" vertical="center" wrapText="1" shrinkToFit="1"/>
    </xf>
    <xf numFmtId="0" fontId="4" fillId="0" borderId="105" xfId="10" applyFont="1" applyBorder="1" applyAlignment="1">
      <alignment horizontal="center" vertical="center" wrapText="1"/>
    </xf>
    <xf numFmtId="0" fontId="4" fillId="0" borderId="0" xfId="10" applyFont="1" applyBorder="1" applyAlignment="1">
      <alignment horizontal="center" vertical="center" wrapText="1"/>
    </xf>
    <xf numFmtId="0" fontId="18" fillId="0" borderId="7" xfId="10" applyFont="1" applyBorder="1">
      <alignment vertical="center"/>
    </xf>
    <xf numFmtId="0" fontId="4" fillId="0" borderId="7" xfId="10" applyFont="1" applyBorder="1" applyAlignment="1">
      <alignment horizontal="center" vertical="center" wrapText="1"/>
    </xf>
    <xf numFmtId="0" fontId="4" fillId="0" borderId="134" xfId="10" applyFont="1" applyBorder="1" applyAlignment="1">
      <alignment vertical="center" shrinkToFit="1"/>
    </xf>
    <xf numFmtId="0" fontId="18" fillId="0" borderId="11" xfId="10" applyFont="1" applyBorder="1">
      <alignment vertical="center"/>
    </xf>
    <xf numFmtId="0" fontId="4" fillId="0" borderId="104" xfId="10" applyFont="1" applyBorder="1" applyAlignment="1">
      <alignment horizontal="center" vertical="center" wrapText="1"/>
    </xf>
    <xf numFmtId="0" fontId="4" fillId="0" borderId="52" xfId="10" applyFont="1" applyBorder="1" applyAlignment="1">
      <alignment horizontal="center" vertical="center" wrapText="1"/>
    </xf>
    <xf numFmtId="0" fontId="4" fillId="0" borderId="135" xfId="10" applyFont="1" applyBorder="1" applyAlignment="1">
      <alignment vertical="center" shrinkToFit="1"/>
    </xf>
    <xf numFmtId="0" fontId="4" fillId="0" borderId="23" xfId="10" applyFont="1" applyBorder="1" applyAlignment="1">
      <alignment vertical="center" wrapText="1"/>
    </xf>
    <xf numFmtId="0" fontId="4" fillId="0" borderId="55" xfId="10" applyFont="1" applyBorder="1" applyAlignment="1">
      <alignment horizontal="center" vertical="center" wrapText="1"/>
    </xf>
    <xf numFmtId="0" fontId="4" fillId="0" borderId="53" xfId="10" applyFont="1" applyBorder="1" applyAlignment="1">
      <alignment horizontal="left" vertical="center" shrinkToFit="1"/>
    </xf>
    <xf numFmtId="0" fontId="4" fillId="0" borderId="136" xfId="10" applyFont="1" applyBorder="1" applyAlignment="1">
      <alignment horizontal="center" vertical="center" wrapText="1"/>
    </xf>
    <xf numFmtId="0" fontId="4" fillId="0" borderId="135" xfId="10" applyFont="1" applyBorder="1" applyAlignment="1">
      <alignment horizontal="left" vertical="center" shrinkToFit="1"/>
    </xf>
    <xf numFmtId="0" fontId="24" fillId="0" borderId="32" xfId="10" applyFont="1" applyBorder="1" applyAlignment="1">
      <alignment vertical="center" wrapText="1"/>
    </xf>
    <xf numFmtId="0" fontId="4" fillId="5" borderId="37" xfId="6" applyFont="1" applyFill="1" applyBorder="1" applyAlignment="1">
      <alignment vertical="center" wrapText="1"/>
    </xf>
    <xf numFmtId="0" fontId="4" fillId="5" borderId="57" xfId="6" applyFont="1" applyFill="1" applyBorder="1" applyAlignment="1">
      <alignment horizontal="center" vertical="center" wrapText="1"/>
    </xf>
    <xf numFmtId="0" fontId="4" fillId="5" borderId="40" xfId="6" applyFont="1" applyFill="1" applyBorder="1" applyAlignment="1">
      <alignment horizontal="left" vertical="center" shrinkToFit="1"/>
    </xf>
    <xf numFmtId="0" fontId="4" fillId="5" borderId="132" xfId="6" applyFont="1" applyFill="1" applyBorder="1" applyAlignment="1">
      <alignment horizontal="center" vertical="center" wrapText="1"/>
    </xf>
    <xf numFmtId="0" fontId="4" fillId="5" borderId="44" xfId="6" applyFont="1" applyFill="1" applyBorder="1" applyAlignment="1">
      <alignment horizontal="left" vertical="center" shrinkToFit="1"/>
    </xf>
    <xf numFmtId="0" fontId="4" fillId="0" borderId="5" xfId="10" applyFont="1" applyBorder="1" applyAlignment="1">
      <alignment horizontal="left" vertical="center" wrapText="1"/>
    </xf>
    <xf numFmtId="0" fontId="41" fillId="0" borderId="29" xfId="5" applyFont="1" applyBorder="1" applyAlignment="1">
      <alignment vertical="center"/>
    </xf>
    <xf numFmtId="0" fontId="13" fillId="0" borderId="0" xfId="10" applyFont="1" applyAlignment="1">
      <alignment vertical="center"/>
    </xf>
    <xf numFmtId="0" fontId="4" fillId="0" borderId="5" xfId="10" applyFont="1" applyBorder="1" applyAlignment="1">
      <alignment vertical="top" wrapText="1"/>
    </xf>
    <xf numFmtId="0" fontId="24" fillId="5" borderId="5" xfId="10" applyFont="1" applyFill="1" applyBorder="1" applyAlignment="1">
      <alignment vertical="top" wrapText="1"/>
    </xf>
    <xf numFmtId="0" fontId="4" fillId="0" borderId="21" xfId="16" applyFont="1" applyFill="1" applyBorder="1" applyAlignment="1">
      <alignment horizontal="center" vertical="center"/>
    </xf>
    <xf numFmtId="0" fontId="4" fillId="8" borderId="23" xfId="10" applyFont="1" applyFill="1" applyBorder="1" applyAlignment="1">
      <alignment horizontal="center" vertical="center"/>
    </xf>
    <xf numFmtId="0" fontId="4" fillId="8" borderId="11" xfId="10" applyFont="1" applyFill="1" applyBorder="1" applyAlignment="1">
      <alignment horizontal="center" vertical="center"/>
    </xf>
    <xf numFmtId="0" fontId="4" fillId="8" borderId="22" xfId="10" applyFont="1" applyFill="1" applyBorder="1" applyAlignment="1">
      <alignment horizontal="center" vertical="center"/>
    </xf>
    <xf numFmtId="0" fontId="4" fillId="8" borderId="32" xfId="10" applyFont="1" applyFill="1" applyBorder="1" applyAlignment="1">
      <alignment horizontal="center" vertical="center"/>
    </xf>
    <xf numFmtId="0" fontId="4" fillId="8" borderId="36" xfId="10" applyFont="1" applyFill="1" applyBorder="1" applyAlignment="1">
      <alignment horizontal="center" vertical="center"/>
    </xf>
    <xf numFmtId="0" fontId="4" fillId="0" borderId="32" xfId="0" applyFont="1" applyBorder="1" applyAlignment="1">
      <alignment vertical="center" shrinkToFit="1"/>
    </xf>
    <xf numFmtId="0" fontId="4" fillId="0" borderId="5" xfId="0" applyFont="1" applyBorder="1" applyAlignment="1">
      <alignment vertical="center"/>
    </xf>
    <xf numFmtId="0" fontId="4" fillId="0" borderId="5" xfId="0" applyFont="1" applyBorder="1" applyAlignment="1">
      <alignment vertical="center" wrapText="1"/>
    </xf>
    <xf numFmtId="0" fontId="64" fillId="0" borderId="35" xfId="0" applyFont="1" applyBorder="1" applyAlignment="1">
      <alignment vertical="center" wrapText="1"/>
    </xf>
    <xf numFmtId="0" fontId="13" fillId="0" borderId="32" xfId="5" applyFont="1" applyBorder="1">
      <alignment vertical="center"/>
    </xf>
    <xf numFmtId="0" fontId="4" fillId="0" borderId="35" xfId="10" applyFont="1" applyBorder="1" applyAlignment="1">
      <alignment vertical="center" wrapText="1"/>
    </xf>
    <xf numFmtId="0" fontId="6" fillId="0" borderId="0" xfId="0" applyFont="1" applyAlignment="1">
      <alignment horizontal="left" indent="1"/>
    </xf>
    <xf numFmtId="0" fontId="6" fillId="0" borderId="0" xfId="0" applyFont="1" applyAlignment="1">
      <alignment horizontal="distributed"/>
    </xf>
    <xf numFmtId="0" fontId="19" fillId="0" borderId="0" xfId="0" applyFont="1" applyAlignment="1">
      <alignment horizontal="distributed"/>
    </xf>
    <xf numFmtId="0" fontId="9" fillId="0" borderId="0" xfId="0" applyFont="1" applyAlignment="1">
      <alignment horizontal="center"/>
    </xf>
    <xf numFmtId="0" fontId="9" fillId="0" borderId="0" xfId="0" applyFont="1" applyAlignment="1">
      <alignment horizontal="center" vertical="center" wrapText="1"/>
    </xf>
    <xf numFmtId="0" fontId="6" fillId="0" borderId="71" xfId="0" applyFont="1" applyBorder="1" applyAlignment="1"/>
    <xf numFmtId="0" fontId="6" fillId="0" borderId="71" xfId="0" applyFont="1" applyBorder="1" applyAlignment="1">
      <alignment horizontal="center"/>
    </xf>
    <xf numFmtId="0" fontId="6" fillId="0" borderId="0" xfId="0" applyFont="1" applyAlignment="1">
      <alignment horizontal="center"/>
    </xf>
    <xf numFmtId="179" fontId="48" fillId="7" borderId="0" xfId="14" applyNumberFormat="1" applyFont="1" applyFill="1" applyAlignment="1">
      <alignment horizontal="center" vertical="center"/>
    </xf>
    <xf numFmtId="0" fontId="48" fillId="0" borderId="71" xfId="14" applyFont="1" applyBorder="1" applyAlignment="1">
      <alignment horizontal="center" vertical="center"/>
    </xf>
    <xf numFmtId="183" fontId="48" fillId="0" borderId="7" xfId="14" applyNumberFormat="1" applyFont="1" applyBorder="1" applyAlignment="1">
      <alignment horizontal="center" vertical="center"/>
    </xf>
    <xf numFmtId="183" fontId="48" fillId="0" borderId="21" xfId="14" applyNumberFormat="1" applyFont="1" applyBorder="1" applyAlignment="1">
      <alignment horizontal="center" vertical="center"/>
    </xf>
    <xf numFmtId="183" fontId="48" fillId="0" borderId="22" xfId="14" applyNumberFormat="1" applyFont="1" applyBorder="1" applyAlignment="1">
      <alignment horizontal="center" vertical="center"/>
    </xf>
    <xf numFmtId="179" fontId="48" fillId="0" borderId="7" xfId="14" applyNumberFormat="1" applyFont="1" applyBorder="1" applyAlignment="1">
      <alignment horizontal="center" vertical="center"/>
    </xf>
    <xf numFmtId="179" fontId="48" fillId="0" borderId="21" xfId="14" applyNumberFormat="1" applyFont="1" applyBorder="1" applyAlignment="1">
      <alignment horizontal="center" vertical="center"/>
    </xf>
    <xf numFmtId="179" fontId="48" fillId="0" borderId="22" xfId="14" applyNumberFormat="1" applyFont="1" applyBorder="1" applyAlignment="1">
      <alignment horizontal="center" vertical="center"/>
    </xf>
    <xf numFmtId="186" fontId="48" fillId="7" borderId="7" xfId="14" applyNumberFormat="1" applyFont="1" applyFill="1" applyBorder="1" applyAlignment="1">
      <alignment horizontal="center" vertical="center"/>
    </xf>
    <xf numFmtId="186" fontId="48" fillId="7" borderId="21" xfId="14" applyNumberFormat="1" applyFont="1" applyFill="1" applyBorder="1" applyAlignment="1">
      <alignment horizontal="center" vertical="center"/>
    </xf>
    <xf numFmtId="186" fontId="48" fillId="7" borderId="22" xfId="14" applyNumberFormat="1" applyFont="1" applyFill="1" applyBorder="1" applyAlignment="1">
      <alignment horizontal="center" vertical="center"/>
    </xf>
    <xf numFmtId="0" fontId="48" fillId="11" borderId="7" xfId="14" applyFont="1" applyFill="1" applyBorder="1" applyAlignment="1" applyProtection="1">
      <alignment horizontal="center" vertical="center"/>
      <protection locked="0"/>
    </xf>
    <xf numFmtId="0" fontId="48" fillId="11" borderId="22" xfId="14" applyFont="1" applyFill="1" applyBorder="1" applyAlignment="1" applyProtection="1">
      <alignment horizontal="center" vertical="center"/>
      <protection locked="0"/>
    </xf>
    <xf numFmtId="183" fontId="48" fillId="7" borderId="7" xfId="14" applyNumberFormat="1" applyFont="1" applyFill="1" applyBorder="1" applyAlignment="1">
      <alignment horizontal="center" vertical="center"/>
    </xf>
    <xf numFmtId="183" fontId="48" fillId="7" borderId="22" xfId="14" applyNumberFormat="1" applyFont="1" applyFill="1" applyBorder="1" applyAlignment="1">
      <alignment horizontal="center" vertical="center"/>
    </xf>
    <xf numFmtId="0" fontId="48" fillId="10" borderId="7" xfId="14" applyFont="1" applyFill="1" applyBorder="1" applyAlignment="1" applyProtection="1">
      <alignment horizontal="center" vertical="center"/>
      <protection locked="0"/>
    </xf>
    <xf numFmtId="0" fontId="48" fillId="10" borderId="22" xfId="14" applyFont="1" applyFill="1" applyBorder="1" applyAlignment="1" applyProtection="1">
      <alignment horizontal="center" vertical="center"/>
      <protection locked="0"/>
    </xf>
    <xf numFmtId="179" fontId="48" fillId="7" borderId="7" xfId="14" applyNumberFormat="1" applyFont="1" applyFill="1" applyBorder="1" applyAlignment="1">
      <alignment horizontal="center" vertical="center"/>
    </xf>
    <xf numFmtId="179" fontId="48" fillId="7" borderId="22" xfId="14" applyNumberFormat="1" applyFont="1" applyFill="1" applyBorder="1" applyAlignment="1">
      <alignment horizontal="center" vertical="center"/>
    </xf>
    <xf numFmtId="185" fontId="48" fillId="7" borderId="7" xfId="14" applyNumberFormat="1" applyFont="1" applyFill="1" applyBorder="1" applyAlignment="1">
      <alignment horizontal="center" vertical="center"/>
    </xf>
    <xf numFmtId="185" fontId="48" fillId="7" borderId="21" xfId="14" applyNumberFormat="1" applyFont="1" applyFill="1" applyBorder="1" applyAlignment="1">
      <alignment horizontal="center" vertical="center"/>
    </xf>
    <xf numFmtId="185" fontId="48" fillId="7" borderId="22" xfId="14" applyNumberFormat="1" applyFont="1" applyFill="1" applyBorder="1" applyAlignment="1">
      <alignment horizontal="center" vertical="center"/>
    </xf>
    <xf numFmtId="0" fontId="48" fillId="0" borderId="7" xfId="14" applyFont="1" applyBorder="1" applyAlignment="1">
      <alignment horizontal="center" vertical="center"/>
    </xf>
    <xf numFmtId="0" fontId="48" fillId="0" borderId="21" xfId="14" applyFont="1" applyBorder="1" applyAlignment="1">
      <alignment horizontal="center" vertical="center"/>
    </xf>
    <xf numFmtId="0" fontId="48" fillId="0" borderId="22" xfId="14" applyFont="1" applyBorder="1" applyAlignment="1">
      <alignment horizontal="center" vertical="center"/>
    </xf>
    <xf numFmtId="0" fontId="48" fillId="7" borderId="0" xfId="14" applyFont="1" applyFill="1" applyAlignment="1">
      <alignment horizontal="center" vertical="center"/>
    </xf>
    <xf numFmtId="0" fontId="48" fillId="7" borderId="0" xfId="14" applyFont="1" applyFill="1" applyAlignment="1">
      <alignment horizontal="right" vertical="center"/>
    </xf>
    <xf numFmtId="184" fontId="48" fillId="7" borderId="0" xfId="14" applyNumberFormat="1" applyFont="1" applyFill="1" applyAlignment="1">
      <alignment horizontal="center" vertical="center"/>
    </xf>
    <xf numFmtId="179" fontId="48" fillId="7" borderId="0" xfId="14" applyNumberFormat="1" applyFont="1" applyFill="1" applyAlignment="1">
      <alignment horizontal="right" vertical="center"/>
    </xf>
    <xf numFmtId="184" fontId="48" fillId="7" borderId="0" xfId="15" applyNumberFormat="1" applyFont="1" applyFill="1" applyAlignment="1">
      <alignment horizontal="right" vertical="center"/>
    </xf>
    <xf numFmtId="183" fontId="48" fillId="0" borderId="5" xfId="14" applyNumberFormat="1" applyFont="1" applyBorder="1" applyAlignment="1">
      <alignment horizontal="center" vertical="center"/>
    </xf>
    <xf numFmtId="0" fontId="48" fillId="0" borderId="7" xfId="14" applyFont="1" applyBorder="1" applyAlignment="1">
      <alignment horizontal="right" vertical="center"/>
    </xf>
    <xf numFmtId="0" fontId="48" fillId="0" borderId="22" xfId="14" applyFont="1" applyBorder="1" applyAlignment="1">
      <alignment horizontal="right" vertical="center"/>
    </xf>
    <xf numFmtId="184" fontId="48" fillId="0" borderId="7" xfId="15" applyNumberFormat="1" applyFont="1" applyBorder="1" applyAlignment="1">
      <alignment horizontal="right" vertical="center"/>
    </xf>
    <xf numFmtId="184" fontId="48" fillId="0" borderId="22" xfId="15" applyNumberFormat="1" applyFont="1" applyBorder="1" applyAlignment="1">
      <alignment horizontal="right" vertical="center"/>
    </xf>
    <xf numFmtId="179" fontId="48" fillId="0" borderId="7" xfId="14" applyNumberFormat="1" applyFont="1" applyBorder="1" applyAlignment="1">
      <alignment horizontal="right" vertical="center"/>
    </xf>
    <xf numFmtId="179" fontId="48" fillId="0" borderId="22" xfId="14" applyNumberFormat="1" applyFont="1" applyBorder="1" applyAlignment="1">
      <alignment horizontal="right" vertical="center"/>
    </xf>
    <xf numFmtId="0" fontId="48" fillId="11" borderId="7" xfId="14" applyFont="1" applyFill="1" applyBorder="1" applyAlignment="1" applyProtection="1">
      <alignment horizontal="right" vertical="center"/>
      <protection locked="0"/>
    </xf>
    <xf numFmtId="0" fontId="48" fillId="11" borderId="22" xfId="14" applyFont="1" applyFill="1" applyBorder="1" applyAlignment="1" applyProtection="1">
      <alignment horizontal="right" vertical="center"/>
      <protection locked="0"/>
    </xf>
    <xf numFmtId="184" fontId="48" fillId="11" borderId="7" xfId="15" applyNumberFormat="1" applyFont="1" applyFill="1" applyBorder="1" applyAlignment="1" applyProtection="1">
      <alignment horizontal="right" vertical="center"/>
      <protection locked="0"/>
    </xf>
    <xf numFmtId="184" fontId="48" fillId="11" borderId="22" xfId="15" applyNumberFormat="1" applyFont="1" applyFill="1" applyBorder="1" applyAlignment="1" applyProtection="1">
      <alignment horizontal="right" vertical="center"/>
      <protection locked="0"/>
    </xf>
    <xf numFmtId="0" fontId="47" fillId="0" borderId="7" xfId="14" applyFont="1" applyBorder="1" applyAlignment="1">
      <alignment horizontal="center" vertical="center"/>
    </xf>
    <xf numFmtId="0" fontId="47" fillId="0" borderId="21" xfId="14" applyFont="1" applyBorder="1" applyAlignment="1">
      <alignment horizontal="center" vertical="center"/>
    </xf>
    <xf numFmtId="0" fontId="47" fillId="0" borderId="22" xfId="14" applyFont="1" applyBorder="1" applyAlignment="1">
      <alignment horizontal="center" vertical="center"/>
    </xf>
    <xf numFmtId="183" fontId="48" fillId="0" borderId="5" xfId="15" applyNumberFormat="1" applyFont="1" applyBorder="1" applyAlignment="1">
      <alignment horizontal="right" vertical="center"/>
    </xf>
    <xf numFmtId="0" fontId="48" fillId="0" borderId="51" xfId="14" applyFont="1" applyBorder="1" applyAlignment="1">
      <alignment horizontal="center" vertical="center"/>
    </xf>
    <xf numFmtId="0" fontId="48" fillId="0" borderId="0" xfId="14" applyFont="1" applyAlignment="1">
      <alignment horizontal="center" vertical="center"/>
    </xf>
    <xf numFmtId="183" fontId="48" fillId="11" borderId="5" xfId="15" applyNumberFormat="1" applyFont="1" applyFill="1" applyBorder="1" applyAlignment="1" applyProtection="1">
      <alignment horizontal="right" vertical="center"/>
      <protection locked="0"/>
    </xf>
    <xf numFmtId="179" fontId="48" fillId="11" borderId="7" xfId="14" applyNumberFormat="1" applyFont="1" applyFill="1" applyBorder="1" applyAlignment="1" applyProtection="1">
      <alignment horizontal="right" vertical="center"/>
      <protection locked="0"/>
    </xf>
    <xf numFmtId="179" fontId="48" fillId="11" borderId="22" xfId="14" applyNumberFormat="1" applyFont="1" applyFill="1" applyBorder="1" applyAlignment="1" applyProtection="1">
      <alignment horizontal="right" vertical="center"/>
      <protection locked="0"/>
    </xf>
    <xf numFmtId="0" fontId="48" fillId="7" borderId="0" xfId="14" applyFont="1" applyFill="1" applyAlignment="1">
      <alignment horizontal="center" vertical="center" wrapText="1"/>
    </xf>
    <xf numFmtId="181" fontId="48" fillId="0" borderId="7" xfId="14" applyNumberFormat="1" applyFont="1" applyBorder="1" applyAlignment="1">
      <alignment horizontal="center" vertical="center"/>
    </xf>
    <xf numFmtId="181" fontId="48" fillId="0" borderId="22" xfId="14" applyNumberFormat="1" applyFont="1" applyBorder="1" applyAlignment="1">
      <alignment horizontal="center" vertical="center"/>
    </xf>
    <xf numFmtId="0" fontId="48" fillId="0" borderId="71" xfId="14" applyFont="1" applyBorder="1" applyAlignment="1">
      <alignment horizontal="right" vertical="center"/>
    </xf>
    <xf numFmtId="0" fontId="49" fillId="0" borderId="0" xfId="14" applyFont="1" applyAlignment="1">
      <alignment horizontal="center" vertical="center" wrapText="1"/>
    </xf>
    <xf numFmtId="182" fontId="48" fillId="7" borderId="0" xfId="14" applyNumberFormat="1" applyFont="1" applyFill="1" applyAlignment="1">
      <alignment horizontal="center" vertical="center"/>
    </xf>
    <xf numFmtId="0" fontId="45" fillId="11" borderId="18" xfId="14" applyFont="1" applyFill="1" applyBorder="1" applyAlignment="1" applyProtection="1">
      <alignment horizontal="left" vertical="center" wrapText="1"/>
      <protection locked="0"/>
    </xf>
    <xf numFmtId="0" fontId="45" fillId="11" borderId="21" xfId="14" applyFont="1" applyFill="1" applyBorder="1" applyAlignment="1" applyProtection="1">
      <alignment horizontal="left" vertical="center" wrapText="1"/>
      <protection locked="0"/>
    </xf>
    <xf numFmtId="0" fontId="45" fillId="11" borderId="89" xfId="14" applyFont="1" applyFill="1" applyBorder="1" applyAlignment="1" applyProtection="1">
      <alignment horizontal="left" vertical="center" wrapText="1"/>
      <protection locked="0"/>
    </xf>
    <xf numFmtId="0" fontId="49" fillId="10" borderId="19" xfId="14" applyFont="1" applyFill="1" applyBorder="1" applyAlignment="1" applyProtection="1">
      <alignment horizontal="center" vertical="center" wrapText="1"/>
      <protection locked="0"/>
    </xf>
    <xf numFmtId="0" fontId="49" fillId="10" borderId="99" xfId="14" applyFont="1" applyFill="1" applyBorder="1" applyAlignment="1" applyProtection="1">
      <alignment horizontal="center" vertical="center" wrapText="1"/>
      <protection locked="0"/>
    </xf>
    <xf numFmtId="0" fontId="45" fillId="10" borderId="15" xfId="14" applyFont="1" applyFill="1" applyBorder="1" applyAlignment="1" applyProtection="1">
      <alignment horizontal="center" vertical="center" wrapText="1"/>
      <protection locked="0"/>
    </xf>
    <xf numFmtId="0" fontId="45" fillId="10" borderId="99" xfId="14" applyFont="1" applyFill="1" applyBorder="1" applyAlignment="1" applyProtection="1">
      <alignment horizontal="center" vertical="center" wrapText="1"/>
      <protection locked="0"/>
    </xf>
    <xf numFmtId="0" fontId="45" fillId="10" borderId="15" xfId="14" applyFont="1" applyFill="1" applyBorder="1" applyAlignment="1" applyProtection="1">
      <alignment horizontal="center" vertical="center" shrinkToFit="1"/>
      <protection locked="0"/>
    </xf>
    <xf numFmtId="0" fontId="45" fillId="10" borderId="97" xfId="14" applyFont="1" applyFill="1" applyBorder="1" applyAlignment="1" applyProtection="1">
      <alignment horizontal="center" vertical="center" shrinkToFit="1"/>
      <protection locked="0"/>
    </xf>
    <xf numFmtId="0" fontId="45" fillId="10" borderId="99" xfId="14" applyFont="1" applyFill="1" applyBorder="1" applyAlignment="1" applyProtection="1">
      <alignment horizontal="center" vertical="center" shrinkToFit="1"/>
      <protection locked="0"/>
    </xf>
    <xf numFmtId="0" fontId="45" fillId="11" borderId="15" xfId="14" applyFont="1" applyFill="1" applyBorder="1" applyAlignment="1" applyProtection="1">
      <alignment horizontal="center" vertical="center" wrapText="1"/>
      <protection locked="0"/>
    </xf>
    <xf numFmtId="0" fontId="45" fillId="11" borderId="97" xfId="14" applyFont="1" applyFill="1" applyBorder="1" applyAlignment="1" applyProtection="1">
      <alignment horizontal="center" vertical="center" wrapText="1"/>
      <protection locked="0"/>
    </xf>
    <xf numFmtId="0" fontId="45" fillId="11" borderId="98" xfId="14" applyFont="1" applyFill="1" applyBorder="1" applyAlignment="1" applyProtection="1">
      <alignment horizontal="center" vertical="center" wrapText="1"/>
      <protection locked="0"/>
    </xf>
    <xf numFmtId="180" fontId="31" fillId="7" borderId="19" xfId="14" applyNumberFormat="1" applyFont="1" applyFill="1" applyBorder="1" applyAlignment="1">
      <alignment horizontal="center" vertical="center" wrapText="1"/>
    </xf>
    <xf numFmtId="180" fontId="31" fillId="7" borderId="98" xfId="14" applyNumberFormat="1" applyFont="1" applyFill="1" applyBorder="1" applyAlignment="1">
      <alignment horizontal="center" vertical="center" wrapText="1"/>
    </xf>
    <xf numFmtId="180" fontId="31" fillId="7" borderId="19" xfId="15" applyNumberFormat="1" applyFont="1" applyFill="1" applyBorder="1" applyAlignment="1">
      <alignment horizontal="center" vertical="center" wrapText="1"/>
    </xf>
    <xf numFmtId="180" fontId="31" fillId="7" borderId="98" xfId="15" applyNumberFormat="1" applyFont="1" applyFill="1" applyBorder="1" applyAlignment="1">
      <alignment horizontal="center" vertical="center" wrapText="1"/>
    </xf>
    <xf numFmtId="0" fontId="45" fillId="11" borderId="19" xfId="14" applyFont="1" applyFill="1" applyBorder="1" applyAlignment="1" applyProtection="1">
      <alignment horizontal="left" vertical="center" wrapText="1"/>
      <protection locked="0"/>
    </xf>
    <xf numFmtId="0" fontId="45" fillId="11" borderId="97" xfId="14" applyFont="1" applyFill="1" applyBorder="1" applyAlignment="1" applyProtection="1">
      <alignment horizontal="left" vertical="center" wrapText="1"/>
      <protection locked="0"/>
    </xf>
    <xf numFmtId="0" fontId="45" fillId="11" borderId="98" xfId="14" applyFont="1" applyFill="1" applyBorder="1" applyAlignment="1" applyProtection="1">
      <alignment horizontal="left" vertical="center" wrapText="1"/>
      <protection locked="0"/>
    </xf>
    <xf numFmtId="0" fontId="49" fillId="10" borderId="18" xfId="14" applyFont="1" applyFill="1" applyBorder="1" applyAlignment="1" applyProtection="1">
      <alignment horizontal="center" vertical="center" wrapText="1"/>
      <protection locked="0"/>
    </xf>
    <xf numFmtId="0" fontId="49" fillId="10" borderId="22" xfId="14" applyFont="1" applyFill="1" applyBorder="1" applyAlignment="1" applyProtection="1">
      <alignment horizontal="center" vertical="center" wrapText="1"/>
      <protection locked="0"/>
    </xf>
    <xf numFmtId="0" fontId="45" fillId="10" borderId="7" xfId="14" applyFont="1" applyFill="1" applyBorder="1" applyAlignment="1" applyProtection="1">
      <alignment horizontal="center" vertical="center" wrapText="1"/>
      <protection locked="0"/>
    </xf>
    <xf numFmtId="0" fontId="45" fillId="10" borderId="22" xfId="14" applyFont="1" applyFill="1" applyBorder="1" applyAlignment="1" applyProtection="1">
      <alignment horizontal="center" vertical="center" wrapText="1"/>
      <protection locked="0"/>
    </xf>
    <xf numFmtId="0" fontId="45" fillId="10" borderId="7" xfId="14" applyFont="1" applyFill="1" applyBorder="1" applyAlignment="1" applyProtection="1">
      <alignment horizontal="center" vertical="center" shrinkToFit="1"/>
      <protection locked="0"/>
    </xf>
    <xf numFmtId="0" fontId="45" fillId="10" borderId="21" xfId="14" applyFont="1" applyFill="1" applyBorder="1" applyAlignment="1" applyProtection="1">
      <alignment horizontal="center" vertical="center" shrinkToFit="1"/>
      <protection locked="0"/>
    </xf>
    <xf numFmtId="0" fontId="45" fillId="10" borderId="22" xfId="14" applyFont="1" applyFill="1" applyBorder="1" applyAlignment="1" applyProtection="1">
      <alignment horizontal="center" vertical="center" shrinkToFit="1"/>
      <protection locked="0"/>
    </xf>
    <xf numFmtId="0" fontId="45" fillId="11" borderId="7" xfId="14" applyFont="1" applyFill="1" applyBorder="1" applyAlignment="1" applyProtection="1">
      <alignment horizontal="center" vertical="center" wrapText="1"/>
      <protection locked="0"/>
    </xf>
    <xf numFmtId="0" fontId="45" fillId="11" borderId="21" xfId="14" applyFont="1" applyFill="1" applyBorder="1" applyAlignment="1" applyProtection="1">
      <alignment horizontal="center" vertical="center" wrapText="1"/>
      <protection locked="0"/>
    </xf>
    <xf numFmtId="0" fontId="45" fillId="11" borderId="89" xfId="14" applyFont="1" applyFill="1" applyBorder="1" applyAlignment="1" applyProtection="1">
      <alignment horizontal="center" vertical="center" wrapText="1"/>
      <protection locked="0"/>
    </xf>
    <xf numFmtId="180" fontId="31" fillId="7" borderId="18" xfId="14" applyNumberFormat="1" applyFont="1" applyFill="1" applyBorder="1" applyAlignment="1">
      <alignment horizontal="center" vertical="center" wrapText="1"/>
    </xf>
    <xf numFmtId="180" fontId="31" fillId="7" borderId="89" xfId="14" applyNumberFormat="1" applyFont="1" applyFill="1" applyBorder="1" applyAlignment="1">
      <alignment horizontal="center" vertical="center" wrapText="1"/>
    </xf>
    <xf numFmtId="180" fontId="31" fillId="7" borderId="18" xfId="15" applyNumberFormat="1" applyFont="1" applyFill="1" applyBorder="1" applyAlignment="1">
      <alignment horizontal="center" vertical="center" wrapText="1"/>
    </xf>
    <xf numFmtId="180" fontId="31" fillId="7" borderId="89" xfId="15" applyNumberFormat="1" applyFont="1" applyFill="1" applyBorder="1" applyAlignment="1">
      <alignment horizontal="center" vertical="center" wrapText="1"/>
    </xf>
    <xf numFmtId="0" fontId="45" fillId="11" borderId="1" xfId="14" applyFont="1" applyFill="1" applyBorder="1" applyAlignment="1" applyProtection="1">
      <alignment horizontal="left" vertical="center" wrapText="1"/>
      <protection locked="0"/>
    </xf>
    <xf numFmtId="0" fontId="45" fillId="11" borderId="2" xfId="14" applyFont="1" applyFill="1" applyBorder="1" applyAlignment="1" applyProtection="1">
      <alignment horizontal="left" vertical="center" wrapText="1"/>
      <protection locked="0"/>
    </xf>
    <xf numFmtId="0" fontId="45" fillId="11" borderId="3" xfId="14" applyFont="1" applyFill="1" applyBorder="1" applyAlignment="1" applyProtection="1">
      <alignment horizontal="left" vertical="center" wrapText="1"/>
      <protection locked="0"/>
    </xf>
    <xf numFmtId="0" fontId="49" fillId="10" borderId="1" xfId="14" applyFont="1" applyFill="1" applyBorder="1" applyAlignment="1" applyProtection="1">
      <alignment horizontal="center" vertical="center" wrapText="1"/>
      <protection locked="0"/>
    </xf>
    <xf numFmtId="0" fontId="49" fillId="10" borderId="90" xfId="14" applyFont="1" applyFill="1" applyBorder="1" applyAlignment="1" applyProtection="1">
      <alignment horizontal="center" vertical="center" wrapText="1"/>
      <protection locked="0"/>
    </xf>
    <xf numFmtId="0" fontId="45" fillId="10" borderId="91" xfId="14" applyFont="1" applyFill="1" applyBorder="1" applyAlignment="1" applyProtection="1">
      <alignment horizontal="center" vertical="center" wrapText="1"/>
      <protection locked="0"/>
    </xf>
    <xf numFmtId="0" fontId="45" fillId="10" borderId="90" xfId="14" applyFont="1" applyFill="1" applyBorder="1" applyAlignment="1" applyProtection="1">
      <alignment horizontal="center" vertical="center" wrapText="1"/>
      <protection locked="0"/>
    </xf>
    <xf numFmtId="0" fontId="45" fillId="10" borderId="91" xfId="14" applyFont="1" applyFill="1" applyBorder="1" applyAlignment="1" applyProtection="1">
      <alignment horizontal="center" vertical="center" shrinkToFit="1"/>
      <protection locked="0"/>
    </xf>
    <xf numFmtId="0" fontId="45" fillId="10" borderId="2" xfId="14" applyFont="1" applyFill="1" applyBorder="1" applyAlignment="1" applyProtection="1">
      <alignment horizontal="center" vertical="center" shrinkToFit="1"/>
      <protection locked="0"/>
    </xf>
    <xf numFmtId="0" fontId="45" fillId="10" borderId="90" xfId="14" applyFont="1" applyFill="1" applyBorder="1" applyAlignment="1" applyProtection="1">
      <alignment horizontal="center" vertical="center" shrinkToFit="1"/>
      <protection locked="0"/>
    </xf>
    <xf numFmtId="0" fontId="45" fillId="11" borderId="91" xfId="14" applyFont="1" applyFill="1" applyBorder="1" applyAlignment="1" applyProtection="1">
      <alignment horizontal="center" vertical="center" wrapText="1"/>
      <protection locked="0"/>
    </xf>
    <xf numFmtId="0" fontId="45" fillId="11" borderId="2" xfId="14" applyFont="1" applyFill="1" applyBorder="1" applyAlignment="1" applyProtection="1">
      <alignment horizontal="center" vertical="center" wrapText="1"/>
      <protection locked="0"/>
    </xf>
    <xf numFmtId="0" fontId="45" fillId="11" borderId="3" xfId="14" applyFont="1" applyFill="1" applyBorder="1" applyAlignment="1" applyProtection="1">
      <alignment horizontal="center" vertical="center" wrapText="1"/>
      <protection locked="0"/>
    </xf>
    <xf numFmtId="180" fontId="31" fillId="7" borderId="1" xfId="14" applyNumberFormat="1" applyFont="1" applyFill="1" applyBorder="1" applyAlignment="1">
      <alignment horizontal="center" vertical="center" wrapText="1"/>
    </xf>
    <xf numFmtId="180" fontId="31" fillId="7" borderId="3" xfId="14" applyNumberFormat="1" applyFont="1" applyFill="1" applyBorder="1" applyAlignment="1">
      <alignment horizontal="center" vertical="center" wrapText="1"/>
    </xf>
    <xf numFmtId="180" fontId="31" fillId="7" borderId="1" xfId="15" applyNumberFormat="1" applyFont="1" applyFill="1" applyBorder="1" applyAlignment="1">
      <alignment horizontal="center" vertical="center" wrapText="1"/>
    </xf>
    <xf numFmtId="180" fontId="31" fillId="7" borderId="3" xfId="15" applyNumberFormat="1" applyFont="1" applyFill="1" applyBorder="1" applyAlignment="1">
      <alignment horizontal="center" vertical="center" wrapText="1"/>
    </xf>
    <xf numFmtId="0" fontId="45" fillId="0" borderId="92" xfId="14" applyFont="1" applyBorder="1" applyAlignment="1">
      <alignment horizontal="center" vertical="center"/>
    </xf>
    <xf numFmtId="0" fontId="45" fillId="0" borderId="93" xfId="14" applyFont="1" applyBorder="1" applyAlignment="1">
      <alignment horizontal="center" vertical="center"/>
    </xf>
    <xf numFmtId="0" fontId="45" fillId="0" borderId="20" xfId="14" applyFont="1" applyBorder="1" applyAlignment="1">
      <alignment horizontal="center" vertical="center"/>
    </xf>
    <xf numFmtId="0" fontId="45" fillId="0" borderId="94" xfId="14" applyFont="1" applyBorder="1" applyAlignment="1">
      <alignment horizontal="center" vertical="center" wrapText="1"/>
    </xf>
    <xf numFmtId="0" fontId="45" fillId="0" borderId="112" xfId="14" applyFont="1" applyBorder="1" applyAlignment="1">
      <alignment horizontal="center" vertical="center" wrapText="1"/>
    </xf>
    <xf numFmtId="0" fontId="45" fillId="0" borderId="0" xfId="14" applyFont="1" applyAlignment="1">
      <alignment horizontal="center" vertical="center" wrapText="1"/>
    </xf>
    <xf numFmtId="0" fontId="45" fillId="0" borderId="40" xfId="14" applyFont="1" applyBorder="1" applyAlignment="1">
      <alignment horizontal="center" vertical="center" wrapText="1"/>
    </xf>
    <xf numFmtId="0" fontId="45" fillId="0" borderId="118" xfId="14" applyFont="1" applyBorder="1" applyAlignment="1">
      <alignment horizontal="center" vertical="center" wrapText="1"/>
    </xf>
    <xf numFmtId="0" fontId="45" fillId="0" borderId="119" xfId="14" applyFont="1" applyBorder="1" applyAlignment="1">
      <alignment horizontal="center" vertical="center" wrapText="1"/>
    </xf>
    <xf numFmtId="0" fontId="45" fillId="0" borderId="113" xfId="14" applyFont="1" applyBorder="1" applyAlignment="1">
      <alignment horizontal="center" vertical="center" wrapText="1"/>
    </xf>
    <xf numFmtId="0" fontId="45" fillId="0" borderId="51" xfId="14" applyFont="1" applyBorder="1" applyAlignment="1">
      <alignment horizontal="center" vertical="center" wrapText="1"/>
    </xf>
    <xf numFmtId="0" fontId="45" fillId="0" borderId="120" xfId="14" applyFont="1" applyBorder="1" applyAlignment="1">
      <alignment horizontal="center" vertical="center" wrapText="1"/>
    </xf>
    <xf numFmtId="0" fontId="45" fillId="0" borderId="95" xfId="14" applyFont="1" applyBorder="1" applyAlignment="1">
      <alignment horizontal="center" vertical="center" wrapText="1"/>
    </xf>
    <xf numFmtId="0" fontId="45" fillId="0" borderId="115" xfId="14" applyFont="1" applyBorder="1" applyAlignment="1">
      <alignment horizontal="center" vertical="center" wrapText="1"/>
    </xf>
    <xf numFmtId="0" fontId="45" fillId="0" borderId="121" xfId="14" applyFont="1" applyBorder="1" applyAlignment="1">
      <alignment horizontal="center" vertical="center" wrapText="1"/>
    </xf>
    <xf numFmtId="0" fontId="45" fillId="0" borderId="96" xfId="14" quotePrefix="1" applyFont="1" applyBorder="1" applyAlignment="1">
      <alignment horizontal="center" vertical="center"/>
    </xf>
    <xf numFmtId="0" fontId="45" fillId="0" borderId="94" xfId="14" applyFont="1" applyBorder="1" applyAlignment="1">
      <alignment horizontal="center" vertical="center"/>
    </xf>
    <xf numFmtId="0" fontId="31" fillId="10" borderId="0" xfId="14" applyFont="1" applyFill="1" applyAlignment="1" applyProtection="1">
      <alignment horizontal="center" vertical="center"/>
      <protection locked="0"/>
    </xf>
    <xf numFmtId="0" fontId="31" fillId="11" borderId="0" xfId="14" applyFont="1" applyFill="1" applyAlignment="1" applyProtection="1">
      <alignment horizontal="center" vertical="center"/>
      <protection locked="0"/>
    </xf>
    <xf numFmtId="0" fontId="31" fillId="0" borderId="0" xfId="14" applyFont="1" applyAlignment="1">
      <alignment horizontal="center" vertical="center"/>
    </xf>
    <xf numFmtId="0" fontId="45" fillId="10" borderId="5" xfId="14" applyFont="1" applyFill="1" applyBorder="1" applyAlignment="1" applyProtection="1">
      <alignment horizontal="center" vertical="center"/>
      <protection locked="0"/>
    </xf>
    <xf numFmtId="0" fontId="49" fillId="0" borderId="100" xfId="14" applyFont="1" applyBorder="1" applyAlignment="1">
      <alignment horizontal="center" vertical="center" wrapText="1"/>
    </xf>
    <xf numFmtId="0" fontId="49" fillId="0" borderId="101" xfId="14" applyFont="1" applyBorder="1" applyAlignment="1">
      <alignment horizontal="center" vertical="center" wrapText="1"/>
    </xf>
    <xf numFmtId="0" fontId="49" fillId="0" borderId="4" xfId="14" applyFont="1" applyBorder="1" applyAlignment="1">
      <alignment horizontal="center" vertical="center" wrapText="1"/>
    </xf>
    <xf numFmtId="0" fontId="49" fillId="0" borderId="6" xfId="14" applyFont="1" applyBorder="1" applyAlignment="1">
      <alignment horizontal="center" vertical="center" wrapText="1"/>
    </xf>
    <xf numFmtId="0" fontId="49" fillId="0" borderId="116" xfId="14" applyFont="1" applyBorder="1" applyAlignment="1">
      <alignment horizontal="center" vertical="center" wrapText="1"/>
    </xf>
    <xf numFmtId="0" fontId="49" fillId="0" borderId="117" xfId="14" applyFont="1" applyBorder="1" applyAlignment="1">
      <alignment horizontal="center" vertical="center" wrapText="1"/>
    </xf>
    <xf numFmtId="0" fontId="49" fillId="0" borderId="8" xfId="14" applyFont="1" applyBorder="1" applyAlignment="1">
      <alignment horizontal="center" vertical="center" wrapText="1"/>
    </xf>
    <xf numFmtId="0" fontId="49" fillId="0" borderId="10" xfId="14" applyFont="1" applyBorder="1" applyAlignment="1">
      <alignment horizontal="center" vertical="center" wrapText="1"/>
    </xf>
    <xf numFmtId="0" fontId="45" fillId="0" borderId="114" xfId="14" applyFont="1" applyBorder="1" applyAlignment="1">
      <alignment horizontal="center" vertical="center" wrapText="1"/>
    </xf>
    <xf numFmtId="0" fontId="45" fillId="0" borderId="92" xfId="14" applyFont="1" applyBorder="1" applyAlignment="1">
      <alignment horizontal="center" vertical="center" wrapText="1"/>
    </xf>
    <xf numFmtId="0" fontId="45" fillId="0" borderId="18" xfId="14" applyFont="1" applyBorder="1" applyAlignment="1">
      <alignment horizontal="center" vertical="center"/>
    </xf>
    <xf numFmtId="0" fontId="45" fillId="0" borderId="21" xfId="14" applyFont="1" applyBorder="1" applyAlignment="1">
      <alignment horizontal="center" vertical="center"/>
    </xf>
    <xf numFmtId="0" fontId="45" fillId="0" borderId="89" xfId="14" applyFont="1" applyBorder="1" applyAlignment="1">
      <alignment horizontal="center" vertical="center"/>
    </xf>
    <xf numFmtId="0" fontId="45" fillId="11" borderId="7" xfId="14" applyFont="1" applyFill="1" applyBorder="1" applyAlignment="1" applyProtection="1">
      <alignment horizontal="center" vertical="center"/>
      <protection locked="0"/>
    </xf>
    <xf numFmtId="0" fontId="45" fillId="11" borderId="22" xfId="14" applyFont="1" applyFill="1" applyBorder="1" applyAlignment="1" applyProtection="1">
      <alignment horizontal="center" vertical="center"/>
      <protection locked="0"/>
    </xf>
    <xf numFmtId="0" fontId="45" fillId="7" borderId="7" xfId="14" applyFont="1" applyFill="1" applyBorder="1" applyAlignment="1">
      <alignment horizontal="center" vertical="center"/>
    </xf>
    <xf numFmtId="0" fontId="45" fillId="7" borderId="22" xfId="14" applyFont="1" applyFill="1" applyBorder="1" applyAlignment="1">
      <alignment horizontal="center" vertical="center"/>
    </xf>
    <xf numFmtId="179" fontId="48" fillId="0" borderId="5" xfId="14" applyNumberFormat="1" applyFont="1" applyBorder="1" applyAlignment="1">
      <alignment horizontal="center" vertical="center"/>
    </xf>
    <xf numFmtId="183" fontId="48" fillId="0" borderId="7" xfId="14" applyNumberFormat="1" applyFont="1" applyBorder="1" applyAlignment="1">
      <alignment horizontal="right" vertical="center"/>
    </xf>
    <xf numFmtId="183" fontId="48" fillId="0" borderId="22" xfId="14" applyNumberFormat="1" applyFont="1" applyBorder="1" applyAlignment="1">
      <alignment horizontal="right" vertical="center"/>
    </xf>
    <xf numFmtId="183" fontId="48" fillId="0" borderId="7" xfId="15" applyNumberFormat="1" applyFont="1" applyBorder="1" applyAlignment="1">
      <alignment horizontal="right" vertical="center"/>
    </xf>
    <xf numFmtId="183" fontId="48" fillId="0" borderId="22" xfId="15" applyNumberFormat="1" applyFont="1" applyBorder="1" applyAlignment="1">
      <alignment horizontal="right" vertical="center"/>
    </xf>
    <xf numFmtId="183" fontId="48" fillId="11" borderId="7" xfId="14" applyNumberFormat="1" applyFont="1" applyFill="1" applyBorder="1" applyAlignment="1" applyProtection="1">
      <alignment horizontal="right" vertical="center"/>
      <protection locked="0"/>
    </xf>
    <xf numFmtId="183" fontId="48" fillId="11" borderId="22" xfId="14" applyNumberFormat="1" applyFont="1" applyFill="1" applyBorder="1" applyAlignment="1" applyProtection="1">
      <alignment horizontal="right" vertical="center"/>
      <protection locked="0"/>
    </xf>
    <xf numFmtId="183" fontId="48" fillId="11" borderId="7" xfId="15" applyNumberFormat="1" applyFont="1" applyFill="1" applyBorder="1" applyAlignment="1" applyProtection="1">
      <alignment horizontal="right" vertical="center"/>
      <protection locked="0"/>
    </xf>
    <xf numFmtId="183" fontId="48" fillId="11" borderId="22" xfId="15" applyNumberFormat="1" applyFont="1" applyFill="1" applyBorder="1" applyAlignment="1" applyProtection="1">
      <alignment horizontal="right" vertical="center"/>
      <protection locked="0"/>
    </xf>
    <xf numFmtId="0" fontId="47" fillId="0" borderId="5" xfId="14" applyFont="1" applyBorder="1" applyAlignment="1">
      <alignment horizontal="center" vertical="center"/>
    </xf>
    <xf numFmtId="0" fontId="49" fillId="0" borderId="51" xfId="14" applyFont="1" applyBorder="1" applyAlignment="1">
      <alignment horizontal="center" vertical="center"/>
    </xf>
    <xf numFmtId="0" fontId="49" fillId="0" borderId="0" xfId="14" applyFont="1" applyAlignment="1">
      <alignment horizontal="center" vertical="center"/>
    </xf>
    <xf numFmtId="181" fontId="48" fillId="0" borderId="5" xfId="14" applyNumberFormat="1" applyFont="1" applyBorder="1" applyAlignment="1">
      <alignment horizontal="center" vertical="center"/>
    </xf>
    <xf numFmtId="0" fontId="48" fillId="0" borderId="5" xfId="14" applyFont="1" applyBorder="1" applyAlignment="1">
      <alignment horizontal="center" vertical="center"/>
    </xf>
    <xf numFmtId="0" fontId="49" fillId="0" borderId="71" xfId="14" applyFont="1" applyBorder="1" applyAlignment="1">
      <alignment horizontal="right" vertical="center"/>
    </xf>
    <xf numFmtId="0" fontId="45" fillId="11" borderId="12" xfId="14" applyFont="1" applyFill="1" applyBorder="1" applyAlignment="1" applyProtection="1">
      <alignment horizontal="center" vertical="center"/>
      <protection locked="0"/>
    </xf>
    <xf numFmtId="0" fontId="45" fillId="11" borderId="72" xfId="14" applyFont="1" applyFill="1" applyBorder="1" applyAlignment="1" applyProtection="1">
      <alignment horizontal="center" vertical="center"/>
      <protection locked="0"/>
    </xf>
    <xf numFmtId="0" fontId="49" fillId="7" borderId="0" xfId="14" applyFont="1" applyFill="1" applyAlignment="1">
      <alignment horizontal="left" vertical="center"/>
    </xf>
    <xf numFmtId="0" fontId="62" fillId="7" borderId="93" xfId="14" applyFont="1" applyFill="1" applyBorder="1" applyAlignment="1">
      <alignment horizontal="center" vertical="center"/>
    </xf>
    <xf numFmtId="0" fontId="62" fillId="7" borderId="20" xfId="14" applyFont="1" applyFill="1" applyBorder="1" applyAlignment="1">
      <alignment horizontal="center" vertical="center"/>
    </xf>
    <xf numFmtId="0" fontId="15" fillId="0" borderId="5" xfId="0" applyFont="1" applyBorder="1" applyAlignment="1">
      <alignment horizontal="left" vertical="top" wrapText="1"/>
    </xf>
    <xf numFmtId="0" fontId="15" fillId="4" borderId="104" xfId="0" applyFont="1" applyFill="1" applyBorder="1" applyAlignment="1">
      <alignment horizontal="left" vertical="center" wrapText="1"/>
    </xf>
    <xf numFmtId="0" fontId="15" fillId="4" borderId="105" xfId="0" applyFont="1" applyFill="1" applyBorder="1" applyAlignment="1">
      <alignment horizontal="left" vertical="center" wrapText="1"/>
    </xf>
    <xf numFmtId="0" fontId="15" fillId="4" borderId="106" xfId="0" applyFont="1" applyFill="1" applyBorder="1" applyAlignment="1">
      <alignment horizontal="left" vertical="center" wrapText="1"/>
    </xf>
    <xf numFmtId="0" fontId="15" fillId="0" borderId="104" xfId="0" applyFont="1" applyBorder="1" applyAlignment="1">
      <alignment horizontal="center" vertical="center"/>
    </xf>
    <xf numFmtId="0" fontId="15" fillId="0" borderId="105" xfId="0" applyFont="1" applyBorder="1" applyAlignment="1">
      <alignment horizontal="center" vertical="center"/>
    </xf>
    <xf numFmtId="0" fontId="15" fillId="0" borderId="106" xfId="0" applyFont="1" applyBorder="1" applyAlignment="1">
      <alignment horizontal="center" vertical="center"/>
    </xf>
    <xf numFmtId="176" fontId="15" fillId="0" borderId="5" xfId="0" applyNumberFormat="1" applyFont="1" applyBorder="1" applyAlignment="1"/>
    <xf numFmtId="176" fontId="15" fillId="0" borderId="9" xfId="0" applyNumberFormat="1" applyFont="1" applyBorder="1" applyAlignment="1"/>
    <xf numFmtId="176" fontId="15" fillId="0" borderId="103" xfId="0" applyNumberFormat="1" applyFont="1" applyBorder="1" applyAlignment="1"/>
    <xf numFmtId="176" fontId="15" fillId="0" borderId="32" xfId="0" applyNumberFormat="1" applyFont="1" applyBorder="1" applyAlignment="1"/>
    <xf numFmtId="0" fontId="14" fillId="4" borderId="104" xfId="0" applyFont="1" applyFill="1" applyBorder="1" applyAlignment="1">
      <alignment horizontal="center" vertical="center"/>
    </xf>
    <xf numFmtId="0" fontId="14" fillId="4" borderId="105" xfId="0" applyFont="1" applyFill="1" applyBorder="1" applyAlignment="1">
      <alignment horizontal="center" vertical="center"/>
    </xf>
    <xf numFmtId="0" fontId="14" fillId="4" borderId="106"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71" xfId="0" applyFont="1" applyFill="1" applyBorder="1" applyAlignment="1">
      <alignment horizontal="center" vertical="center"/>
    </xf>
    <xf numFmtId="0" fontId="14" fillId="4" borderId="72" xfId="0" applyFont="1" applyFill="1" applyBorder="1" applyAlignment="1">
      <alignment horizontal="center" vertical="center"/>
    </xf>
    <xf numFmtId="0" fontId="15" fillId="4" borderId="5" xfId="0" applyFont="1" applyFill="1" applyBorder="1" applyAlignment="1">
      <alignment vertical="center" shrinkToFit="1"/>
    </xf>
    <xf numFmtId="0" fontId="5" fillId="4" borderId="5" xfId="0" applyFont="1" applyFill="1" applyBorder="1" applyAlignment="1">
      <alignment horizontal="center"/>
    </xf>
    <xf numFmtId="0" fontId="5" fillId="4" borderId="7" xfId="0" applyFont="1" applyFill="1" applyBorder="1" applyAlignment="1">
      <alignment horizontal="center" shrinkToFit="1"/>
    </xf>
    <xf numFmtId="0" fontId="5" fillId="4" borderId="21" xfId="0" applyFont="1" applyFill="1" applyBorder="1" applyAlignment="1">
      <alignment horizontal="center" shrinkToFit="1"/>
    </xf>
    <xf numFmtId="0" fontId="5" fillId="4" borderId="22" xfId="0" applyFont="1" applyFill="1" applyBorder="1" applyAlignment="1">
      <alignment horizontal="center" shrinkToFit="1"/>
    </xf>
    <xf numFmtId="0" fontId="15" fillId="4" borderId="7"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2" xfId="0" applyFont="1" applyFill="1" applyBorder="1" applyAlignment="1">
      <alignment horizontal="center" vertical="center"/>
    </xf>
    <xf numFmtId="0" fontId="15" fillId="4" borderId="7" xfId="0" applyFont="1" applyFill="1" applyBorder="1" applyAlignment="1">
      <alignment horizontal="center" vertical="center" shrinkToFit="1"/>
    </xf>
    <xf numFmtId="0" fontId="15" fillId="4" borderId="21" xfId="0" applyFont="1" applyFill="1" applyBorder="1" applyAlignment="1">
      <alignment horizontal="center" vertical="center" shrinkToFit="1"/>
    </xf>
    <xf numFmtId="0" fontId="15" fillId="4" borderId="22" xfId="0" applyFont="1" applyFill="1" applyBorder="1" applyAlignment="1">
      <alignment horizontal="center" vertical="center" shrinkToFit="1"/>
    </xf>
    <xf numFmtId="0" fontId="15" fillId="4" borderId="32" xfId="0" applyFont="1" applyFill="1" applyBorder="1" applyAlignment="1">
      <alignment vertical="center" shrinkToFit="1"/>
    </xf>
    <xf numFmtId="0" fontId="15" fillId="4" borderId="100" xfId="0" applyFont="1" applyFill="1" applyBorder="1" applyAlignment="1">
      <alignment vertical="center" shrinkToFit="1"/>
    </xf>
    <xf numFmtId="0" fontId="15" fillId="4" borderId="103" xfId="0" applyFont="1" applyFill="1" applyBorder="1" applyAlignment="1">
      <alignment vertical="center" shrinkToFit="1"/>
    </xf>
    <xf numFmtId="0" fontId="15" fillId="4" borderId="8" xfId="0" applyFont="1" applyFill="1" applyBorder="1" applyAlignment="1">
      <alignment vertical="center" shrinkToFit="1"/>
    </xf>
    <xf numFmtId="0" fontId="15" fillId="4" borderId="9" xfId="0" applyFont="1" applyFill="1" applyBorder="1" applyAlignment="1">
      <alignment vertical="center" shrinkToFit="1"/>
    </xf>
    <xf numFmtId="0" fontId="5" fillId="4" borderId="15" xfId="0" applyFont="1" applyFill="1" applyBorder="1" applyAlignment="1">
      <alignment horizontal="center" shrinkToFit="1"/>
    </xf>
    <xf numFmtId="0" fontId="5" fillId="4" borderId="97" xfId="0" applyFont="1" applyFill="1" applyBorder="1" applyAlignment="1">
      <alignment horizontal="center" shrinkToFit="1"/>
    </xf>
    <xf numFmtId="0" fontId="5" fillId="4" borderId="99" xfId="0" applyFont="1" applyFill="1" applyBorder="1" applyAlignment="1">
      <alignment horizontal="center" shrinkToFit="1"/>
    </xf>
    <xf numFmtId="0" fontId="5" fillId="4" borderId="104" xfId="0" applyFont="1" applyFill="1" applyBorder="1" applyAlignment="1">
      <alignment horizontal="center" shrinkToFit="1"/>
    </xf>
    <xf numFmtId="0" fontId="5" fillId="4" borderId="105" xfId="0" applyFont="1" applyFill="1" applyBorder="1" applyAlignment="1">
      <alignment horizontal="center" shrinkToFit="1"/>
    </xf>
    <xf numFmtId="0" fontId="5" fillId="4" borderId="106" xfId="0" applyFont="1" applyFill="1" applyBorder="1" applyAlignment="1">
      <alignment horizontal="center" shrinkToFit="1"/>
    </xf>
    <xf numFmtId="0" fontId="15" fillId="4" borderId="51" xfId="0" applyFont="1" applyFill="1" applyBorder="1" applyAlignment="1">
      <alignment horizontal="center" vertical="center" shrinkToFit="1"/>
    </xf>
    <xf numFmtId="0" fontId="15" fillId="4" borderId="0" xfId="0" applyFont="1" applyFill="1" applyAlignment="1">
      <alignment horizontal="center" vertical="center" shrinkToFit="1"/>
    </xf>
    <xf numFmtId="0" fontId="15" fillId="4" borderId="40" xfId="0" applyFont="1" applyFill="1" applyBorder="1" applyAlignment="1">
      <alignment horizontal="center" vertical="center" shrinkToFit="1"/>
    </xf>
    <xf numFmtId="0" fontId="15" fillId="4" borderId="12" xfId="0" applyFont="1" applyFill="1" applyBorder="1" applyAlignment="1">
      <alignment horizontal="center" vertical="center" shrinkToFit="1"/>
    </xf>
    <xf numFmtId="0" fontId="15" fillId="4" borderId="71" xfId="0" applyFont="1" applyFill="1" applyBorder="1" applyAlignment="1">
      <alignment horizontal="center" vertical="center" shrinkToFit="1"/>
    </xf>
    <xf numFmtId="0" fontId="15" fillId="4" borderId="72" xfId="0" applyFont="1" applyFill="1" applyBorder="1" applyAlignment="1">
      <alignment horizontal="center" vertical="center" shrinkToFit="1"/>
    </xf>
    <xf numFmtId="176" fontId="15" fillId="0" borderId="12" xfId="0" applyNumberFormat="1" applyFont="1" applyBorder="1" applyAlignment="1"/>
    <xf numFmtId="176" fontId="15" fillId="0" borderId="71" xfId="0" applyNumberFormat="1" applyFont="1" applyBorder="1" applyAlignment="1"/>
    <xf numFmtId="176" fontId="15" fillId="0" borderId="72" xfId="0" applyNumberFormat="1" applyFont="1" applyBorder="1" applyAlignment="1"/>
    <xf numFmtId="176" fontId="15" fillId="0" borderId="7" xfId="0" applyNumberFormat="1" applyFont="1" applyBorder="1" applyAlignment="1"/>
    <xf numFmtId="176" fontId="15" fillId="0" borderId="21" xfId="0" applyNumberFormat="1" applyFont="1" applyBorder="1" applyAlignment="1"/>
    <xf numFmtId="176" fontId="15" fillId="0" borderId="22" xfId="0" applyNumberFormat="1" applyFont="1" applyBorder="1" applyAlignment="1"/>
    <xf numFmtId="49" fontId="5" fillId="4" borderId="104" xfId="0" applyNumberFormat="1" applyFont="1" applyFill="1" applyBorder="1" applyAlignment="1">
      <alignment horizontal="center" vertical="center" wrapText="1"/>
    </xf>
    <xf numFmtId="49" fontId="5" fillId="4" borderId="105" xfId="0" applyNumberFormat="1" applyFont="1" applyFill="1" applyBorder="1" applyAlignment="1">
      <alignment horizontal="center" vertical="center"/>
    </xf>
    <xf numFmtId="49" fontId="5" fillId="4" borderId="106" xfId="0" applyNumberFormat="1" applyFont="1" applyFill="1" applyBorder="1" applyAlignment="1">
      <alignment horizontal="center" vertical="center"/>
    </xf>
    <xf numFmtId="0" fontId="16" fillId="4" borderId="5" xfId="0" applyFont="1" applyFill="1" applyBorder="1" applyAlignment="1">
      <alignment horizontal="center" vertical="center" wrapText="1"/>
    </xf>
    <xf numFmtId="176" fontId="15" fillId="0" borderId="15" xfId="0" applyNumberFormat="1" applyFont="1" applyBorder="1" applyAlignment="1"/>
    <xf numFmtId="176" fontId="15" fillId="0" borderId="97" xfId="0" applyNumberFormat="1" applyFont="1" applyBorder="1" applyAlignment="1"/>
    <xf numFmtId="176" fontId="15" fillId="0" borderId="99" xfId="0" applyNumberFormat="1" applyFont="1" applyBorder="1" applyAlignment="1"/>
    <xf numFmtId="0" fontId="15" fillId="4" borderId="5" xfId="0" applyFont="1" applyFill="1" applyBorder="1" applyAlignment="1">
      <alignment horizontal="center" vertical="center"/>
    </xf>
    <xf numFmtId="176" fontId="15" fillId="0" borderId="101" xfId="0" applyNumberFormat="1" applyFont="1" applyBorder="1" applyAlignment="1"/>
    <xf numFmtId="176" fontId="15" fillId="0" borderId="10" xfId="0" applyNumberFormat="1" applyFont="1" applyBorder="1" applyAlignment="1"/>
    <xf numFmtId="176" fontId="15" fillId="0" borderId="104" xfId="0" applyNumberFormat="1" applyFont="1" applyBorder="1" applyAlignment="1"/>
    <xf numFmtId="176" fontId="15" fillId="0" borderId="105" xfId="0" applyNumberFormat="1" applyFont="1" applyBorder="1" applyAlignment="1"/>
    <xf numFmtId="176" fontId="15" fillId="0" borderId="106" xfId="0" applyNumberFormat="1" applyFont="1" applyBorder="1" applyAlignment="1"/>
    <xf numFmtId="176" fontId="15" fillId="0" borderId="91" xfId="0" applyNumberFormat="1" applyFont="1" applyBorder="1" applyAlignment="1"/>
    <xf numFmtId="176" fontId="15" fillId="0" borderId="2" xfId="0" applyNumberFormat="1" applyFont="1" applyBorder="1" applyAlignment="1"/>
    <xf numFmtId="176" fontId="15" fillId="0" borderId="90" xfId="0" applyNumberFormat="1" applyFont="1" applyBorder="1" applyAlignment="1"/>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6"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15" fillId="0" borderId="10" xfId="0" applyFont="1" applyBorder="1" applyAlignment="1">
      <alignment vertical="top" wrapText="1"/>
    </xf>
    <xf numFmtId="0" fontId="15" fillId="4" borderId="96" xfId="0" applyFont="1" applyFill="1" applyBorder="1" applyAlignment="1">
      <alignment horizontal="center" vertical="center" wrapText="1"/>
    </xf>
    <xf numFmtId="0" fontId="15" fillId="4" borderId="94" xfId="0" applyFont="1" applyFill="1" applyBorder="1" applyAlignment="1">
      <alignment horizontal="center" vertical="center" wrapText="1"/>
    </xf>
    <xf numFmtId="0" fontId="15" fillId="4" borderId="95"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102" xfId="0" applyFont="1" applyFill="1" applyBorder="1" applyAlignment="1">
      <alignment horizontal="center" vertical="center" wrapText="1"/>
    </xf>
    <xf numFmtId="0" fontId="0" fillId="0" borderId="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51"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0" fillId="6" borderId="5" xfId="0" applyFill="1" applyBorder="1" applyAlignment="1">
      <alignment horizontal="center" vertical="center"/>
    </xf>
    <xf numFmtId="0" fontId="0" fillId="0" borderId="51" xfId="0" applyBorder="1" applyAlignment="1">
      <alignment horizontal="left" vertical="center"/>
    </xf>
    <xf numFmtId="0" fontId="0" fillId="0" borderId="0" xfId="0"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04" xfId="0" applyBorder="1" applyAlignment="1">
      <alignment vertical="center" textRotation="255" wrapText="1"/>
    </xf>
    <xf numFmtId="0" fontId="0" fillId="0" borderId="106" xfId="0" applyBorder="1" applyAlignment="1">
      <alignment vertical="center" textRotation="255" wrapText="1"/>
    </xf>
    <xf numFmtId="0" fontId="0" fillId="0" borderId="12" xfId="0" applyBorder="1" applyAlignment="1">
      <alignment vertical="center" textRotation="255" wrapText="1"/>
    </xf>
    <xf numFmtId="0" fontId="0" fillId="0" borderId="72" xfId="0" applyBorder="1" applyAlignment="1">
      <alignment vertical="center" textRotation="255" wrapText="1"/>
    </xf>
    <xf numFmtId="0" fontId="4" fillId="0" borderId="32" xfId="7" applyFont="1" applyBorder="1" applyAlignment="1">
      <alignment horizontal="center" vertical="center"/>
    </xf>
    <xf numFmtId="0" fontId="4" fillId="0" borderId="11" xfId="7" applyFont="1" applyBorder="1" applyAlignment="1">
      <alignment horizontal="center" vertical="center"/>
    </xf>
    <xf numFmtId="0" fontId="4" fillId="0" borderId="32" xfId="10" applyFont="1" applyBorder="1" applyAlignment="1">
      <alignment horizontal="left" vertical="top" wrapText="1"/>
    </xf>
    <xf numFmtId="0" fontId="4" fillId="0" borderId="29" xfId="10" applyFont="1" applyBorder="1" applyAlignment="1">
      <alignment horizontal="left" vertical="top" wrapText="1"/>
    </xf>
    <xf numFmtId="0" fontId="4" fillId="0" borderId="11" xfId="10" applyFont="1" applyBorder="1" applyAlignment="1">
      <alignment horizontal="left" vertical="top" wrapText="1"/>
    </xf>
    <xf numFmtId="0" fontId="4" fillId="0" borderId="32" xfId="0" applyFont="1" applyBorder="1" applyAlignment="1">
      <alignment vertical="center" wrapText="1"/>
    </xf>
    <xf numFmtId="0" fontId="4" fillId="0" borderId="29" xfId="0" applyFont="1" applyBorder="1" applyAlignment="1">
      <alignment vertical="center" wrapText="1"/>
    </xf>
    <xf numFmtId="0" fontId="4" fillId="0" borderId="32" xfId="0" applyFont="1" applyBorder="1" applyAlignment="1">
      <alignment horizontal="left" vertical="top" wrapText="1" shrinkToFit="1"/>
    </xf>
    <xf numFmtId="0" fontId="4" fillId="0" borderId="11" xfId="0" applyFont="1" applyBorder="1" applyAlignment="1">
      <alignment horizontal="left" vertical="top" wrapText="1" shrinkToFit="1"/>
    </xf>
    <xf numFmtId="0" fontId="17" fillId="0" borderId="0" xfId="10" applyFont="1" applyAlignment="1">
      <alignment horizontal="center" vertical="center"/>
    </xf>
    <xf numFmtId="0" fontId="18" fillId="4" borderId="5" xfId="12" applyFont="1" applyFill="1" applyBorder="1" applyAlignment="1">
      <alignment horizontal="center" vertical="center"/>
    </xf>
    <xf numFmtId="0" fontId="13" fillId="0" borderId="32" xfId="5" applyFont="1" applyBorder="1" applyAlignment="1">
      <alignment horizontal="center" vertical="center"/>
    </xf>
    <xf numFmtId="0" fontId="13" fillId="0" borderId="29" xfId="5" applyFont="1" applyBorder="1" applyAlignment="1">
      <alignment horizontal="center" vertical="center"/>
    </xf>
    <xf numFmtId="0" fontId="0" fillId="0" borderId="29" xfId="0" applyBorder="1" applyAlignment="1"/>
    <xf numFmtId="0" fontId="13" fillId="0" borderId="32" xfId="10" applyFont="1" applyBorder="1" applyAlignment="1">
      <alignment horizontal="center" vertical="center"/>
    </xf>
    <xf numFmtId="0" fontId="13" fillId="0" borderId="11" xfId="10" applyFont="1" applyBorder="1" applyAlignment="1">
      <alignment horizontal="center" vertical="center"/>
    </xf>
    <xf numFmtId="0" fontId="4" fillId="0" borderId="32" xfId="10" applyFont="1" applyBorder="1" applyAlignment="1">
      <alignment vertical="top" wrapText="1"/>
    </xf>
    <xf numFmtId="0" fontId="4" fillId="0" borderId="29" xfId="10" applyFont="1" applyBorder="1" applyAlignment="1">
      <alignment vertical="top" wrapText="1"/>
    </xf>
    <xf numFmtId="0" fontId="13" fillId="0" borderId="11" xfId="5" applyFont="1" applyBorder="1" applyAlignment="1">
      <alignment horizontal="center" vertical="center"/>
    </xf>
    <xf numFmtId="0" fontId="4" fillId="0" borderId="29" xfId="7" applyFont="1" applyBorder="1" applyAlignment="1">
      <alignment horizontal="center" vertical="center"/>
    </xf>
    <xf numFmtId="0" fontId="4" fillId="5" borderId="32" xfId="7" applyFont="1" applyFill="1" applyBorder="1" applyAlignment="1">
      <alignment horizontal="left" vertical="top" wrapText="1"/>
    </xf>
    <xf numFmtId="0" fontId="4" fillId="5" borderId="11" xfId="7" applyFont="1" applyFill="1" applyBorder="1" applyAlignment="1">
      <alignment horizontal="left" vertical="top" wrapText="1"/>
    </xf>
    <xf numFmtId="0" fontId="4" fillId="0" borderId="32" xfId="0" applyFont="1" applyBorder="1" applyAlignment="1">
      <alignment horizontal="left" vertical="top" wrapText="1"/>
    </xf>
    <xf numFmtId="0" fontId="4" fillId="0" borderId="29" xfId="0" applyFont="1" applyBorder="1" applyAlignment="1">
      <alignment horizontal="left" vertical="top" wrapText="1"/>
    </xf>
    <xf numFmtId="0" fontId="4" fillId="0" borderId="32" xfId="10" applyFont="1" applyBorder="1" applyAlignment="1">
      <alignment horizontal="left" vertical="center" wrapText="1"/>
    </xf>
    <xf numFmtId="0" fontId="4" fillId="0" borderId="29" xfId="10" applyFont="1" applyBorder="1" applyAlignment="1">
      <alignment horizontal="left" vertical="center" wrapText="1"/>
    </xf>
    <xf numFmtId="0" fontId="23" fillId="0" borderId="75" xfId="4" applyFont="1" applyBorder="1" applyAlignment="1">
      <alignment horizontal="center" vertical="top" shrinkToFit="1"/>
    </xf>
    <xf numFmtId="0" fontId="23" fillId="0" borderId="63" xfId="4" applyFont="1" applyBorder="1" applyAlignment="1">
      <alignment horizontal="center" vertical="top" shrinkToFit="1"/>
    </xf>
    <xf numFmtId="0" fontId="23" fillId="0" borderId="78" xfId="4" applyFont="1" applyBorder="1" applyAlignment="1">
      <alignment horizontal="center" vertical="top" shrinkToFit="1"/>
    </xf>
    <xf numFmtId="0" fontId="23" fillId="0" borderId="76" xfId="4" applyFont="1" applyBorder="1" applyAlignment="1">
      <alignment horizontal="center" vertical="top" shrinkToFit="1"/>
    </xf>
    <xf numFmtId="0" fontId="23" fillId="0" borderId="64" xfId="4" applyFont="1" applyBorder="1" applyAlignment="1">
      <alignment horizontal="center" vertical="top" shrinkToFit="1"/>
    </xf>
    <xf numFmtId="0" fontId="23" fillId="0" borderId="73" xfId="4" applyFont="1" applyBorder="1" applyAlignment="1">
      <alignment horizontal="center" vertical="top" shrinkToFit="1"/>
    </xf>
    <xf numFmtId="0" fontId="23" fillId="0" borderId="77" xfId="4" applyFont="1" applyBorder="1" applyAlignment="1">
      <alignment horizontal="center" vertical="top" shrinkToFit="1"/>
    </xf>
    <xf numFmtId="0" fontId="23" fillId="0" borderId="65" xfId="4" applyFont="1" applyBorder="1" applyAlignment="1">
      <alignment horizontal="center" vertical="top" shrinkToFit="1"/>
    </xf>
    <xf numFmtId="0" fontId="23" fillId="0" borderId="74" xfId="4" applyFont="1" applyBorder="1" applyAlignment="1">
      <alignment horizontal="center" vertical="top" shrinkToFit="1"/>
    </xf>
    <xf numFmtId="0" fontId="23" fillId="0" borderId="51" xfId="4" applyFont="1" applyBorder="1" applyAlignment="1">
      <alignment vertical="top" wrapText="1"/>
    </xf>
    <xf numFmtId="0" fontId="23" fillId="0" borderId="0" xfId="4" applyFont="1" applyAlignment="1">
      <alignment vertical="top" wrapText="1"/>
    </xf>
    <xf numFmtId="0" fontId="23" fillId="0" borderId="40" xfId="4" applyFont="1" applyBorder="1" applyAlignment="1">
      <alignment vertical="top" wrapText="1"/>
    </xf>
    <xf numFmtId="0" fontId="22" fillId="0" borderId="0" xfId="4" applyFont="1" applyAlignment="1">
      <alignment vertical="top" wrapText="1"/>
    </xf>
    <xf numFmtId="0" fontId="22" fillId="0" borderId="40" xfId="4" applyFont="1" applyBorder="1" applyAlignment="1">
      <alignment vertical="top" wrapText="1"/>
    </xf>
    <xf numFmtId="0" fontId="23" fillId="0" borderId="0" xfId="4" applyFont="1" applyBorder="1" applyAlignment="1">
      <alignment vertical="top" wrapText="1"/>
    </xf>
    <xf numFmtId="0" fontId="22" fillId="0" borderId="110" xfId="4" applyFont="1" applyBorder="1" applyAlignment="1">
      <alignment vertical="top" wrapText="1"/>
    </xf>
    <xf numFmtId="0" fontId="22" fillId="0" borderId="79" xfId="4" applyFont="1" applyBorder="1" applyAlignment="1">
      <alignment vertical="top" wrapText="1"/>
    </xf>
    <xf numFmtId="0" fontId="22" fillId="0" borderId="111" xfId="4" applyFont="1" applyBorder="1" applyAlignment="1">
      <alignment vertical="top" wrapText="1"/>
    </xf>
    <xf numFmtId="0" fontId="23" fillId="0" borderId="110" xfId="4" applyFont="1" applyBorder="1" applyAlignment="1">
      <alignment vertical="top" wrapText="1"/>
    </xf>
    <xf numFmtId="0" fontId="23" fillId="0" borderId="79" xfId="4" applyFont="1" applyBorder="1" applyAlignment="1">
      <alignment vertical="top" wrapText="1"/>
    </xf>
    <xf numFmtId="0" fontId="23" fillId="0" borderId="111" xfId="4" applyFont="1" applyBorder="1" applyAlignment="1">
      <alignment vertical="top" wrapText="1"/>
    </xf>
    <xf numFmtId="0" fontId="21" fillId="0" borderId="66" xfId="4" applyFont="1" applyBorder="1" applyAlignment="1">
      <alignment vertical="top" wrapText="1"/>
    </xf>
    <xf numFmtId="0" fontId="21" fillId="0" borderId="29" xfId="4" applyFont="1" applyBorder="1" applyAlignment="1">
      <alignment vertical="top" wrapText="1"/>
    </xf>
    <xf numFmtId="0" fontId="22" fillId="0" borderId="51" xfId="4" applyFont="1" applyBorder="1" applyAlignment="1">
      <alignment vertical="top" wrapText="1"/>
    </xf>
    <xf numFmtId="0" fontId="22" fillId="0" borderId="0" xfId="4" applyFont="1" applyBorder="1" applyAlignment="1">
      <alignment vertical="top" wrapText="1"/>
    </xf>
    <xf numFmtId="0" fontId="22" fillId="0" borderId="110" xfId="4" applyFont="1" applyBorder="1" applyAlignment="1">
      <alignment horizontal="left" vertical="top" wrapText="1"/>
    </xf>
    <xf numFmtId="0" fontId="22" fillId="0" borderId="79" xfId="4" applyFont="1" applyBorder="1" applyAlignment="1">
      <alignment horizontal="left" vertical="top" wrapText="1"/>
    </xf>
    <xf numFmtId="0" fontId="22" fillId="0" borderId="111" xfId="4" applyFont="1" applyBorder="1" applyAlignment="1">
      <alignment horizontal="left" vertical="top" wrapText="1"/>
    </xf>
    <xf numFmtId="0" fontId="22" fillId="0" borderId="0" xfId="4" applyFont="1" applyAlignment="1">
      <alignment horizontal="center" vertical="top" wrapText="1"/>
    </xf>
    <xf numFmtId="0" fontId="22" fillId="0" borderId="40" xfId="4" applyFont="1" applyBorder="1" applyAlignment="1">
      <alignment horizontal="center" vertical="top" wrapText="1"/>
    </xf>
    <xf numFmtId="0" fontId="22" fillId="0" borderId="0" xfId="4" applyFont="1" applyAlignment="1">
      <alignment horizontal="left" vertical="top" wrapText="1"/>
    </xf>
    <xf numFmtId="0" fontId="22" fillId="0" borderId="40" xfId="4" applyFont="1" applyBorder="1" applyAlignment="1">
      <alignment horizontal="left" vertical="top" wrapText="1"/>
    </xf>
    <xf numFmtId="0" fontId="23" fillId="0" borderId="110" xfId="4" applyFont="1" applyBorder="1" applyAlignment="1">
      <alignment horizontal="left" vertical="top" wrapText="1"/>
    </xf>
    <xf numFmtId="0" fontId="23" fillId="0" borderId="79" xfId="4" applyFont="1" applyBorder="1" applyAlignment="1">
      <alignment horizontal="left" vertical="top" wrapText="1"/>
    </xf>
    <xf numFmtId="0" fontId="23" fillId="0" borderId="111" xfId="4" applyFont="1" applyBorder="1" applyAlignment="1">
      <alignment horizontal="left" vertical="top" wrapText="1"/>
    </xf>
    <xf numFmtId="0" fontId="21" fillId="0" borderId="66" xfId="4" applyFont="1" applyBorder="1" applyAlignment="1">
      <alignment horizontal="left" vertical="top" wrapText="1"/>
    </xf>
    <xf numFmtId="0" fontId="21" fillId="0" borderId="29" xfId="4" applyFont="1" applyBorder="1" applyAlignment="1">
      <alignment horizontal="left" vertical="top" wrapText="1"/>
    </xf>
    <xf numFmtId="0" fontId="44" fillId="0" borderId="0" xfId="4" applyFont="1" applyAlignment="1">
      <alignment vertical="top" wrapText="1"/>
    </xf>
    <xf numFmtId="0" fontId="34" fillId="0" borderId="0" xfId="4" applyFont="1" applyAlignment="1">
      <alignment vertical="top" wrapText="1"/>
    </xf>
    <xf numFmtId="0" fontId="40" fillId="0" borderId="0" xfId="4" applyFont="1" applyAlignment="1">
      <alignment vertical="top" wrapText="1"/>
    </xf>
    <xf numFmtId="0" fontId="44" fillId="0" borderId="0" xfId="4" applyFont="1" applyAlignment="1">
      <alignment vertical="top" shrinkToFit="1"/>
    </xf>
    <xf numFmtId="0" fontId="22" fillId="0" borderId="51" xfId="4" applyFont="1" applyBorder="1" applyAlignment="1">
      <alignment horizontal="left" vertical="top" wrapText="1"/>
    </xf>
    <xf numFmtId="0" fontId="22" fillId="0" borderId="0" xfId="4" applyFont="1" applyBorder="1" applyAlignment="1">
      <alignment horizontal="left" vertical="top" wrapText="1"/>
    </xf>
    <xf numFmtId="0" fontId="23" fillId="0" borderId="51" xfId="4" applyFont="1" applyBorder="1" applyAlignment="1">
      <alignment horizontal="left" vertical="top" wrapText="1"/>
    </xf>
    <xf numFmtId="0" fontId="23" fillId="0" borderId="0" xfId="4" applyFont="1" applyBorder="1" applyAlignment="1">
      <alignment horizontal="left" vertical="top" wrapText="1"/>
    </xf>
    <xf numFmtId="0" fontId="23" fillId="0" borderId="40" xfId="4" applyFont="1" applyBorder="1" applyAlignment="1">
      <alignment horizontal="left" vertical="top" wrapText="1"/>
    </xf>
    <xf numFmtId="0" fontId="22" fillId="0" borderId="110" xfId="4" applyFont="1" applyBorder="1" applyAlignment="1">
      <alignment horizontal="left" vertical="top" wrapText="1" shrinkToFit="1"/>
    </xf>
    <xf numFmtId="0" fontId="22" fillId="0" borderId="79" xfId="4" applyFont="1" applyBorder="1" applyAlignment="1">
      <alignment horizontal="left" vertical="top" wrapText="1" shrinkToFit="1"/>
    </xf>
    <xf numFmtId="0" fontId="22" fillId="0" borderId="111" xfId="4" applyFont="1" applyBorder="1" applyAlignment="1">
      <alignment horizontal="left" vertical="top" wrapText="1" shrinkToFit="1"/>
    </xf>
    <xf numFmtId="0" fontId="28" fillId="0" borderId="66" xfId="4" applyFont="1" applyBorder="1" applyAlignment="1">
      <alignment vertical="top" wrapText="1"/>
    </xf>
    <xf numFmtId="0" fontId="28" fillId="0" borderId="29" xfId="4" applyFont="1" applyBorder="1" applyAlignment="1">
      <alignment vertical="top" wrapText="1"/>
    </xf>
    <xf numFmtId="0" fontId="22" fillId="0" borderId="51" xfId="4" applyFont="1" applyBorder="1" applyAlignment="1">
      <alignment vertical="center" wrapText="1"/>
    </xf>
    <xf numFmtId="0" fontId="22" fillId="0" borderId="0" xfId="4" applyFont="1" applyAlignment="1">
      <alignment vertical="center" wrapText="1"/>
    </xf>
    <xf numFmtId="0" fontId="22" fillId="0" borderId="40" xfId="4" applyFont="1" applyBorder="1" applyAlignment="1">
      <alignment vertical="center" wrapText="1"/>
    </xf>
    <xf numFmtId="0" fontId="23" fillId="0" borderId="51" xfId="0" applyFont="1" applyBorder="1" applyAlignment="1">
      <alignment vertical="top" wrapText="1"/>
    </xf>
    <xf numFmtId="0" fontId="23" fillId="0" borderId="0" xfId="0" applyFont="1" applyAlignment="1">
      <alignment vertical="top" wrapText="1"/>
    </xf>
    <xf numFmtId="0" fontId="23" fillId="0" borderId="40" xfId="0" applyFont="1" applyBorder="1" applyAlignment="1">
      <alignment vertical="top" wrapText="1"/>
    </xf>
    <xf numFmtId="0" fontId="22" fillId="0" borderId="51"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22" fillId="0" borderId="0" xfId="0" applyFont="1" applyAlignment="1">
      <alignment vertical="top" wrapText="1"/>
    </xf>
    <xf numFmtId="0" fontId="28" fillId="0" borderId="70" xfId="4" applyFont="1" applyBorder="1" applyAlignment="1">
      <alignment vertical="top" wrapText="1"/>
    </xf>
    <xf numFmtId="0" fontId="22" fillId="0" borderId="110" xfId="4" applyFont="1" applyBorder="1" applyAlignment="1">
      <alignment vertical="center" wrapText="1"/>
    </xf>
    <xf numFmtId="0" fontId="22" fillId="0" borderId="79" xfId="4" applyFont="1" applyBorder="1" applyAlignment="1">
      <alignment vertical="center" wrapText="1"/>
    </xf>
    <xf numFmtId="0" fontId="22" fillId="0" borderId="111" xfId="4" applyFont="1" applyBorder="1" applyAlignment="1">
      <alignment vertical="center" wrapText="1"/>
    </xf>
    <xf numFmtId="0" fontId="23" fillId="0" borderId="77" xfId="4" applyFont="1" applyBorder="1" applyAlignment="1">
      <alignment horizontal="center" vertical="center" shrinkToFit="1"/>
    </xf>
    <xf numFmtId="0" fontId="23" fillId="0" borderId="74" xfId="4" applyFont="1" applyBorder="1" applyAlignment="1">
      <alignment horizontal="center" vertical="center" shrinkToFit="1"/>
    </xf>
    <xf numFmtId="0" fontId="22" fillId="0" borderId="76" xfId="4" applyFont="1" applyBorder="1" applyAlignment="1">
      <alignment horizontal="center" vertical="top" shrinkToFit="1"/>
    </xf>
    <xf numFmtId="0" fontId="22" fillId="0" borderId="73" xfId="4" applyFont="1" applyBorder="1" applyAlignment="1">
      <alignment horizontal="center" vertical="top" shrinkToFit="1"/>
    </xf>
    <xf numFmtId="0" fontId="22" fillId="0" borderId="75" xfId="4" applyFont="1" applyBorder="1" applyAlignment="1">
      <alignment horizontal="center" vertical="top" shrinkToFit="1"/>
    </xf>
    <xf numFmtId="0" fontId="22" fillId="0" borderId="78" xfId="4" applyFont="1" applyBorder="1" applyAlignment="1">
      <alignment horizontal="center" vertical="top" shrinkToFit="1"/>
    </xf>
    <xf numFmtId="0" fontId="23" fillId="0" borderId="107" xfId="4" applyFont="1" applyBorder="1" applyAlignment="1">
      <alignment horizontal="center" vertical="top" shrinkToFit="1"/>
    </xf>
    <xf numFmtId="0" fontId="23" fillId="0" borderId="108" xfId="4" applyFont="1" applyBorder="1" applyAlignment="1">
      <alignment horizontal="center" vertical="top" shrinkToFit="1"/>
    </xf>
    <xf numFmtId="0" fontId="23" fillId="0" borderId="109" xfId="4" applyFont="1" applyBorder="1" applyAlignment="1">
      <alignment horizontal="center" vertical="top" shrinkToFit="1"/>
    </xf>
    <xf numFmtId="0" fontId="21" fillId="0" borderId="32" xfId="4" applyFont="1" applyBorder="1" applyAlignment="1">
      <alignment horizontal="left" vertical="top" wrapText="1"/>
    </xf>
    <xf numFmtId="0" fontId="34" fillId="0" borderId="51" xfId="4" applyFont="1" applyBorder="1" applyAlignment="1">
      <alignment vertical="top" wrapText="1"/>
    </xf>
    <xf numFmtId="0" fontId="34" fillId="0" borderId="40" xfId="4" applyFont="1" applyBorder="1" applyAlignment="1">
      <alignment vertical="top" wrapText="1"/>
    </xf>
    <xf numFmtId="0" fontId="40" fillId="0" borderId="40" xfId="4" applyFont="1" applyBorder="1" applyAlignment="1">
      <alignment vertical="top" wrapText="1"/>
    </xf>
    <xf numFmtId="0" fontId="40" fillId="0" borderId="51" xfId="4" applyFont="1" applyBorder="1" applyAlignment="1">
      <alignment vertical="top" wrapText="1"/>
    </xf>
    <xf numFmtId="0" fontId="34" fillId="0" borderId="75" xfId="4" applyFont="1" applyBorder="1" applyAlignment="1">
      <alignment horizontal="center" vertical="top" shrinkToFit="1"/>
    </xf>
    <xf numFmtId="0" fontId="34" fillId="0" borderId="78" xfId="4" applyFont="1" applyBorder="1" applyAlignment="1">
      <alignment horizontal="center" vertical="top" shrinkToFit="1"/>
    </xf>
    <xf numFmtId="0" fontId="34" fillId="0" borderId="76" xfId="4" applyFont="1" applyBorder="1" applyAlignment="1">
      <alignment horizontal="center" vertical="top" shrinkToFit="1"/>
    </xf>
    <xf numFmtId="0" fontId="34" fillId="0" borderId="73" xfId="4" applyFont="1" applyBorder="1" applyAlignment="1">
      <alignment horizontal="center" vertical="top" shrinkToFit="1"/>
    </xf>
    <xf numFmtId="0" fontId="34" fillId="0" borderId="77" xfId="4" applyFont="1" applyBorder="1" applyAlignment="1">
      <alignment horizontal="center" vertical="top" shrinkToFit="1"/>
    </xf>
    <xf numFmtId="0" fontId="34" fillId="0" borderId="74" xfId="4" applyFont="1" applyBorder="1" applyAlignment="1">
      <alignment horizontal="center" vertical="top" shrinkToFit="1"/>
    </xf>
    <xf numFmtId="0" fontId="40" fillId="0" borderId="110" xfId="4" applyFont="1" applyBorder="1" applyAlignment="1">
      <alignment vertical="center" wrapText="1"/>
    </xf>
    <xf numFmtId="0" fontId="40" fillId="0" borderId="79" xfId="4" applyFont="1" applyBorder="1" applyAlignment="1">
      <alignment vertical="center" wrapText="1"/>
    </xf>
    <xf numFmtId="0" fontId="40" fillId="0" borderId="111" xfId="4" applyFont="1" applyBorder="1" applyAlignment="1">
      <alignment vertical="center" wrapText="1"/>
    </xf>
    <xf numFmtId="0" fontId="34" fillId="0" borderId="63" xfId="4" applyFont="1" applyBorder="1" applyAlignment="1">
      <alignment horizontal="center" vertical="top" shrinkToFit="1"/>
    </xf>
    <xf numFmtId="0" fontId="34" fillId="0" borderId="80" xfId="4" applyFont="1" applyBorder="1" applyAlignment="1">
      <alignment horizontal="center" vertical="top" shrinkToFit="1"/>
    </xf>
    <xf numFmtId="0" fontId="34" fillId="0" borderId="64" xfId="4" applyFont="1" applyBorder="1" applyAlignment="1">
      <alignment horizontal="center" vertical="top" shrinkToFit="1"/>
    </xf>
    <xf numFmtId="0" fontId="34" fillId="0" borderId="81" xfId="4" applyFont="1" applyBorder="1" applyAlignment="1">
      <alignment horizontal="center" vertical="top" shrinkToFit="1"/>
    </xf>
    <xf numFmtId="0" fontId="34" fillId="0" borderId="65" xfId="4" applyFont="1" applyBorder="1" applyAlignment="1">
      <alignment horizontal="center" vertical="top" shrinkToFit="1"/>
    </xf>
    <xf numFmtId="0" fontId="34" fillId="0" borderId="82" xfId="4" applyFont="1" applyBorder="1" applyAlignment="1">
      <alignment horizontal="center" vertical="top" shrinkToFit="1"/>
    </xf>
    <xf numFmtId="0" fontId="43" fillId="0" borderId="0" xfId="4" applyFont="1" applyAlignment="1">
      <alignment vertical="top"/>
    </xf>
    <xf numFmtId="0" fontId="40" fillId="0" borderId="40" xfId="4" applyFont="1" applyBorder="1" applyAlignment="1">
      <alignment vertical="top"/>
    </xf>
    <xf numFmtId="0" fontId="40" fillId="0" borderId="110" xfId="4" applyFont="1" applyBorder="1" applyAlignment="1">
      <alignment vertical="top" wrapText="1"/>
    </xf>
    <xf numFmtId="0" fontId="40" fillId="0" borderId="79" xfId="4" applyFont="1" applyBorder="1" applyAlignment="1">
      <alignment vertical="top" wrapText="1"/>
    </xf>
    <xf numFmtId="0" fontId="40" fillId="0" borderId="111" xfId="4" applyFont="1" applyBorder="1" applyAlignment="1">
      <alignment vertical="top" wrapText="1"/>
    </xf>
    <xf numFmtId="0" fontId="40" fillId="0" borderId="0" xfId="4" applyFont="1" applyBorder="1" applyAlignment="1">
      <alignment vertical="top" wrapText="1"/>
    </xf>
    <xf numFmtId="0" fontId="34" fillId="0" borderId="104" xfId="4" applyFont="1" applyBorder="1" applyAlignment="1">
      <alignment vertical="top" wrapText="1"/>
    </xf>
    <xf numFmtId="0" fontId="34" fillId="0" borderId="105" xfId="4" applyFont="1" applyBorder="1" applyAlignment="1">
      <alignment vertical="top" wrapText="1"/>
    </xf>
    <xf numFmtId="0" fontId="34" fillId="0" borderId="106" xfId="4" applyFont="1" applyBorder="1" applyAlignment="1">
      <alignment vertical="top" wrapText="1"/>
    </xf>
    <xf numFmtId="0" fontId="43" fillId="0" borderId="0" xfId="4" applyFont="1" applyAlignment="1">
      <alignment vertical="top" wrapText="1"/>
    </xf>
    <xf numFmtId="0" fontId="43" fillId="0" borderId="40" xfId="4" applyFont="1" applyBorder="1" applyAlignment="1">
      <alignment vertical="top" wrapText="1"/>
    </xf>
    <xf numFmtId="0" fontId="40" fillId="0" borderId="110" xfId="4" applyFont="1" applyBorder="1" applyAlignment="1">
      <alignment vertical="center" shrinkToFit="1"/>
    </xf>
    <xf numFmtId="0" fontId="40" fillId="0" borderId="79" xfId="4" applyFont="1" applyBorder="1" applyAlignment="1">
      <alignment vertical="center" shrinkToFit="1"/>
    </xf>
    <xf numFmtId="0" fontId="40" fillId="0" borderId="111" xfId="4" applyFont="1" applyBorder="1" applyAlignment="1">
      <alignment vertical="center" shrinkToFit="1"/>
    </xf>
    <xf numFmtId="0" fontId="40" fillId="0" borderId="51" xfId="4" applyFont="1" applyBorder="1" applyAlignment="1">
      <alignment vertical="center" shrinkToFit="1"/>
    </xf>
    <xf numFmtId="0" fontId="40" fillId="0" borderId="0" xfId="4" applyFont="1" applyBorder="1" applyAlignment="1">
      <alignment vertical="center" shrinkToFit="1"/>
    </xf>
    <xf numFmtId="0" fontId="40" fillId="0" borderId="40" xfId="4" applyFont="1" applyBorder="1" applyAlignment="1">
      <alignment vertical="center" shrinkToFit="1"/>
    </xf>
    <xf numFmtId="0" fontId="43" fillId="0" borderId="0" xfId="4" applyFont="1" applyBorder="1" applyAlignment="1">
      <alignment vertical="top" wrapText="1"/>
    </xf>
    <xf numFmtId="0" fontId="40" fillId="0" borderId="0" xfId="4" applyFont="1" applyBorder="1" applyAlignment="1">
      <alignment vertical="center"/>
    </xf>
    <xf numFmtId="0" fontId="40" fillId="0" borderId="40" xfId="4" applyFont="1" applyBorder="1" applyAlignment="1">
      <alignment vertical="center"/>
    </xf>
    <xf numFmtId="0" fontId="37" fillId="0" borderId="32" xfId="4" applyFont="1" applyBorder="1" applyAlignment="1">
      <alignment horizontal="center" vertical="center"/>
    </xf>
    <xf numFmtId="0" fontId="37" fillId="0" borderId="11" xfId="4" applyFont="1" applyBorder="1" applyAlignment="1">
      <alignment horizontal="center" vertical="center"/>
    </xf>
    <xf numFmtId="0" fontId="40" fillId="0" borderId="104" xfId="4" applyFont="1" applyBorder="1" applyAlignment="1">
      <alignment vertical="top" wrapText="1"/>
    </xf>
    <xf numFmtId="0" fontId="40" fillId="0" borderId="105" xfId="4" applyFont="1" applyBorder="1" applyAlignment="1">
      <alignment vertical="top" wrapText="1"/>
    </xf>
    <xf numFmtId="0" fontId="40" fillId="0" borderId="106" xfId="4" applyFont="1" applyBorder="1" applyAlignment="1">
      <alignment vertical="top" wrapText="1"/>
    </xf>
    <xf numFmtId="0" fontId="34" fillId="0" borderId="107" xfId="4" applyFont="1" applyBorder="1" applyAlignment="1">
      <alignment horizontal="center" vertical="top" shrinkToFit="1"/>
    </xf>
    <xf numFmtId="0" fontId="34" fillId="0" borderId="108" xfId="4" applyFont="1" applyBorder="1" applyAlignment="1">
      <alignment horizontal="center" vertical="top" shrinkToFit="1"/>
    </xf>
    <xf numFmtId="0" fontId="34" fillId="0" borderId="109" xfId="4" applyFont="1" applyBorder="1" applyAlignment="1">
      <alignment horizontal="center" vertical="top" shrinkToFit="1"/>
    </xf>
    <xf numFmtId="0" fontId="21" fillId="0" borderId="32" xfId="4" applyFont="1" applyBorder="1" applyAlignment="1">
      <alignment vertical="top" wrapText="1"/>
    </xf>
    <xf numFmtId="0" fontId="22" fillId="0" borderId="51" xfId="4" applyFont="1" applyBorder="1" applyAlignment="1">
      <alignment horizontal="left" vertical="center" shrinkToFit="1"/>
    </xf>
    <xf numFmtId="0" fontId="22" fillId="0" borderId="0" xfId="4" applyFont="1" applyAlignment="1">
      <alignment horizontal="left" vertical="center" shrinkToFit="1"/>
    </xf>
    <xf numFmtId="0" fontId="22" fillId="0" borderId="40" xfId="4" applyFont="1" applyBorder="1" applyAlignment="1">
      <alignment horizontal="left" vertical="center" shrinkToFit="1"/>
    </xf>
    <xf numFmtId="0" fontId="34" fillId="0" borderId="100" xfId="4" applyFont="1" applyBorder="1" applyAlignment="1">
      <alignment horizontal="center" vertical="center"/>
    </xf>
    <xf numFmtId="0" fontId="34" fillId="0" borderId="103" xfId="4" applyFont="1" applyBorder="1" applyAlignment="1">
      <alignment horizontal="center" vertical="center"/>
    </xf>
    <xf numFmtId="0" fontId="34" fillId="0" borderId="91" xfId="4" applyFont="1" applyBorder="1" applyAlignment="1">
      <alignment vertical="center"/>
    </xf>
    <xf numFmtId="0" fontId="34" fillId="0" borderId="2" xfId="4" applyFont="1" applyBorder="1" applyAlignment="1">
      <alignment vertical="center"/>
    </xf>
    <xf numFmtId="0" fontId="34" fillId="0" borderId="3" xfId="4" applyFont="1" applyBorder="1" applyAlignment="1">
      <alignment vertical="center"/>
    </xf>
    <xf numFmtId="0" fontId="34" fillId="0" borderId="4" xfId="4" applyFont="1" applyBorder="1" applyAlignment="1">
      <alignment horizontal="center" vertical="center"/>
    </xf>
    <xf numFmtId="0" fontId="34" fillId="0" borderId="5" xfId="4" applyFont="1" applyBorder="1" applyAlignment="1">
      <alignment horizontal="center" vertical="center"/>
    </xf>
    <xf numFmtId="0" fontId="34" fillId="0" borderId="7" xfId="4" applyFont="1" applyBorder="1" applyAlignment="1">
      <alignment vertical="center"/>
    </xf>
    <xf numFmtId="0" fontId="34" fillId="0" borderId="21" xfId="4" applyFont="1" applyBorder="1" applyAlignment="1">
      <alignment vertical="center"/>
    </xf>
    <xf numFmtId="0" fontId="34" fillId="0" borderId="89" xfId="4" applyFont="1" applyBorder="1" applyAlignment="1">
      <alignment vertical="center"/>
    </xf>
    <xf numFmtId="0" fontId="34" fillId="0" borderId="8" xfId="4" applyFont="1" applyBorder="1" applyAlignment="1">
      <alignment horizontal="center" vertical="center"/>
    </xf>
    <xf numFmtId="0" fontId="34" fillId="0" borderId="9" xfId="4" applyFont="1" applyBorder="1" applyAlignment="1">
      <alignment horizontal="center" vertical="center"/>
    </xf>
    <xf numFmtId="0" fontId="34" fillId="0" borderId="15" xfId="4" applyFont="1" applyBorder="1" applyAlignment="1">
      <alignment vertical="center"/>
    </xf>
    <xf numFmtId="0" fontId="34" fillId="0" borderId="97" xfId="4" applyFont="1" applyBorder="1" applyAlignment="1">
      <alignment vertical="center"/>
    </xf>
    <xf numFmtId="0" fontId="34" fillId="0" borderId="98" xfId="4" applyFont="1" applyBorder="1" applyAlignment="1">
      <alignment vertical="center"/>
    </xf>
    <xf numFmtId="0" fontId="37" fillId="0" borderId="104" xfId="4" applyFont="1" applyBorder="1" applyAlignment="1">
      <alignment horizontal="center" vertical="center"/>
    </xf>
    <xf numFmtId="0" fontId="37" fillId="0" borderId="105" xfId="4" applyFont="1" applyBorder="1" applyAlignment="1">
      <alignment horizontal="center" vertical="center"/>
    </xf>
    <xf numFmtId="0" fontId="37" fillId="0" borderId="106" xfId="4" applyFont="1" applyBorder="1" applyAlignment="1">
      <alignment horizontal="center" vertical="center"/>
    </xf>
    <xf numFmtId="0" fontId="37" fillId="0" borderId="12" xfId="4" applyFont="1" applyBorder="1" applyAlignment="1">
      <alignment horizontal="center" vertical="center"/>
    </xf>
    <xf numFmtId="0" fontId="37" fillId="0" borderId="71" xfId="4" applyFont="1" applyBorder="1" applyAlignment="1">
      <alignment horizontal="center" vertical="center"/>
    </xf>
    <xf numFmtId="0" fontId="37" fillId="0" borderId="72" xfId="4" applyFont="1" applyBorder="1" applyAlignment="1">
      <alignment horizontal="center" vertical="center"/>
    </xf>
    <xf numFmtId="0" fontId="42" fillId="0" borderId="7" xfId="4" applyFont="1" applyBorder="1" applyAlignment="1">
      <alignment horizontal="center" vertical="center" shrinkToFit="1"/>
    </xf>
    <xf numFmtId="0" fontId="42" fillId="0" borderId="21" xfId="4" applyFont="1" applyBorder="1" applyAlignment="1">
      <alignment horizontal="center" vertical="center" shrinkToFit="1"/>
    </xf>
    <xf numFmtId="0" fontId="42" fillId="0" borderId="22" xfId="4" applyFont="1" applyBorder="1" applyAlignment="1">
      <alignment horizontal="center" vertical="center" shrinkToFit="1"/>
    </xf>
    <xf numFmtId="0" fontId="34" fillId="0" borderId="110" xfId="4" applyFont="1" applyBorder="1" applyAlignment="1">
      <alignment vertical="top" wrapText="1"/>
    </xf>
    <xf numFmtId="0" fontId="34" fillId="0" borderId="79" xfId="4" applyFont="1" applyBorder="1" applyAlignment="1">
      <alignment vertical="top" wrapText="1"/>
    </xf>
    <xf numFmtId="0" fontId="34" fillId="0" borderId="111" xfId="4" applyFont="1" applyBorder="1" applyAlignment="1">
      <alignment vertical="top" wrapText="1"/>
    </xf>
  </cellXfs>
  <cellStyles count="17">
    <cellStyle name="桁区切り" xfId="1" builtinId="6"/>
    <cellStyle name="桁区切り 2" xfId="15" xr:uid="{CA88C369-2AF1-4CEB-AC6C-06C34C9CB542}"/>
    <cellStyle name="標準" xfId="0" builtinId="0"/>
    <cellStyle name="標準 2" xfId="2" xr:uid="{00000000-0005-0000-0000-000002000000}"/>
    <cellStyle name="標準 3" xfId="3" xr:uid="{00000000-0005-0000-0000-000003000000}"/>
    <cellStyle name="標準 4" xfId="4" xr:uid="{00000000-0005-0000-0000-000004000000}"/>
    <cellStyle name="標準 5" xfId="14" xr:uid="{866784A2-9747-4882-A319-7F8995AD1DF5}"/>
    <cellStyle name="標準_■101 訪問介護費_●訪問介護" xfId="5" xr:uid="{00000000-0005-0000-0000-000005000000}"/>
    <cellStyle name="標準_■103 訪問看護費_●訪問看護" xfId="6" xr:uid="{00000000-0005-0000-0000-000006000000}"/>
    <cellStyle name="標準_■106 通所介護費_●通所介護" xfId="7" xr:uid="{00000000-0005-0000-0000-000007000000}"/>
    <cellStyle name="標準_■111 福祉用具貸与費" xfId="8" xr:uid="{00000000-0005-0000-0000-000008000000}"/>
    <cellStyle name="標準_■401 介護予防訪問介護費_●訪問介護" xfId="9" xr:uid="{00000000-0005-0000-0000-000009000000}"/>
    <cellStyle name="標準_■402 介護予防訪問入浴介護費_●訪問入浴" xfId="16" xr:uid="{1313ED82-CD96-406C-B145-E3967B50D4B0}"/>
    <cellStyle name="標準_101 訪問介護費_●訪問介護" xfId="10" xr:uid="{00000000-0005-0000-0000-00000A000000}"/>
    <cellStyle name="標準_401 介護予防訪問介護費" xfId="11" xr:uid="{00000000-0005-0000-0000-00000B000000}"/>
    <cellStyle name="標準_401 介護予防訪問介護費_●訪問介護" xfId="12" xr:uid="{00000000-0005-0000-0000-00000C000000}"/>
    <cellStyle name="標準_Xl0000007" xfId="13" xr:uid="{00000000-0005-0000-0000-00000D00000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338667</xdr:colOff>
      <xdr:row>2</xdr:row>
      <xdr:rowOff>177800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342900"/>
          <a:ext cx="1227667"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oneCellAnchor>
    <xdr:from>
      <xdr:col>2</xdr:col>
      <xdr:colOff>2771775</xdr:colOff>
      <xdr:row>54</xdr:row>
      <xdr:rowOff>19050</xdr:rowOff>
    </xdr:from>
    <xdr:ext cx="3564181" cy="385234"/>
    <xdr:sp macro="" textlink="">
      <xdr:nvSpPr>
        <xdr:cNvPr id="4" name="Rectangle 1">
          <a:extLst>
            <a:ext uri="{FF2B5EF4-FFF2-40B4-BE49-F238E27FC236}">
              <a16:creationId xmlns:a16="http://schemas.microsoft.com/office/drawing/2014/main" id="{00000000-0008-0000-0400-000004000000}"/>
            </a:ext>
          </a:extLst>
        </xdr:cNvPr>
        <xdr:cNvSpPr>
          <a:spLocks noChangeArrowheads="1"/>
        </xdr:cNvSpPr>
      </xdr:nvSpPr>
      <xdr:spPr bwMode="auto">
        <a:xfrm>
          <a:off x="4143375" y="13868400"/>
          <a:ext cx="3564181" cy="385234"/>
        </a:xfrm>
        <a:prstGeom prst="rect">
          <a:avLst/>
        </a:prstGeom>
        <a:solidFill>
          <a:srgbClr val="FFFF00"/>
        </a:solidFill>
        <a:ln w="19050">
          <a:solidFill>
            <a:srgbClr val="000000"/>
          </a:solidFill>
          <a:miter lim="800000"/>
          <a:headEnd/>
          <a:tailEnd/>
        </a:ln>
      </xdr:spPr>
      <xdr:txBody>
        <a:bodyPr vertOverflow="clip" wrap="none" lIns="27432"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管理者・サービス提供責任者・訪問介護員を兼務する場合、</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それぞれの職務ごとに従事時間を区分して記載すること。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1282" name="Line 1">
          <a:extLst>
            <a:ext uri="{FF2B5EF4-FFF2-40B4-BE49-F238E27FC236}">
              <a16:creationId xmlns:a16="http://schemas.microsoft.com/office/drawing/2014/main" id="{00000000-0008-0000-0600-000002050000}"/>
            </a:ext>
          </a:extLst>
        </xdr:cNvPr>
        <xdr:cNvSpPr>
          <a:spLocks noChangeShapeType="1"/>
        </xdr:cNvSpPr>
      </xdr:nvSpPr>
      <xdr:spPr bwMode="auto">
        <a:xfrm flipV="1">
          <a:off x="7610475" y="4105275"/>
          <a:ext cx="19050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00000000-0008-0000-0700-000003000000}"/>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4" name="フリーフォーム 3">
          <a:extLst>
            <a:ext uri="{FF2B5EF4-FFF2-40B4-BE49-F238E27FC236}">
              <a16:creationId xmlns:a16="http://schemas.microsoft.com/office/drawing/2014/main" id="{00000000-0008-0000-0700-000004000000}"/>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00000000-0008-0000-0700-000005000000}"/>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6" name="フリーフォーム 5">
          <a:extLst>
            <a:ext uri="{FF2B5EF4-FFF2-40B4-BE49-F238E27FC236}">
              <a16:creationId xmlns:a16="http://schemas.microsoft.com/office/drawing/2014/main" id="{00000000-0008-0000-0700-000006000000}"/>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62</xdr:row>
          <xdr:rowOff>0</xdr:rowOff>
        </xdr:from>
        <xdr:to>
          <xdr:col>7</xdr:col>
          <xdr:colOff>2781300</xdr:colOff>
          <xdr:row>64</xdr:row>
          <xdr:rowOff>107950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704850</xdr:colOff>
      <xdr:row>23</xdr:row>
      <xdr:rowOff>47625</xdr:rowOff>
    </xdr:from>
    <xdr:to>
      <xdr:col>7</xdr:col>
      <xdr:colOff>704850</xdr:colOff>
      <xdr:row>23</xdr:row>
      <xdr:rowOff>85725</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flipV="1">
          <a:off x="2486025" y="4686300"/>
          <a:ext cx="0"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85726</xdr:colOff>
      <xdr:row>6</xdr:row>
      <xdr:rowOff>85725</xdr:rowOff>
    </xdr:from>
    <xdr:to>
      <xdr:col>12</xdr:col>
      <xdr:colOff>838200</xdr:colOff>
      <xdr:row>8</xdr:row>
      <xdr:rowOff>0</xdr:rowOff>
    </xdr:to>
    <xdr:sp macro="" textlink="">
      <xdr:nvSpPr>
        <xdr:cNvPr id="4" name="四角形吹き出し 1">
          <a:extLst>
            <a:ext uri="{FF2B5EF4-FFF2-40B4-BE49-F238E27FC236}">
              <a16:creationId xmlns:a16="http://schemas.microsoft.com/office/drawing/2014/main" id="{00000000-0008-0000-0900-000004000000}"/>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image" Target="../media/image1.emf"/><Relationship Id="rId4" Type="http://schemas.openxmlformats.org/officeDocument/2006/relationships/oleObject" Target="../embeddings/Microsoft_Excel_97-2003_Worksheet.xl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0"/>
  <sheetViews>
    <sheetView tabSelected="1" view="pageBreakPreview" zoomScaleNormal="75" zoomScaleSheetLayoutView="100" workbookViewId="0"/>
  </sheetViews>
  <sheetFormatPr defaultColWidth="9" defaultRowHeight="24.75" customHeight="1" x14ac:dyDescent="0.2"/>
  <cols>
    <col min="4" max="5" width="9" customWidth="1"/>
  </cols>
  <sheetData>
    <row r="2" spans="1:14" ht="24.75" customHeight="1" x14ac:dyDescent="0.35">
      <c r="A2" s="698" t="s">
        <v>726</v>
      </c>
      <c r="B2" s="698"/>
      <c r="C2" s="698"/>
      <c r="D2" s="698"/>
      <c r="E2" s="698"/>
      <c r="F2" s="698"/>
      <c r="G2" s="698"/>
      <c r="H2" s="698"/>
      <c r="I2" s="698"/>
      <c r="J2" s="698"/>
      <c r="K2" s="698"/>
      <c r="L2" s="698"/>
      <c r="M2" s="698"/>
      <c r="N2" s="698"/>
    </row>
    <row r="4" spans="1:14" s="28" customFormat="1" ht="24.75" customHeight="1" x14ac:dyDescent="0.2">
      <c r="A4" s="699" t="s">
        <v>0</v>
      </c>
      <c r="B4" s="699"/>
      <c r="C4" s="699"/>
      <c r="D4" s="699"/>
      <c r="E4" s="699"/>
      <c r="F4" s="699"/>
      <c r="G4" s="699"/>
      <c r="H4" s="699"/>
      <c r="I4" s="699"/>
      <c r="J4" s="699"/>
      <c r="K4" s="699"/>
      <c r="L4" s="699"/>
      <c r="M4" s="699"/>
      <c r="N4" s="699"/>
    </row>
    <row r="5" spans="1:14" ht="24.75" customHeight="1" x14ac:dyDescent="0.2">
      <c r="B5" s="4"/>
      <c r="C5" s="29"/>
      <c r="D5" s="29"/>
      <c r="E5" s="29"/>
      <c r="F5" s="29"/>
      <c r="G5" s="29"/>
      <c r="H5" s="29"/>
      <c r="I5" s="30"/>
      <c r="J5" s="30"/>
      <c r="K5" s="4"/>
      <c r="L5" s="4"/>
      <c r="M5" s="4"/>
      <c r="N5" s="4"/>
    </row>
    <row r="6" spans="1:14" s="28" customFormat="1" ht="24.75" customHeight="1" x14ac:dyDescent="0.2">
      <c r="A6" s="31"/>
      <c r="B6" s="31"/>
      <c r="C6" s="31"/>
      <c r="D6" s="31"/>
      <c r="E6" s="31"/>
      <c r="F6" s="31"/>
      <c r="G6" s="31"/>
      <c r="H6" s="31"/>
      <c r="I6" s="31"/>
      <c r="J6" s="31"/>
      <c r="K6" s="31"/>
      <c r="L6" s="31"/>
      <c r="M6" s="31"/>
      <c r="N6" s="31"/>
    </row>
    <row r="7" spans="1:14" ht="24.75" customHeight="1" x14ac:dyDescent="0.2">
      <c r="L7" t="s">
        <v>1</v>
      </c>
      <c r="M7" t="s">
        <v>1</v>
      </c>
    </row>
    <row r="8" spans="1:14" ht="24.75" customHeight="1" x14ac:dyDescent="0.25">
      <c r="D8" s="701" t="s">
        <v>2</v>
      </c>
      <c r="E8" s="701"/>
      <c r="F8" s="700"/>
      <c r="G8" s="700"/>
      <c r="H8" s="700"/>
      <c r="I8" s="700"/>
      <c r="J8" s="700"/>
      <c r="K8" s="700"/>
    </row>
    <row r="9" spans="1:14" ht="24.75" customHeight="1" x14ac:dyDescent="0.2">
      <c r="J9" s="27"/>
      <c r="K9" s="27"/>
    </row>
    <row r="10" spans="1:14" ht="24.75" customHeight="1" x14ac:dyDescent="0.2">
      <c r="J10" s="27"/>
      <c r="K10" s="27"/>
    </row>
    <row r="11" spans="1:14" ht="24.75" customHeight="1" x14ac:dyDescent="0.25">
      <c r="E11" s="3"/>
      <c r="F11" s="26" t="s">
        <v>3</v>
      </c>
      <c r="G11" s="702" t="s">
        <v>4</v>
      </c>
      <c r="H11" s="702"/>
      <c r="I11" s="702"/>
      <c r="J11" s="27"/>
      <c r="K11" s="27"/>
    </row>
    <row r="12" spans="1:14" ht="24.75" customHeight="1" x14ac:dyDescent="0.2">
      <c r="J12" s="27"/>
      <c r="K12" s="27"/>
    </row>
    <row r="13" spans="1:14" ht="24.75" customHeight="1" x14ac:dyDescent="0.25">
      <c r="G13" s="696" t="s">
        <v>5</v>
      </c>
      <c r="H13" s="696"/>
      <c r="I13" s="695"/>
      <c r="J13" s="695"/>
      <c r="K13" s="695"/>
      <c r="L13" s="695"/>
      <c r="M13" s="695"/>
    </row>
    <row r="14" spans="1:14" ht="24.75" customHeight="1" x14ac:dyDescent="0.25">
      <c r="G14" s="696" t="s">
        <v>6</v>
      </c>
      <c r="H14" s="696"/>
      <c r="I14" s="695"/>
      <c r="J14" s="695"/>
      <c r="K14" s="695"/>
      <c r="L14" s="695"/>
      <c r="M14" s="695"/>
    </row>
    <row r="15" spans="1:14" ht="24.75" customHeight="1" x14ac:dyDescent="0.25">
      <c r="G15" s="696" t="s">
        <v>7</v>
      </c>
      <c r="H15" s="696"/>
      <c r="I15" s="695"/>
      <c r="J15" s="695"/>
      <c r="K15" s="695"/>
      <c r="L15" s="695"/>
      <c r="M15" s="695"/>
    </row>
    <row r="16" spans="1:14" ht="24.75" customHeight="1" x14ac:dyDescent="0.25">
      <c r="G16" s="696" t="s">
        <v>8</v>
      </c>
      <c r="H16" s="696"/>
      <c r="I16" s="695"/>
      <c r="J16" s="695"/>
      <c r="K16" s="695"/>
      <c r="L16" s="695"/>
      <c r="M16" s="695"/>
    </row>
    <row r="17" spans="2:13" ht="24.75" customHeight="1" x14ac:dyDescent="0.25">
      <c r="G17" s="697" t="s">
        <v>9</v>
      </c>
      <c r="H17" s="697"/>
      <c r="I17" s="695"/>
      <c r="J17" s="695"/>
      <c r="K17" s="695"/>
      <c r="L17" s="695"/>
      <c r="M17" s="695"/>
    </row>
    <row r="20" spans="2:13" ht="24.75" customHeight="1" x14ac:dyDescent="0.2">
      <c r="B20" s="1" t="s">
        <v>10</v>
      </c>
    </row>
  </sheetData>
  <mergeCells count="15">
    <mergeCell ref="A2:N2"/>
    <mergeCell ref="A4:N4"/>
    <mergeCell ref="F8:K8"/>
    <mergeCell ref="D8:E8"/>
    <mergeCell ref="G11:I11"/>
    <mergeCell ref="G13:H13"/>
    <mergeCell ref="G14:H14"/>
    <mergeCell ref="G15:H15"/>
    <mergeCell ref="G16:H16"/>
    <mergeCell ref="G17:H17"/>
    <mergeCell ref="I13:M13"/>
    <mergeCell ref="I14:M14"/>
    <mergeCell ref="I15:M15"/>
    <mergeCell ref="I16:M16"/>
    <mergeCell ref="I17:M17"/>
  </mergeCells>
  <phoneticPr fontId="3"/>
  <pageMargins left="0.78740157480314965" right="0.78740157480314965" top="0.98425196850393704" bottom="0.98425196850393704"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
  <sheetViews>
    <sheetView view="pageBreakPreview" zoomScaleNormal="100" workbookViewId="0">
      <selection activeCell="D23" sqref="D23"/>
    </sheetView>
  </sheetViews>
  <sheetFormatPr defaultRowHeight="16.5" customHeight="1" x14ac:dyDescent="0.2"/>
  <cols>
    <col min="1" max="1" width="4" customWidth="1"/>
    <col min="2" max="2" width="3.36328125" customWidth="1"/>
  </cols>
  <sheetData>
    <row r="1" spans="1:13" ht="16.5" customHeight="1" x14ac:dyDescent="0.2">
      <c r="A1" s="5" t="s">
        <v>11</v>
      </c>
      <c r="E1" s="513"/>
      <c r="F1" s="514"/>
      <c r="G1" s="514"/>
      <c r="H1" s="514"/>
      <c r="I1" s="514"/>
      <c r="J1" s="514"/>
      <c r="K1" s="514"/>
      <c r="L1" s="514"/>
      <c r="M1" s="514"/>
    </row>
    <row r="2" spans="1:13" ht="16.5" customHeight="1" x14ac:dyDescent="0.2">
      <c r="A2" s="5"/>
      <c r="B2" s="548" t="s">
        <v>712</v>
      </c>
      <c r="C2" s="329"/>
      <c r="D2" s="329"/>
      <c r="E2" s="328"/>
      <c r="F2" s="329"/>
      <c r="G2" s="329"/>
      <c r="H2" s="329"/>
      <c r="I2" s="329"/>
      <c r="J2" s="329"/>
      <c r="K2" s="329"/>
      <c r="L2" s="329"/>
      <c r="M2" s="514"/>
    </row>
    <row r="3" spans="1:13" ht="16.5" customHeight="1" x14ac:dyDescent="0.2">
      <c r="A3" s="5"/>
      <c r="B3" s="548" t="s">
        <v>713</v>
      </c>
      <c r="C3" s="329"/>
      <c r="D3" s="329"/>
      <c r="E3" s="328"/>
      <c r="F3" s="329"/>
      <c r="G3" s="329"/>
      <c r="H3" s="329"/>
      <c r="I3" s="329"/>
      <c r="J3" s="329"/>
      <c r="K3" s="329"/>
      <c r="L3" s="329"/>
      <c r="M3" s="514"/>
    </row>
    <row r="4" spans="1:13" ht="16.5" customHeight="1" x14ac:dyDescent="0.2">
      <c r="A4" s="5"/>
      <c r="B4" s="548" t="s">
        <v>714</v>
      </c>
      <c r="C4" s="329"/>
      <c r="D4" s="329"/>
      <c r="E4" s="328"/>
      <c r="F4" s="329"/>
      <c r="G4" s="329"/>
      <c r="H4" s="329"/>
      <c r="I4" s="329"/>
      <c r="J4" s="329"/>
      <c r="K4" s="329"/>
      <c r="L4" s="329"/>
      <c r="M4" s="514"/>
    </row>
    <row r="5" spans="1:13" ht="16.5" customHeight="1" x14ac:dyDescent="0.2">
      <c r="A5" s="5"/>
      <c r="B5" s="548" t="s">
        <v>715</v>
      </c>
      <c r="C5" s="329"/>
      <c r="D5" s="329"/>
      <c r="E5" s="328"/>
      <c r="F5" s="329"/>
      <c r="G5" s="329"/>
      <c r="H5" s="329"/>
      <c r="I5" s="329"/>
      <c r="J5" s="329"/>
      <c r="K5" s="329"/>
      <c r="L5" s="329"/>
      <c r="M5" s="514"/>
    </row>
    <row r="6" spans="1:13" s="2" customFormat="1" ht="19.5" customHeight="1" x14ac:dyDescent="0.2">
      <c r="A6" s="4" t="s">
        <v>12</v>
      </c>
      <c r="B6" t="s">
        <v>13</v>
      </c>
      <c r="C6"/>
      <c r="D6"/>
      <c r="E6"/>
    </row>
    <row r="7" spans="1:13" s="2" customFormat="1" ht="19.5" customHeight="1" x14ac:dyDescent="0.2">
      <c r="A7" s="4"/>
      <c r="B7" t="s">
        <v>14</v>
      </c>
      <c r="C7"/>
      <c r="D7"/>
      <c r="E7"/>
    </row>
    <row r="8" spans="1:13" s="2" customFormat="1" ht="19.5" customHeight="1" x14ac:dyDescent="0.2">
      <c r="A8"/>
      <c r="B8"/>
      <c r="C8" s="548" t="s">
        <v>716</v>
      </c>
      <c r="D8" s="329"/>
      <c r="E8" s="329"/>
      <c r="F8" s="515"/>
      <c r="G8" s="515"/>
      <c r="H8" s="515"/>
      <c r="I8" s="515"/>
      <c r="J8" s="515"/>
      <c r="K8" s="515"/>
      <c r="L8" s="515"/>
      <c r="M8" s="515"/>
    </row>
    <row r="9" spans="1:13" ht="16.5" customHeight="1" x14ac:dyDescent="0.2">
      <c r="A9" s="4" t="s">
        <v>15</v>
      </c>
      <c r="B9" t="s">
        <v>16</v>
      </c>
    </row>
    <row r="11" spans="1:13" ht="16.5" customHeight="1" x14ac:dyDescent="0.2">
      <c r="A11" s="5" t="s">
        <v>718</v>
      </c>
    </row>
    <row r="12" spans="1:13" ht="16.5" customHeight="1" x14ac:dyDescent="0.2">
      <c r="B12" s="4">
        <v>1</v>
      </c>
      <c r="C12" t="s">
        <v>17</v>
      </c>
    </row>
    <row r="13" spans="1:13" ht="16.5" customHeight="1" x14ac:dyDescent="0.2">
      <c r="B13" s="4">
        <v>2</v>
      </c>
      <c r="C13" t="s">
        <v>18</v>
      </c>
    </row>
    <row r="14" spans="1:13" ht="16.5" customHeight="1" x14ac:dyDescent="0.2">
      <c r="B14" s="4">
        <v>3</v>
      </c>
      <c r="C14" t="s">
        <v>19</v>
      </c>
    </row>
    <row r="15" spans="1:13" ht="16.5" customHeight="1" x14ac:dyDescent="0.2">
      <c r="B15" s="4">
        <v>4</v>
      </c>
      <c r="C15" t="s">
        <v>20</v>
      </c>
    </row>
    <row r="16" spans="1:13" ht="16.5" customHeight="1" x14ac:dyDescent="0.2">
      <c r="B16" s="4">
        <v>5</v>
      </c>
      <c r="C16" t="s">
        <v>21</v>
      </c>
    </row>
    <row r="17" spans="2:3" ht="16.5" customHeight="1" x14ac:dyDescent="0.2">
      <c r="B17" s="4">
        <v>6</v>
      </c>
      <c r="C17" t="s">
        <v>22</v>
      </c>
    </row>
    <row r="18" spans="2:3" ht="16.5" customHeight="1" x14ac:dyDescent="0.2">
      <c r="B18" s="4">
        <v>7</v>
      </c>
      <c r="C18" t="s">
        <v>23</v>
      </c>
    </row>
    <row r="19" spans="2:3" ht="16.5" customHeight="1" x14ac:dyDescent="0.2">
      <c r="B19" s="4">
        <v>8</v>
      </c>
      <c r="C19" t="s">
        <v>24</v>
      </c>
    </row>
    <row r="20" spans="2:3" ht="16.5" customHeight="1" x14ac:dyDescent="0.2">
      <c r="B20" s="4">
        <v>9</v>
      </c>
      <c r="C20" t="s">
        <v>25</v>
      </c>
    </row>
    <row r="21" spans="2:3" ht="16.5" customHeight="1" x14ac:dyDescent="0.2">
      <c r="B21" s="4">
        <v>10</v>
      </c>
      <c r="C21" t="s">
        <v>26</v>
      </c>
    </row>
    <row r="22" spans="2:3" ht="16.5" customHeight="1" x14ac:dyDescent="0.2">
      <c r="B22" s="4">
        <v>11</v>
      </c>
      <c r="C22" t="s">
        <v>27</v>
      </c>
    </row>
    <row r="23" spans="2:3" ht="16.5" customHeight="1" x14ac:dyDescent="0.2">
      <c r="B23" s="4"/>
      <c r="C23" t="s">
        <v>744</v>
      </c>
    </row>
    <row r="24" spans="2:3" ht="16.5" customHeight="1" x14ac:dyDescent="0.2">
      <c r="B24" s="4"/>
      <c r="C24" s="549" t="s">
        <v>719</v>
      </c>
    </row>
    <row r="25" spans="2:3" ht="16.5" customHeight="1" x14ac:dyDescent="0.2">
      <c r="B25" s="4"/>
    </row>
  </sheetData>
  <phoneticPr fontId="4"/>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5B203-020B-416F-8ECA-74B33E8C9361}">
  <dimension ref="B1:BF56"/>
  <sheetViews>
    <sheetView showGridLines="0" view="pageBreakPreview" zoomScale="70" zoomScaleNormal="55" zoomScaleSheetLayoutView="70" workbookViewId="0">
      <selection activeCell="L7" sqref="L7"/>
    </sheetView>
  </sheetViews>
  <sheetFormatPr defaultColWidth="4.453125" defaultRowHeight="20.25" customHeight="1" x14ac:dyDescent="0.2"/>
  <cols>
    <col min="1" max="1" width="1.36328125" style="362" customWidth="1"/>
    <col min="2" max="56" width="5.6328125" style="362" customWidth="1"/>
    <col min="57" max="16384" width="4.453125" style="362"/>
  </cols>
  <sheetData>
    <row r="1" spans="2:57" s="331" customFormat="1" ht="20.25" customHeight="1" x14ac:dyDescent="0.2">
      <c r="C1" s="333" t="s">
        <v>28</v>
      </c>
      <c r="D1" s="332"/>
      <c r="J1" s="332"/>
      <c r="K1" s="332"/>
      <c r="L1" s="332"/>
      <c r="M1" s="332"/>
      <c r="AK1" s="334" t="s">
        <v>29</v>
      </c>
      <c r="AL1" s="334" t="s">
        <v>30</v>
      </c>
      <c r="AM1" s="827" t="s">
        <v>31</v>
      </c>
      <c r="AN1" s="827"/>
      <c r="AO1" s="827"/>
      <c r="AP1" s="827"/>
      <c r="AQ1" s="827"/>
      <c r="AR1" s="827"/>
      <c r="AS1" s="827"/>
      <c r="AT1" s="827"/>
      <c r="AU1" s="827"/>
      <c r="AV1" s="827"/>
      <c r="AW1" s="827"/>
      <c r="AX1" s="827"/>
      <c r="AY1" s="827"/>
      <c r="AZ1" s="827"/>
      <c r="BA1" s="827"/>
      <c r="BB1" s="335" t="s">
        <v>32</v>
      </c>
    </row>
    <row r="2" spans="2:57" s="337" customFormat="1" ht="20.25" customHeight="1" x14ac:dyDescent="0.2">
      <c r="D2" s="333"/>
      <c r="H2" s="333"/>
      <c r="I2" s="334"/>
      <c r="J2" s="334"/>
      <c r="K2" s="334"/>
      <c r="L2" s="334"/>
      <c r="M2" s="334"/>
      <c r="T2" s="334" t="s">
        <v>33</v>
      </c>
      <c r="U2" s="828">
        <v>6</v>
      </c>
      <c r="V2" s="828"/>
      <c r="W2" s="334" t="s">
        <v>30</v>
      </c>
      <c r="X2" s="829">
        <f>IF(U2=0,"",YEAR(DATE(2018+U2,1,1)))</f>
        <v>2024</v>
      </c>
      <c r="Y2" s="829"/>
      <c r="Z2" s="337" t="s">
        <v>34</v>
      </c>
      <c r="AA2" s="337" t="s">
        <v>35</v>
      </c>
      <c r="AB2" s="828">
        <v>4</v>
      </c>
      <c r="AC2" s="828"/>
      <c r="AD2" s="337" t="s">
        <v>36</v>
      </c>
      <c r="AJ2" s="335"/>
      <c r="AK2" s="334" t="s">
        <v>37</v>
      </c>
      <c r="AL2" s="334" t="s">
        <v>30</v>
      </c>
      <c r="AM2" s="828"/>
      <c r="AN2" s="828"/>
      <c r="AO2" s="828"/>
      <c r="AP2" s="828"/>
      <c r="AQ2" s="828"/>
      <c r="AR2" s="828"/>
      <c r="AS2" s="828"/>
      <c r="AT2" s="828"/>
      <c r="AU2" s="828"/>
      <c r="AV2" s="828"/>
      <c r="AW2" s="828"/>
      <c r="AX2" s="828"/>
      <c r="AY2" s="828"/>
      <c r="AZ2" s="828"/>
      <c r="BA2" s="828"/>
      <c r="BB2" s="335" t="s">
        <v>32</v>
      </c>
      <c r="BC2" s="334"/>
      <c r="BD2" s="334"/>
      <c r="BE2" s="334"/>
    </row>
    <row r="3" spans="2:57" s="337" customFormat="1" ht="20.25" customHeight="1" x14ac:dyDescent="0.2">
      <c r="B3" s="331"/>
      <c r="D3" s="333"/>
      <c r="H3" s="333"/>
      <c r="I3" s="334"/>
      <c r="J3" s="334"/>
      <c r="K3" s="334"/>
      <c r="L3" s="334"/>
      <c r="M3" s="334"/>
      <c r="T3" s="340"/>
      <c r="U3" s="341"/>
      <c r="V3" s="341"/>
      <c r="W3" s="342"/>
      <c r="X3" s="341"/>
      <c r="Y3" s="341"/>
      <c r="Z3" s="343"/>
      <c r="AA3" s="343"/>
      <c r="AB3" s="341"/>
      <c r="AC3" s="341"/>
      <c r="AD3" s="344"/>
      <c r="AJ3" s="335"/>
      <c r="AK3" s="334"/>
      <c r="AL3" s="334"/>
      <c r="AM3" s="345"/>
      <c r="AN3" s="345"/>
      <c r="AO3" s="345"/>
      <c r="AP3" s="345"/>
      <c r="AQ3" s="345"/>
      <c r="AR3" s="345"/>
      <c r="AS3" s="345"/>
      <c r="AT3" s="345"/>
      <c r="AU3" s="345"/>
      <c r="AV3" s="345"/>
      <c r="AW3" s="345"/>
      <c r="AX3" s="345"/>
      <c r="AY3" s="346" t="s">
        <v>38</v>
      </c>
      <c r="AZ3" s="830" t="s">
        <v>39</v>
      </c>
      <c r="BA3" s="830"/>
      <c r="BB3" s="830"/>
      <c r="BC3" s="830"/>
      <c r="BD3" s="334"/>
      <c r="BE3" s="334"/>
    </row>
    <row r="4" spans="2:57" s="337" customFormat="1" ht="20.25" customHeight="1" x14ac:dyDescent="0.2">
      <c r="B4" s="516" t="s">
        <v>717</v>
      </c>
      <c r="C4" s="516"/>
      <c r="D4" s="516"/>
      <c r="E4" s="516"/>
      <c r="F4" s="516"/>
      <c r="G4" s="516"/>
      <c r="H4" s="516"/>
      <c r="I4" s="516"/>
      <c r="J4" s="517"/>
      <c r="K4" s="518"/>
      <c r="L4" s="518"/>
      <c r="M4" s="518"/>
      <c r="N4" s="518"/>
      <c r="O4" s="518"/>
      <c r="P4" s="519"/>
      <c r="Q4" s="518"/>
      <c r="R4" s="349"/>
      <c r="Z4" s="343"/>
      <c r="AA4" s="343"/>
      <c r="AB4" s="341"/>
      <c r="AC4" s="341"/>
      <c r="AD4" s="344"/>
      <c r="AJ4" s="335"/>
      <c r="AK4" s="334"/>
      <c r="AL4" s="334"/>
      <c r="AM4" s="345"/>
      <c r="AN4" s="345"/>
      <c r="AO4" s="345"/>
      <c r="AP4" s="345"/>
      <c r="AQ4" s="345"/>
      <c r="AR4" s="345"/>
      <c r="AS4" s="345"/>
      <c r="AT4" s="345"/>
      <c r="AU4" s="345"/>
      <c r="AV4" s="345"/>
      <c r="AW4" s="345"/>
      <c r="AX4" s="345"/>
      <c r="AY4" s="346" t="s">
        <v>40</v>
      </c>
      <c r="AZ4" s="830" t="s">
        <v>41</v>
      </c>
      <c r="BA4" s="830"/>
      <c r="BB4" s="830"/>
      <c r="BC4" s="830"/>
      <c r="BD4" s="334"/>
      <c r="BE4" s="334"/>
    </row>
    <row r="5" spans="2:57" s="337" customFormat="1" ht="20.25" customHeight="1" x14ac:dyDescent="0.2">
      <c r="B5" s="351"/>
      <c r="C5" s="351"/>
      <c r="D5" s="351"/>
      <c r="E5" s="351"/>
      <c r="F5" s="351"/>
      <c r="G5" s="351"/>
      <c r="H5" s="351"/>
      <c r="I5" s="351"/>
      <c r="J5" s="349"/>
      <c r="K5" s="352"/>
      <c r="L5" s="353"/>
      <c r="M5" s="353"/>
      <c r="N5" s="353"/>
      <c r="O5" s="353"/>
      <c r="P5" s="351"/>
      <c r="Q5" s="347"/>
      <c r="R5" s="347"/>
      <c r="S5" s="331"/>
      <c r="Z5" s="343"/>
      <c r="AA5" s="343"/>
      <c r="AB5" s="341"/>
      <c r="AC5" s="341"/>
      <c r="AD5" s="331"/>
      <c r="AE5" s="331"/>
      <c r="AF5" s="331"/>
      <c r="AG5" s="331"/>
      <c r="AJ5" s="331" t="s">
        <v>42</v>
      </c>
      <c r="AK5" s="331"/>
      <c r="AL5" s="331"/>
      <c r="AM5" s="331"/>
      <c r="AN5" s="331"/>
      <c r="AO5" s="331"/>
      <c r="AP5" s="331"/>
      <c r="AQ5" s="331"/>
      <c r="AR5" s="347"/>
      <c r="AS5" s="347"/>
      <c r="AT5" s="354"/>
      <c r="AU5" s="331"/>
      <c r="AV5" s="844"/>
      <c r="AW5" s="845"/>
      <c r="AX5" s="354" t="s">
        <v>43</v>
      </c>
      <c r="AY5" s="331"/>
      <c r="AZ5" s="844"/>
      <c r="BA5" s="845"/>
      <c r="BB5" s="354" t="s">
        <v>44</v>
      </c>
      <c r="BC5" s="331"/>
      <c r="BE5" s="334"/>
    </row>
    <row r="6" spans="2:57" s="337" customFormat="1" ht="20.25" customHeight="1" x14ac:dyDescent="0.2">
      <c r="B6" s="351"/>
      <c r="C6" s="351"/>
      <c r="D6" s="351"/>
      <c r="E6" s="351"/>
      <c r="F6" s="351"/>
      <c r="G6" s="351"/>
      <c r="H6" s="351"/>
      <c r="I6" s="351"/>
      <c r="J6" s="351"/>
      <c r="K6" s="355"/>
      <c r="L6" s="355"/>
      <c r="M6" s="355"/>
      <c r="N6" s="351"/>
      <c r="O6" s="356"/>
      <c r="P6" s="357"/>
      <c r="Q6" s="357"/>
      <c r="R6" s="358"/>
      <c r="S6" s="359"/>
      <c r="Z6" s="343"/>
      <c r="AA6" s="343"/>
      <c r="AB6" s="341"/>
      <c r="AC6" s="341"/>
      <c r="AD6" s="354"/>
      <c r="AE6" s="331"/>
      <c r="AF6" s="331"/>
      <c r="AG6" s="331"/>
      <c r="AL6" s="331"/>
      <c r="AM6" s="331"/>
      <c r="AN6" s="360"/>
      <c r="AO6" s="361"/>
      <c r="AP6" s="361"/>
      <c r="AQ6" s="359"/>
      <c r="AR6" s="359"/>
      <c r="AS6" s="359"/>
      <c r="AT6" s="359"/>
      <c r="AU6" s="359"/>
      <c r="AV6" s="359"/>
      <c r="AW6" s="331" t="s">
        <v>45</v>
      </c>
      <c r="AX6" s="331"/>
      <c r="AY6" s="331"/>
      <c r="AZ6" s="846">
        <f>DAY(EOMONTH(DATE(X2,AB2,1),0))</f>
        <v>30</v>
      </c>
      <c r="BA6" s="847"/>
      <c r="BB6" s="354" t="s">
        <v>46</v>
      </c>
      <c r="BE6" s="334"/>
    </row>
    <row r="7" spans="2:57" ht="20.25" customHeight="1" thickBot="1" x14ac:dyDescent="0.25">
      <c r="C7" s="363"/>
      <c r="D7" s="363"/>
      <c r="S7" s="363"/>
      <c r="AJ7" s="363"/>
      <c r="BC7" s="364"/>
      <c r="BD7" s="364"/>
      <c r="BE7" s="364"/>
    </row>
    <row r="8" spans="2:57" ht="16.5" customHeight="1" thickBot="1" x14ac:dyDescent="0.25">
      <c r="B8" s="810" t="s">
        <v>47</v>
      </c>
      <c r="C8" s="813" t="s">
        <v>48</v>
      </c>
      <c r="D8" s="814"/>
      <c r="E8" s="819" t="s">
        <v>49</v>
      </c>
      <c r="F8" s="814"/>
      <c r="G8" s="819" t="s">
        <v>50</v>
      </c>
      <c r="H8" s="813"/>
      <c r="I8" s="813"/>
      <c r="J8" s="813"/>
      <c r="K8" s="814"/>
      <c r="L8" s="819" t="s">
        <v>51</v>
      </c>
      <c r="M8" s="813"/>
      <c r="N8" s="813"/>
      <c r="O8" s="822"/>
      <c r="P8" s="825" t="s">
        <v>52</v>
      </c>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31" t="str">
        <f>IF(AZ3="４週","(9)1～4週目の勤務時間数合計","(9)1か月の勤務時間数合計")</f>
        <v>(9)1～4週目の勤務時間数合計</v>
      </c>
      <c r="AV8" s="832"/>
      <c r="AW8" s="831" t="s">
        <v>53</v>
      </c>
      <c r="AX8" s="832"/>
      <c r="AY8" s="839" t="s">
        <v>54</v>
      </c>
      <c r="AZ8" s="839"/>
      <c r="BA8" s="839"/>
      <c r="BB8" s="839"/>
      <c r="BC8" s="839"/>
      <c r="BD8" s="839"/>
    </row>
    <row r="9" spans="2:57" ht="20.25" customHeight="1" thickBot="1" x14ac:dyDescent="0.25">
      <c r="B9" s="811"/>
      <c r="C9" s="815"/>
      <c r="D9" s="816"/>
      <c r="E9" s="820"/>
      <c r="F9" s="816"/>
      <c r="G9" s="820"/>
      <c r="H9" s="815"/>
      <c r="I9" s="815"/>
      <c r="J9" s="815"/>
      <c r="K9" s="816"/>
      <c r="L9" s="820"/>
      <c r="M9" s="815"/>
      <c r="N9" s="815"/>
      <c r="O9" s="823"/>
      <c r="P9" s="841" t="s">
        <v>55</v>
      </c>
      <c r="Q9" s="842"/>
      <c r="R9" s="842"/>
      <c r="S9" s="842"/>
      <c r="T9" s="842"/>
      <c r="U9" s="842"/>
      <c r="V9" s="843"/>
      <c r="W9" s="841" t="s">
        <v>56</v>
      </c>
      <c r="X9" s="842"/>
      <c r="Y9" s="842"/>
      <c r="Z9" s="842"/>
      <c r="AA9" s="842"/>
      <c r="AB9" s="842"/>
      <c r="AC9" s="843"/>
      <c r="AD9" s="841" t="s">
        <v>57</v>
      </c>
      <c r="AE9" s="842"/>
      <c r="AF9" s="842"/>
      <c r="AG9" s="842"/>
      <c r="AH9" s="842"/>
      <c r="AI9" s="842"/>
      <c r="AJ9" s="843"/>
      <c r="AK9" s="841" t="s">
        <v>58</v>
      </c>
      <c r="AL9" s="842"/>
      <c r="AM9" s="842"/>
      <c r="AN9" s="842"/>
      <c r="AO9" s="842"/>
      <c r="AP9" s="842"/>
      <c r="AQ9" s="843"/>
      <c r="AR9" s="841" t="s">
        <v>59</v>
      </c>
      <c r="AS9" s="842"/>
      <c r="AT9" s="843"/>
      <c r="AU9" s="833"/>
      <c r="AV9" s="834"/>
      <c r="AW9" s="833"/>
      <c r="AX9" s="834"/>
      <c r="AY9" s="839"/>
      <c r="AZ9" s="839"/>
      <c r="BA9" s="839"/>
      <c r="BB9" s="839"/>
      <c r="BC9" s="839"/>
      <c r="BD9" s="839"/>
    </row>
    <row r="10" spans="2:57" ht="20.25" customHeight="1" thickBot="1" x14ac:dyDescent="0.25">
      <c r="B10" s="811"/>
      <c r="C10" s="815"/>
      <c r="D10" s="816"/>
      <c r="E10" s="820"/>
      <c r="F10" s="816"/>
      <c r="G10" s="820"/>
      <c r="H10" s="815"/>
      <c r="I10" s="815"/>
      <c r="J10" s="815"/>
      <c r="K10" s="816"/>
      <c r="L10" s="820"/>
      <c r="M10" s="815"/>
      <c r="N10" s="815"/>
      <c r="O10" s="823"/>
      <c r="P10" s="367">
        <f>DAY(DATE($X$2,$AB$2,1))</f>
        <v>1</v>
      </c>
      <c r="Q10" s="368">
        <f>DAY(DATE($X$2,$AB$2,2))</f>
        <v>2</v>
      </c>
      <c r="R10" s="368">
        <f>DAY(DATE($X$2,$AB$2,3))</f>
        <v>3</v>
      </c>
      <c r="S10" s="368">
        <f>DAY(DATE($X$2,$AB$2,4))</f>
        <v>4</v>
      </c>
      <c r="T10" s="368">
        <f>DAY(DATE($X$2,$AB$2,5))</f>
        <v>5</v>
      </c>
      <c r="U10" s="368">
        <f>DAY(DATE($X$2,$AB$2,6))</f>
        <v>6</v>
      </c>
      <c r="V10" s="369">
        <f>DAY(DATE($X$2,$AB$2,7))</f>
        <v>7</v>
      </c>
      <c r="W10" s="367">
        <f>DAY(DATE($X$2,$AB$2,8))</f>
        <v>8</v>
      </c>
      <c r="X10" s="368">
        <f>DAY(DATE($X$2,$AB$2,9))</f>
        <v>9</v>
      </c>
      <c r="Y10" s="368">
        <f>DAY(DATE($X$2,$AB$2,10))</f>
        <v>10</v>
      </c>
      <c r="Z10" s="368">
        <f>DAY(DATE($X$2,$AB$2,11))</f>
        <v>11</v>
      </c>
      <c r="AA10" s="368">
        <f>DAY(DATE($X$2,$AB$2,12))</f>
        <v>12</v>
      </c>
      <c r="AB10" s="368">
        <f>DAY(DATE($X$2,$AB$2,13))</f>
        <v>13</v>
      </c>
      <c r="AC10" s="369">
        <f>DAY(DATE($X$2,$AB$2,14))</f>
        <v>14</v>
      </c>
      <c r="AD10" s="367">
        <f>DAY(DATE($X$2,$AB$2,15))</f>
        <v>15</v>
      </c>
      <c r="AE10" s="368">
        <f>DAY(DATE($X$2,$AB$2,16))</f>
        <v>16</v>
      </c>
      <c r="AF10" s="368">
        <f>DAY(DATE($X$2,$AB$2,17))</f>
        <v>17</v>
      </c>
      <c r="AG10" s="368">
        <f>DAY(DATE($X$2,$AB$2,18))</f>
        <v>18</v>
      </c>
      <c r="AH10" s="368">
        <f>DAY(DATE($X$2,$AB$2,19))</f>
        <v>19</v>
      </c>
      <c r="AI10" s="368">
        <f>DAY(DATE($X$2,$AB$2,20))</f>
        <v>20</v>
      </c>
      <c r="AJ10" s="369">
        <f>DAY(DATE($X$2,$AB$2,21))</f>
        <v>21</v>
      </c>
      <c r="AK10" s="367">
        <f>DAY(DATE($X$2,$AB$2,22))</f>
        <v>22</v>
      </c>
      <c r="AL10" s="368">
        <f>DAY(DATE($X$2,$AB$2,23))</f>
        <v>23</v>
      </c>
      <c r="AM10" s="368">
        <f>DAY(DATE($X$2,$AB$2,24))</f>
        <v>24</v>
      </c>
      <c r="AN10" s="368">
        <f>DAY(DATE($X$2,$AB$2,25))</f>
        <v>25</v>
      </c>
      <c r="AO10" s="368">
        <f>DAY(DATE($X$2,$AB$2,26))</f>
        <v>26</v>
      </c>
      <c r="AP10" s="368">
        <f>DAY(DATE($X$2,$AB$2,27))</f>
        <v>27</v>
      </c>
      <c r="AQ10" s="369">
        <f>DAY(DATE($X$2,$AB$2,28))</f>
        <v>28</v>
      </c>
      <c r="AR10" s="367" t="str">
        <f>IF(AZ3="暦月",IF(DAY(DATE($X$2,$AB$2,29))=29,29,""),"")</f>
        <v/>
      </c>
      <c r="AS10" s="368" t="str">
        <f>IF(AZ3="暦月",IF(DAY(DATE($X$2,$AB$2,30))=30,30,""),"")</f>
        <v/>
      </c>
      <c r="AT10" s="412" t="str">
        <f>IF(AZ3="暦月",IF(DAY(DATE($X$2,$AB$2,31))=31,31,""),"")</f>
        <v/>
      </c>
      <c r="AU10" s="833"/>
      <c r="AV10" s="834"/>
      <c r="AW10" s="833"/>
      <c r="AX10" s="834"/>
      <c r="AY10" s="839"/>
      <c r="AZ10" s="839"/>
      <c r="BA10" s="839"/>
      <c r="BB10" s="839"/>
      <c r="BC10" s="839"/>
      <c r="BD10" s="839"/>
    </row>
    <row r="11" spans="2:57" ht="20.25" hidden="1" customHeight="1" thickBot="1" x14ac:dyDescent="0.25">
      <c r="B11" s="811"/>
      <c r="C11" s="815"/>
      <c r="D11" s="816"/>
      <c r="E11" s="820"/>
      <c r="F11" s="816"/>
      <c r="G11" s="820"/>
      <c r="H11" s="815"/>
      <c r="I11" s="815"/>
      <c r="J11" s="815"/>
      <c r="K11" s="816"/>
      <c r="L11" s="820"/>
      <c r="M11" s="815"/>
      <c r="N11" s="815"/>
      <c r="O11" s="823"/>
      <c r="P11" s="367">
        <f>WEEKDAY(DATE($X$2,$AB$2,1))</f>
        <v>2</v>
      </c>
      <c r="Q11" s="368">
        <f>WEEKDAY(DATE($X$2,$AB$2,2))</f>
        <v>3</v>
      </c>
      <c r="R11" s="368">
        <f>WEEKDAY(DATE($X$2,$AB$2,3))</f>
        <v>4</v>
      </c>
      <c r="S11" s="368">
        <f>WEEKDAY(DATE($X$2,$AB$2,4))</f>
        <v>5</v>
      </c>
      <c r="T11" s="368">
        <f>WEEKDAY(DATE($X$2,$AB$2,5))</f>
        <v>6</v>
      </c>
      <c r="U11" s="368">
        <f>WEEKDAY(DATE($X$2,$AB$2,6))</f>
        <v>7</v>
      </c>
      <c r="V11" s="369">
        <f>WEEKDAY(DATE($X$2,$AB$2,7))</f>
        <v>1</v>
      </c>
      <c r="W11" s="367">
        <f>WEEKDAY(DATE($X$2,$AB$2,8))</f>
        <v>2</v>
      </c>
      <c r="X11" s="368">
        <f>WEEKDAY(DATE($X$2,$AB$2,9))</f>
        <v>3</v>
      </c>
      <c r="Y11" s="368">
        <f>WEEKDAY(DATE($X$2,$AB$2,10))</f>
        <v>4</v>
      </c>
      <c r="Z11" s="368">
        <f>WEEKDAY(DATE($X$2,$AB$2,11))</f>
        <v>5</v>
      </c>
      <c r="AA11" s="368">
        <f>WEEKDAY(DATE($X$2,$AB$2,12))</f>
        <v>6</v>
      </c>
      <c r="AB11" s="368">
        <f>WEEKDAY(DATE($X$2,$AB$2,13))</f>
        <v>7</v>
      </c>
      <c r="AC11" s="369">
        <f>WEEKDAY(DATE($X$2,$AB$2,14))</f>
        <v>1</v>
      </c>
      <c r="AD11" s="367">
        <f>WEEKDAY(DATE($X$2,$AB$2,15))</f>
        <v>2</v>
      </c>
      <c r="AE11" s="368">
        <f>WEEKDAY(DATE($X$2,$AB$2,16))</f>
        <v>3</v>
      </c>
      <c r="AF11" s="368">
        <f>WEEKDAY(DATE($X$2,$AB$2,17))</f>
        <v>4</v>
      </c>
      <c r="AG11" s="368">
        <f>WEEKDAY(DATE($X$2,$AB$2,18))</f>
        <v>5</v>
      </c>
      <c r="AH11" s="368">
        <f>WEEKDAY(DATE($X$2,$AB$2,19))</f>
        <v>6</v>
      </c>
      <c r="AI11" s="368">
        <f>WEEKDAY(DATE($X$2,$AB$2,20))</f>
        <v>7</v>
      </c>
      <c r="AJ11" s="369">
        <f>WEEKDAY(DATE($X$2,$AB$2,21))</f>
        <v>1</v>
      </c>
      <c r="AK11" s="367">
        <f>WEEKDAY(DATE($X$2,$AB$2,22))</f>
        <v>2</v>
      </c>
      <c r="AL11" s="368">
        <f>WEEKDAY(DATE($X$2,$AB$2,23))</f>
        <v>3</v>
      </c>
      <c r="AM11" s="368">
        <f>WEEKDAY(DATE($X$2,$AB$2,24))</f>
        <v>4</v>
      </c>
      <c r="AN11" s="368">
        <f>WEEKDAY(DATE($X$2,$AB$2,25))</f>
        <v>5</v>
      </c>
      <c r="AO11" s="368">
        <f>WEEKDAY(DATE($X$2,$AB$2,26))</f>
        <v>6</v>
      </c>
      <c r="AP11" s="368">
        <f>WEEKDAY(DATE($X$2,$AB$2,27))</f>
        <v>7</v>
      </c>
      <c r="AQ11" s="369">
        <f>WEEKDAY(DATE($X$2,$AB$2,28))</f>
        <v>1</v>
      </c>
      <c r="AR11" s="367">
        <f>IF(AR10=29,WEEKDAY(DATE($X$2,$AB$2,29)),0)</f>
        <v>0</v>
      </c>
      <c r="AS11" s="368">
        <f>IF(AS10=30,WEEKDAY(DATE($X$2,$AB$2,30)),0)</f>
        <v>0</v>
      </c>
      <c r="AT11" s="412">
        <f>IF(AT10=31,WEEKDAY(DATE($X$2,$AB$2,31)),0)</f>
        <v>0</v>
      </c>
      <c r="AU11" s="835"/>
      <c r="AV11" s="836"/>
      <c r="AW11" s="835"/>
      <c r="AX11" s="836"/>
      <c r="AY11" s="840"/>
      <c r="AZ11" s="840"/>
      <c r="BA11" s="840"/>
      <c r="BB11" s="840"/>
      <c r="BC11" s="840"/>
      <c r="BD11" s="840"/>
    </row>
    <row r="12" spans="2:57" ht="20.25" customHeight="1" thickBot="1" x14ac:dyDescent="0.25">
      <c r="B12" s="812"/>
      <c r="C12" s="817"/>
      <c r="D12" s="818"/>
      <c r="E12" s="821"/>
      <c r="F12" s="818"/>
      <c r="G12" s="821"/>
      <c r="H12" s="817"/>
      <c r="I12" s="817"/>
      <c r="J12" s="817"/>
      <c r="K12" s="818"/>
      <c r="L12" s="821"/>
      <c r="M12" s="817"/>
      <c r="N12" s="817"/>
      <c r="O12" s="824"/>
      <c r="P12" s="370" t="str">
        <f>IF(P11=1,"日",IF(P11=2,"月",IF(P11=3,"火",IF(P11=4,"水",IF(P11=5,"木",IF(P11=6,"金","土"))))))</f>
        <v>月</v>
      </c>
      <c r="Q12" s="371" t="str">
        <f t="shared" ref="Q12:AQ12" si="0">IF(Q11=1,"日",IF(Q11=2,"月",IF(Q11=3,"火",IF(Q11=4,"水",IF(Q11=5,"木",IF(Q11=6,"金","土"))))))</f>
        <v>火</v>
      </c>
      <c r="R12" s="371" t="str">
        <f t="shared" si="0"/>
        <v>水</v>
      </c>
      <c r="S12" s="371" t="str">
        <f t="shared" si="0"/>
        <v>木</v>
      </c>
      <c r="T12" s="371" t="str">
        <f t="shared" si="0"/>
        <v>金</v>
      </c>
      <c r="U12" s="371" t="str">
        <f t="shared" si="0"/>
        <v>土</v>
      </c>
      <c r="V12" s="372" t="str">
        <f t="shared" si="0"/>
        <v>日</v>
      </c>
      <c r="W12" s="370" t="str">
        <f t="shared" si="0"/>
        <v>月</v>
      </c>
      <c r="X12" s="371" t="str">
        <f t="shared" si="0"/>
        <v>火</v>
      </c>
      <c r="Y12" s="371" t="str">
        <f t="shared" si="0"/>
        <v>水</v>
      </c>
      <c r="Z12" s="371" t="str">
        <f t="shared" si="0"/>
        <v>木</v>
      </c>
      <c r="AA12" s="371" t="str">
        <f t="shared" si="0"/>
        <v>金</v>
      </c>
      <c r="AB12" s="371" t="str">
        <f t="shared" si="0"/>
        <v>土</v>
      </c>
      <c r="AC12" s="372" t="str">
        <f t="shared" si="0"/>
        <v>日</v>
      </c>
      <c r="AD12" s="370" t="str">
        <f t="shared" si="0"/>
        <v>月</v>
      </c>
      <c r="AE12" s="371" t="str">
        <f t="shared" si="0"/>
        <v>火</v>
      </c>
      <c r="AF12" s="371" t="str">
        <f t="shared" si="0"/>
        <v>水</v>
      </c>
      <c r="AG12" s="371" t="str">
        <f t="shared" si="0"/>
        <v>木</v>
      </c>
      <c r="AH12" s="371" t="str">
        <f t="shared" si="0"/>
        <v>金</v>
      </c>
      <c r="AI12" s="371" t="str">
        <f t="shared" si="0"/>
        <v>土</v>
      </c>
      <c r="AJ12" s="372" t="str">
        <f t="shared" si="0"/>
        <v>日</v>
      </c>
      <c r="AK12" s="370" t="str">
        <f t="shared" si="0"/>
        <v>月</v>
      </c>
      <c r="AL12" s="371" t="str">
        <f t="shared" si="0"/>
        <v>火</v>
      </c>
      <c r="AM12" s="371" t="str">
        <f t="shared" si="0"/>
        <v>水</v>
      </c>
      <c r="AN12" s="371" t="str">
        <f t="shared" si="0"/>
        <v>木</v>
      </c>
      <c r="AO12" s="371" t="str">
        <f t="shared" si="0"/>
        <v>金</v>
      </c>
      <c r="AP12" s="371" t="str">
        <f t="shared" si="0"/>
        <v>土</v>
      </c>
      <c r="AQ12" s="372" t="str">
        <f t="shared" si="0"/>
        <v>日</v>
      </c>
      <c r="AR12" s="371" t="str">
        <f>IF(AR11=1,"日",IF(AR11=2,"月",IF(AR11=3,"火",IF(AR11=4,"水",IF(AR11=5,"木",IF(AR11=6,"金",IF(AR11=0,"","土")))))))</f>
        <v/>
      </c>
      <c r="AS12" s="371" t="str">
        <f>IF(AS11=1,"日",IF(AS11=2,"月",IF(AS11=3,"火",IF(AS11=4,"水",IF(AS11=5,"木",IF(AS11=6,"金",IF(AS11=0,"","土")))))))</f>
        <v/>
      </c>
      <c r="AT12" s="413" t="str">
        <f>IF(AT11=1,"日",IF(AT11=2,"月",IF(AT11=3,"火",IF(AT11=4,"水",IF(AT11=5,"木",IF(AT11=6,"金",IF(AT11=0,"","土")))))))</f>
        <v/>
      </c>
      <c r="AU12" s="837"/>
      <c r="AV12" s="838"/>
      <c r="AW12" s="837"/>
      <c r="AX12" s="838"/>
      <c r="AY12" s="840"/>
      <c r="AZ12" s="840"/>
      <c r="BA12" s="840"/>
      <c r="BB12" s="840"/>
      <c r="BC12" s="840"/>
      <c r="BD12" s="840"/>
    </row>
    <row r="13" spans="2:57" ht="38.5" customHeight="1" x14ac:dyDescent="0.2">
      <c r="B13" s="373">
        <v>1</v>
      </c>
      <c r="C13" s="796"/>
      <c r="D13" s="797"/>
      <c r="E13" s="798"/>
      <c r="F13" s="799"/>
      <c r="G13" s="800"/>
      <c r="H13" s="801"/>
      <c r="I13" s="801"/>
      <c r="J13" s="801"/>
      <c r="K13" s="802"/>
      <c r="L13" s="803"/>
      <c r="M13" s="804"/>
      <c r="N13" s="804"/>
      <c r="O13" s="805"/>
      <c r="P13" s="374"/>
      <c r="Q13" s="375"/>
      <c r="R13" s="375"/>
      <c r="S13" s="375"/>
      <c r="T13" s="375"/>
      <c r="U13" s="375"/>
      <c r="V13" s="376"/>
      <c r="W13" s="374"/>
      <c r="X13" s="375"/>
      <c r="Y13" s="375"/>
      <c r="Z13" s="375"/>
      <c r="AA13" s="375"/>
      <c r="AB13" s="375"/>
      <c r="AC13" s="376"/>
      <c r="AD13" s="374"/>
      <c r="AE13" s="375"/>
      <c r="AF13" s="375"/>
      <c r="AG13" s="375"/>
      <c r="AH13" s="375"/>
      <c r="AI13" s="375"/>
      <c r="AJ13" s="376"/>
      <c r="AK13" s="374"/>
      <c r="AL13" s="375"/>
      <c r="AM13" s="375"/>
      <c r="AN13" s="375"/>
      <c r="AO13" s="375"/>
      <c r="AP13" s="375"/>
      <c r="AQ13" s="376"/>
      <c r="AR13" s="374"/>
      <c r="AS13" s="375"/>
      <c r="AT13" s="376"/>
      <c r="AU13" s="806">
        <f>IF($AZ$3="４週",SUM(P13:AQ13),IF($AZ$3="暦月",SUM(P13:AT13),""))</f>
        <v>0</v>
      </c>
      <c r="AV13" s="807"/>
      <c r="AW13" s="808">
        <f t="shared" ref="AW13:AW30" si="1">IF($AZ$3="４週",AU13/4,IF($AZ$3="暦月",AU13/($AZ$6/7),""))</f>
        <v>0</v>
      </c>
      <c r="AX13" s="809"/>
      <c r="AY13" s="793"/>
      <c r="AZ13" s="794"/>
      <c r="BA13" s="794"/>
      <c r="BB13" s="794"/>
      <c r="BC13" s="794"/>
      <c r="BD13" s="795"/>
    </row>
    <row r="14" spans="2:57" ht="38.5" customHeight="1" x14ac:dyDescent="0.2">
      <c r="B14" s="377">
        <f t="shared" ref="B14:B30" si="2">B13+1</f>
        <v>2</v>
      </c>
      <c r="C14" s="779"/>
      <c r="D14" s="780"/>
      <c r="E14" s="781"/>
      <c r="F14" s="782"/>
      <c r="G14" s="783"/>
      <c r="H14" s="784"/>
      <c r="I14" s="784"/>
      <c r="J14" s="784"/>
      <c r="K14" s="785"/>
      <c r="L14" s="786"/>
      <c r="M14" s="787"/>
      <c r="N14" s="787"/>
      <c r="O14" s="788"/>
      <c r="P14" s="378"/>
      <c r="Q14" s="379"/>
      <c r="R14" s="379"/>
      <c r="S14" s="379"/>
      <c r="T14" s="379"/>
      <c r="U14" s="379"/>
      <c r="V14" s="380"/>
      <c r="W14" s="378"/>
      <c r="X14" s="379"/>
      <c r="Y14" s="379"/>
      <c r="Z14" s="379"/>
      <c r="AA14" s="379"/>
      <c r="AB14" s="379"/>
      <c r="AC14" s="380"/>
      <c r="AD14" s="378"/>
      <c r="AE14" s="379"/>
      <c r="AF14" s="379"/>
      <c r="AG14" s="379"/>
      <c r="AH14" s="379"/>
      <c r="AI14" s="379"/>
      <c r="AJ14" s="380"/>
      <c r="AK14" s="378"/>
      <c r="AL14" s="379"/>
      <c r="AM14" s="379"/>
      <c r="AN14" s="379"/>
      <c r="AO14" s="379"/>
      <c r="AP14" s="379"/>
      <c r="AQ14" s="380"/>
      <c r="AR14" s="378"/>
      <c r="AS14" s="379"/>
      <c r="AT14" s="380"/>
      <c r="AU14" s="789">
        <f>IF($AZ$3="４週",SUM(P14:AQ14),IF($AZ$3="暦月",SUM(P14:AT14),""))</f>
        <v>0</v>
      </c>
      <c r="AV14" s="790"/>
      <c r="AW14" s="791">
        <f t="shared" si="1"/>
        <v>0</v>
      </c>
      <c r="AX14" s="792"/>
      <c r="AY14" s="759"/>
      <c r="AZ14" s="760"/>
      <c r="BA14" s="760"/>
      <c r="BB14" s="760"/>
      <c r="BC14" s="760"/>
      <c r="BD14" s="761"/>
    </row>
    <row r="15" spans="2:57" ht="38.5" customHeight="1" x14ac:dyDescent="0.2">
      <c r="B15" s="377">
        <f t="shared" si="2"/>
        <v>3</v>
      </c>
      <c r="C15" s="779"/>
      <c r="D15" s="780"/>
      <c r="E15" s="781"/>
      <c r="F15" s="782"/>
      <c r="G15" s="783"/>
      <c r="H15" s="784"/>
      <c r="I15" s="784"/>
      <c r="J15" s="784"/>
      <c r="K15" s="785"/>
      <c r="L15" s="786"/>
      <c r="M15" s="787"/>
      <c r="N15" s="787"/>
      <c r="O15" s="788"/>
      <c r="P15" s="378"/>
      <c r="Q15" s="379"/>
      <c r="R15" s="379"/>
      <c r="S15" s="379"/>
      <c r="T15" s="379"/>
      <c r="U15" s="379"/>
      <c r="V15" s="380"/>
      <c r="W15" s="378"/>
      <c r="X15" s="379"/>
      <c r="Y15" s="379"/>
      <c r="Z15" s="379"/>
      <c r="AA15" s="379"/>
      <c r="AB15" s="379"/>
      <c r="AC15" s="380"/>
      <c r="AD15" s="378"/>
      <c r="AE15" s="379"/>
      <c r="AF15" s="379"/>
      <c r="AG15" s="379"/>
      <c r="AH15" s="379"/>
      <c r="AI15" s="379"/>
      <c r="AJ15" s="380"/>
      <c r="AK15" s="378"/>
      <c r="AL15" s="379"/>
      <c r="AM15" s="379"/>
      <c r="AN15" s="379"/>
      <c r="AO15" s="379"/>
      <c r="AP15" s="379"/>
      <c r="AQ15" s="380"/>
      <c r="AR15" s="378"/>
      <c r="AS15" s="379"/>
      <c r="AT15" s="380"/>
      <c r="AU15" s="789">
        <f>IF($AZ$3="４週",SUM(P15:AQ15),IF($AZ$3="暦月",SUM(P15:AT15),""))</f>
        <v>0</v>
      </c>
      <c r="AV15" s="790"/>
      <c r="AW15" s="791">
        <f t="shared" si="1"/>
        <v>0</v>
      </c>
      <c r="AX15" s="792"/>
      <c r="AY15" s="759"/>
      <c r="AZ15" s="760"/>
      <c r="BA15" s="760"/>
      <c r="BB15" s="760"/>
      <c r="BC15" s="760"/>
      <c r="BD15" s="761"/>
    </row>
    <row r="16" spans="2:57" ht="38.5" customHeight="1" x14ac:dyDescent="0.2">
      <c r="B16" s="377">
        <f t="shared" si="2"/>
        <v>4</v>
      </c>
      <c r="C16" s="779"/>
      <c r="D16" s="780"/>
      <c r="E16" s="781"/>
      <c r="F16" s="782"/>
      <c r="G16" s="783"/>
      <c r="H16" s="784"/>
      <c r="I16" s="784"/>
      <c r="J16" s="784"/>
      <c r="K16" s="785"/>
      <c r="L16" s="786"/>
      <c r="M16" s="787"/>
      <c r="N16" s="787"/>
      <c r="O16" s="788"/>
      <c r="P16" s="378"/>
      <c r="Q16" s="379"/>
      <c r="R16" s="379"/>
      <c r="S16" s="379"/>
      <c r="T16" s="379"/>
      <c r="U16" s="379"/>
      <c r="V16" s="380"/>
      <c r="W16" s="378"/>
      <c r="X16" s="379"/>
      <c r="Y16" s="379"/>
      <c r="Z16" s="379"/>
      <c r="AA16" s="379"/>
      <c r="AB16" s="379"/>
      <c r="AC16" s="380"/>
      <c r="AD16" s="378"/>
      <c r="AE16" s="379"/>
      <c r="AF16" s="379"/>
      <c r="AG16" s="379"/>
      <c r="AH16" s="379"/>
      <c r="AI16" s="379"/>
      <c r="AJ16" s="380"/>
      <c r="AK16" s="378"/>
      <c r="AL16" s="379"/>
      <c r="AM16" s="379"/>
      <c r="AN16" s="379"/>
      <c r="AO16" s="379"/>
      <c r="AP16" s="379"/>
      <c r="AQ16" s="380"/>
      <c r="AR16" s="378"/>
      <c r="AS16" s="379"/>
      <c r="AT16" s="380"/>
      <c r="AU16" s="789">
        <f>IF($AZ$3="４週",SUM(P16:AQ16),IF($AZ$3="暦月",SUM(P16:AT16),""))</f>
        <v>0</v>
      </c>
      <c r="AV16" s="790"/>
      <c r="AW16" s="791">
        <f t="shared" si="1"/>
        <v>0</v>
      </c>
      <c r="AX16" s="792"/>
      <c r="AY16" s="759"/>
      <c r="AZ16" s="760"/>
      <c r="BA16" s="760"/>
      <c r="BB16" s="760"/>
      <c r="BC16" s="760"/>
      <c r="BD16" s="761"/>
    </row>
    <row r="17" spans="2:56" ht="38.5" customHeight="1" x14ac:dyDescent="0.2">
      <c r="B17" s="377">
        <f t="shared" si="2"/>
        <v>5</v>
      </c>
      <c r="C17" s="779"/>
      <c r="D17" s="780"/>
      <c r="E17" s="781"/>
      <c r="F17" s="782"/>
      <c r="G17" s="783"/>
      <c r="H17" s="784"/>
      <c r="I17" s="784"/>
      <c r="J17" s="784"/>
      <c r="K17" s="785"/>
      <c r="L17" s="786"/>
      <c r="M17" s="787"/>
      <c r="N17" s="787"/>
      <c r="O17" s="788"/>
      <c r="P17" s="378"/>
      <c r="Q17" s="379"/>
      <c r="R17" s="379"/>
      <c r="S17" s="379"/>
      <c r="T17" s="379"/>
      <c r="U17" s="379"/>
      <c r="V17" s="380"/>
      <c r="W17" s="378"/>
      <c r="X17" s="379"/>
      <c r="Y17" s="379"/>
      <c r="Z17" s="379"/>
      <c r="AA17" s="379"/>
      <c r="AB17" s="379"/>
      <c r="AC17" s="380"/>
      <c r="AD17" s="378"/>
      <c r="AE17" s="379"/>
      <c r="AF17" s="379"/>
      <c r="AG17" s="379"/>
      <c r="AH17" s="379"/>
      <c r="AI17" s="379"/>
      <c r="AJ17" s="380"/>
      <c r="AK17" s="378"/>
      <c r="AL17" s="379"/>
      <c r="AM17" s="379"/>
      <c r="AN17" s="379"/>
      <c r="AO17" s="379"/>
      <c r="AP17" s="379"/>
      <c r="AQ17" s="380"/>
      <c r="AR17" s="378"/>
      <c r="AS17" s="379"/>
      <c r="AT17" s="380"/>
      <c r="AU17" s="789">
        <f t="shared" ref="AU17:AU30" si="3">IF($AZ$3="４週",SUM(P17:AQ17),IF($AZ$3="暦月",SUM(P17:AT17),""))</f>
        <v>0</v>
      </c>
      <c r="AV17" s="790"/>
      <c r="AW17" s="791">
        <f t="shared" si="1"/>
        <v>0</v>
      </c>
      <c r="AX17" s="792"/>
      <c r="AY17" s="759"/>
      <c r="AZ17" s="760"/>
      <c r="BA17" s="760"/>
      <c r="BB17" s="760"/>
      <c r="BC17" s="760"/>
      <c r="BD17" s="761"/>
    </row>
    <row r="18" spans="2:56" ht="38.5" customHeight="1" x14ac:dyDescent="0.2">
      <c r="B18" s="377">
        <f t="shared" si="2"/>
        <v>6</v>
      </c>
      <c r="C18" s="779"/>
      <c r="D18" s="780"/>
      <c r="E18" s="781"/>
      <c r="F18" s="782"/>
      <c r="G18" s="783"/>
      <c r="H18" s="784"/>
      <c r="I18" s="784"/>
      <c r="J18" s="784"/>
      <c r="K18" s="785"/>
      <c r="L18" s="786"/>
      <c r="M18" s="787"/>
      <c r="N18" s="787"/>
      <c r="O18" s="788"/>
      <c r="P18" s="378"/>
      <c r="Q18" s="379"/>
      <c r="R18" s="379"/>
      <c r="S18" s="379"/>
      <c r="T18" s="379"/>
      <c r="U18" s="379"/>
      <c r="V18" s="380"/>
      <c r="W18" s="378"/>
      <c r="X18" s="379"/>
      <c r="Y18" s="379"/>
      <c r="Z18" s="379"/>
      <c r="AA18" s="379"/>
      <c r="AB18" s="379"/>
      <c r="AC18" s="380"/>
      <c r="AD18" s="378"/>
      <c r="AE18" s="379"/>
      <c r="AF18" s="379"/>
      <c r="AG18" s="379"/>
      <c r="AH18" s="379"/>
      <c r="AI18" s="379"/>
      <c r="AJ18" s="380"/>
      <c r="AK18" s="378"/>
      <c r="AL18" s="379"/>
      <c r="AM18" s="379"/>
      <c r="AN18" s="379"/>
      <c r="AO18" s="379"/>
      <c r="AP18" s="379"/>
      <c r="AQ18" s="380"/>
      <c r="AR18" s="378"/>
      <c r="AS18" s="379"/>
      <c r="AT18" s="380"/>
      <c r="AU18" s="789">
        <f t="shared" si="3"/>
        <v>0</v>
      </c>
      <c r="AV18" s="790"/>
      <c r="AW18" s="791">
        <f t="shared" si="1"/>
        <v>0</v>
      </c>
      <c r="AX18" s="792"/>
      <c r="AY18" s="759"/>
      <c r="AZ18" s="760"/>
      <c r="BA18" s="760"/>
      <c r="BB18" s="760"/>
      <c r="BC18" s="760"/>
      <c r="BD18" s="761"/>
    </row>
    <row r="19" spans="2:56" ht="38.5" customHeight="1" x14ac:dyDescent="0.2">
      <c r="B19" s="377">
        <f t="shared" si="2"/>
        <v>7</v>
      </c>
      <c r="C19" s="779"/>
      <c r="D19" s="780"/>
      <c r="E19" s="781"/>
      <c r="F19" s="782"/>
      <c r="G19" s="783"/>
      <c r="H19" s="784"/>
      <c r="I19" s="784"/>
      <c r="J19" s="784"/>
      <c r="K19" s="785"/>
      <c r="L19" s="786"/>
      <c r="M19" s="787"/>
      <c r="N19" s="787"/>
      <c r="O19" s="788"/>
      <c r="P19" s="378"/>
      <c r="Q19" s="379"/>
      <c r="R19" s="379"/>
      <c r="S19" s="379"/>
      <c r="T19" s="379"/>
      <c r="U19" s="379"/>
      <c r="V19" s="380"/>
      <c r="W19" s="378"/>
      <c r="X19" s="379"/>
      <c r="Y19" s="379"/>
      <c r="Z19" s="379"/>
      <c r="AA19" s="379"/>
      <c r="AB19" s="379"/>
      <c r="AC19" s="380"/>
      <c r="AD19" s="378"/>
      <c r="AE19" s="379"/>
      <c r="AF19" s="379"/>
      <c r="AG19" s="379"/>
      <c r="AH19" s="379"/>
      <c r="AI19" s="379"/>
      <c r="AJ19" s="380"/>
      <c r="AK19" s="378"/>
      <c r="AL19" s="379"/>
      <c r="AM19" s="379"/>
      <c r="AN19" s="379"/>
      <c r="AO19" s="379"/>
      <c r="AP19" s="379"/>
      <c r="AQ19" s="380"/>
      <c r="AR19" s="378"/>
      <c r="AS19" s="379"/>
      <c r="AT19" s="380"/>
      <c r="AU19" s="789">
        <f>IF($AZ$3="４週",SUM(P19:AQ19),IF($AZ$3="暦月",SUM(P19:AT19),""))</f>
        <v>0</v>
      </c>
      <c r="AV19" s="790"/>
      <c r="AW19" s="791">
        <f t="shared" si="1"/>
        <v>0</v>
      </c>
      <c r="AX19" s="792"/>
      <c r="AY19" s="759"/>
      <c r="AZ19" s="760"/>
      <c r="BA19" s="760"/>
      <c r="BB19" s="760"/>
      <c r="BC19" s="760"/>
      <c r="BD19" s="761"/>
    </row>
    <row r="20" spans="2:56" ht="38.5" customHeight="1" x14ac:dyDescent="0.2">
      <c r="B20" s="377">
        <f t="shared" si="2"/>
        <v>8</v>
      </c>
      <c r="C20" s="779"/>
      <c r="D20" s="780"/>
      <c r="E20" s="781"/>
      <c r="F20" s="782"/>
      <c r="G20" s="783"/>
      <c r="H20" s="784"/>
      <c r="I20" s="784"/>
      <c r="J20" s="784"/>
      <c r="K20" s="785"/>
      <c r="L20" s="786"/>
      <c r="M20" s="787"/>
      <c r="N20" s="787"/>
      <c r="O20" s="788"/>
      <c r="P20" s="378"/>
      <c r="Q20" s="379"/>
      <c r="R20" s="379"/>
      <c r="S20" s="379"/>
      <c r="T20" s="379"/>
      <c r="U20" s="379"/>
      <c r="V20" s="380"/>
      <c r="W20" s="378"/>
      <c r="X20" s="379"/>
      <c r="Y20" s="379"/>
      <c r="Z20" s="379"/>
      <c r="AA20" s="379"/>
      <c r="AB20" s="379"/>
      <c r="AC20" s="380"/>
      <c r="AD20" s="378"/>
      <c r="AE20" s="379"/>
      <c r="AF20" s="379"/>
      <c r="AG20" s="379"/>
      <c r="AH20" s="379"/>
      <c r="AI20" s="379"/>
      <c r="AJ20" s="380"/>
      <c r="AK20" s="378"/>
      <c r="AL20" s="379"/>
      <c r="AM20" s="379"/>
      <c r="AN20" s="379"/>
      <c r="AO20" s="379"/>
      <c r="AP20" s="379"/>
      <c r="AQ20" s="380"/>
      <c r="AR20" s="378"/>
      <c r="AS20" s="379"/>
      <c r="AT20" s="380"/>
      <c r="AU20" s="789">
        <f t="shared" si="3"/>
        <v>0</v>
      </c>
      <c r="AV20" s="790"/>
      <c r="AW20" s="791">
        <f t="shared" si="1"/>
        <v>0</v>
      </c>
      <c r="AX20" s="792"/>
      <c r="AY20" s="759"/>
      <c r="AZ20" s="760"/>
      <c r="BA20" s="760"/>
      <c r="BB20" s="760"/>
      <c r="BC20" s="760"/>
      <c r="BD20" s="761"/>
    </row>
    <row r="21" spans="2:56" ht="38.5" customHeight="1" x14ac:dyDescent="0.2">
      <c r="B21" s="377">
        <f t="shared" si="2"/>
        <v>9</v>
      </c>
      <c r="C21" s="779"/>
      <c r="D21" s="780"/>
      <c r="E21" s="781"/>
      <c r="F21" s="782"/>
      <c r="G21" s="783"/>
      <c r="H21" s="784"/>
      <c r="I21" s="784"/>
      <c r="J21" s="784"/>
      <c r="K21" s="785"/>
      <c r="L21" s="786"/>
      <c r="M21" s="787"/>
      <c r="N21" s="787"/>
      <c r="O21" s="788"/>
      <c r="P21" s="378"/>
      <c r="Q21" s="379"/>
      <c r="R21" s="379"/>
      <c r="S21" s="379"/>
      <c r="T21" s="379"/>
      <c r="U21" s="379"/>
      <c r="V21" s="380"/>
      <c r="W21" s="378"/>
      <c r="X21" s="379"/>
      <c r="Y21" s="379"/>
      <c r="Z21" s="379"/>
      <c r="AA21" s="379"/>
      <c r="AB21" s="379"/>
      <c r="AC21" s="380"/>
      <c r="AD21" s="378"/>
      <c r="AE21" s="379"/>
      <c r="AF21" s="379"/>
      <c r="AG21" s="379"/>
      <c r="AH21" s="379"/>
      <c r="AI21" s="379"/>
      <c r="AJ21" s="380"/>
      <c r="AK21" s="378"/>
      <c r="AL21" s="379"/>
      <c r="AM21" s="379"/>
      <c r="AN21" s="379"/>
      <c r="AO21" s="379"/>
      <c r="AP21" s="379"/>
      <c r="AQ21" s="380"/>
      <c r="AR21" s="378"/>
      <c r="AS21" s="379"/>
      <c r="AT21" s="380"/>
      <c r="AU21" s="789">
        <f t="shared" si="3"/>
        <v>0</v>
      </c>
      <c r="AV21" s="790"/>
      <c r="AW21" s="791">
        <f t="shared" si="1"/>
        <v>0</v>
      </c>
      <c r="AX21" s="792"/>
      <c r="AY21" s="759"/>
      <c r="AZ21" s="760"/>
      <c r="BA21" s="760"/>
      <c r="BB21" s="760"/>
      <c r="BC21" s="760"/>
      <c r="BD21" s="761"/>
    </row>
    <row r="22" spans="2:56" ht="38.5" customHeight="1" x14ac:dyDescent="0.2">
      <c r="B22" s="377">
        <f t="shared" si="2"/>
        <v>10</v>
      </c>
      <c r="C22" s="779"/>
      <c r="D22" s="780"/>
      <c r="E22" s="781"/>
      <c r="F22" s="782"/>
      <c r="G22" s="783"/>
      <c r="H22" s="784"/>
      <c r="I22" s="784"/>
      <c r="J22" s="784"/>
      <c r="K22" s="785"/>
      <c r="L22" s="786"/>
      <c r="M22" s="787"/>
      <c r="N22" s="787"/>
      <c r="O22" s="788"/>
      <c r="P22" s="378"/>
      <c r="Q22" s="379"/>
      <c r="R22" s="379"/>
      <c r="S22" s="379"/>
      <c r="T22" s="379"/>
      <c r="U22" s="379"/>
      <c r="V22" s="380"/>
      <c r="W22" s="378"/>
      <c r="X22" s="379"/>
      <c r="Y22" s="379"/>
      <c r="Z22" s="379"/>
      <c r="AA22" s="379"/>
      <c r="AB22" s="379"/>
      <c r="AC22" s="380"/>
      <c r="AD22" s="378"/>
      <c r="AE22" s="379"/>
      <c r="AF22" s="379"/>
      <c r="AG22" s="379"/>
      <c r="AH22" s="379"/>
      <c r="AI22" s="379"/>
      <c r="AJ22" s="380"/>
      <c r="AK22" s="378"/>
      <c r="AL22" s="379"/>
      <c r="AM22" s="379"/>
      <c r="AN22" s="379"/>
      <c r="AO22" s="379"/>
      <c r="AP22" s="379"/>
      <c r="AQ22" s="380"/>
      <c r="AR22" s="378"/>
      <c r="AS22" s="379"/>
      <c r="AT22" s="380"/>
      <c r="AU22" s="789">
        <f t="shared" si="3"/>
        <v>0</v>
      </c>
      <c r="AV22" s="790"/>
      <c r="AW22" s="791">
        <f t="shared" si="1"/>
        <v>0</v>
      </c>
      <c r="AX22" s="792"/>
      <c r="AY22" s="759"/>
      <c r="AZ22" s="760"/>
      <c r="BA22" s="760"/>
      <c r="BB22" s="760"/>
      <c r="BC22" s="760"/>
      <c r="BD22" s="761"/>
    </row>
    <row r="23" spans="2:56" ht="38.5" customHeight="1" x14ac:dyDescent="0.2">
      <c r="B23" s="377">
        <f t="shared" si="2"/>
        <v>11</v>
      </c>
      <c r="C23" s="779"/>
      <c r="D23" s="780"/>
      <c r="E23" s="781"/>
      <c r="F23" s="782"/>
      <c r="G23" s="783"/>
      <c r="H23" s="784"/>
      <c r="I23" s="784"/>
      <c r="J23" s="784"/>
      <c r="K23" s="785"/>
      <c r="L23" s="786"/>
      <c r="M23" s="787"/>
      <c r="N23" s="787"/>
      <c r="O23" s="788"/>
      <c r="P23" s="378"/>
      <c r="Q23" s="379"/>
      <c r="R23" s="379"/>
      <c r="S23" s="379"/>
      <c r="T23" s="379"/>
      <c r="U23" s="379"/>
      <c r="V23" s="380"/>
      <c r="W23" s="378"/>
      <c r="X23" s="379"/>
      <c r="Y23" s="379"/>
      <c r="Z23" s="379"/>
      <c r="AA23" s="379"/>
      <c r="AB23" s="379"/>
      <c r="AC23" s="380"/>
      <c r="AD23" s="378"/>
      <c r="AE23" s="379"/>
      <c r="AF23" s="379"/>
      <c r="AG23" s="379"/>
      <c r="AH23" s="379"/>
      <c r="AI23" s="379"/>
      <c r="AJ23" s="380"/>
      <c r="AK23" s="378"/>
      <c r="AL23" s="379"/>
      <c r="AM23" s="379"/>
      <c r="AN23" s="379"/>
      <c r="AO23" s="379"/>
      <c r="AP23" s="379"/>
      <c r="AQ23" s="380"/>
      <c r="AR23" s="378"/>
      <c r="AS23" s="379"/>
      <c r="AT23" s="380"/>
      <c r="AU23" s="789">
        <f t="shared" si="3"/>
        <v>0</v>
      </c>
      <c r="AV23" s="790"/>
      <c r="AW23" s="791">
        <f t="shared" si="1"/>
        <v>0</v>
      </c>
      <c r="AX23" s="792"/>
      <c r="AY23" s="759"/>
      <c r="AZ23" s="760"/>
      <c r="BA23" s="760"/>
      <c r="BB23" s="760"/>
      <c r="BC23" s="760"/>
      <c r="BD23" s="761"/>
    </row>
    <row r="24" spans="2:56" ht="38.5" customHeight="1" x14ac:dyDescent="0.2">
      <c r="B24" s="377">
        <f t="shared" si="2"/>
        <v>12</v>
      </c>
      <c r="C24" s="779"/>
      <c r="D24" s="780"/>
      <c r="E24" s="781"/>
      <c r="F24" s="782"/>
      <c r="G24" s="783"/>
      <c r="H24" s="784"/>
      <c r="I24" s="784"/>
      <c r="J24" s="784"/>
      <c r="K24" s="785"/>
      <c r="L24" s="786"/>
      <c r="M24" s="787"/>
      <c r="N24" s="787"/>
      <c r="O24" s="788"/>
      <c r="P24" s="378"/>
      <c r="Q24" s="379"/>
      <c r="R24" s="379"/>
      <c r="S24" s="379"/>
      <c r="T24" s="379"/>
      <c r="U24" s="379"/>
      <c r="V24" s="380"/>
      <c r="W24" s="378"/>
      <c r="X24" s="379"/>
      <c r="Y24" s="379"/>
      <c r="Z24" s="379"/>
      <c r="AA24" s="379"/>
      <c r="AB24" s="379"/>
      <c r="AC24" s="380"/>
      <c r="AD24" s="378"/>
      <c r="AE24" s="379"/>
      <c r="AF24" s="379"/>
      <c r="AG24" s="379"/>
      <c r="AH24" s="379"/>
      <c r="AI24" s="379"/>
      <c r="AJ24" s="380"/>
      <c r="AK24" s="378"/>
      <c r="AL24" s="379"/>
      <c r="AM24" s="379"/>
      <c r="AN24" s="379"/>
      <c r="AO24" s="379"/>
      <c r="AP24" s="379"/>
      <c r="AQ24" s="380"/>
      <c r="AR24" s="378"/>
      <c r="AS24" s="379"/>
      <c r="AT24" s="380"/>
      <c r="AU24" s="789">
        <f t="shared" si="3"/>
        <v>0</v>
      </c>
      <c r="AV24" s="790"/>
      <c r="AW24" s="791">
        <f t="shared" si="1"/>
        <v>0</v>
      </c>
      <c r="AX24" s="792"/>
      <c r="AY24" s="759"/>
      <c r="AZ24" s="760"/>
      <c r="BA24" s="760"/>
      <c r="BB24" s="760"/>
      <c r="BC24" s="760"/>
      <c r="BD24" s="761"/>
    </row>
    <row r="25" spans="2:56" ht="38.5" customHeight="1" x14ac:dyDescent="0.2">
      <c r="B25" s="377">
        <f t="shared" si="2"/>
        <v>13</v>
      </c>
      <c r="C25" s="779"/>
      <c r="D25" s="780"/>
      <c r="E25" s="781"/>
      <c r="F25" s="782"/>
      <c r="G25" s="783"/>
      <c r="H25" s="784"/>
      <c r="I25" s="784"/>
      <c r="J25" s="784"/>
      <c r="K25" s="785"/>
      <c r="L25" s="786"/>
      <c r="M25" s="787"/>
      <c r="N25" s="787"/>
      <c r="O25" s="788"/>
      <c r="P25" s="378"/>
      <c r="Q25" s="379"/>
      <c r="R25" s="379"/>
      <c r="S25" s="379"/>
      <c r="T25" s="379"/>
      <c r="U25" s="379"/>
      <c r="V25" s="380"/>
      <c r="W25" s="378"/>
      <c r="X25" s="379"/>
      <c r="Y25" s="379"/>
      <c r="Z25" s="379"/>
      <c r="AA25" s="379"/>
      <c r="AB25" s="379"/>
      <c r="AC25" s="380"/>
      <c r="AD25" s="378"/>
      <c r="AE25" s="379"/>
      <c r="AF25" s="379"/>
      <c r="AG25" s="379"/>
      <c r="AH25" s="379"/>
      <c r="AI25" s="379"/>
      <c r="AJ25" s="380"/>
      <c r="AK25" s="378"/>
      <c r="AL25" s="379"/>
      <c r="AM25" s="379"/>
      <c r="AN25" s="379"/>
      <c r="AO25" s="379"/>
      <c r="AP25" s="379"/>
      <c r="AQ25" s="380"/>
      <c r="AR25" s="378"/>
      <c r="AS25" s="379"/>
      <c r="AT25" s="380"/>
      <c r="AU25" s="789">
        <f t="shared" si="3"/>
        <v>0</v>
      </c>
      <c r="AV25" s="790"/>
      <c r="AW25" s="791">
        <f t="shared" si="1"/>
        <v>0</v>
      </c>
      <c r="AX25" s="792"/>
      <c r="AY25" s="759"/>
      <c r="AZ25" s="760"/>
      <c r="BA25" s="760"/>
      <c r="BB25" s="760"/>
      <c r="BC25" s="760"/>
      <c r="BD25" s="761"/>
    </row>
    <row r="26" spans="2:56" ht="38.5" customHeight="1" x14ac:dyDescent="0.2">
      <c r="B26" s="377">
        <f t="shared" si="2"/>
        <v>14</v>
      </c>
      <c r="C26" s="779"/>
      <c r="D26" s="780"/>
      <c r="E26" s="781"/>
      <c r="F26" s="782"/>
      <c r="G26" s="783"/>
      <c r="H26" s="784"/>
      <c r="I26" s="784"/>
      <c r="J26" s="784"/>
      <c r="K26" s="785"/>
      <c r="L26" s="786"/>
      <c r="M26" s="787"/>
      <c r="N26" s="787"/>
      <c r="O26" s="788"/>
      <c r="P26" s="378"/>
      <c r="Q26" s="379"/>
      <c r="R26" s="379"/>
      <c r="S26" s="379"/>
      <c r="T26" s="379"/>
      <c r="U26" s="379"/>
      <c r="V26" s="380"/>
      <c r="W26" s="378"/>
      <c r="X26" s="379"/>
      <c r="Y26" s="379"/>
      <c r="Z26" s="379"/>
      <c r="AA26" s="379"/>
      <c r="AB26" s="379"/>
      <c r="AC26" s="380"/>
      <c r="AD26" s="378"/>
      <c r="AE26" s="379"/>
      <c r="AF26" s="379"/>
      <c r="AG26" s="379"/>
      <c r="AH26" s="379"/>
      <c r="AI26" s="379"/>
      <c r="AJ26" s="380"/>
      <c r="AK26" s="378"/>
      <c r="AL26" s="379"/>
      <c r="AM26" s="379"/>
      <c r="AN26" s="379"/>
      <c r="AO26" s="379"/>
      <c r="AP26" s="379"/>
      <c r="AQ26" s="380"/>
      <c r="AR26" s="378"/>
      <c r="AS26" s="379"/>
      <c r="AT26" s="380"/>
      <c r="AU26" s="789">
        <f t="shared" si="3"/>
        <v>0</v>
      </c>
      <c r="AV26" s="790"/>
      <c r="AW26" s="791">
        <f t="shared" si="1"/>
        <v>0</v>
      </c>
      <c r="AX26" s="792"/>
      <c r="AY26" s="759"/>
      <c r="AZ26" s="760"/>
      <c r="BA26" s="760"/>
      <c r="BB26" s="760"/>
      <c r="BC26" s="760"/>
      <c r="BD26" s="761"/>
    </row>
    <row r="27" spans="2:56" ht="38.5" customHeight="1" x14ac:dyDescent="0.2">
      <c r="B27" s="377">
        <f t="shared" si="2"/>
        <v>15</v>
      </c>
      <c r="C27" s="779"/>
      <c r="D27" s="780"/>
      <c r="E27" s="781"/>
      <c r="F27" s="782"/>
      <c r="G27" s="783"/>
      <c r="H27" s="784"/>
      <c r="I27" s="784"/>
      <c r="J27" s="784"/>
      <c r="K27" s="785"/>
      <c r="L27" s="786"/>
      <c r="M27" s="787"/>
      <c r="N27" s="787"/>
      <c r="O27" s="788"/>
      <c r="P27" s="378"/>
      <c r="Q27" s="379"/>
      <c r="R27" s="379"/>
      <c r="S27" s="379"/>
      <c r="T27" s="379"/>
      <c r="U27" s="379"/>
      <c r="V27" s="380"/>
      <c r="W27" s="378"/>
      <c r="X27" s="379"/>
      <c r="Y27" s="379"/>
      <c r="Z27" s="379"/>
      <c r="AA27" s="379"/>
      <c r="AB27" s="379"/>
      <c r="AC27" s="380"/>
      <c r="AD27" s="378"/>
      <c r="AE27" s="379"/>
      <c r="AF27" s="379"/>
      <c r="AG27" s="379"/>
      <c r="AH27" s="379"/>
      <c r="AI27" s="379"/>
      <c r="AJ27" s="380"/>
      <c r="AK27" s="378"/>
      <c r="AL27" s="379"/>
      <c r="AM27" s="379"/>
      <c r="AN27" s="379"/>
      <c r="AO27" s="379"/>
      <c r="AP27" s="379"/>
      <c r="AQ27" s="380"/>
      <c r="AR27" s="378"/>
      <c r="AS27" s="379"/>
      <c r="AT27" s="380"/>
      <c r="AU27" s="789">
        <f t="shared" si="3"/>
        <v>0</v>
      </c>
      <c r="AV27" s="790"/>
      <c r="AW27" s="791">
        <f t="shared" si="1"/>
        <v>0</v>
      </c>
      <c r="AX27" s="792"/>
      <c r="AY27" s="759"/>
      <c r="AZ27" s="760"/>
      <c r="BA27" s="760"/>
      <c r="BB27" s="760"/>
      <c r="BC27" s="760"/>
      <c r="BD27" s="761"/>
    </row>
    <row r="28" spans="2:56" ht="38.5" customHeight="1" x14ac:dyDescent="0.2">
      <c r="B28" s="377">
        <f t="shared" si="2"/>
        <v>16</v>
      </c>
      <c r="C28" s="779"/>
      <c r="D28" s="780"/>
      <c r="E28" s="781"/>
      <c r="F28" s="782"/>
      <c r="G28" s="783"/>
      <c r="H28" s="784"/>
      <c r="I28" s="784"/>
      <c r="J28" s="784"/>
      <c r="K28" s="785"/>
      <c r="L28" s="786"/>
      <c r="M28" s="787"/>
      <c r="N28" s="787"/>
      <c r="O28" s="788"/>
      <c r="P28" s="378"/>
      <c r="Q28" s="379"/>
      <c r="R28" s="379"/>
      <c r="S28" s="379"/>
      <c r="T28" s="379"/>
      <c r="U28" s="379"/>
      <c r="V28" s="380"/>
      <c r="W28" s="378"/>
      <c r="X28" s="379"/>
      <c r="Y28" s="379"/>
      <c r="Z28" s="379"/>
      <c r="AA28" s="379"/>
      <c r="AB28" s="379"/>
      <c r="AC28" s="380"/>
      <c r="AD28" s="378"/>
      <c r="AE28" s="379"/>
      <c r="AF28" s="379"/>
      <c r="AG28" s="379"/>
      <c r="AH28" s="379"/>
      <c r="AI28" s="379"/>
      <c r="AJ28" s="380"/>
      <c r="AK28" s="378"/>
      <c r="AL28" s="379"/>
      <c r="AM28" s="379"/>
      <c r="AN28" s="379"/>
      <c r="AO28" s="379"/>
      <c r="AP28" s="379"/>
      <c r="AQ28" s="380"/>
      <c r="AR28" s="378"/>
      <c r="AS28" s="379"/>
      <c r="AT28" s="380"/>
      <c r="AU28" s="789">
        <f t="shared" si="3"/>
        <v>0</v>
      </c>
      <c r="AV28" s="790"/>
      <c r="AW28" s="791">
        <f t="shared" si="1"/>
        <v>0</v>
      </c>
      <c r="AX28" s="792"/>
      <c r="AY28" s="759"/>
      <c r="AZ28" s="760"/>
      <c r="BA28" s="760"/>
      <c r="BB28" s="760"/>
      <c r="BC28" s="760"/>
      <c r="BD28" s="761"/>
    </row>
    <row r="29" spans="2:56" ht="38.5" customHeight="1" x14ac:dyDescent="0.2">
      <c r="B29" s="377">
        <f t="shared" si="2"/>
        <v>17</v>
      </c>
      <c r="C29" s="779"/>
      <c r="D29" s="780"/>
      <c r="E29" s="781"/>
      <c r="F29" s="782"/>
      <c r="G29" s="783"/>
      <c r="H29" s="784"/>
      <c r="I29" s="784"/>
      <c r="J29" s="784"/>
      <c r="K29" s="785"/>
      <c r="L29" s="786"/>
      <c r="M29" s="787"/>
      <c r="N29" s="787"/>
      <c r="O29" s="788"/>
      <c r="P29" s="378"/>
      <c r="Q29" s="379"/>
      <c r="R29" s="379"/>
      <c r="S29" s="379"/>
      <c r="T29" s="379"/>
      <c r="U29" s="379"/>
      <c r="V29" s="380"/>
      <c r="W29" s="378"/>
      <c r="X29" s="379"/>
      <c r="Y29" s="379"/>
      <c r="Z29" s="379"/>
      <c r="AA29" s="379"/>
      <c r="AB29" s="379"/>
      <c r="AC29" s="380"/>
      <c r="AD29" s="378"/>
      <c r="AE29" s="379"/>
      <c r="AF29" s="379"/>
      <c r="AG29" s="379"/>
      <c r="AH29" s="379"/>
      <c r="AI29" s="379"/>
      <c r="AJ29" s="380"/>
      <c r="AK29" s="378"/>
      <c r="AL29" s="379"/>
      <c r="AM29" s="379"/>
      <c r="AN29" s="379"/>
      <c r="AO29" s="379"/>
      <c r="AP29" s="379"/>
      <c r="AQ29" s="380"/>
      <c r="AR29" s="378"/>
      <c r="AS29" s="379"/>
      <c r="AT29" s="380"/>
      <c r="AU29" s="789">
        <f t="shared" si="3"/>
        <v>0</v>
      </c>
      <c r="AV29" s="790"/>
      <c r="AW29" s="791">
        <f t="shared" si="1"/>
        <v>0</v>
      </c>
      <c r="AX29" s="792"/>
      <c r="AY29" s="759"/>
      <c r="AZ29" s="760"/>
      <c r="BA29" s="760"/>
      <c r="BB29" s="760"/>
      <c r="BC29" s="760"/>
      <c r="BD29" s="761"/>
    </row>
    <row r="30" spans="2:56" ht="38.5" customHeight="1" thickBot="1" x14ac:dyDescent="0.25">
      <c r="B30" s="381">
        <f t="shared" si="2"/>
        <v>18</v>
      </c>
      <c r="C30" s="762"/>
      <c r="D30" s="763"/>
      <c r="E30" s="764"/>
      <c r="F30" s="765"/>
      <c r="G30" s="766"/>
      <c r="H30" s="767"/>
      <c r="I30" s="767"/>
      <c r="J30" s="767"/>
      <c r="K30" s="768"/>
      <c r="L30" s="769"/>
      <c r="M30" s="770"/>
      <c r="N30" s="770"/>
      <c r="O30" s="771"/>
      <c r="P30" s="382"/>
      <c r="Q30" s="383"/>
      <c r="R30" s="383"/>
      <c r="S30" s="383"/>
      <c r="T30" s="383"/>
      <c r="U30" s="383"/>
      <c r="V30" s="384"/>
      <c r="W30" s="382"/>
      <c r="X30" s="383"/>
      <c r="Y30" s="383"/>
      <c r="Z30" s="383"/>
      <c r="AA30" s="383"/>
      <c r="AB30" s="383"/>
      <c r="AC30" s="384"/>
      <c r="AD30" s="382"/>
      <c r="AE30" s="383"/>
      <c r="AF30" s="383"/>
      <c r="AG30" s="383"/>
      <c r="AH30" s="383"/>
      <c r="AI30" s="383"/>
      <c r="AJ30" s="384"/>
      <c r="AK30" s="382"/>
      <c r="AL30" s="383"/>
      <c r="AM30" s="383"/>
      <c r="AN30" s="383"/>
      <c r="AO30" s="383"/>
      <c r="AP30" s="383"/>
      <c r="AQ30" s="384"/>
      <c r="AR30" s="382"/>
      <c r="AS30" s="383"/>
      <c r="AT30" s="384"/>
      <c r="AU30" s="772">
        <f t="shared" si="3"/>
        <v>0</v>
      </c>
      <c r="AV30" s="773"/>
      <c r="AW30" s="774">
        <f t="shared" si="1"/>
        <v>0</v>
      </c>
      <c r="AX30" s="775"/>
      <c r="AY30" s="776"/>
      <c r="AZ30" s="777"/>
      <c r="BA30" s="777"/>
      <c r="BB30" s="777"/>
      <c r="BC30" s="777"/>
      <c r="BD30" s="778"/>
    </row>
    <row r="31" spans="2:56" ht="10.5" customHeight="1" x14ac:dyDescent="0.2">
      <c r="C31" s="385"/>
      <c r="D31" s="386"/>
      <c r="E31" s="387"/>
      <c r="AC31" s="363"/>
    </row>
    <row r="32" spans="2:56" ht="20.25" customHeight="1" x14ac:dyDescent="0.2">
      <c r="C32" s="354" t="s">
        <v>60</v>
      </c>
      <c r="D32" s="399"/>
      <c r="E32" s="399"/>
      <c r="F32" s="354"/>
      <c r="G32" s="354"/>
      <c r="H32" s="354"/>
      <c r="I32" s="354"/>
      <c r="J32" s="354"/>
      <c r="K32" s="354"/>
      <c r="L32" s="354"/>
      <c r="M32" s="354"/>
      <c r="N32" s="354"/>
      <c r="O32" s="354"/>
      <c r="P32" s="354"/>
      <c r="Q32" s="354" t="s">
        <v>61</v>
      </c>
      <c r="R32" s="354"/>
      <c r="S32" s="354"/>
      <c r="T32" s="354"/>
      <c r="U32" s="354"/>
      <c r="V32" s="354"/>
      <c r="W32" s="354"/>
      <c r="X32" s="354"/>
      <c r="Y32" s="354"/>
      <c r="Z32" s="354"/>
      <c r="AA32" s="360"/>
      <c r="AB32" s="354"/>
      <c r="AC32" s="354"/>
      <c r="AD32" s="354"/>
      <c r="AE32" s="354"/>
      <c r="AF32" s="354"/>
      <c r="AG32" s="354"/>
      <c r="AH32" s="354"/>
      <c r="AI32" s="354" t="s">
        <v>62</v>
      </c>
      <c r="AJ32" s="354"/>
      <c r="AK32" s="354"/>
      <c r="AL32" s="354"/>
      <c r="AM32" s="354"/>
      <c r="AN32" s="354"/>
      <c r="AO32" s="388"/>
      <c r="AP32" s="388"/>
      <c r="AQ32" s="388"/>
      <c r="AR32" s="388"/>
      <c r="AS32" s="389"/>
      <c r="AT32" s="388"/>
      <c r="AU32" s="388"/>
      <c r="AV32" s="388"/>
      <c r="AW32" s="388"/>
    </row>
    <row r="33" spans="3:49" ht="20.25" customHeight="1" x14ac:dyDescent="0.2">
      <c r="C33" s="354" t="s">
        <v>63</v>
      </c>
      <c r="D33" s="399"/>
      <c r="E33" s="399"/>
      <c r="F33" s="354"/>
      <c r="G33" s="354"/>
      <c r="H33" s="354"/>
      <c r="I33" s="354"/>
      <c r="J33" s="354"/>
      <c r="K33" s="354"/>
      <c r="L33" s="756" t="s">
        <v>64</v>
      </c>
      <c r="M33" s="756"/>
      <c r="N33" s="354"/>
      <c r="O33" s="354"/>
      <c r="P33" s="354"/>
      <c r="Q33" s="354"/>
      <c r="R33" s="749" t="s">
        <v>65</v>
      </c>
      <c r="S33" s="749"/>
      <c r="T33" s="749" t="s">
        <v>66</v>
      </c>
      <c r="U33" s="749"/>
      <c r="V33" s="749"/>
      <c r="W33" s="749"/>
      <c r="X33" s="354"/>
      <c r="Y33" s="757" t="s">
        <v>67</v>
      </c>
      <c r="Z33" s="757"/>
      <c r="AA33" s="757"/>
      <c r="AB33" s="757"/>
      <c r="AC33" s="354"/>
      <c r="AD33" s="354"/>
      <c r="AE33" s="404" t="s">
        <v>68</v>
      </c>
      <c r="AF33" s="404"/>
      <c r="AG33" s="354"/>
      <c r="AH33" s="354"/>
      <c r="AI33" s="725" t="s">
        <v>69</v>
      </c>
      <c r="AJ33" s="727"/>
      <c r="AK33" s="725" t="s">
        <v>70</v>
      </c>
      <c r="AL33" s="726"/>
      <c r="AM33" s="726"/>
      <c r="AN33" s="727"/>
      <c r="AO33" s="388"/>
      <c r="AP33" s="388"/>
      <c r="AQ33" s="388"/>
      <c r="AR33" s="388"/>
      <c r="AS33" s="703"/>
      <c r="AT33" s="703"/>
      <c r="AU33" s="388"/>
      <c r="AV33" s="388"/>
      <c r="AW33" s="388"/>
    </row>
    <row r="34" spans="3:49" ht="20.25" customHeight="1" x14ac:dyDescent="0.2">
      <c r="C34" s="744"/>
      <c r="D34" s="745"/>
      <c r="E34" s="746"/>
      <c r="F34" s="754">
        <f>IF(AB2=1,10,IF(AB2=2,11,IF(AB2=3,12,AB2-3)))</f>
        <v>1</v>
      </c>
      <c r="G34" s="755"/>
      <c r="H34" s="754">
        <f>IF(AB2=1,11,IF(AB2=2,12,AB2-2))</f>
        <v>2</v>
      </c>
      <c r="I34" s="755"/>
      <c r="J34" s="754">
        <f>IF(AB2=1,12,AB2-1)</f>
        <v>3</v>
      </c>
      <c r="K34" s="755"/>
      <c r="L34" s="725" t="s">
        <v>71</v>
      </c>
      <c r="M34" s="727"/>
      <c r="N34" s="354"/>
      <c r="O34" s="354"/>
      <c r="P34" s="354"/>
      <c r="Q34" s="354"/>
      <c r="R34" s="704"/>
      <c r="S34" s="704"/>
      <c r="T34" s="704" t="s">
        <v>72</v>
      </c>
      <c r="U34" s="704"/>
      <c r="V34" s="704" t="s">
        <v>73</v>
      </c>
      <c r="W34" s="704"/>
      <c r="X34" s="354"/>
      <c r="Y34" s="704" t="s">
        <v>72</v>
      </c>
      <c r="Z34" s="704"/>
      <c r="AA34" s="704" t="s">
        <v>73</v>
      </c>
      <c r="AB34" s="704"/>
      <c r="AC34" s="354"/>
      <c r="AD34" s="354"/>
      <c r="AE34" s="404" t="s">
        <v>74</v>
      </c>
      <c r="AF34" s="404"/>
      <c r="AG34" s="354"/>
      <c r="AH34" s="354"/>
      <c r="AI34" s="725" t="s">
        <v>75</v>
      </c>
      <c r="AJ34" s="727"/>
      <c r="AK34" s="725" t="s">
        <v>76</v>
      </c>
      <c r="AL34" s="726"/>
      <c r="AM34" s="726"/>
      <c r="AN34" s="727"/>
      <c r="AO34" s="391"/>
      <c r="AP34" s="391"/>
      <c r="AQ34" s="388"/>
      <c r="AR34" s="392"/>
      <c r="AS34" s="758"/>
      <c r="AT34" s="758"/>
      <c r="AU34" s="388"/>
      <c r="AV34" s="388"/>
      <c r="AW34" s="388"/>
    </row>
    <row r="35" spans="3:49" ht="20.25" customHeight="1" x14ac:dyDescent="0.2">
      <c r="C35" s="744" t="s">
        <v>77</v>
      </c>
      <c r="D35" s="745"/>
      <c r="E35" s="746"/>
      <c r="F35" s="750"/>
      <c r="G35" s="750"/>
      <c r="H35" s="750"/>
      <c r="I35" s="750"/>
      <c r="J35" s="750"/>
      <c r="K35" s="750"/>
      <c r="L35" s="747">
        <f>SUM(F35:K35)</f>
        <v>0</v>
      </c>
      <c r="M35" s="747"/>
      <c r="N35" s="354"/>
      <c r="O35" s="354"/>
      <c r="P35" s="354"/>
      <c r="Q35" s="354"/>
      <c r="R35" s="725" t="s">
        <v>75</v>
      </c>
      <c r="S35" s="727"/>
      <c r="T35" s="734">
        <f>SUMIFS($AU$13:$AV$30,$C$13:$D$30,"訪問介護員",$E$13:$F$30,"A")+SUMIFS($AU$13:$AV$30,$C$13:$D$30,"サービス提供責任者",$E$13:$F$30,"A")</f>
        <v>0</v>
      </c>
      <c r="U35" s="735"/>
      <c r="V35" s="736">
        <f>SUMIFS($AW$13:$AX$30,$C$13:$D$30,"訪問介護員",$E$13:$F$30,"A")+SUMIFS($AW$13:$AX$30,$C$13:$D$30,"サービス提供責任者",$E$13:$F$30,"A")</f>
        <v>0</v>
      </c>
      <c r="W35" s="737"/>
      <c r="X35" s="354"/>
      <c r="Y35" s="740">
        <v>0</v>
      </c>
      <c r="Z35" s="741"/>
      <c r="AA35" s="751">
        <v>0</v>
      </c>
      <c r="AB35" s="752"/>
      <c r="AC35" s="354"/>
      <c r="AD35" s="354"/>
      <c r="AE35" s="740">
        <v>0</v>
      </c>
      <c r="AF35" s="741"/>
      <c r="AG35" s="354"/>
      <c r="AH35" s="354"/>
      <c r="AI35" s="725" t="s">
        <v>78</v>
      </c>
      <c r="AJ35" s="727"/>
      <c r="AK35" s="725" t="s">
        <v>79</v>
      </c>
      <c r="AL35" s="726"/>
      <c r="AM35" s="726"/>
      <c r="AN35" s="727"/>
      <c r="AO35" s="392"/>
      <c r="AP35" s="388"/>
      <c r="AQ35" s="753"/>
      <c r="AR35" s="753"/>
      <c r="AS35" s="753"/>
      <c r="AT35" s="753"/>
      <c r="AU35" s="388"/>
      <c r="AV35" s="388"/>
      <c r="AW35" s="388"/>
    </row>
    <row r="36" spans="3:49" ht="20.25" customHeight="1" x14ac:dyDescent="0.2">
      <c r="C36" s="744" t="s">
        <v>80</v>
      </c>
      <c r="D36" s="745"/>
      <c r="E36" s="746"/>
      <c r="F36" s="750"/>
      <c r="G36" s="750"/>
      <c r="H36" s="750"/>
      <c r="I36" s="750"/>
      <c r="J36" s="750"/>
      <c r="K36" s="750"/>
      <c r="L36" s="747">
        <f>SUM(F36:K36)</f>
        <v>0</v>
      </c>
      <c r="M36" s="747"/>
      <c r="N36" s="354"/>
      <c r="O36" s="354"/>
      <c r="P36" s="354"/>
      <c r="Q36" s="354"/>
      <c r="R36" s="725" t="s">
        <v>78</v>
      </c>
      <c r="S36" s="727"/>
      <c r="T36" s="734">
        <f>SUMIFS($AU$13:$AV$30,$C$13:$D$30,"訪問介護員",$E$13:$F$30,"B")+SUMIFS($AU$13:$AV$30,$C$13:$D$30,"サービス提供責任者",$E$13:$F$30,"B")</f>
        <v>0</v>
      </c>
      <c r="U36" s="735"/>
      <c r="V36" s="736">
        <f>SUMIFS($AW$13:$AX$30,$C$13:$D$30,"訪問介護員",$E$13:$F$30,"B")+SUMIFS($AW$13:$AX$30,$C$13:$D$30,"サービス提供責任者",$E$13:$F$30,"B")</f>
        <v>0</v>
      </c>
      <c r="W36" s="737"/>
      <c r="X36" s="354"/>
      <c r="Y36" s="740">
        <v>0</v>
      </c>
      <c r="Z36" s="741"/>
      <c r="AA36" s="751">
        <v>0</v>
      </c>
      <c r="AB36" s="752"/>
      <c r="AC36" s="354"/>
      <c r="AD36" s="354"/>
      <c r="AE36" s="740">
        <v>0</v>
      </c>
      <c r="AF36" s="741"/>
      <c r="AG36" s="354"/>
      <c r="AH36" s="354"/>
      <c r="AI36" s="725" t="s">
        <v>81</v>
      </c>
      <c r="AJ36" s="727"/>
      <c r="AK36" s="725" t="s">
        <v>82</v>
      </c>
      <c r="AL36" s="726"/>
      <c r="AM36" s="726"/>
      <c r="AN36" s="727"/>
      <c r="AO36" s="392"/>
      <c r="AP36" s="388"/>
      <c r="AQ36" s="728"/>
      <c r="AR36" s="728"/>
      <c r="AS36" s="728"/>
      <c r="AT36" s="728"/>
      <c r="AU36" s="388"/>
      <c r="AV36" s="388"/>
      <c r="AW36" s="388"/>
    </row>
    <row r="37" spans="3:49" ht="20.25" customHeight="1" x14ac:dyDescent="0.2">
      <c r="C37" s="744" t="s">
        <v>83</v>
      </c>
      <c r="D37" s="745"/>
      <c r="E37" s="746"/>
      <c r="F37" s="750"/>
      <c r="G37" s="750"/>
      <c r="H37" s="750"/>
      <c r="I37" s="750"/>
      <c r="J37" s="750"/>
      <c r="K37" s="750"/>
      <c r="L37" s="747">
        <f>SUM(F37:K37)</f>
        <v>0</v>
      </c>
      <c r="M37" s="747"/>
      <c r="N37" s="354"/>
      <c r="O37" s="354"/>
      <c r="P37" s="354"/>
      <c r="Q37" s="354"/>
      <c r="R37" s="725" t="s">
        <v>81</v>
      </c>
      <c r="S37" s="727"/>
      <c r="T37" s="734">
        <f>SUMIFS($AU$13:$AV$30,$C$13:$D$30,"訪問介護員",$E$13:$F$30,"C")+SUMIFS($AU$13:$AV$30,$C$13:$D$30,"サービス提供責任者",$E$13:$F$30,"C")</f>
        <v>0</v>
      </c>
      <c r="U37" s="735"/>
      <c r="V37" s="736">
        <f>SUMIFS($AW$13:$AX$30,$C$13:$D$30,"訪問介護員",$E$13:$F$30,"C")+SUMIFS($AW$13:$AX$30,$C$13:$D$30,"サービス提供責任者",$E$13:$F$30,"C")</f>
        <v>0</v>
      </c>
      <c r="W37" s="737"/>
      <c r="X37" s="354"/>
      <c r="Y37" s="740">
        <v>0</v>
      </c>
      <c r="Z37" s="741"/>
      <c r="AA37" s="742">
        <v>0</v>
      </c>
      <c r="AB37" s="743"/>
      <c r="AC37" s="354"/>
      <c r="AD37" s="354"/>
      <c r="AE37" s="734" t="s">
        <v>84</v>
      </c>
      <c r="AF37" s="735"/>
      <c r="AG37" s="354"/>
      <c r="AH37" s="354"/>
      <c r="AI37" s="725" t="s">
        <v>85</v>
      </c>
      <c r="AJ37" s="727"/>
      <c r="AK37" s="725" t="s">
        <v>86</v>
      </c>
      <c r="AL37" s="726"/>
      <c r="AM37" s="726"/>
      <c r="AN37" s="727"/>
      <c r="AO37" s="395"/>
      <c r="AP37" s="388"/>
      <c r="AQ37" s="729"/>
      <c r="AR37" s="729"/>
      <c r="AS37" s="732"/>
      <c r="AT37" s="732"/>
      <c r="AU37" s="388"/>
      <c r="AV37" s="388"/>
      <c r="AW37" s="388"/>
    </row>
    <row r="38" spans="3:49" ht="20.25" customHeight="1" x14ac:dyDescent="0.2">
      <c r="C38" s="744" t="s">
        <v>71</v>
      </c>
      <c r="D38" s="745"/>
      <c r="E38" s="746"/>
      <c r="F38" s="747">
        <f>SUM(F35:G37)</f>
        <v>0</v>
      </c>
      <c r="G38" s="747"/>
      <c r="H38" s="747">
        <f>SUM(H35:I37)</f>
        <v>0</v>
      </c>
      <c r="I38" s="747"/>
      <c r="J38" s="747">
        <f>SUM(J35:K37)</f>
        <v>0</v>
      </c>
      <c r="K38" s="747"/>
      <c r="L38" s="747">
        <f>SUM(L35:M37)</f>
        <v>0</v>
      </c>
      <c r="M38" s="747"/>
      <c r="N38" s="748"/>
      <c r="O38" s="749"/>
      <c r="P38" s="354"/>
      <c r="Q38" s="354"/>
      <c r="R38" s="725" t="s">
        <v>85</v>
      </c>
      <c r="S38" s="727"/>
      <c r="T38" s="734">
        <f>SUMIFS($AU$13:$AV$30,$C$13:$D$30,"訪問介護員",$E$13:$F$30,"D")+SUMIFS($AU$13:$AV$30,$C$13:$D$30,"サービス提供責任者",$E$13:$F$30,"D")</f>
        <v>0</v>
      </c>
      <c r="U38" s="735"/>
      <c r="V38" s="736">
        <f>SUMIFS($AW$13:$AX$30,$C$13:$D$30,"訪問介護員",$E$13:$F$30,"D")+SUMIFS($AW$13:$AX$30,$C$13:$D$30,"サービス提供責任者",$E$13:$F$30,"D")</f>
        <v>0</v>
      </c>
      <c r="W38" s="737"/>
      <c r="X38" s="354"/>
      <c r="Y38" s="740">
        <v>0</v>
      </c>
      <c r="Z38" s="741"/>
      <c r="AA38" s="742">
        <v>0</v>
      </c>
      <c r="AB38" s="743"/>
      <c r="AC38" s="354"/>
      <c r="AD38" s="354"/>
      <c r="AE38" s="734" t="s">
        <v>84</v>
      </c>
      <c r="AF38" s="735"/>
      <c r="AG38" s="354"/>
      <c r="AH38" s="354"/>
      <c r="AI38" s="354"/>
      <c r="AJ38" s="728"/>
      <c r="AK38" s="728"/>
      <c r="AL38" s="729"/>
      <c r="AM38" s="729"/>
      <c r="AN38" s="732"/>
      <c r="AO38" s="732"/>
      <c r="AP38" s="388"/>
      <c r="AQ38" s="729"/>
      <c r="AR38" s="729"/>
      <c r="AS38" s="732"/>
      <c r="AT38" s="732"/>
      <c r="AU38" s="388"/>
      <c r="AV38" s="388"/>
      <c r="AW38" s="388"/>
    </row>
    <row r="39" spans="3:49" ht="20.25" customHeight="1" x14ac:dyDescent="0.2">
      <c r="C39" s="354"/>
      <c r="D39" s="354"/>
      <c r="E39" s="354"/>
      <c r="F39" s="354"/>
      <c r="G39" s="354"/>
      <c r="H39" s="354"/>
      <c r="I39" s="354"/>
      <c r="J39" s="354"/>
      <c r="K39" s="354"/>
      <c r="L39" s="404" t="s">
        <v>87</v>
      </c>
      <c r="M39" s="404"/>
      <c r="N39" s="354"/>
      <c r="O39" s="354"/>
      <c r="P39" s="354"/>
      <c r="Q39" s="354"/>
      <c r="R39" s="725" t="s">
        <v>71</v>
      </c>
      <c r="S39" s="727"/>
      <c r="T39" s="734">
        <f>SUM(T35:U38)</f>
        <v>0</v>
      </c>
      <c r="U39" s="735"/>
      <c r="V39" s="736">
        <f>SUM(V35:W38)</f>
        <v>0</v>
      </c>
      <c r="W39" s="737"/>
      <c r="X39" s="354"/>
      <c r="Y39" s="734">
        <f>SUM(Y35:Z38)</f>
        <v>0</v>
      </c>
      <c r="Z39" s="735"/>
      <c r="AA39" s="738">
        <f>SUM(AA35:AB38)</f>
        <v>0</v>
      </c>
      <c r="AB39" s="739"/>
      <c r="AC39" s="354"/>
      <c r="AD39" s="354"/>
      <c r="AE39" s="734">
        <f>SUM(AE35:AF36)</f>
        <v>0</v>
      </c>
      <c r="AF39" s="735"/>
      <c r="AG39" s="354"/>
      <c r="AH39" s="354"/>
      <c r="AI39" s="354"/>
      <c r="AJ39" s="728"/>
      <c r="AK39" s="728"/>
      <c r="AL39" s="729"/>
      <c r="AM39" s="729"/>
      <c r="AN39" s="731"/>
      <c r="AO39" s="731"/>
      <c r="AP39" s="388"/>
      <c r="AQ39" s="729"/>
      <c r="AR39" s="729"/>
      <c r="AS39" s="732"/>
      <c r="AT39" s="732"/>
      <c r="AU39" s="388"/>
      <c r="AV39" s="388"/>
      <c r="AW39" s="388"/>
    </row>
    <row r="40" spans="3:49" ht="20.25" customHeight="1" x14ac:dyDescent="0.2">
      <c r="C40" s="354"/>
      <c r="D40" s="354"/>
      <c r="E40" s="354"/>
      <c r="F40" s="354"/>
      <c r="G40" s="354"/>
      <c r="H40" s="354"/>
      <c r="I40" s="354"/>
      <c r="J40" s="354"/>
      <c r="K40" s="354"/>
      <c r="L40" s="733">
        <f>L38/3</f>
        <v>0</v>
      </c>
      <c r="M40" s="733"/>
      <c r="N40" s="354"/>
      <c r="O40" s="354"/>
      <c r="P40" s="354"/>
      <c r="Q40" s="354"/>
      <c r="R40" s="354"/>
      <c r="S40" s="354"/>
      <c r="T40" s="354"/>
      <c r="U40" s="354"/>
      <c r="V40" s="354"/>
      <c r="W40" s="354"/>
      <c r="X40" s="354"/>
      <c r="Y40" s="354"/>
      <c r="Z40" s="354"/>
      <c r="AA40" s="360"/>
      <c r="AB40" s="354"/>
      <c r="AC40" s="354"/>
      <c r="AD40" s="354"/>
      <c r="AE40" s="354"/>
      <c r="AF40" s="354"/>
      <c r="AG40" s="354"/>
      <c r="AH40" s="354"/>
      <c r="AI40" s="354"/>
      <c r="AJ40" s="388"/>
      <c r="AK40" s="388"/>
      <c r="AL40" s="388"/>
      <c r="AM40" s="388"/>
      <c r="AN40" s="388"/>
      <c r="AO40" s="388"/>
      <c r="AP40" s="388"/>
      <c r="AQ40" s="388"/>
      <c r="AR40" s="388"/>
      <c r="AS40" s="389"/>
      <c r="AT40" s="388"/>
      <c r="AU40" s="388"/>
      <c r="AV40" s="388"/>
      <c r="AW40" s="388"/>
    </row>
    <row r="41" spans="3:49" ht="20.25" customHeight="1" x14ac:dyDescent="0.2">
      <c r="C41" s="354"/>
      <c r="D41" s="354"/>
      <c r="E41" s="354"/>
      <c r="F41" s="354"/>
      <c r="G41" s="354"/>
      <c r="H41" s="354"/>
      <c r="I41" s="354"/>
      <c r="J41" s="354"/>
      <c r="K41" s="354"/>
      <c r="L41" s="354"/>
      <c r="M41" s="354"/>
      <c r="N41" s="354"/>
      <c r="O41" s="354"/>
      <c r="P41" s="354"/>
      <c r="Q41" s="354"/>
      <c r="R41" s="360" t="s">
        <v>88</v>
      </c>
      <c r="S41" s="354"/>
      <c r="T41" s="354"/>
      <c r="U41" s="354"/>
      <c r="V41" s="354"/>
      <c r="W41" s="354"/>
      <c r="X41" s="396" t="s">
        <v>89</v>
      </c>
      <c r="Y41" s="714" t="s">
        <v>90</v>
      </c>
      <c r="Z41" s="715"/>
      <c r="AA41" s="397"/>
      <c r="AB41" s="396"/>
      <c r="AC41" s="354"/>
      <c r="AD41" s="354"/>
      <c r="AE41" s="354"/>
      <c r="AF41" s="354"/>
      <c r="AG41" s="354"/>
      <c r="AH41" s="354"/>
      <c r="AI41" s="354"/>
      <c r="AJ41" s="389"/>
      <c r="AK41" s="388"/>
      <c r="AL41" s="388"/>
      <c r="AM41" s="388"/>
      <c r="AN41" s="388"/>
      <c r="AO41" s="388"/>
      <c r="AP41" s="388"/>
      <c r="AQ41" s="388"/>
      <c r="AR41" s="388"/>
      <c r="AS41" s="398"/>
      <c r="AT41" s="398"/>
      <c r="AU41" s="388"/>
      <c r="AV41" s="388"/>
      <c r="AW41" s="388"/>
    </row>
    <row r="42" spans="3:49" ht="20.25" customHeight="1" x14ac:dyDescent="0.25">
      <c r="C42" s="344"/>
      <c r="D42" s="399"/>
      <c r="E42" s="399"/>
      <c r="F42" s="354"/>
      <c r="G42" s="354"/>
      <c r="H42" s="354"/>
      <c r="I42" s="354"/>
      <c r="J42" s="354"/>
      <c r="K42" s="354"/>
      <c r="L42" s="400" t="s">
        <v>91</v>
      </c>
      <c r="M42" s="360"/>
      <c r="N42" s="360"/>
      <c r="O42" s="414"/>
      <c r="P42" s="354"/>
      <c r="Q42" s="354"/>
      <c r="R42" s="354" t="s">
        <v>92</v>
      </c>
      <c r="S42" s="354"/>
      <c r="T42" s="354"/>
      <c r="U42" s="354"/>
      <c r="V42" s="354"/>
      <c r="W42" s="354" t="s">
        <v>93</v>
      </c>
      <c r="X42" s="354"/>
      <c r="Y42" s="354"/>
      <c r="Z42" s="354"/>
      <c r="AA42" s="360"/>
      <c r="AB42" s="354"/>
      <c r="AC42" s="354"/>
      <c r="AD42" s="354"/>
      <c r="AE42" s="354"/>
      <c r="AF42" s="354"/>
      <c r="AG42" s="354"/>
      <c r="AH42" s="354"/>
      <c r="AI42" s="354"/>
      <c r="AJ42" s="388"/>
      <c r="AK42" s="388"/>
      <c r="AL42" s="388"/>
      <c r="AM42" s="388"/>
      <c r="AN42" s="388"/>
      <c r="AO42" s="388"/>
      <c r="AP42" s="388"/>
      <c r="AQ42" s="388"/>
      <c r="AR42" s="388"/>
      <c r="AS42" s="389"/>
      <c r="AT42" s="388"/>
      <c r="AU42" s="388"/>
      <c r="AV42" s="388"/>
      <c r="AW42" s="388"/>
    </row>
    <row r="43" spans="3:49" ht="20.25" customHeight="1" x14ac:dyDescent="0.2">
      <c r="C43" s="415" t="s">
        <v>94</v>
      </c>
      <c r="D43" s="415"/>
      <c r="E43" s="354"/>
      <c r="F43" s="415" t="s">
        <v>95</v>
      </c>
      <c r="G43" s="415"/>
      <c r="H43" s="354"/>
      <c r="I43" s="403"/>
      <c r="J43" s="403"/>
      <c r="K43" s="354"/>
      <c r="L43" s="404" t="s">
        <v>96</v>
      </c>
      <c r="M43" s="404"/>
      <c r="N43" s="404"/>
      <c r="O43" s="354"/>
      <c r="P43" s="354"/>
      <c r="Q43" s="354"/>
      <c r="R43" s="354" t="str">
        <f>IF($Y$41="週","対象時間数（週平均）","対象時間数（当月合計）")</f>
        <v>対象時間数（週平均）</v>
      </c>
      <c r="S43" s="354"/>
      <c r="T43" s="354"/>
      <c r="U43" s="354"/>
      <c r="V43" s="354"/>
      <c r="W43" s="354" t="str">
        <f>IF($Y$41="週","週に勤務すべき時間数","当月に勤務すべき時間数")</f>
        <v>週に勤務すべき時間数</v>
      </c>
      <c r="X43" s="354"/>
      <c r="Y43" s="354"/>
      <c r="Z43" s="354"/>
      <c r="AA43" s="360"/>
      <c r="AB43" s="704" t="s">
        <v>97</v>
      </c>
      <c r="AC43" s="704"/>
      <c r="AD43" s="704"/>
      <c r="AE43" s="704"/>
      <c r="AF43" s="354"/>
      <c r="AG43" s="354"/>
      <c r="AH43" s="354"/>
      <c r="AI43" s="354"/>
      <c r="AJ43" s="388"/>
      <c r="AK43" s="388"/>
      <c r="AL43" s="388"/>
      <c r="AM43" s="388"/>
      <c r="AN43" s="388"/>
      <c r="AO43" s="388"/>
      <c r="AP43" s="388"/>
      <c r="AQ43" s="388"/>
      <c r="AR43" s="388"/>
      <c r="AS43" s="389"/>
      <c r="AT43" s="388"/>
      <c r="AU43" s="388"/>
      <c r="AV43" s="388"/>
      <c r="AW43" s="388"/>
    </row>
    <row r="44" spans="3:49" ht="20.25" customHeight="1" x14ac:dyDescent="0.2">
      <c r="C44" s="716">
        <f>L40</f>
        <v>0</v>
      </c>
      <c r="D44" s="717"/>
      <c r="E44" s="404" t="s">
        <v>98</v>
      </c>
      <c r="F44" s="718">
        <v>40</v>
      </c>
      <c r="G44" s="719"/>
      <c r="H44" s="404" t="s">
        <v>99</v>
      </c>
      <c r="I44" s="720">
        <f>C44/F44</f>
        <v>0</v>
      </c>
      <c r="J44" s="721"/>
      <c r="K44" s="404" t="s">
        <v>100</v>
      </c>
      <c r="L44" s="722">
        <f>IF(C44&lt;40,1,ROUNDUP(I44,1))</f>
        <v>1</v>
      </c>
      <c r="M44" s="723"/>
      <c r="N44" s="724"/>
      <c r="O44" s="354"/>
      <c r="P44" s="354"/>
      <c r="Q44" s="354"/>
      <c r="R44" s="705">
        <f>IF($Y$41="週",AA39,Y39)</f>
        <v>0</v>
      </c>
      <c r="S44" s="706"/>
      <c r="T44" s="706"/>
      <c r="U44" s="707"/>
      <c r="V44" s="404" t="s">
        <v>98</v>
      </c>
      <c r="W44" s="725">
        <f>IF($Y$41="週",$AV$5,$AZ$5)</f>
        <v>0</v>
      </c>
      <c r="X44" s="726"/>
      <c r="Y44" s="726"/>
      <c r="Z44" s="727"/>
      <c r="AA44" s="404" t="s">
        <v>99</v>
      </c>
      <c r="AB44" s="708" t="e">
        <f>ROUNDDOWN(R44/W44,1)</f>
        <v>#DIV/0!</v>
      </c>
      <c r="AC44" s="709"/>
      <c r="AD44" s="709"/>
      <c r="AE44" s="710"/>
      <c r="AF44" s="354"/>
      <c r="AG44" s="354"/>
      <c r="AH44" s="354"/>
      <c r="AI44" s="354"/>
      <c r="AJ44" s="730"/>
      <c r="AK44" s="730"/>
      <c r="AL44" s="730"/>
      <c r="AM44" s="730"/>
      <c r="AN44" s="392"/>
      <c r="AO44" s="728"/>
      <c r="AP44" s="728"/>
      <c r="AQ44" s="728"/>
      <c r="AR44" s="728"/>
      <c r="AS44" s="392"/>
      <c r="AT44" s="703"/>
      <c r="AU44" s="703"/>
      <c r="AV44" s="703"/>
      <c r="AW44" s="703"/>
    </row>
    <row r="45" spans="3:49" ht="20.25" customHeight="1" x14ac:dyDescent="0.2">
      <c r="C45" s="354"/>
      <c r="D45" s="354"/>
      <c r="E45" s="354"/>
      <c r="F45" s="354"/>
      <c r="G45" s="354"/>
      <c r="H45" s="354"/>
      <c r="I45" s="354"/>
      <c r="J45" s="354"/>
      <c r="K45" s="354"/>
      <c r="L45" s="354" t="s">
        <v>101</v>
      </c>
      <c r="M45" s="354"/>
      <c r="N45" s="354"/>
      <c r="O45" s="354"/>
      <c r="P45" s="354"/>
      <c r="Q45" s="354"/>
      <c r="R45" s="354"/>
      <c r="S45" s="354"/>
      <c r="T45" s="354"/>
      <c r="U45" s="354"/>
      <c r="V45" s="354"/>
      <c r="W45" s="354"/>
      <c r="X45" s="354"/>
      <c r="Y45" s="354"/>
      <c r="Z45" s="354"/>
      <c r="AA45" s="360"/>
      <c r="AB45" s="354" t="s">
        <v>102</v>
      </c>
      <c r="AC45" s="354"/>
      <c r="AD45" s="354"/>
      <c r="AE45" s="354"/>
      <c r="AF45" s="354"/>
      <c r="AG45" s="354"/>
      <c r="AH45" s="354"/>
      <c r="AI45" s="354"/>
      <c r="AJ45" s="388"/>
      <c r="AK45" s="388"/>
      <c r="AL45" s="388"/>
      <c r="AM45" s="388"/>
      <c r="AN45" s="388"/>
      <c r="AO45" s="388"/>
      <c r="AP45" s="388"/>
      <c r="AQ45" s="388"/>
      <c r="AR45" s="388"/>
      <c r="AS45" s="389"/>
      <c r="AT45" s="388"/>
      <c r="AU45" s="388"/>
      <c r="AV45" s="388"/>
      <c r="AW45" s="388"/>
    </row>
    <row r="46" spans="3:49" ht="20.25" customHeight="1" x14ac:dyDescent="0.2">
      <c r="C46" s="354" t="s">
        <v>103</v>
      </c>
      <c r="D46" s="354"/>
      <c r="E46" s="354"/>
      <c r="F46" s="354"/>
      <c r="G46" s="354"/>
      <c r="H46" s="354"/>
      <c r="I46" s="354"/>
      <c r="J46" s="354"/>
      <c r="K46" s="354"/>
      <c r="L46" s="354"/>
      <c r="M46" s="354"/>
      <c r="N46" s="354"/>
      <c r="O46" s="354"/>
      <c r="P46" s="354"/>
      <c r="Q46" s="354"/>
      <c r="R46" s="354" t="s">
        <v>104</v>
      </c>
      <c r="S46" s="354"/>
      <c r="T46" s="354"/>
      <c r="U46" s="354"/>
      <c r="V46" s="354"/>
      <c r="W46" s="354"/>
      <c r="X46" s="354"/>
      <c r="Y46" s="354"/>
      <c r="Z46" s="354"/>
      <c r="AA46" s="360"/>
      <c r="AB46" s="354"/>
      <c r="AC46" s="354"/>
      <c r="AD46" s="354"/>
      <c r="AE46" s="354"/>
      <c r="AF46" s="354"/>
      <c r="AG46" s="354"/>
      <c r="AH46" s="354"/>
      <c r="AI46" s="354"/>
      <c r="AJ46" s="354"/>
      <c r="AK46" s="405"/>
      <c r="AL46" s="406"/>
      <c r="AM46" s="406"/>
      <c r="AN46" s="354"/>
      <c r="AO46" s="354"/>
      <c r="AP46" s="354"/>
      <c r="AQ46" s="354"/>
      <c r="AR46" s="354"/>
      <c r="AS46" s="354"/>
      <c r="AT46" s="354"/>
      <c r="AU46" s="354"/>
      <c r="AV46" s="354"/>
      <c r="AW46" s="354"/>
    </row>
    <row r="47" spans="3:49" ht="20.25" customHeight="1" x14ac:dyDescent="0.2">
      <c r="C47" s="354"/>
      <c r="D47" s="354" t="s">
        <v>105</v>
      </c>
      <c r="E47" s="354"/>
      <c r="F47" s="354"/>
      <c r="G47" s="354"/>
      <c r="H47" s="354"/>
      <c r="I47" s="354"/>
      <c r="J47" s="354"/>
      <c r="K47" s="354"/>
      <c r="L47" s="354"/>
      <c r="M47" s="354"/>
      <c r="N47" s="354"/>
      <c r="O47" s="354"/>
      <c r="P47" s="354"/>
      <c r="Q47" s="354"/>
      <c r="R47" s="354" t="s">
        <v>68</v>
      </c>
      <c r="S47" s="354"/>
      <c r="T47" s="354"/>
      <c r="U47" s="354"/>
      <c r="V47" s="354"/>
      <c r="W47" s="354"/>
      <c r="X47" s="354"/>
      <c r="Y47" s="354"/>
      <c r="Z47" s="354"/>
      <c r="AA47" s="360"/>
      <c r="AB47" s="404"/>
      <c r="AC47" s="404"/>
      <c r="AD47" s="404"/>
      <c r="AE47" s="404"/>
      <c r="AF47" s="354"/>
      <c r="AG47" s="354"/>
      <c r="AH47" s="354"/>
      <c r="AI47" s="354"/>
      <c r="AJ47" s="354"/>
      <c r="AK47" s="405"/>
      <c r="AL47" s="406"/>
      <c r="AM47" s="406"/>
      <c r="AN47" s="354"/>
      <c r="AO47" s="354"/>
      <c r="AP47" s="354"/>
      <c r="AQ47" s="354"/>
      <c r="AR47" s="354"/>
      <c r="AS47" s="354"/>
      <c r="AT47" s="354"/>
      <c r="AU47" s="354"/>
      <c r="AV47" s="354"/>
      <c r="AW47" s="354"/>
    </row>
    <row r="48" spans="3:49" ht="20.25" customHeight="1" x14ac:dyDescent="0.2">
      <c r="C48" s="354" t="s">
        <v>106</v>
      </c>
      <c r="D48" s="354"/>
      <c r="E48" s="354"/>
      <c r="F48" s="354"/>
      <c r="G48" s="354"/>
      <c r="H48" s="354"/>
      <c r="I48" s="354"/>
      <c r="J48" s="354"/>
      <c r="K48" s="354"/>
      <c r="L48" s="354"/>
      <c r="M48" s="354"/>
      <c r="N48" s="354"/>
      <c r="O48" s="354"/>
      <c r="P48" s="354"/>
      <c r="Q48" s="354"/>
      <c r="R48" s="354" t="s">
        <v>107</v>
      </c>
      <c r="S48" s="354"/>
      <c r="T48" s="354"/>
      <c r="U48" s="354"/>
      <c r="V48" s="354"/>
      <c r="W48" s="354" t="s">
        <v>108</v>
      </c>
      <c r="X48" s="354"/>
      <c r="Y48" s="354"/>
      <c r="Z48" s="354"/>
      <c r="AA48" s="354"/>
      <c r="AB48" s="704" t="s">
        <v>71</v>
      </c>
      <c r="AC48" s="704"/>
      <c r="AD48" s="704"/>
      <c r="AE48" s="704"/>
      <c r="AF48" s="354"/>
      <c r="AG48" s="354"/>
      <c r="AH48" s="354"/>
      <c r="AI48" s="354"/>
      <c r="AJ48" s="354"/>
      <c r="AK48" s="405"/>
      <c r="AL48" s="406"/>
      <c r="AM48" s="406"/>
      <c r="AN48" s="354"/>
      <c r="AO48" s="354"/>
      <c r="AP48" s="354"/>
      <c r="AQ48" s="354"/>
      <c r="AR48" s="354"/>
      <c r="AS48" s="354"/>
      <c r="AT48" s="354"/>
      <c r="AU48" s="354"/>
      <c r="AV48" s="354"/>
      <c r="AW48" s="354"/>
    </row>
    <row r="49" spans="3:58" ht="20.25" customHeight="1" x14ac:dyDescent="0.2">
      <c r="C49" s="354" t="s">
        <v>109</v>
      </c>
      <c r="D49" s="354"/>
      <c r="E49" s="354"/>
      <c r="F49" s="354"/>
      <c r="G49" s="354"/>
      <c r="H49" s="354"/>
      <c r="I49" s="354"/>
      <c r="J49" s="354"/>
      <c r="K49" s="354"/>
      <c r="L49" s="354"/>
      <c r="M49" s="354"/>
      <c r="N49" s="354"/>
      <c r="O49" s="354"/>
      <c r="P49" s="354"/>
      <c r="Q49" s="354"/>
      <c r="R49" s="705">
        <f>AE39</f>
        <v>0</v>
      </c>
      <c r="S49" s="706"/>
      <c r="T49" s="706"/>
      <c r="U49" s="707"/>
      <c r="V49" s="404" t="s">
        <v>110</v>
      </c>
      <c r="W49" s="708" t="e">
        <f>AB44</f>
        <v>#DIV/0!</v>
      </c>
      <c r="X49" s="709"/>
      <c r="Y49" s="709"/>
      <c r="Z49" s="710"/>
      <c r="AA49" s="404" t="s">
        <v>99</v>
      </c>
      <c r="AB49" s="711" t="e">
        <f>ROUNDDOWN(R49+W49,1)</f>
        <v>#DIV/0!</v>
      </c>
      <c r="AC49" s="712"/>
      <c r="AD49" s="712"/>
      <c r="AE49" s="713"/>
      <c r="AF49" s="354"/>
      <c r="AG49" s="354"/>
      <c r="AH49" s="354"/>
      <c r="AI49" s="354"/>
      <c r="AJ49" s="354"/>
      <c r="AK49" s="405"/>
      <c r="AL49" s="406"/>
      <c r="AM49" s="406"/>
      <c r="AN49" s="354"/>
      <c r="AO49" s="354"/>
      <c r="AP49" s="354"/>
      <c r="AQ49" s="354"/>
      <c r="AR49" s="354"/>
      <c r="AS49" s="354"/>
      <c r="AT49" s="354"/>
      <c r="AU49" s="354"/>
      <c r="AV49" s="354"/>
      <c r="AW49" s="354"/>
    </row>
    <row r="50" spans="3:58" ht="20.25" customHeight="1" x14ac:dyDescent="0.2">
      <c r="C50" s="354" t="s">
        <v>111</v>
      </c>
      <c r="D50" s="399"/>
      <c r="E50" s="399"/>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60"/>
      <c r="AD50" s="354"/>
      <c r="AE50" s="354"/>
      <c r="AF50" s="354"/>
      <c r="AG50" s="354"/>
      <c r="AH50" s="354"/>
      <c r="AI50" s="354"/>
      <c r="AJ50" s="354"/>
      <c r="AK50" s="405"/>
      <c r="AL50" s="406"/>
      <c r="AM50" s="406"/>
      <c r="AN50" s="354"/>
      <c r="AO50" s="354"/>
      <c r="AP50" s="354"/>
      <c r="AQ50" s="354"/>
      <c r="AR50" s="354"/>
      <c r="AS50" s="354"/>
      <c r="AT50" s="354"/>
      <c r="AU50" s="354"/>
      <c r="AV50" s="354"/>
      <c r="AW50" s="354"/>
    </row>
    <row r="51" spans="3:58" ht="20.25" customHeight="1" x14ac:dyDescent="0.2">
      <c r="C51" s="363"/>
      <c r="D51" s="363"/>
      <c r="T51" s="363"/>
      <c r="AJ51" s="410"/>
      <c r="AK51" s="411"/>
      <c r="AL51" s="411"/>
      <c r="BE51" s="411"/>
    </row>
    <row r="52" spans="3:58" ht="20.25" customHeight="1" x14ac:dyDescent="0.2">
      <c r="C52" s="363"/>
      <c r="D52" s="363"/>
      <c r="U52" s="363"/>
      <c r="AK52" s="410"/>
      <c r="AL52" s="411"/>
      <c r="AM52" s="411"/>
      <c r="BF52" s="411"/>
    </row>
    <row r="53" spans="3:58" ht="20.25" customHeight="1" x14ac:dyDescent="0.2">
      <c r="D53" s="363"/>
      <c r="U53" s="363"/>
      <c r="AK53" s="410"/>
      <c r="AL53" s="411"/>
      <c r="AM53" s="411"/>
      <c r="BF53" s="411"/>
    </row>
    <row r="54" spans="3:58" ht="20.25" customHeight="1" x14ac:dyDescent="0.2">
      <c r="C54" s="363"/>
      <c r="D54" s="363"/>
      <c r="U54" s="363"/>
      <c r="AK54" s="410"/>
      <c r="AL54" s="411"/>
      <c r="AM54" s="411"/>
      <c r="BF54" s="411"/>
    </row>
    <row r="55" spans="3:58" ht="20.25" customHeight="1" x14ac:dyDescent="0.2">
      <c r="C55" s="410"/>
      <c r="D55" s="410"/>
      <c r="E55" s="410"/>
      <c r="F55" s="410"/>
      <c r="G55" s="410"/>
      <c r="H55" s="410"/>
      <c r="I55" s="410"/>
      <c r="J55" s="410"/>
      <c r="K55" s="410"/>
      <c r="L55" s="410"/>
      <c r="M55" s="410"/>
      <c r="N55" s="410"/>
      <c r="O55" s="410"/>
      <c r="P55" s="410"/>
      <c r="Q55" s="410"/>
      <c r="R55" s="410"/>
      <c r="S55" s="410"/>
      <c r="T55" s="410"/>
      <c r="U55" s="411"/>
      <c r="V55" s="411"/>
      <c r="W55" s="410"/>
      <c r="X55" s="410"/>
      <c r="Y55" s="410"/>
      <c r="Z55" s="410"/>
      <c r="AA55" s="410"/>
      <c r="AB55" s="410"/>
      <c r="AC55" s="410"/>
      <c r="AD55" s="410"/>
      <c r="AE55" s="410"/>
      <c r="AF55" s="410"/>
      <c r="AG55" s="410"/>
      <c r="AH55" s="410"/>
      <c r="AI55" s="410"/>
      <c r="AJ55" s="410"/>
      <c r="AK55" s="410"/>
      <c r="AL55" s="411"/>
      <c r="AM55" s="411"/>
      <c r="BF55" s="411"/>
    </row>
    <row r="56" spans="3:58" ht="20.25" customHeight="1" x14ac:dyDescent="0.2">
      <c r="C56" s="410"/>
      <c r="D56" s="410"/>
      <c r="E56" s="410"/>
      <c r="F56" s="410"/>
      <c r="G56" s="410"/>
      <c r="H56" s="410"/>
      <c r="I56" s="410"/>
      <c r="J56" s="410"/>
      <c r="K56" s="410"/>
      <c r="L56" s="410"/>
      <c r="M56" s="410"/>
      <c r="N56" s="410"/>
      <c r="O56" s="410"/>
      <c r="P56" s="410"/>
      <c r="Q56" s="410"/>
      <c r="R56" s="410"/>
      <c r="S56" s="410"/>
      <c r="T56" s="410"/>
      <c r="U56" s="411"/>
      <c r="V56" s="411"/>
      <c r="W56" s="410"/>
      <c r="X56" s="410"/>
      <c r="Y56" s="410"/>
      <c r="Z56" s="410"/>
      <c r="AA56" s="410"/>
      <c r="AB56" s="410"/>
      <c r="AC56" s="410"/>
      <c r="AD56" s="410"/>
      <c r="AE56" s="410"/>
      <c r="AF56" s="410"/>
      <c r="AG56" s="410"/>
      <c r="AH56" s="410"/>
      <c r="AI56" s="410"/>
      <c r="AJ56" s="410"/>
      <c r="AK56" s="410"/>
      <c r="AL56" s="411"/>
      <c r="AM56" s="411"/>
      <c r="BF56" s="411"/>
    </row>
  </sheetData>
  <sheetProtection insertRows="0"/>
  <mergeCells count="258">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3"/>
  <conditionalFormatting sqref="F35:M38">
    <cfRule type="expression" dxfId="9" priority="6">
      <formula>INDIRECT(ADDRESS(ROW(),COLUMN()))=TRUNC(INDIRECT(ADDRESS(ROW(),COLUMN())))</formula>
    </cfRule>
  </conditionalFormatting>
  <conditionalFormatting sqref="L40:M40">
    <cfRule type="expression" dxfId="8" priority="5">
      <formula>INDIRECT(ADDRESS(ROW(),COLUMN()))=TRUNC(INDIRECT(ADDRESS(ROW(),COLUMN())))</formula>
    </cfRule>
  </conditionalFormatting>
  <conditionalFormatting sqref="C44:D44">
    <cfRule type="expression" dxfId="7" priority="4">
      <formula>INDIRECT(ADDRESS(ROW(),COLUMN()))=TRUNC(INDIRECT(ADDRESS(ROW(),COLUMN())))</formula>
    </cfRule>
  </conditionalFormatting>
  <conditionalFormatting sqref="R44:U44">
    <cfRule type="expression" dxfId="6" priority="3">
      <formula>INDIRECT(ADDRESS(ROW(),COLUMN()))=TRUNC(INDIRECT(ADDRESS(ROW(),COLUMN())))</formula>
    </cfRule>
  </conditionalFormatting>
  <conditionalFormatting sqref="R49:U49">
    <cfRule type="expression" dxfId="5" priority="2">
      <formula>INDIRECT(ADDRESS(ROW(),COLUMN()))=TRUNC(INDIRECT(ADDRESS(ROW(),COLUMN())))</formula>
    </cfRule>
  </conditionalFormatting>
  <conditionalFormatting sqref="AU13:AX30">
    <cfRule type="expression" dxfId="4" priority="1">
      <formula>INDIRECT(ADDRESS(ROW(),COLUMN()))=TRUNC(INDIRECT(ADDRESS(ROW(),COLUMN())))</formula>
    </cfRule>
  </conditionalFormatting>
  <dataValidations count="7">
    <dataValidation type="list" allowBlank="1" showInputMessage="1" showErrorMessage="1" sqref="AZ4" xr:uid="{06181175-7A84-49B6-939B-50ECC317ADDF}">
      <formula1>"予定,実績,予定・実績"</formula1>
    </dataValidation>
    <dataValidation type="list" errorStyle="warning" allowBlank="1" showInputMessage="1" error="リストにない場合のみ、入力してください。" sqref="G13:K30" xr:uid="{1D660C66-32D7-4B48-9E3E-E67102ED5FDD}">
      <formula1>INDIRECT(C13)</formula1>
    </dataValidation>
    <dataValidation type="list" allowBlank="1" showInputMessage="1" sqref="E13:F30" xr:uid="{47D572BE-4375-4383-B3CC-E745D8E28D29}">
      <formula1>"A, B, C, D"</formula1>
    </dataValidation>
    <dataValidation type="list" allowBlank="1" showInputMessage="1" showErrorMessage="1" sqref="AZ3" xr:uid="{791AFCA8-1AE2-434C-A254-FA38E22C2BC8}">
      <formula1>"４週,暦月"</formula1>
    </dataValidation>
    <dataValidation type="list" allowBlank="1" showInputMessage="1" showErrorMessage="1" sqref="Y41:Z41" xr:uid="{E70614C2-6486-4C6B-AACD-E84EB7D384AE}">
      <formula1>"週,暦月"</formula1>
    </dataValidation>
    <dataValidation type="decimal" allowBlank="1" showInputMessage="1" showErrorMessage="1" error="入力可能範囲　32～40" sqref="AV5" xr:uid="{5EF70AAA-F704-4481-AB0E-7406A194E58D}">
      <formula1>32</formula1>
      <formula2>40</formula2>
    </dataValidation>
    <dataValidation type="list" allowBlank="1" showInputMessage="1" showErrorMessage="1" sqref="F44" xr:uid="{5C91D6AE-DEE0-4478-BBF9-1CA166147588}">
      <formula1>"40,50"</formula1>
    </dataValidation>
  </dataValidations>
  <printOptions horizontalCentered="1"/>
  <pageMargins left="0.23622047244094491" right="0.23622047244094491" top="0.43307086614173229" bottom="0.27559055118110237" header="0.31496062992125984" footer="0.31496062992125984"/>
  <pageSetup paperSize="9" scale="44"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2">
        <x14:dataValidation type="list" allowBlank="1" showInputMessage="1" xr:uid="{C7955D7A-A835-406D-BB2D-68CA06052764}">
          <x14:formula1>
            <xm:f>プルダウン・リスト!$B$13:$K$13</xm:f>
          </x14:formula1>
          <xm:sqref>C13:D30</xm:sqref>
        </x14:dataValidation>
        <x14:dataValidation type="list" allowBlank="1" showInputMessage="1" xr:uid="{6BD33930-9847-4A61-A2EE-D4F9B91F317E}">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596A6-8D8D-4F13-A352-716BBD483263}">
  <dimension ref="A1:BF56"/>
  <sheetViews>
    <sheetView showGridLines="0" view="pageBreakPreview" zoomScale="70" zoomScaleNormal="55" zoomScaleSheetLayoutView="70" workbookViewId="0">
      <selection activeCell="B1" sqref="B1"/>
    </sheetView>
  </sheetViews>
  <sheetFormatPr defaultColWidth="4.453125" defaultRowHeight="20.25" customHeight="1" x14ac:dyDescent="0.2"/>
  <cols>
    <col min="1" max="1" width="1.36328125" style="366" customWidth="1"/>
    <col min="2" max="56" width="5.6328125" style="366" customWidth="1"/>
    <col min="57" max="16384" width="4.453125" style="366"/>
  </cols>
  <sheetData>
    <row r="1" spans="1:57" s="336" customFormat="1" ht="20.25" customHeight="1" x14ac:dyDescent="0.2">
      <c r="A1" s="331"/>
      <c r="B1" s="331"/>
      <c r="C1" s="332" t="s">
        <v>112</v>
      </c>
      <c r="D1" s="332"/>
      <c r="E1" s="331"/>
      <c r="F1" s="331"/>
      <c r="G1" s="333" t="s">
        <v>113</v>
      </c>
      <c r="H1" s="331"/>
      <c r="I1" s="331"/>
      <c r="J1" s="332"/>
      <c r="K1" s="332"/>
      <c r="L1" s="332"/>
      <c r="M1" s="332"/>
      <c r="N1" s="331"/>
      <c r="O1" s="331"/>
      <c r="P1" s="331"/>
      <c r="Q1" s="331"/>
      <c r="R1" s="331"/>
      <c r="S1" s="331"/>
      <c r="T1" s="331"/>
      <c r="U1" s="331"/>
      <c r="V1" s="331"/>
      <c r="W1" s="331"/>
      <c r="X1" s="331"/>
      <c r="Y1" s="331"/>
      <c r="Z1" s="331"/>
      <c r="AA1" s="331"/>
      <c r="AB1" s="331"/>
      <c r="AC1" s="331"/>
      <c r="AD1" s="331"/>
      <c r="AE1" s="331"/>
      <c r="AF1" s="331"/>
      <c r="AG1" s="331"/>
      <c r="AH1" s="331"/>
      <c r="AI1" s="331"/>
      <c r="AJ1" s="331"/>
      <c r="AK1" s="334" t="s">
        <v>29</v>
      </c>
      <c r="AL1" s="334" t="s">
        <v>30</v>
      </c>
      <c r="AM1" s="827" t="s">
        <v>31</v>
      </c>
      <c r="AN1" s="827"/>
      <c r="AO1" s="827"/>
      <c r="AP1" s="827"/>
      <c r="AQ1" s="827"/>
      <c r="AR1" s="827"/>
      <c r="AS1" s="827"/>
      <c r="AT1" s="827"/>
      <c r="AU1" s="827"/>
      <c r="AV1" s="827"/>
      <c r="AW1" s="827"/>
      <c r="AX1" s="827"/>
      <c r="AY1" s="827"/>
      <c r="AZ1" s="827"/>
      <c r="BA1" s="827"/>
      <c r="BB1" s="335" t="s">
        <v>32</v>
      </c>
      <c r="BC1" s="331"/>
      <c r="BD1" s="331"/>
    </row>
    <row r="2" spans="1:57" s="339" customFormat="1" ht="20.25" customHeight="1" x14ac:dyDescent="0.2">
      <c r="A2" s="337"/>
      <c r="B2" s="337"/>
      <c r="C2" s="337"/>
      <c r="D2" s="333"/>
      <c r="E2" s="337"/>
      <c r="F2" s="337"/>
      <c r="G2" s="337"/>
      <c r="H2" s="333"/>
      <c r="I2" s="334"/>
      <c r="J2" s="334"/>
      <c r="K2" s="334"/>
      <c r="L2" s="334"/>
      <c r="M2" s="334"/>
      <c r="N2" s="337"/>
      <c r="O2" s="337"/>
      <c r="P2" s="337"/>
      <c r="Q2" s="337"/>
      <c r="R2" s="337"/>
      <c r="S2" s="337"/>
      <c r="T2" s="334" t="s">
        <v>33</v>
      </c>
      <c r="U2" s="828">
        <v>6</v>
      </c>
      <c r="V2" s="828"/>
      <c r="W2" s="334" t="s">
        <v>30</v>
      </c>
      <c r="X2" s="829">
        <f>IF(U2=0,"",YEAR(DATE(2018+U2,1,1)))</f>
        <v>2024</v>
      </c>
      <c r="Y2" s="829"/>
      <c r="Z2" s="337" t="s">
        <v>34</v>
      </c>
      <c r="AA2" s="337" t="s">
        <v>35</v>
      </c>
      <c r="AB2" s="828">
        <v>4</v>
      </c>
      <c r="AC2" s="828"/>
      <c r="AD2" s="337" t="s">
        <v>36</v>
      </c>
      <c r="AE2" s="337"/>
      <c r="AF2" s="337"/>
      <c r="AG2" s="337"/>
      <c r="AH2" s="337"/>
      <c r="AI2" s="337"/>
      <c r="AJ2" s="335"/>
      <c r="AK2" s="334" t="s">
        <v>37</v>
      </c>
      <c r="AL2" s="334" t="s">
        <v>30</v>
      </c>
      <c r="AM2" s="828"/>
      <c r="AN2" s="828"/>
      <c r="AO2" s="828"/>
      <c r="AP2" s="828"/>
      <c r="AQ2" s="828"/>
      <c r="AR2" s="828"/>
      <c r="AS2" s="828"/>
      <c r="AT2" s="828"/>
      <c r="AU2" s="828"/>
      <c r="AV2" s="828"/>
      <c r="AW2" s="828"/>
      <c r="AX2" s="828"/>
      <c r="AY2" s="828"/>
      <c r="AZ2" s="828"/>
      <c r="BA2" s="828"/>
      <c r="BB2" s="335" t="s">
        <v>32</v>
      </c>
      <c r="BC2" s="334"/>
      <c r="BD2" s="334"/>
      <c r="BE2" s="338"/>
    </row>
    <row r="3" spans="1:57" s="339" customFormat="1" ht="20.25" customHeight="1" x14ac:dyDescent="0.2">
      <c r="A3" s="337"/>
      <c r="B3" s="337"/>
      <c r="C3" s="337"/>
      <c r="D3" s="333"/>
      <c r="E3" s="337"/>
      <c r="F3" s="337"/>
      <c r="G3" s="337"/>
      <c r="H3" s="333"/>
      <c r="I3" s="334"/>
      <c r="J3" s="334"/>
      <c r="K3" s="334"/>
      <c r="L3" s="334"/>
      <c r="M3" s="334"/>
      <c r="N3" s="337"/>
      <c r="O3" s="337"/>
      <c r="P3" s="337"/>
      <c r="Q3" s="337"/>
      <c r="R3" s="337"/>
      <c r="S3" s="337"/>
      <c r="T3" s="340"/>
      <c r="U3" s="341"/>
      <c r="V3" s="341"/>
      <c r="W3" s="342"/>
      <c r="X3" s="341"/>
      <c r="Y3" s="341"/>
      <c r="Z3" s="343"/>
      <c r="AA3" s="343"/>
      <c r="AB3" s="341"/>
      <c r="AC3" s="341"/>
      <c r="AD3" s="344"/>
      <c r="AE3" s="337"/>
      <c r="AF3" s="337"/>
      <c r="AG3" s="337"/>
      <c r="AH3" s="337"/>
      <c r="AI3" s="337"/>
      <c r="AJ3" s="335"/>
      <c r="AK3" s="334"/>
      <c r="AL3" s="334"/>
      <c r="AM3" s="345"/>
      <c r="AN3" s="345"/>
      <c r="AO3" s="345"/>
      <c r="AP3" s="345"/>
      <c r="AQ3" s="345"/>
      <c r="AR3" s="345"/>
      <c r="AS3" s="345"/>
      <c r="AT3" s="345"/>
      <c r="AU3" s="345"/>
      <c r="AV3" s="345"/>
      <c r="AW3" s="345"/>
      <c r="AX3" s="345"/>
      <c r="AY3" s="346" t="s">
        <v>38</v>
      </c>
      <c r="AZ3" s="830" t="s">
        <v>39</v>
      </c>
      <c r="BA3" s="830"/>
      <c r="BB3" s="830"/>
      <c r="BC3" s="830"/>
      <c r="BD3" s="334"/>
      <c r="BE3" s="338"/>
    </row>
    <row r="4" spans="1:57" s="339" customFormat="1" ht="20.25" customHeight="1" x14ac:dyDescent="0.2">
      <c r="A4" s="337"/>
      <c r="B4" s="347"/>
      <c r="C4" s="347"/>
      <c r="D4" s="347"/>
      <c r="E4" s="347"/>
      <c r="F4" s="347"/>
      <c r="G4" s="347"/>
      <c r="H4" s="347"/>
      <c r="I4" s="347"/>
      <c r="J4" s="348"/>
      <c r="K4" s="349"/>
      <c r="L4" s="349"/>
      <c r="M4" s="349"/>
      <c r="N4" s="349"/>
      <c r="O4" s="349"/>
      <c r="P4" s="350"/>
      <c r="Q4" s="349"/>
      <c r="R4" s="349"/>
      <c r="S4" s="337"/>
      <c r="T4" s="337"/>
      <c r="U4" s="337"/>
      <c r="V4" s="337"/>
      <c r="W4" s="337"/>
      <c r="X4" s="337"/>
      <c r="Y4" s="337"/>
      <c r="Z4" s="343"/>
      <c r="AA4" s="343"/>
      <c r="AB4" s="341"/>
      <c r="AC4" s="341"/>
      <c r="AD4" s="344"/>
      <c r="AE4" s="337"/>
      <c r="AF4" s="337"/>
      <c r="AG4" s="337"/>
      <c r="AH4" s="337"/>
      <c r="AI4" s="337"/>
      <c r="AJ4" s="335"/>
      <c r="AK4" s="334"/>
      <c r="AL4" s="334"/>
      <c r="AM4" s="345"/>
      <c r="AN4" s="345"/>
      <c r="AO4" s="345"/>
      <c r="AP4" s="345"/>
      <c r="AQ4" s="345"/>
      <c r="AR4" s="345"/>
      <c r="AS4" s="345"/>
      <c r="AT4" s="345"/>
      <c r="AU4" s="345"/>
      <c r="AV4" s="345"/>
      <c r="AW4" s="345"/>
      <c r="AX4" s="345"/>
      <c r="AY4" s="346" t="s">
        <v>40</v>
      </c>
      <c r="AZ4" s="830" t="s">
        <v>41</v>
      </c>
      <c r="BA4" s="830"/>
      <c r="BB4" s="830"/>
      <c r="BC4" s="830"/>
      <c r="BD4" s="334"/>
      <c r="BE4" s="338"/>
    </row>
    <row r="5" spans="1:57" s="339" customFormat="1" ht="20.25" customHeight="1" x14ac:dyDescent="0.2">
      <c r="A5" s="337"/>
      <c r="B5" s="351"/>
      <c r="C5" s="351"/>
      <c r="D5" s="351"/>
      <c r="E5" s="351"/>
      <c r="F5" s="351"/>
      <c r="G5" s="351"/>
      <c r="H5" s="351"/>
      <c r="I5" s="351"/>
      <c r="J5" s="349"/>
      <c r="K5" s="352"/>
      <c r="L5" s="353"/>
      <c r="M5" s="353"/>
      <c r="N5" s="353"/>
      <c r="O5" s="353"/>
      <c r="P5" s="351"/>
      <c r="Q5" s="347"/>
      <c r="R5" s="347"/>
      <c r="S5" s="331"/>
      <c r="T5" s="337"/>
      <c r="U5" s="337"/>
      <c r="V5" s="337"/>
      <c r="W5" s="337"/>
      <c r="X5" s="337"/>
      <c r="Y5" s="337"/>
      <c r="Z5" s="343"/>
      <c r="AA5" s="343"/>
      <c r="AB5" s="341"/>
      <c r="AC5" s="341"/>
      <c r="AD5" s="331"/>
      <c r="AE5" s="331"/>
      <c r="AF5" s="331"/>
      <c r="AG5" s="331"/>
      <c r="AH5" s="337"/>
      <c r="AI5" s="337"/>
      <c r="AJ5" s="331" t="s">
        <v>42</v>
      </c>
      <c r="AK5" s="331"/>
      <c r="AL5" s="331"/>
      <c r="AM5" s="331"/>
      <c r="AN5" s="331"/>
      <c r="AO5" s="331"/>
      <c r="AP5" s="331"/>
      <c r="AQ5" s="331"/>
      <c r="AR5" s="347"/>
      <c r="AS5" s="347"/>
      <c r="AT5" s="354"/>
      <c r="AU5" s="331"/>
      <c r="AV5" s="844">
        <v>40</v>
      </c>
      <c r="AW5" s="845"/>
      <c r="AX5" s="354" t="s">
        <v>43</v>
      </c>
      <c r="AY5" s="331"/>
      <c r="AZ5" s="863">
        <v>160</v>
      </c>
      <c r="BA5" s="864"/>
      <c r="BB5" s="354" t="s">
        <v>44</v>
      </c>
      <c r="BC5" s="331"/>
      <c r="BD5" s="337"/>
      <c r="BE5" s="338"/>
    </row>
    <row r="6" spans="1:57" s="339" customFormat="1" ht="20.25" customHeight="1" x14ac:dyDescent="0.2">
      <c r="A6" s="337"/>
      <c r="B6" s="351"/>
      <c r="C6" s="351"/>
      <c r="D6" s="351"/>
      <c r="E6" s="351"/>
      <c r="F6" s="351"/>
      <c r="G6" s="351"/>
      <c r="H6" s="351"/>
      <c r="I6" s="351"/>
      <c r="J6" s="351"/>
      <c r="K6" s="355"/>
      <c r="L6" s="355"/>
      <c r="M6" s="355"/>
      <c r="N6" s="351"/>
      <c r="O6" s="356"/>
      <c r="P6" s="357"/>
      <c r="Q6" s="357"/>
      <c r="R6" s="358"/>
      <c r="S6" s="359"/>
      <c r="T6" s="337"/>
      <c r="U6" s="337"/>
      <c r="V6" s="337"/>
      <c r="W6" s="337"/>
      <c r="X6" s="337"/>
      <c r="Y6" s="337"/>
      <c r="Z6" s="343"/>
      <c r="AA6" s="343"/>
      <c r="AB6" s="341"/>
      <c r="AC6" s="341"/>
      <c r="AD6" s="354"/>
      <c r="AE6" s="331"/>
      <c r="AF6" s="331"/>
      <c r="AG6" s="331"/>
      <c r="AH6" s="337"/>
      <c r="AI6" s="337"/>
      <c r="AJ6" s="337"/>
      <c r="AK6" s="337"/>
      <c r="AL6" s="331"/>
      <c r="AM6" s="331"/>
      <c r="AN6" s="360"/>
      <c r="AO6" s="361"/>
      <c r="AP6" s="361"/>
      <c r="AQ6" s="359"/>
      <c r="AR6" s="359"/>
      <c r="AS6" s="359"/>
      <c r="AT6" s="359"/>
      <c r="AU6" s="359"/>
      <c r="AV6" s="359"/>
      <c r="AW6" s="331" t="s">
        <v>45</v>
      </c>
      <c r="AX6" s="331"/>
      <c r="AY6" s="331"/>
      <c r="AZ6" s="846">
        <f>DAY(EOMONTH(DATE(X2,AB2,1),0))</f>
        <v>30</v>
      </c>
      <c r="BA6" s="847"/>
      <c r="BB6" s="354" t="s">
        <v>46</v>
      </c>
      <c r="BC6" s="337"/>
      <c r="BD6" s="337"/>
      <c r="BE6" s="338"/>
    </row>
    <row r="7" spans="1:57" ht="20.25" customHeight="1" thickBot="1" x14ac:dyDescent="0.25">
      <c r="A7" s="362"/>
      <c r="B7" s="362"/>
      <c r="C7" s="363"/>
      <c r="D7" s="363"/>
      <c r="E7" s="362"/>
      <c r="F7" s="362"/>
      <c r="G7" s="362"/>
      <c r="H7" s="362"/>
      <c r="I7" s="362"/>
      <c r="J7" s="362"/>
      <c r="K7" s="362"/>
      <c r="L7" s="362"/>
      <c r="M7" s="362"/>
      <c r="N7" s="362"/>
      <c r="O7" s="362"/>
      <c r="P7" s="362"/>
      <c r="Q7" s="362"/>
      <c r="R7" s="362"/>
      <c r="S7" s="363"/>
      <c r="T7" s="362"/>
      <c r="U7" s="362"/>
      <c r="V7" s="362"/>
      <c r="W7" s="362"/>
      <c r="X7" s="362"/>
      <c r="Y7" s="362"/>
      <c r="Z7" s="362"/>
      <c r="AA7" s="362"/>
      <c r="AB7" s="362"/>
      <c r="AC7" s="362"/>
      <c r="AD7" s="362"/>
      <c r="AE7" s="362"/>
      <c r="AF7" s="362"/>
      <c r="AG7" s="362"/>
      <c r="AH7" s="362"/>
      <c r="AI7" s="362"/>
      <c r="AJ7" s="363"/>
      <c r="AK7" s="362"/>
      <c r="AL7" s="362"/>
      <c r="AM7" s="362"/>
      <c r="AN7" s="362"/>
      <c r="AO7" s="362"/>
      <c r="AP7" s="362"/>
      <c r="AQ7" s="362"/>
      <c r="AR7" s="362"/>
      <c r="AS7" s="362"/>
      <c r="AT7" s="362"/>
      <c r="AU7" s="362"/>
      <c r="AV7" s="362"/>
      <c r="AW7" s="362"/>
      <c r="AX7" s="362"/>
      <c r="AY7" s="362"/>
      <c r="AZ7" s="362"/>
      <c r="BA7" s="362"/>
      <c r="BB7" s="362"/>
      <c r="BC7" s="364"/>
      <c r="BD7" s="364"/>
      <c r="BE7" s="365"/>
    </row>
    <row r="8" spans="1:57" ht="20.25" customHeight="1" thickBot="1" x14ac:dyDescent="0.25">
      <c r="A8" s="362"/>
      <c r="B8" s="810" t="s">
        <v>47</v>
      </c>
      <c r="C8" s="813" t="s">
        <v>48</v>
      </c>
      <c r="D8" s="814"/>
      <c r="E8" s="819" t="s">
        <v>49</v>
      </c>
      <c r="F8" s="814"/>
      <c r="G8" s="819" t="s">
        <v>50</v>
      </c>
      <c r="H8" s="813"/>
      <c r="I8" s="813"/>
      <c r="J8" s="813"/>
      <c r="K8" s="814"/>
      <c r="L8" s="819" t="s">
        <v>51</v>
      </c>
      <c r="M8" s="813"/>
      <c r="N8" s="813"/>
      <c r="O8" s="822"/>
      <c r="P8" s="825" t="s">
        <v>52</v>
      </c>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31" t="str">
        <f>IF(AZ3="４週","(9)1～4週目の勤務時間数合計","(9)1か月の勤務時間数合計")</f>
        <v>(9)1～4週目の勤務時間数合計</v>
      </c>
      <c r="AV8" s="832"/>
      <c r="AW8" s="831" t="s">
        <v>53</v>
      </c>
      <c r="AX8" s="832"/>
      <c r="AY8" s="839" t="s">
        <v>54</v>
      </c>
      <c r="AZ8" s="839"/>
      <c r="BA8" s="839"/>
      <c r="BB8" s="839"/>
      <c r="BC8" s="839"/>
      <c r="BD8" s="839"/>
    </row>
    <row r="9" spans="1:57" ht="20.25" customHeight="1" thickBot="1" x14ac:dyDescent="0.25">
      <c r="A9" s="362"/>
      <c r="B9" s="811"/>
      <c r="C9" s="815"/>
      <c r="D9" s="816"/>
      <c r="E9" s="820"/>
      <c r="F9" s="816"/>
      <c r="G9" s="820"/>
      <c r="H9" s="815"/>
      <c r="I9" s="815"/>
      <c r="J9" s="815"/>
      <c r="K9" s="816"/>
      <c r="L9" s="820"/>
      <c r="M9" s="815"/>
      <c r="N9" s="815"/>
      <c r="O9" s="823"/>
      <c r="P9" s="841" t="s">
        <v>55</v>
      </c>
      <c r="Q9" s="842"/>
      <c r="R9" s="842"/>
      <c r="S9" s="842"/>
      <c r="T9" s="842"/>
      <c r="U9" s="842"/>
      <c r="V9" s="843"/>
      <c r="W9" s="841" t="s">
        <v>56</v>
      </c>
      <c r="X9" s="842"/>
      <c r="Y9" s="842"/>
      <c r="Z9" s="842"/>
      <c r="AA9" s="842"/>
      <c r="AB9" s="842"/>
      <c r="AC9" s="843"/>
      <c r="AD9" s="841" t="s">
        <v>57</v>
      </c>
      <c r="AE9" s="842"/>
      <c r="AF9" s="842"/>
      <c r="AG9" s="842"/>
      <c r="AH9" s="842"/>
      <c r="AI9" s="842"/>
      <c r="AJ9" s="843"/>
      <c r="AK9" s="841" t="s">
        <v>58</v>
      </c>
      <c r="AL9" s="842"/>
      <c r="AM9" s="842"/>
      <c r="AN9" s="842"/>
      <c r="AO9" s="842"/>
      <c r="AP9" s="842"/>
      <c r="AQ9" s="843"/>
      <c r="AR9" s="841" t="s">
        <v>59</v>
      </c>
      <c r="AS9" s="842"/>
      <c r="AT9" s="843"/>
      <c r="AU9" s="833"/>
      <c r="AV9" s="834"/>
      <c r="AW9" s="833"/>
      <c r="AX9" s="834"/>
      <c r="AY9" s="839"/>
      <c r="AZ9" s="839"/>
      <c r="BA9" s="839"/>
      <c r="BB9" s="839"/>
      <c r="BC9" s="839"/>
      <c r="BD9" s="839"/>
    </row>
    <row r="10" spans="1:57" ht="20.25" customHeight="1" thickBot="1" x14ac:dyDescent="0.25">
      <c r="A10" s="362"/>
      <c r="B10" s="811"/>
      <c r="C10" s="815"/>
      <c r="D10" s="816"/>
      <c r="E10" s="820"/>
      <c r="F10" s="816"/>
      <c r="G10" s="820"/>
      <c r="H10" s="815"/>
      <c r="I10" s="815"/>
      <c r="J10" s="815"/>
      <c r="K10" s="816"/>
      <c r="L10" s="820"/>
      <c r="M10" s="815"/>
      <c r="N10" s="815"/>
      <c r="O10" s="823"/>
      <c r="P10" s="367">
        <f>DAY(DATE($X$2,$AB$2,1))</f>
        <v>1</v>
      </c>
      <c r="Q10" s="368">
        <f>DAY(DATE($X$2,$AB$2,2))</f>
        <v>2</v>
      </c>
      <c r="R10" s="368">
        <f>DAY(DATE($X$2,$AB$2,3))</f>
        <v>3</v>
      </c>
      <c r="S10" s="368">
        <f>DAY(DATE($X$2,$AB$2,4))</f>
        <v>4</v>
      </c>
      <c r="T10" s="368">
        <f>DAY(DATE($X$2,$AB$2,5))</f>
        <v>5</v>
      </c>
      <c r="U10" s="368">
        <f>DAY(DATE($X$2,$AB$2,6))</f>
        <v>6</v>
      </c>
      <c r="V10" s="369">
        <f>DAY(DATE($X$2,$AB$2,7))</f>
        <v>7</v>
      </c>
      <c r="W10" s="367">
        <f>DAY(DATE($X$2,$AB$2,8))</f>
        <v>8</v>
      </c>
      <c r="X10" s="368">
        <f>DAY(DATE($X$2,$AB$2,9))</f>
        <v>9</v>
      </c>
      <c r="Y10" s="368">
        <f>DAY(DATE($X$2,$AB$2,10))</f>
        <v>10</v>
      </c>
      <c r="Z10" s="368">
        <f>DAY(DATE($X$2,$AB$2,11))</f>
        <v>11</v>
      </c>
      <c r="AA10" s="368">
        <f>DAY(DATE($X$2,$AB$2,12))</f>
        <v>12</v>
      </c>
      <c r="AB10" s="368">
        <f>DAY(DATE($X$2,$AB$2,13))</f>
        <v>13</v>
      </c>
      <c r="AC10" s="369">
        <f>DAY(DATE($X$2,$AB$2,14))</f>
        <v>14</v>
      </c>
      <c r="AD10" s="367">
        <f>DAY(DATE($X$2,$AB$2,15))</f>
        <v>15</v>
      </c>
      <c r="AE10" s="368">
        <f>DAY(DATE($X$2,$AB$2,16))</f>
        <v>16</v>
      </c>
      <c r="AF10" s="368">
        <f>DAY(DATE($X$2,$AB$2,17))</f>
        <v>17</v>
      </c>
      <c r="AG10" s="368">
        <f>DAY(DATE($X$2,$AB$2,18))</f>
        <v>18</v>
      </c>
      <c r="AH10" s="368">
        <f>DAY(DATE($X$2,$AB$2,19))</f>
        <v>19</v>
      </c>
      <c r="AI10" s="368">
        <f>DAY(DATE($X$2,$AB$2,20))</f>
        <v>20</v>
      </c>
      <c r="AJ10" s="369">
        <f>DAY(DATE($X$2,$AB$2,21))</f>
        <v>21</v>
      </c>
      <c r="AK10" s="367">
        <f>DAY(DATE($X$2,$AB$2,22))</f>
        <v>22</v>
      </c>
      <c r="AL10" s="368">
        <f>DAY(DATE($X$2,$AB$2,23))</f>
        <v>23</v>
      </c>
      <c r="AM10" s="368">
        <f>DAY(DATE($X$2,$AB$2,24))</f>
        <v>24</v>
      </c>
      <c r="AN10" s="368">
        <f>DAY(DATE($X$2,$AB$2,25))</f>
        <v>25</v>
      </c>
      <c r="AO10" s="368">
        <f>DAY(DATE($X$2,$AB$2,26))</f>
        <v>26</v>
      </c>
      <c r="AP10" s="368">
        <f>DAY(DATE($X$2,$AB$2,27))</f>
        <v>27</v>
      </c>
      <c r="AQ10" s="369">
        <f>DAY(DATE($X$2,$AB$2,28))</f>
        <v>28</v>
      </c>
      <c r="AR10" s="367" t="str">
        <f>IF(AZ3="暦月",IF(DAY(DATE($X$2,$AB$2,29))=29,29,""),"")</f>
        <v/>
      </c>
      <c r="AS10" s="368" t="str">
        <f>IF(AZ3="暦月",IF(DAY(DATE($X$2,$AB$2,30))=30,30,""),"")</f>
        <v/>
      </c>
      <c r="AT10" s="369" t="str">
        <f>IF(AZ3="暦月",IF(DAY(DATE($X$2,$AB$2,31))=31,31,""),"")</f>
        <v/>
      </c>
      <c r="AU10" s="833"/>
      <c r="AV10" s="834"/>
      <c r="AW10" s="833"/>
      <c r="AX10" s="834"/>
      <c r="AY10" s="839"/>
      <c r="AZ10" s="839"/>
      <c r="BA10" s="839"/>
      <c r="BB10" s="839"/>
      <c r="BC10" s="839"/>
      <c r="BD10" s="839"/>
    </row>
    <row r="11" spans="1:57" ht="20.25" hidden="1" customHeight="1" thickBot="1" x14ac:dyDescent="0.25">
      <c r="A11" s="362"/>
      <c r="B11" s="811"/>
      <c r="C11" s="815"/>
      <c r="D11" s="816"/>
      <c r="E11" s="820"/>
      <c r="F11" s="816"/>
      <c r="G11" s="820"/>
      <c r="H11" s="815"/>
      <c r="I11" s="815"/>
      <c r="J11" s="815"/>
      <c r="K11" s="816"/>
      <c r="L11" s="820"/>
      <c r="M11" s="815"/>
      <c r="N11" s="815"/>
      <c r="O11" s="823"/>
      <c r="P11" s="367">
        <f>WEEKDAY(DATE($X$2,$AB$2,1))</f>
        <v>2</v>
      </c>
      <c r="Q11" s="368">
        <f>WEEKDAY(DATE($X$2,$AB$2,2))</f>
        <v>3</v>
      </c>
      <c r="R11" s="368">
        <f>WEEKDAY(DATE($X$2,$AB$2,3))</f>
        <v>4</v>
      </c>
      <c r="S11" s="368">
        <f>WEEKDAY(DATE($X$2,$AB$2,4))</f>
        <v>5</v>
      </c>
      <c r="T11" s="368">
        <f>WEEKDAY(DATE($X$2,$AB$2,5))</f>
        <v>6</v>
      </c>
      <c r="U11" s="368">
        <f>WEEKDAY(DATE($X$2,$AB$2,6))</f>
        <v>7</v>
      </c>
      <c r="V11" s="369">
        <f>WEEKDAY(DATE($X$2,$AB$2,7))</f>
        <v>1</v>
      </c>
      <c r="W11" s="367">
        <f>WEEKDAY(DATE($X$2,$AB$2,8))</f>
        <v>2</v>
      </c>
      <c r="X11" s="368">
        <f>WEEKDAY(DATE($X$2,$AB$2,9))</f>
        <v>3</v>
      </c>
      <c r="Y11" s="368">
        <f>WEEKDAY(DATE($X$2,$AB$2,10))</f>
        <v>4</v>
      </c>
      <c r="Z11" s="368">
        <f>WEEKDAY(DATE($X$2,$AB$2,11))</f>
        <v>5</v>
      </c>
      <c r="AA11" s="368">
        <f>WEEKDAY(DATE($X$2,$AB$2,12))</f>
        <v>6</v>
      </c>
      <c r="AB11" s="368">
        <f>WEEKDAY(DATE($X$2,$AB$2,13))</f>
        <v>7</v>
      </c>
      <c r="AC11" s="369">
        <f>WEEKDAY(DATE($X$2,$AB$2,14))</f>
        <v>1</v>
      </c>
      <c r="AD11" s="367">
        <f>WEEKDAY(DATE($X$2,$AB$2,15))</f>
        <v>2</v>
      </c>
      <c r="AE11" s="368">
        <f>WEEKDAY(DATE($X$2,$AB$2,16))</f>
        <v>3</v>
      </c>
      <c r="AF11" s="368">
        <f>WEEKDAY(DATE($X$2,$AB$2,17))</f>
        <v>4</v>
      </c>
      <c r="AG11" s="368">
        <f>WEEKDAY(DATE($X$2,$AB$2,18))</f>
        <v>5</v>
      </c>
      <c r="AH11" s="368">
        <f>WEEKDAY(DATE($X$2,$AB$2,19))</f>
        <v>6</v>
      </c>
      <c r="AI11" s="368">
        <f>WEEKDAY(DATE($X$2,$AB$2,20))</f>
        <v>7</v>
      </c>
      <c r="AJ11" s="369">
        <f>WEEKDAY(DATE($X$2,$AB$2,21))</f>
        <v>1</v>
      </c>
      <c r="AK11" s="367">
        <f>WEEKDAY(DATE($X$2,$AB$2,22))</f>
        <v>2</v>
      </c>
      <c r="AL11" s="368">
        <f>WEEKDAY(DATE($X$2,$AB$2,23))</f>
        <v>3</v>
      </c>
      <c r="AM11" s="368">
        <f>WEEKDAY(DATE($X$2,$AB$2,24))</f>
        <v>4</v>
      </c>
      <c r="AN11" s="368">
        <f>WEEKDAY(DATE($X$2,$AB$2,25))</f>
        <v>5</v>
      </c>
      <c r="AO11" s="368">
        <f>WEEKDAY(DATE($X$2,$AB$2,26))</f>
        <v>6</v>
      </c>
      <c r="AP11" s="368">
        <f>WEEKDAY(DATE($X$2,$AB$2,27))</f>
        <v>7</v>
      </c>
      <c r="AQ11" s="369">
        <f>WEEKDAY(DATE($X$2,$AB$2,28))</f>
        <v>1</v>
      </c>
      <c r="AR11" s="367">
        <f>IF(AR10=29,WEEKDAY(DATE($X$2,$AB$2,29)),0)</f>
        <v>0</v>
      </c>
      <c r="AS11" s="368">
        <f>IF(AS10=30,WEEKDAY(DATE($X$2,$AB$2,30)),0)</f>
        <v>0</v>
      </c>
      <c r="AT11" s="369">
        <f>IF(AT10=31,WEEKDAY(DATE($X$2,$AB$2,31)),0)</f>
        <v>0</v>
      </c>
      <c r="AU11" s="835"/>
      <c r="AV11" s="836"/>
      <c r="AW11" s="835"/>
      <c r="AX11" s="836"/>
      <c r="AY11" s="840"/>
      <c r="AZ11" s="840"/>
      <c r="BA11" s="840"/>
      <c r="BB11" s="840"/>
      <c r="BC11" s="840"/>
      <c r="BD11" s="840"/>
    </row>
    <row r="12" spans="1:57" ht="20.25" customHeight="1" thickBot="1" x14ac:dyDescent="0.25">
      <c r="A12" s="362"/>
      <c r="B12" s="812"/>
      <c r="C12" s="817"/>
      <c r="D12" s="818"/>
      <c r="E12" s="821"/>
      <c r="F12" s="818"/>
      <c r="G12" s="821"/>
      <c r="H12" s="817"/>
      <c r="I12" s="817"/>
      <c r="J12" s="817"/>
      <c r="K12" s="818"/>
      <c r="L12" s="821"/>
      <c r="M12" s="817"/>
      <c r="N12" s="817"/>
      <c r="O12" s="824"/>
      <c r="P12" s="370" t="str">
        <f>IF(P11=1,"日",IF(P11=2,"月",IF(P11=3,"火",IF(P11=4,"水",IF(P11=5,"木",IF(P11=6,"金","土"))))))</f>
        <v>月</v>
      </c>
      <c r="Q12" s="371" t="str">
        <f t="shared" ref="Q12:AQ12" si="0">IF(Q11=1,"日",IF(Q11=2,"月",IF(Q11=3,"火",IF(Q11=4,"水",IF(Q11=5,"木",IF(Q11=6,"金","土"))))))</f>
        <v>火</v>
      </c>
      <c r="R12" s="371" t="str">
        <f t="shared" si="0"/>
        <v>水</v>
      </c>
      <c r="S12" s="371" t="str">
        <f t="shared" si="0"/>
        <v>木</v>
      </c>
      <c r="T12" s="371" t="str">
        <f t="shared" si="0"/>
        <v>金</v>
      </c>
      <c r="U12" s="371" t="str">
        <f t="shared" si="0"/>
        <v>土</v>
      </c>
      <c r="V12" s="372" t="str">
        <f t="shared" si="0"/>
        <v>日</v>
      </c>
      <c r="W12" s="370" t="str">
        <f t="shared" si="0"/>
        <v>月</v>
      </c>
      <c r="X12" s="371" t="str">
        <f t="shared" si="0"/>
        <v>火</v>
      </c>
      <c r="Y12" s="371" t="str">
        <f t="shared" si="0"/>
        <v>水</v>
      </c>
      <c r="Z12" s="371" t="str">
        <f t="shared" si="0"/>
        <v>木</v>
      </c>
      <c r="AA12" s="371" t="str">
        <f t="shared" si="0"/>
        <v>金</v>
      </c>
      <c r="AB12" s="371" t="str">
        <f t="shared" si="0"/>
        <v>土</v>
      </c>
      <c r="AC12" s="372" t="str">
        <f t="shared" si="0"/>
        <v>日</v>
      </c>
      <c r="AD12" s="370" t="str">
        <f t="shared" si="0"/>
        <v>月</v>
      </c>
      <c r="AE12" s="371" t="str">
        <f t="shared" si="0"/>
        <v>火</v>
      </c>
      <c r="AF12" s="371" t="str">
        <f t="shared" si="0"/>
        <v>水</v>
      </c>
      <c r="AG12" s="371" t="str">
        <f t="shared" si="0"/>
        <v>木</v>
      </c>
      <c r="AH12" s="371" t="str">
        <f t="shared" si="0"/>
        <v>金</v>
      </c>
      <c r="AI12" s="371" t="str">
        <f t="shared" si="0"/>
        <v>土</v>
      </c>
      <c r="AJ12" s="372" t="str">
        <f t="shared" si="0"/>
        <v>日</v>
      </c>
      <c r="AK12" s="370" t="str">
        <f t="shared" si="0"/>
        <v>月</v>
      </c>
      <c r="AL12" s="371" t="str">
        <f t="shared" si="0"/>
        <v>火</v>
      </c>
      <c r="AM12" s="371" t="str">
        <f t="shared" si="0"/>
        <v>水</v>
      </c>
      <c r="AN12" s="371" t="str">
        <f t="shared" si="0"/>
        <v>木</v>
      </c>
      <c r="AO12" s="371" t="str">
        <f t="shared" si="0"/>
        <v>金</v>
      </c>
      <c r="AP12" s="371" t="str">
        <f t="shared" si="0"/>
        <v>土</v>
      </c>
      <c r="AQ12" s="372" t="str">
        <f t="shared" si="0"/>
        <v>日</v>
      </c>
      <c r="AR12" s="371" t="str">
        <f>IF(AR11=1,"日",IF(AR11=2,"月",IF(AR11=3,"火",IF(AR11=4,"水",IF(AR11=5,"木",IF(AR11=6,"金",IF(AR11=0,"","土")))))))</f>
        <v/>
      </c>
      <c r="AS12" s="371" t="str">
        <f>IF(AS11=1,"日",IF(AS11=2,"月",IF(AS11=3,"火",IF(AS11=4,"水",IF(AS11=5,"木",IF(AS11=6,"金",IF(AS11=0,"","土")))))))</f>
        <v/>
      </c>
      <c r="AT12" s="371" t="str">
        <f>IF(AT11=1,"日",IF(AT11=2,"月",IF(AT11=3,"火",IF(AT11=4,"水",IF(AT11=5,"木",IF(AT11=6,"金",IF(AT11=0,"","土")))))))</f>
        <v/>
      </c>
      <c r="AU12" s="837"/>
      <c r="AV12" s="838"/>
      <c r="AW12" s="837"/>
      <c r="AX12" s="838"/>
      <c r="AY12" s="840"/>
      <c r="AZ12" s="840"/>
      <c r="BA12" s="840"/>
      <c r="BB12" s="840"/>
      <c r="BC12" s="840"/>
      <c r="BD12" s="840"/>
    </row>
    <row r="13" spans="1:57" ht="40" customHeight="1" x14ac:dyDescent="0.2">
      <c r="A13" s="362"/>
      <c r="B13" s="373">
        <v>1</v>
      </c>
      <c r="C13" s="796" t="s">
        <v>114</v>
      </c>
      <c r="D13" s="797"/>
      <c r="E13" s="798" t="s">
        <v>115</v>
      </c>
      <c r="F13" s="799"/>
      <c r="G13" s="800" t="s">
        <v>116</v>
      </c>
      <c r="H13" s="801"/>
      <c r="I13" s="801"/>
      <c r="J13" s="801"/>
      <c r="K13" s="802"/>
      <c r="L13" s="803" t="s">
        <v>117</v>
      </c>
      <c r="M13" s="804"/>
      <c r="N13" s="804"/>
      <c r="O13" s="805"/>
      <c r="P13" s="374">
        <v>8</v>
      </c>
      <c r="Q13" s="375">
        <v>8</v>
      </c>
      <c r="R13" s="375">
        <v>8</v>
      </c>
      <c r="S13" s="375"/>
      <c r="T13" s="375"/>
      <c r="U13" s="375">
        <v>8</v>
      </c>
      <c r="V13" s="376">
        <v>8</v>
      </c>
      <c r="W13" s="374">
        <v>8</v>
      </c>
      <c r="X13" s="375">
        <v>8</v>
      </c>
      <c r="Y13" s="375">
        <v>8</v>
      </c>
      <c r="Z13" s="375"/>
      <c r="AA13" s="375"/>
      <c r="AB13" s="375">
        <v>8</v>
      </c>
      <c r="AC13" s="376">
        <v>8</v>
      </c>
      <c r="AD13" s="374">
        <v>8</v>
      </c>
      <c r="AE13" s="375">
        <v>8</v>
      </c>
      <c r="AF13" s="375">
        <v>8</v>
      </c>
      <c r="AG13" s="375"/>
      <c r="AH13" s="375"/>
      <c r="AI13" s="375">
        <v>8</v>
      </c>
      <c r="AJ13" s="376">
        <v>8</v>
      </c>
      <c r="AK13" s="374">
        <v>8</v>
      </c>
      <c r="AL13" s="375">
        <v>8</v>
      </c>
      <c r="AM13" s="375">
        <v>8</v>
      </c>
      <c r="AN13" s="375"/>
      <c r="AO13" s="375"/>
      <c r="AP13" s="375">
        <v>8</v>
      </c>
      <c r="AQ13" s="376">
        <v>8</v>
      </c>
      <c r="AR13" s="374"/>
      <c r="AS13" s="375"/>
      <c r="AT13" s="376"/>
      <c r="AU13" s="806">
        <f>IF($AZ$3="４週",SUM(P13:AQ13),IF($AZ$3="暦月",SUM(P13:AT13),""))</f>
        <v>160</v>
      </c>
      <c r="AV13" s="807"/>
      <c r="AW13" s="808">
        <f t="shared" ref="AW13:AW30" si="1">IF($AZ$3="４週",AU13/4,IF($AZ$3="暦月",AU13/($AZ$6/7),""))</f>
        <v>40</v>
      </c>
      <c r="AX13" s="809"/>
      <c r="AY13" s="793"/>
      <c r="AZ13" s="794"/>
      <c r="BA13" s="794"/>
      <c r="BB13" s="794"/>
      <c r="BC13" s="794"/>
      <c r="BD13" s="795"/>
    </row>
    <row r="14" spans="1:57" ht="40" customHeight="1" x14ac:dyDescent="0.2">
      <c r="A14" s="362"/>
      <c r="B14" s="377">
        <f t="shared" ref="B14:B30" si="2">B13+1</f>
        <v>2</v>
      </c>
      <c r="C14" s="779" t="s">
        <v>118</v>
      </c>
      <c r="D14" s="780"/>
      <c r="E14" s="781" t="s">
        <v>115</v>
      </c>
      <c r="F14" s="782"/>
      <c r="G14" s="783" t="s">
        <v>119</v>
      </c>
      <c r="H14" s="784"/>
      <c r="I14" s="784"/>
      <c r="J14" s="784"/>
      <c r="K14" s="785"/>
      <c r="L14" s="786" t="s">
        <v>120</v>
      </c>
      <c r="M14" s="787"/>
      <c r="N14" s="787"/>
      <c r="O14" s="788"/>
      <c r="P14" s="378">
        <v>8</v>
      </c>
      <c r="Q14" s="379">
        <v>8</v>
      </c>
      <c r="R14" s="379"/>
      <c r="S14" s="379">
        <v>8</v>
      </c>
      <c r="T14" s="379">
        <v>8</v>
      </c>
      <c r="U14" s="379">
        <v>8</v>
      </c>
      <c r="V14" s="380"/>
      <c r="W14" s="378">
        <v>8</v>
      </c>
      <c r="X14" s="379">
        <v>8</v>
      </c>
      <c r="Y14" s="379"/>
      <c r="Z14" s="379">
        <v>8</v>
      </c>
      <c r="AA14" s="379">
        <v>8</v>
      </c>
      <c r="AB14" s="379">
        <v>8</v>
      </c>
      <c r="AC14" s="380"/>
      <c r="AD14" s="378">
        <v>8</v>
      </c>
      <c r="AE14" s="379">
        <v>8</v>
      </c>
      <c r="AF14" s="379"/>
      <c r="AG14" s="379">
        <v>8</v>
      </c>
      <c r="AH14" s="379">
        <v>8</v>
      </c>
      <c r="AI14" s="379">
        <v>8</v>
      </c>
      <c r="AJ14" s="380"/>
      <c r="AK14" s="378">
        <v>8</v>
      </c>
      <c r="AL14" s="379">
        <v>8</v>
      </c>
      <c r="AM14" s="379"/>
      <c r="AN14" s="379">
        <v>8</v>
      </c>
      <c r="AO14" s="379">
        <v>8</v>
      </c>
      <c r="AP14" s="379">
        <v>8</v>
      </c>
      <c r="AQ14" s="380"/>
      <c r="AR14" s="378"/>
      <c r="AS14" s="379"/>
      <c r="AT14" s="380"/>
      <c r="AU14" s="789">
        <f>IF($AZ$3="４週",SUM(P14:AQ14),IF($AZ$3="暦月",SUM(P14:AT14),""))</f>
        <v>160</v>
      </c>
      <c r="AV14" s="790"/>
      <c r="AW14" s="791">
        <f t="shared" si="1"/>
        <v>40</v>
      </c>
      <c r="AX14" s="792"/>
      <c r="AY14" s="759"/>
      <c r="AZ14" s="760"/>
      <c r="BA14" s="760"/>
      <c r="BB14" s="760"/>
      <c r="BC14" s="760"/>
      <c r="BD14" s="761"/>
    </row>
    <row r="15" spans="1:57" ht="40" customHeight="1" x14ac:dyDescent="0.2">
      <c r="A15" s="362"/>
      <c r="B15" s="377">
        <f t="shared" si="2"/>
        <v>3</v>
      </c>
      <c r="C15" s="779" t="s">
        <v>121</v>
      </c>
      <c r="D15" s="780"/>
      <c r="E15" s="781" t="s">
        <v>115</v>
      </c>
      <c r="F15" s="782"/>
      <c r="G15" s="783" t="s">
        <v>122</v>
      </c>
      <c r="H15" s="784"/>
      <c r="I15" s="784"/>
      <c r="J15" s="784"/>
      <c r="K15" s="785"/>
      <c r="L15" s="786" t="s">
        <v>123</v>
      </c>
      <c r="M15" s="787"/>
      <c r="N15" s="787"/>
      <c r="O15" s="788"/>
      <c r="P15" s="378"/>
      <c r="Q15" s="379">
        <v>8</v>
      </c>
      <c r="R15" s="379">
        <v>8</v>
      </c>
      <c r="S15" s="379"/>
      <c r="T15" s="379">
        <v>8</v>
      </c>
      <c r="U15" s="379">
        <v>8</v>
      </c>
      <c r="V15" s="380">
        <v>8</v>
      </c>
      <c r="W15" s="378"/>
      <c r="X15" s="379">
        <v>8</v>
      </c>
      <c r="Y15" s="379">
        <v>8</v>
      </c>
      <c r="Z15" s="379"/>
      <c r="AA15" s="379">
        <v>8</v>
      </c>
      <c r="AB15" s="379">
        <v>8</v>
      </c>
      <c r="AC15" s="380">
        <v>8</v>
      </c>
      <c r="AD15" s="378"/>
      <c r="AE15" s="379">
        <v>8</v>
      </c>
      <c r="AF15" s="379">
        <v>8</v>
      </c>
      <c r="AG15" s="379"/>
      <c r="AH15" s="379">
        <v>8</v>
      </c>
      <c r="AI15" s="379">
        <v>8</v>
      </c>
      <c r="AJ15" s="380">
        <v>8</v>
      </c>
      <c r="AK15" s="378"/>
      <c r="AL15" s="379">
        <v>8</v>
      </c>
      <c r="AM15" s="379">
        <v>8</v>
      </c>
      <c r="AN15" s="379"/>
      <c r="AO15" s="379">
        <v>8</v>
      </c>
      <c r="AP15" s="379">
        <v>8</v>
      </c>
      <c r="AQ15" s="380">
        <v>8</v>
      </c>
      <c r="AR15" s="378"/>
      <c r="AS15" s="379"/>
      <c r="AT15" s="380"/>
      <c r="AU15" s="789">
        <f>IF($AZ$3="４週",SUM(P15:AQ15),IF($AZ$3="暦月",SUM(P15:AT15),""))</f>
        <v>160</v>
      </c>
      <c r="AV15" s="790"/>
      <c r="AW15" s="791">
        <f t="shared" si="1"/>
        <v>40</v>
      </c>
      <c r="AX15" s="792"/>
      <c r="AY15" s="759"/>
      <c r="AZ15" s="760"/>
      <c r="BA15" s="760"/>
      <c r="BB15" s="760"/>
      <c r="BC15" s="760"/>
      <c r="BD15" s="761"/>
    </row>
    <row r="16" spans="1:57" ht="40" customHeight="1" x14ac:dyDescent="0.2">
      <c r="A16" s="362"/>
      <c r="B16" s="377">
        <f t="shared" si="2"/>
        <v>4</v>
      </c>
      <c r="C16" s="779" t="s">
        <v>118</v>
      </c>
      <c r="D16" s="780"/>
      <c r="E16" s="781" t="s">
        <v>124</v>
      </c>
      <c r="F16" s="782"/>
      <c r="G16" s="783" t="s">
        <v>125</v>
      </c>
      <c r="H16" s="784"/>
      <c r="I16" s="784"/>
      <c r="J16" s="784"/>
      <c r="K16" s="785"/>
      <c r="L16" s="786" t="s">
        <v>126</v>
      </c>
      <c r="M16" s="787"/>
      <c r="N16" s="787"/>
      <c r="O16" s="788"/>
      <c r="P16" s="378">
        <v>4</v>
      </c>
      <c r="Q16" s="379">
        <v>4</v>
      </c>
      <c r="R16" s="379"/>
      <c r="S16" s="379"/>
      <c r="T16" s="379">
        <v>4</v>
      </c>
      <c r="U16" s="379">
        <v>4</v>
      </c>
      <c r="V16" s="380">
        <v>4</v>
      </c>
      <c r="W16" s="378">
        <v>4</v>
      </c>
      <c r="X16" s="379">
        <v>4</v>
      </c>
      <c r="Y16" s="379"/>
      <c r="Z16" s="379"/>
      <c r="AA16" s="379">
        <v>4</v>
      </c>
      <c r="AB16" s="379">
        <v>4</v>
      </c>
      <c r="AC16" s="380">
        <v>4</v>
      </c>
      <c r="AD16" s="378">
        <v>4</v>
      </c>
      <c r="AE16" s="379">
        <v>4</v>
      </c>
      <c r="AF16" s="379"/>
      <c r="AG16" s="379"/>
      <c r="AH16" s="379">
        <v>4</v>
      </c>
      <c r="AI16" s="379">
        <v>4</v>
      </c>
      <c r="AJ16" s="380">
        <v>4</v>
      </c>
      <c r="AK16" s="378">
        <v>4</v>
      </c>
      <c r="AL16" s="379">
        <v>4</v>
      </c>
      <c r="AM16" s="379"/>
      <c r="AN16" s="379"/>
      <c r="AO16" s="379">
        <v>4</v>
      </c>
      <c r="AP16" s="379">
        <v>4</v>
      </c>
      <c r="AQ16" s="380">
        <v>4</v>
      </c>
      <c r="AR16" s="378"/>
      <c r="AS16" s="379"/>
      <c r="AT16" s="380"/>
      <c r="AU16" s="789">
        <f>IF($AZ$3="４週",SUM(P16:AQ16),IF($AZ$3="暦月",SUM(P16:AT16),""))</f>
        <v>80</v>
      </c>
      <c r="AV16" s="790"/>
      <c r="AW16" s="791">
        <f t="shared" si="1"/>
        <v>20</v>
      </c>
      <c r="AX16" s="792"/>
      <c r="AY16" s="759"/>
      <c r="AZ16" s="760"/>
      <c r="BA16" s="760"/>
      <c r="BB16" s="760"/>
      <c r="BC16" s="760"/>
      <c r="BD16" s="761"/>
    </row>
    <row r="17" spans="1:56" ht="40" customHeight="1" x14ac:dyDescent="0.2">
      <c r="A17" s="362"/>
      <c r="B17" s="377">
        <f t="shared" si="2"/>
        <v>5</v>
      </c>
      <c r="C17" s="779" t="s">
        <v>118</v>
      </c>
      <c r="D17" s="780"/>
      <c r="E17" s="781" t="s">
        <v>124</v>
      </c>
      <c r="F17" s="782"/>
      <c r="G17" s="783" t="s">
        <v>125</v>
      </c>
      <c r="H17" s="784"/>
      <c r="I17" s="784"/>
      <c r="J17" s="784"/>
      <c r="K17" s="785"/>
      <c r="L17" s="786" t="s">
        <v>127</v>
      </c>
      <c r="M17" s="787"/>
      <c r="N17" s="787"/>
      <c r="O17" s="788"/>
      <c r="P17" s="378">
        <v>4</v>
      </c>
      <c r="Q17" s="379">
        <v>4</v>
      </c>
      <c r="R17" s="379"/>
      <c r="S17" s="379"/>
      <c r="T17" s="379">
        <v>4</v>
      </c>
      <c r="U17" s="379">
        <v>4</v>
      </c>
      <c r="V17" s="380">
        <v>4</v>
      </c>
      <c r="W17" s="378">
        <v>4</v>
      </c>
      <c r="X17" s="379">
        <v>4</v>
      </c>
      <c r="Y17" s="379"/>
      <c r="Z17" s="379"/>
      <c r="AA17" s="379">
        <v>4</v>
      </c>
      <c r="AB17" s="379">
        <v>4</v>
      </c>
      <c r="AC17" s="380">
        <v>4</v>
      </c>
      <c r="AD17" s="378">
        <v>4</v>
      </c>
      <c r="AE17" s="379">
        <v>4</v>
      </c>
      <c r="AF17" s="379"/>
      <c r="AG17" s="379"/>
      <c r="AH17" s="379">
        <v>4</v>
      </c>
      <c r="AI17" s="379">
        <v>4</v>
      </c>
      <c r="AJ17" s="380">
        <v>4</v>
      </c>
      <c r="AK17" s="378">
        <v>4</v>
      </c>
      <c r="AL17" s="379">
        <v>4</v>
      </c>
      <c r="AM17" s="379"/>
      <c r="AN17" s="379"/>
      <c r="AO17" s="379">
        <v>4</v>
      </c>
      <c r="AP17" s="379">
        <v>4</v>
      </c>
      <c r="AQ17" s="380">
        <v>4</v>
      </c>
      <c r="AR17" s="378"/>
      <c r="AS17" s="379"/>
      <c r="AT17" s="380"/>
      <c r="AU17" s="789">
        <f t="shared" ref="AU17:AU30" si="3">IF($AZ$3="４週",SUM(P17:AQ17),IF($AZ$3="暦月",SUM(P17:AT17),""))</f>
        <v>80</v>
      </c>
      <c r="AV17" s="790"/>
      <c r="AW17" s="791">
        <f t="shared" si="1"/>
        <v>20</v>
      </c>
      <c r="AX17" s="792"/>
      <c r="AY17" s="759"/>
      <c r="AZ17" s="760"/>
      <c r="BA17" s="760"/>
      <c r="BB17" s="760"/>
      <c r="BC17" s="760"/>
      <c r="BD17" s="761"/>
    </row>
    <row r="18" spans="1:56" ht="40" customHeight="1" x14ac:dyDescent="0.2">
      <c r="A18" s="362"/>
      <c r="B18" s="377">
        <f t="shared" si="2"/>
        <v>6</v>
      </c>
      <c r="C18" s="779" t="s">
        <v>118</v>
      </c>
      <c r="D18" s="780"/>
      <c r="E18" s="781" t="s">
        <v>124</v>
      </c>
      <c r="F18" s="782"/>
      <c r="G18" s="783" t="s">
        <v>125</v>
      </c>
      <c r="H18" s="784"/>
      <c r="I18" s="784"/>
      <c r="J18" s="784"/>
      <c r="K18" s="785"/>
      <c r="L18" s="786" t="s">
        <v>128</v>
      </c>
      <c r="M18" s="787"/>
      <c r="N18" s="787"/>
      <c r="O18" s="788"/>
      <c r="P18" s="378"/>
      <c r="Q18" s="379">
        <v>4</v>
      </c>
      <c r="R18" s="379">
        <v>4</v>
      </c>
      <c r="S18" s="379">
        <v>4</v>
      </c>
      <c r="T18" s="379">
        <v>4</v>
      </c>
      <c r="U18" s="379"/>
      <c r="V18" s="380">
        <v>4</v>
      </c>
      <c r="W18" s="378"/>
      <c r="X18" s="379">
        <v>4</v>
      </c>
      <c r="Y18" s="379">
        <v>4</v>
      </c>
      <c r="Z18" s="379">
        <v>4</v>
      </c>
      <c r="AA18" s="379">
        <v>4</v>
      </c>
      <c r="AB18" s="379"/>
      <c r="AC18" s="380">
        <v>4</v>
      </c>
      <c r="AD18" s="378"/>
      <c r="AE18" s="379">
        <v>4</v>
      </c>
      <c r="AF18" s="379">
        <v>4</v>
      </c>
      <c r="AG18" s="379">
        <v>4</v>
      </c>
      <c r="AH18" s="379">
        <v>4</v>
      </c>
      <c r="AI18" s="379"/>
      <c r="AJ18" s="380">
        <v>4</v>
      </c>
      <c r="AK18" s="378"/>
      <c r="AL18" s="379">
        <v>4</v>
      </c>
      <c r="AM18" s="379">
        <v>4</v>
      </c>
      <c r="AN18" s="379">
        <v>4</v>
      </c>
      <c r="AO18" s="379">
        <v>4</v>
      </c>
      <c r="AP18" s="379"/>
      <c r="AQ18" s="380">
        <v>4</v>
      </c>
      <c r="AR18" s="378"/>
      <c r="AS18" s="379"/>
      <c r="AT18" s="380"/>
      <c r="AU18" s="789">
        <f t="shared" si="3"/>
        <v>80</v>
      </c>
      <c r="AV18" s="790"/>
      <c r="AW18" s="791">
        <f t="shared" si="1"/>
        <v>20</v>
      </c>
      <c r="AX18" s="792"/>
      <c r="AY18" s="759"/>
      <c r="AZ18" s="760"/>
      <c r="BA18" s="760"/>
      <c r="BB18" s="760"/>
      <c r="BC18" s="760"/>
      <c r="BD18" s="761"/>
    </row>
    <row r="19" spans="1:56" ht="40" customHeight="1" x14ac:dyDescent="0.2">
      <c r="A19" s="362"/>
      <c r="B19" s="377">
        <f t="shared" si="2"/>
        <v>7</v>
      </c>
      <c r="C19" s="779" t="s">
        <v>118</v>
      </c>
      <c r="D19" s="780"/>
      <c r="E19" s="781" t="s">
        <v>124</v>
      </c>
      <c r="F19" s="782"/>
      <c r="G19" s="783" t="s">
        <v>125</v>
      </c>
      <c r="H19" s="784"/>
      <c r="I19" s="784"/>
      <c r="J19" s="784"/>
      <c r="K19" s="785"/>
      <c r="L19" s="786" t="s">
        <v>129</v>
      </c>
      <c r="M19" s="787"/>
      <c r="N19" s="787"/>
      <c r="O19" s="788"/>
      <c r="P19" s="378">
        <v>4</v>
      </c>
      <c r="Q19" s="379"/>
      <c r="R19" s="379">
        <v>4</v>
      </c>
      <c r="S19" s="379">
        <v>4</v>
      </c>
      <c r="T19" s="379"/>
      <c r="U19" s="379">
        <v>4</v>
      </c>
      <c r="V19" s="380">
        <v>4</v>
      </c>
      <c r="W19" s="378">
        <v>4</v>
      </c>
      <c r="X19" s="379"/>
      <c r="Y19" s="379">
        <v>4</v>
      </c>
      <c r="Z19" s="379">
        <v>4</v>
      </c>
      <c r="AA19" s="379"/>
      <c r="AB19" s="379"/>
      <c r="AC19" s="380">
        <v>4</v>
      </c>
      <c r="AD19" s="378">
        <v>4</v>
      </c>
      <c r="AE19" s="379"/>
      <c r="AF19" s="379">
        <v>4</v>
      </c>
      <c r="AG19" s="379">
        <v>4</v>
      </c>
      <c r="AH19" s="379"/>
      <c r="AI19" s="379"/>
      <c r="AJ19" s="380">
        <v>4</v>
      </c>
      <c r="AK19" s="378">
        <v>4</v>
      </c>
      <c r="AL19" s="379"/>
      <c r="AM19" s="379">
        <v>4</v>
      </c>
      <c r="AN19" s="379">
        <v>4</v>
      </c>
      <c r="AO19" s="379"/>
      <c r="AP19" s="379"/>
      <c r="AQ19" s="380">
        <v>4</v>
      </c>
      <c r="AR19" s="378"/>
      <c r="AS19" s="379"/>
      <c r="AT19" s="380"/>
      <c r="AU19" s="789">
        <f>IF($AZ$3="４週",SUM(P19:AQ19),IF($AZ$3="暦月",SUM(P19:AT19),""))</f>
        <v>68</v>
      </c>
      <c r="AV19" s="790"/>
      <c r="AW19" s="791">
        <f t="shared" si="1"/>
        <v>17</v>
      </c>
      <c r="AX19" s="792"/>
      <c r="AY19" s="759"/>
      <c r="AZ19" s="760"/>
      <c r="BA19" s="760"/>
      <c r="BB19" s="760"/>
      <c r="BC19" s="760"/>
      <c r="BD19" s="761"/>
    </row>
    <row r="20" spans="1:56" ht="40" customHeight="1" x14ac:dyDescent="0.2">
      <c r="A20" s="362"/>
      <c r="B20" s="377">
        <f t="shared" si="2"/>
        <v>8</v>
      </c>
      <c r="C20" s="779" t="s">
        <v>118</v>
      </c>
      <c r="D20" s="780"/>
      <c r="E20" s="781" t="s">
        <v>124</v>
      </c>
      <c r="F20" s="782"/>
      <c r="G20" s="783" t="s">
        <v>125</v>
      </c>
      <c r="H20" s="784"/>
      <c r="I20" s="784"/>
      <c r="J20" s="784"/>
      <c r="K20" s="785"/>
      <c r="L20" s="786" t="s">
        <v>130</v>
      </c>
      <c r="M20" s="787"/>
      <c r="N20" s="787"/>
      <c r="O20" s="788"/>
      <c r="P20" s="378">
        <v>4</v>
      </c>
      <c r="Q20" s="379"/>
      <c r="R20" s="379">
        <v>4</v>
      </c>
      <c r="S20" s="379">
        <v>4</v>
      </c>
      <c r="T20" s="379"/>
      <c r="U20" s="379"/>
      <c r="V20" s="380">
        <v>4</v>
      </c>
      <c r="W20" s="378">
        <v>4</v>
      </c>
      <c r="X20" s="379"/>
      <c r="Y20" s="379">
        <v>4</v>
      </c>
      <c r="Z20" s="379">
        <v>4</v>
      </c>
      <c r="AA20" s="379"/>
      <c r="AB20" s="379"/>
      <c r="AC20" s="380">
        <v>4</v>
      </c>
      <c r="AD20" s="378">
        <v>4</v>
      </c>
      <c r="AE20" s="379"/>
      <c r="AF20" s="379">
        <v>4</v>
      </c>
      <c r="AG20" s="379">
        <v>4</v>
      </c>
      <c r="AH20" s="379"/>
      <c r="AI20" s="379"/>
      <c r="AJ20" s="380">
        <v>4</v>
      </c>
      <c r="AK20" s="378">
        <v>4</v>
      </c>
      <c r="AL20" s="379"/>
      <c r="AM20" s="379">
        <v>4</v>
      </c>
      <c r="AN20" s="379">
        <v>4</v>
      </c>
      <c r="AO20" s="379"/>
      <c r="AP20" s="379"/>
      <c r="AQ20" s="380">
        <v>4</v>
      </c>
      <c r="AR20" s="378"/>
      <c r="AS20" s="379"/>
      <c r="AT20" s="380"/>
      <c r="AU20" s="789">
        <f t="shared" si="3"/>
        <v>64</v>
      </c>
      <c r="AV20" s="790"/>
      <c r="AW20" s="791">
        <f t="shared" si="1"/>
        <v>16</v>
      </c>
      <c r="AX20" s="792"/>
      <c r="AY20" s="759"/>
      <c r="AZ20" s="760"/>
      <c r="BA20" s="760"/>
      <c r="BB20" s="760"/>
      <c r="BC20" s="760"/>
      <c r="BD20" s="761"/>
    </row>
    <row r="21" spans="1:56" ht="40" customHeight="1" x14ac:dyDescent="0.2">
      <c r="A21" s="362"/>
      <c r="B21" s="377">
        <f t="shared" si="2"/>
        <v>9</v>
      </c>
      <c r="C21" s="779" t="s">
        <v>118</v>
      </c>
      <c r="D21" s="780"/>
      <c r="E21" s="781" t="s">
        <v>124</v>
      </c>
      <c r="F21" s="782"/>
      <c r="G21" s="783" t="s">
        <v>125</v>
      </c>
      <c r="H21" s="784"/>
      <c r="I21" s="784"/>
      <c r="J21" s="784"/>
      <c r="K21" s="785"/>
      <c r="L21" s="786" t="s">
        <v>131</v>
      </c>
      <c r="M21" s="787"/>
      <c r="N21" s="787"/>
      <c r="O21" s="788"/>
      <c r="P21" s="378">
        <v>4</v>
      </c>
      <c r="Q21" s="379"/>
      <c r="R21" s="379">
        <v>4</v>
      </c>
      <c r="S21" s="379">
        <v>4</v>
      </c>
      <c r="T21" s="379"/>
      <c r="U21" s="379"/>
      <c r="V21" s="380"/>
      <c r="W21" s="378">
        <v>4</v>
      </c>
      <c r="X21" s="379"/>
      <c r="Y21" s="379">
        <v>4</v>
      </c>
      <c r="Z21" s="379">
        <v>4</v>
      </c>
      <c r="AA21" s="379"/>
      <c r="AB21" s="379">
        <v>4</v>
      </c>
      <c r="AC21" s="380"/>
      <c r="AD21" s="378">
        <v>4</v>
      </c>
      <c r="AE21" s="379"/>
      <c r="AF21" s="379">
        <v>4</v>
      </c>
      <c r="AG21" s="379">
        <v>4</v>
      </c>
      <c r="AH21" s="379"/>
      <c r="AI21" s="379">
        <v>4</v>
      </c>
      <c r="AJ21" s="380"/>
      <c r="AK21" s="378">
        <v>4</v>
      </c>
      <c r="AL21" s="379"/>
      <c r="AM21" s="379">
        <v>4</v>
      </c>
      <c r="AN21" s="379">
        <v>4</v>
      </c>
      <c r="AO21" s="379"/>
      <c r="AP21" s="379">
        <v>4</v>
      </c>
      <c r="AQ21" s="380"/>
      <c r="AR21" s="378"/>
      <c r="AS21" s="379"/>
      <c r="AT21" s="380"/>
      <c r="AU21" s="789">
        <f t="shared" si="3"/>
        <v>60</v>
      </c>
      <c r="AV21" s="790"/>
      <c r="AW21" s="791">
        <f t="shared" si="1"/>
        <v>15</v>
      </c>
      <c r="AX21" s="792"/>
      <c r="AY21" s="759"/>
      <c r="AZ21" s="760"/>
      <c r="BA21" s="760"/>
      <c r="BB21" s="760"/>
      <c r="BC21" s="760"/>
      <c r="BD21" s="761"/>
    </row>
    <row r="22" spans="1:56" ht="40" customHeight="1" x14ac:dyDescent="0.2">
      <c r="A22" s="362"/>
      <c r="B22" s="377">
        <f t="shared" si="2"/>
        <v>10</v>
      </c>
      <c r="C22" s="779"/>
      <c r="D22" s="780"/>
      <c r="E22" s="781"/>
      <c r="F22" s="782"/>
      <c r="G22" s="783"/>
      <c r="H22" s="784"/>
      <c r="I22" s="784"/>
      <c r="J22" s="784"/>
      <c r="K22" s="785"/>
      <c r="L22" s="786"/>
      <c r="M22" s="787"/>
      <c r="N22" s="787"/>
      <c r="O22" s="788"/>
      <c r="P22" s="378"/>
      <c r="Q22" s="379"/>
      <c r="R22" s="379"/>
      <c r="S22" s="379"/>
      <c r="T22" s="379"/>
      <c r="U22" s="379"/>
      <c r="V22" s="380"/>
      <c r="W22" s="378"/>
      <c r="X22" s="379"/>
      <c r="Y22" s="379"/>
      <c r="Z22" s="379"/>
      <c r="AA22" s="379"/>
      <c r="AB22" s="379"/>
      <c r="AC22" s="380"/>
      <c r="AD22" s="378"/>
      <c r="AE22" s="379"/>
      <c r="AF22" s="379"/>
      <c r="AG22" s="379"/>
      <c r="AH22" s="379"/>
      <c r="AI22" s="379"/>
      <c r="AJ22" s="380"/>
      <c r="AK22" s="378"/>
      <c r="AL22" s="379"/>
      <c r="AM22" s="379"/>
      <c r="AN22" s="379"/>
      <c r="AO22" s="379"/>
      <c r="AP22" s="379"/>
      <c r="AQ22" s="380"/>
      <c r="AR22" s="378"/>
      <c r="AS22" s="379"/>
      <c r="AT22" s="380"/>
      <c r="AU22" s="789">
        <f t="shared" si="3"/>
        <v>0</v>
      </c>
      <c r="AV22" s="790"/>
      <c r="AW22" s="791">
        <f t="shared" si="1"/>
        <v>0</v>
      </c>
      <c r="AX22" s="792"/>
      <c r="AY22" s="759"/>
      <c r="AZ22" s="760"/>
      <c r="BA22" s="760"/>
      <c r="BB22" s="760"/>
      <c r="BC22" s="760"/>
      <c r="BD22" s="761"/>
    </row>
    <row r="23" spans="1:56" ht="40" customHeight="1" x14ac:dyDescent="0.2">
      <c r="A23" s="362"/>
      <c r="B23" s="377">
        <f t="shared" si="2"/>
        <v>11</v>
      </c>
      <c r="C23" s="779"/>
      <c r="D23" s="780"/>
      <c r="E23" s="781"/>
      <c r="F23" s="782"/>
      <c r="G23" s="783"/>
      <c r="H23" s="784"/>
      <c r="I23" s="784"/>
      <c r="J23" s="784"/>
      <c r="K23" s="785"/>
      <c r="L23" s="786"/>
      <c r="M23" s="787"/>
      <c r="N23" s="787"/>
      <c r="O23" s="788"/>
      <c r="P23" s="378"/>
      <c r="Q23" s="379"/>
      <c r="R23" s="379"/>
      <c r="S23" s="379"/>
      <c r="T23" s="379"/>
      <c r="U23" s="379"/>
      <c r="V23" s="380"/>
      <c r="W23" s="378"/>
      <c r="X23" s="379"/>
      <c r="Y23" s="379"/>
      <c r="Z23" s="379"/>
      <c r="AA23" s="379"/>
      <c r="AB23" s="379"/>
      <c r="AC23" s="380"/>
      <c r="AD23" s="378"/>
      <c r="AE23" s="379"/>
      <c r="AF23" s="379"/>
      <c r="AG23" s="379"/>
      <c r="AH23" s="379"/>
      <c r="AI23" s="379"/>
      <c r="AJ23" s="380"/>
      <c r="AK23" s="378"/>
      <c r="AL23" s="379"/>
      <c r="AM23" s="379"/>
      <c r="AN23" s="379"/>
      <c r="AO23" s="379"/>
      <c r="AP23" s="379"/>
      <c r="AQ23" s="380"/>
      <c r="AR23" s="378"/>
      <c r="AS23" s="379"/>
      <c r="AT23" s="380"/>
      <c r="AU23" s="789">
        <f t="shared" si="3"/>
        <v>0</v>
      </c>
      <c r="AV23" s="790"/>
      <c r="AW23" s="791">
        <f t="shared" si="1"/>
        <v>0</v>
      </c>
      <c r="AX23" s="792"/>
      <c r="AY23" s="759"/>
      <c r="AZ23" s="760"/>
      <c r="BA23" s="760"/>
      <c r="BB23" s="760"/>
      <c r="BC23" s="760"/>
      <c r="BD23" s="761"/>
    </row>
    <row r="24" spans="1:56" ht="40" customHeight="1" x14ac:dyDescent="0.2">
      <c r="A24" s="362"/>
      <c r="B24" s="377">
        <f t="shared" si="2"/>
        <v>12</v>
      </c>
      <c r="C24" s="779"/>
      <c r="D24" s="780"/>
      <c r="E24" s="781"/>
      <c r="F24" s="782"/>
      <c r="G24" s="783"/>
      <c r="H24" s="784"/>
      <c r="I24" s="784"/>
      <c r="J24" s="784"/>
      <c r="K24" s="785"/>
      <c r="L24" s="786"/>
      <c r="M24" s="787"/>
      <c r="N24" s="787"/>
      <c r="O24" s="788"/>
      <c r="P24" s="378"/>
      <c r="Q24" s="379"/>
      <c r="R24" s="379"/>
      <c r="S24" s="379"/>
      <c r="T24" s="379"/>
      <c r="U24" s="379"/>
      <c r="V24" s="380"/>
      <c r="W24" s="378"/>
      <c r="X24" s="379"/>
      <c r="Y24" s="379"/>
      <c r="Z24" s="379"/>
      <c r="AA24" s="379"/>
      <c r="AB24" s="379"/>
      <c r="AC24" s="380"/>
      <c r="AD24" s="378"/>
      <c r="AE24" s="379"/>
      <c r="AF24" s="379"/>
      <c r="AG24" s="379"/>
      <c r="AH24" s="379"/>
      <c r="AI24" s="379"/>
      <c r="AJ24" s="380"/>
      <c r="AK24" s="378"/>
      <c r="AL24" s="379"/>
      <c r="AM24" s="379"/>
      <c r="AN24" s="379"/>
      <c r="AO24" s="379"/>
      <c r="AP24" s="379"/>
      <c r="AQ24" s="380"/>
      <c r="AR24" s="378"/>
      <c r="AS24" s="379"/>
      <c r="AT24" s="380"/>
      <c r="AU24" s="789">
        <f t="shared" si="3"/>
        <v>0</v>
      </c>
      <c r="AV24" s="790"/>
      <c r="AW24" s="791">
        <f t="shared" si="1"/>
        <v>0</v>
      </c>
      <c r="AX24" s="792"/>
      <c r="AY24" s="759"/>
      <c r="AZ24" s="760"/>
      <c r="BA24" s="760"/>
      <c r="BB24" s="760"/>
      <c r="BC24" s="760"/>
      <c r="BD24" s="761"/>
    </row>
    <row r="25" spans="1:56" ht="40" customHeight="1" x14ac:dyDescent="0.2">
      <c r="A25" s="362"/>
      <c r="B25" s="377">
        <f t="shared" si="2"/>
        <v>13</v>
      </c>
      <c r="C25" s="779"/>
      <c r="D25" s="780"/>
      <c r="E25" s="781"/>
      <c r="F25" s="782"/>
      <c r="G25" s="783"/>
      <c r="H25" s="784"/>
      <c r="I25" s="784"/>
      <c r="J25" s="784"/>
      <c r="K25" s="785"/>
      <c r="L25" s="786"/>
      <c r="M25" s="787"/>
      <c r="N25" s="787"/>
      <c r="O25" s="788"/>
      <c r="P25" s="378"/>
      <c r="Q25" s="379"/>
      <c r="R25" s="379"/>
      <c r="S25" s="379"/>
      <c r="T25" s="379"/>
      <c r="U25" s="379"/>
      <c r="V25" s="380"/>
      <c r="W25" s="378"/>
      <c r="X25" s="379"/>
      <c r="Y25" s="379"/>
      <c r="Z25" s="379"/>
      <c r="AA25" s="379"/>
      <c r="AB25" s="379"/>
      <c r="AC25" s="380"/>
      <c r="AD25" s="378"/>
      <c r="AE25" s="379"/>
      <c r="AF25" s="379"/>
      <c r="AG25" s="379"/>
      <c r="AH25" s="379"/>
      <c r="AI25" s="379"/>
      <c r="AJ25" s="380"/>
      <c r="AK25" s="378"/>
      <c r="AL25" s="379"/>
      <c r="AM25" s="379"/>
      <c r="AN25" s="379"/>
      <c r="AO25" s="379"/>
      <c r="AP25" s="379"/>
      <c r="AQ25" s="380"/>
      <c r="AR25" s="378"/>
      <c r="AS25" s="379"/>
      <c r="AT25" s="380"/>
      <c r="AU25" s="789">
        <f t="shared" si="3"/>
        <v>0</v>
      </c>
      <c r="AV25" s="790"/>
      <c r="AW25" s="791">
        <f t="shared" si="1"/>
        <v>0</v>
      </c>
      <c r="AX25" s="792"/>
      <c r="AY25" s="759"/>
      <c r="AZ25" s="760"/>
      <c r="BA25" s="760"/>
      <c r="BB25" s="760"/>
      <c r="BC25" s="760"/>
      <c r="BD25" s="761"/>
    </row>
    <row r="26" spans="1:56" ht="40" customHeight="1" x14ac:dyDescent="0.2">
      <c r="A26" s="362"/>
      <c r="B26" s="377">
        <f t="shared" si="2"/>
        <v>14</v>
      </c>
      <c r="C26" s="779"/>
      <c r="D26" s="780"/>
      <c r="E26" s="781"/>
      <c r="F26" s="782"/>
      <c r="G26" s="783"/>
      <c r="H26" s="784"/>
      <c r="I26" s="784"/>
      <c r="J26" s="784"/>
      <c r="K26" s="785"/>
      <c r="L26" s="786"/>
      <c r="M26" s="787"/>
      <c r="N26" s="787"/>
      <c r="O26" s="788"/>
      <c r="P26" s="378"/>
      <c r="Q26" s="379"/>
      <c r="R26" s="379"/>
      <c r="S26" s="379"/>
      <c r="T26" s="379"/>
      <c r="U26" s="379"/>
      <c r="V26" s="380"/>
      <c r="W26" s="378"/>
      <c r="X26" s="379"/>
      <c r="Y26" s="379"/>
      <c r="Z26" s="379"/>
      <c r="AA26" s="379"/>
      <c r="AB26" s="379"/>
      <c r="AC26" s="380"/>
      <c r="AD26" s="378"/>
      <c r="AE26" s="379"/>
      <c r="AF26" s="379"/>
      <c r="AG26" s="379"/>
      <c r="AH26" s="379"/>
      <c r="AI26" s="379"/>
      <c r="AJ26" s="380"/>
      <c r="AK26" s="378"/>
      <c r="AL26" s="379"/>
      <c r="AM26" s="379"/>
      <c r="AN26" s="379"/>
      <c r="AO26" s="379"/>
      <c r="AP26" s="379"/>
      <c r="AQ26" s="380"/>
      <c r="AR26" s="378"/>
      <c r="AS26" s="379"/>
      <c r="AT26" s="380"/>
      <c r="AU26" s="789">
        <f t="shared" si="3"/>
        <v>0</v>
      </c>
      <c r="AV26" s="790"/>
      <c r="AW26" s="791">
        <f t="shared" si="1"/>
        <v>0</v>
      </c>
      <c r="AX26" s="792"/>
      <c r="AY26" s="759"/>
      <c r="AZ26" s="760"/>
      <c r="BA26" s="760"/>
      <c r="BB26" s="760"/>
      <c r="BC26" s="760"/>
      <c r="BD26" s="761"/>
    </row>
    <row r="27" spans="1:56" ht="40" customHeight="1" x14ac:dyDescent="0.2">
      <c r="A27" s="362"/>
      <c r="B27" s="377">
        <f t="shared" si="2"/>
        <v>15</v>
      </c>
      <c r="C27" s="779"/>
      <c r="D27" s="780"/>
      <c r="E27" s="781"/>
      <c r="F27" s="782"/>
      <c r="G27" s="783"/>
      <c r="H27" s="784"/>
      <c r="I27" s="784"/>
      <c r="J27" s="784"/>
      <c r="K27" s="785"/>
      <c r="L27" s="786"/>
      <c r="M27" s="787"/>
      <c r="N27" s="787"/>
      <c r="O27" s="788"/>
      <c r="P27" s="378"/>
      <c r="Q27" s="379"/>
      <c r="R27" s="379"/>
      <c r="S27" s="379"/>
      <c r="T27" s="379"/>
      <c r="U27" s="379"/>
      <c r="V27" s="380"/>
      <c r="W27" s="378"/>
      <c r="X27" s="379"/>
      <c r="Y27" s="379"/>
      <c r="Z27" s="379"/>
      <c r="AA27" s="379"/>
      <c r="AB27" s="379"/>
      <c r="AC27" s="380"/>
      <c r="AD27" s="378"/>
      <c r="AE27" s="379"/>
      <c r="AF27" s="379"/>
      <c r="AG27" s="379"/>
      <c r="AH27" s="379"/>
      <c r="AI27" s="379"/>
      <c r="AJ27" s="380"/>
      <c r="AK27" s="378"/>
      <c r="AL27" s="379"/>
      <c r="AM27" s="379"/>
      <c r="AN27" s="379"/>
      <c r="AO27" s="379"/>
      <c r="AP27" s="379"/>
      <c r="AQ27" s="380"/>
      <c r="AR27" s="378"/>
      <c r="AS27" s="379"/>
      <c r="AT27" s="380"/>
      <c r="AU27" s="789">
        <f t="shared" si="3"/>
        <v>0</v>
      </c>
      <c r="AV27" s="790"/>
      <c r="AW27" s="791">
        <f t="shared" si="1"/>
        <v>0</v>
      </c>
      <c r="AX27" s="792"/>
      <c r="AY27" s="759"/>
      <c r="AZ27" s="760"/>
      <c r="BA27" s="760"/>
      <c r="BB27" s="760"/>
      <c r="BC27" s="760"/>
      <c r="BD27" s="761"/>
    </row>
    <row r="28" spans="1:56" ht="18.75" customHeight="1" x14ac:dyDescent="0.2">
      <c r="A28" s="362"/>
      <c r="B28" s="377">
        <f t="shared" si="2"/>
        <v>16</v>
      </c>
      <c r="C28" s="779"/>
      <c r="D28" s="780"/>
      <c r="E28" s="781"/>
      <c r="F28" s="782"/>
      <c r="G28" s="783"/>
      <c r="H28" s="784"/>
      <c r="I28" s="784"/>
      <c r="J28" s="784"/>
      <c r="K28" s="785"/>
      <c r="L28" s="786"/>
      <c r="M28" s="787"/>
      <c r="N28" s="787"/>
      <c r="O28" s="788"/>
      <c r="P28" s="378"/>
      <c r="Q28" s="379"/>
      <c r="R28" s="379"/>
      <c r="S28" s="379"/>
      <c r="T28" s="379"/>
      <c r="U28" s="379"/>
      <c r="V28" s="380"/>
      <c r="W28" s="378"/>
      <c r="X28" s="379"/>
      <c r="Y28" s="379"/>
      <c r="Z28" s="379"/>
      <c r="AA28" s="379"/>
      <c r="AB28" s="379"/>
      <c r="AC28" s="380"/>
      <c r="AD28" s="378"/>
      <c r="AE28" s="379"/>
      <c r="AF28" s="379"/>
      <c r="AG28" s="379"/>
      <c r="AH28" s="379"/>
      <c r="AI28" s="379"/>
      <c r="AJ28" s="380"/>
      <c r="AK28" s="378"/>
      <c r="AL28" s="379"/>
      <c r="AM28" s="379"/>
      <c r="AN28" s="379"/>
      <c r="AO28" s="379"/>
      <c r="AP28" s="379"/>
      <c r="AQ28" s="380"/>
      <c r="AR28" s="378"/>
      <c r="AS28" s="379"/>
      <c r="AT28" s="380"/>
      <c r="AU28" s="789">
        <f t="shared" si="3"/>
        <v>0</v>
      </c>
      <c r="AV28" s="790"/>
      <c r="AW28" s="791">
        <f t="shared" si="1"/>
        <v>0</v>
      </c>
      <c r="AX28" s="792"/>
      <c r="AY28" s="759"/>
      <c r="AZ28" s="760"/>
      <c r="BA28" s="760"/>
      <c r="BB28" s="760"/>
      <c r="BC28" s="760"/>
      <c r="BD28" s="761"/>
    </row>
    <row r="29" spans="1:56" ht="21" customHeight="1" x14ac:dyDescent="0.2">
      <c r="A29" s="362"/>
      <c r="B29" s="377">
        <f t="shared" si="2"/>
        <v>17</v>
      </c>
      <c r="C29" s="779"/>
      <c r="D29" s="780"/>
      <c r="E29" s="781"/>
      <c r="F29" s="782"/>
      <c r="G29" s="783"/>
      <c r="H29" s="784"/>
      <c r="I29" s="784"/>
      <c r="J29" s="784"/>
      <c r="K29" s="785"/>
      <c r="L29" s="786"/>
      <c r="M29" s="787"/>
      <c r="N29" s="787"/>
      <c r="O29" s="788"/>
      <c r="P29" s="378"/>
      <c r="Q29" s="379"/>
      <c r="R29" s="379"/>
      <c r="S29" s="379"/>
      <c r="T29" s="379"/>
      <c r="U29" s="379"/>
      <c r="V29" s="380"/>
      <c r="W29" s="378"/>
      <c r="X29" s="379"/>
      <c r="Y29" s="379"/>
      <c r="Z29" s="379"/>
      <c r="AA29" s="379"/>
      <c r="AB29" s="379"/>
      <c r="AC29" s="380"/>
      <c r="AD29" s="378"/>
      <c r="AE29" s="379"/>
      <c r="AF29" s="379"/>
      <c r="AG29" s="379"/>
      <c r="AH29" s="379"/>
      <c r="AI29" s="379"/>
      <c r="AJ29" s="380"/>
      <c r="AK29" s="378"/>
      <c r="AL29" s="379"/>
      <c r="AM29" s="379"/>
      <c r="AN29" s="379"/>
      <c r="AO29" s="379"/>
      <c r="AP29" s="379"/>
      <c r="AQ29" s="380"/>
      <c r="AR29" s="378"/>
      <c r="AS29" s="379"/>
      <c r="AT29" s="380"/>
      <c r="AU29" s="789">
        <f t="shared" si="3"/>
        <v>0</v>
      </c>
      <c r="AV29" s="790"/>
      <c r="AW29" s="791">
        <f t="shared" si="1"/>
        <v>0</v>
      </c>
      <c r="AX29" s="792"/>
      <c r="AY29" s="759"/>
      <c r="AZ29" s="760"/>
      <c r="BA29" s="760"/>
      <c r="BB29" s="760"/>
      <c r="BC29" s="760"/>
      <c r="BD29" s="761"/>
    </row>
    <row r="30" spans="1:56" ht="27" customHeight="1" thickBot="1" x14ac:dyDescent="0.25">
      <c r="A30" s="362"/>
      <c r="B30" s="381">
        <f t="shared" si="2"/>
        <v>18</v>
      </c>
      <c r="C30" s="762"/>
      <c r="D30" s="763"/>
      <c r="E30" s="764"/>
      <c r="F30" s="765"/>
      <c r="G30" s="766"/>
      <c r="H30" s="767"/>
      <c r="I30" s="767"/>
      <c r="J30" s="767"/>
      <c r="K30" s="768"/>
      <c r="L30" s="769"/>
      <c r="M30" s="770"/>
      <c r="N30" s="770"/>
      <c r="O30" s="771"/>
      <c r="P30" s="382"/>
      <c r="Q30" s="383"/>
      <c r="R30" s="383"/>
      <c r="S30" s="383"/>
      <c r="T30" s="383"/>
      <c r="U30" s="383"/>
      <c r="V30" s="384"/>
      <c r="W30" s="382"/>
      <c r="X30" s="383"/>
      <c r="Y30" s="383"/>
      <c r="Z30" s="383"/>
      <c r="AA30" s="383"/>
      <c r="AB30" s="383"/>
      <c r="AC30" s="384"/>
      <c r="AD30" s="382"/>
      <c r="AE30" s="383"/>
      <c r="AF30" s="383"/>
      <c r="AG30" s="383"/>
      <c r="AH30" s="383"/>
      <c r="AI30" s="383"/>
      <c r="AJ30" s="384"/>
      <c r="AK30" s="382"/>
      <c r="AL30" s="383"/>
      <c r="AM30" s="383"/>
      <c r="AN30" s="383"/>
      <c r="AO30" s="383"/>
      <c r="AP30" s="383"/>
      <c r="AQ30" s="384"/>
      <c r="AR30" s="382"/>
      <c r="AS30" s="383"/>
      <c r="AT30" s="384"/>
      <c r="AU30" s="772">
        <f t="shared" si="3"/>
        <v>0</v>
      </c>
      <c r="AV30" s="773"/>
      <c r="AW30" s="774">
        <f t="shared" si="1"/>
        <v>0</v>
      </c>
      <c r="AX30" s="775"/>
      <c r="AY30" s="776"/>
      <c r="AZ30" s="777"/>
      <c r="BA30" s="777"/>
      <c r="BB30" s="777"/>
      <c r="BC30" s="777"/>
      <c r="BD30" s="778"/>
    </row>
    <row r="31" spans="1:56" ht="20.25" customHeight="1" x14ac:dyDescent="0.2">
      <c r="A31" s="362"/>
      <c r="B31" s="362"/>
      <c r="C31" s="385"/>
      <c r="D31" s="386"/>
      <c r="E31" s="387"/>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3"/>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row>
    <row r="32" spans="1:56" ht="20.25" customHeight="1" x14ac:dyDescent="0.2">
      <c r="A32" s="362"/>
      <c r="B32" s="362"/>
      <c r="C32" s="354" t="s">
        <v>60</v>
      </c>
      <c r="D32" s="386"/>
      <c r="E32" s="387"/>
      <c r="F32" s="362"/>
      <c r="G32" s="362"/>
      <c r="H32" s="362"/>
      <c r="I32" s="362"/>
      <c r="J32" s="362"/>
      <c r="K32" s="362"/>
      <c r="L32" s="362"/>
      <c r="M32" s="362"/>
      <c r="N32" s="362"/>
      <c r="O32" s="362"/>
      <c r="P32" s="362"/>
      <c r="Q32" s="354" t="s">
        <v>61</v>
      </c>
      <c r="R32" s="354"/>
      <c r="S32" s="354"/>
      <c r="T32" s="354"/>
      <c r="U32" s="354"/>
      <c r="V32" s="354"/>
      <c r="W32" s="354"/>
      <c r="X32" s="354"/>
      <c r="Y32" s="354"/>
      <c r="Z32" s="354"/>
      <c r="AA32" s="360"/>
      <c r="AB32" s="354"/>
      <c r="AC32" s="354"/>
      <c r="AD32" s="354"/>
      <c r="AE32" s="354"/>
      <c r="AF32" s="354"/>
      <c r="AG32" s="354"/>
      <c r="AH32" s="354"/>
      <c r="AI32" s="354" t="s">
        <v>62</v>
      </c>
      <c r="AJ32" s="354"/>
      <c r="AK32" s="354"/>
      <c r="AL32" s="354"/>
      <c r="AM32" s="354"/>
      <c r="AN32" s="354"/>
      <c r="AO32" s="388"/>
      <c r="AP32" s="388"/>
      <c r="AQ32" s="388"/>
      <c r="AR32" s="388"/>
      <c r="AS32" s="389"/>
      <c r="AT32" s="388"/>
      <c r="AU32" s="388"/>
      <c r="AV32" s="388"/>
      <c r="AW32" s="388"/>
      <c r="AX32" s="362"/>
      <c r="AY32" s="362"/>
      <c r="AZ32" s="362"/>
      <c r="BA32" s="362"/>
      <c r="BB32" s="362"/>
      <c r="BC32" s="362"/>
      <c r="BD32" s="362"/>
    </row>
    <row r="33" spans="1:56" ht="20.25" customHeight="1" x14ac:dyDescent="0.2">
      <c r="A33" s="362"/>
      <c r="B33" s="362"/>
      <c r="C33" s="354" t="s">
        <v>63</v>
      </c>
      <c r="D33" s="386"/>
      <c r="E33" s="387"/>
      <c r="F33" s="362"/>
      <c r="G33" s="362"/>
      <c r="H33" s="362"/>
      <c r="I33" s="362"/>
      <c r="J33" s="362"/>
      <c r="K33" s="362"/>
      <c r="L33" s="862" t="s">
        <v>64</v>
      </c>
      <c r="M33" s="862"/>
      <c r="N33" s="362"/>
      <c r="O33" s="362"/>
      <c r="P33" s="362"/>
      <c r="Q33" s="354"/>
      <c r="R33" s="749" t="s">
        <v>65</v>
      </c>
      <c r="S33" s="749"/>
      <c r="T33" s="749" t="s">
        <v>66</v>
      </c>
      <c r="U33" s="749"/>
      <c r="V33" s="749"/>
      <c r="W33" s="749"/>
      <c r="X33" s="354"/>
      <c r="Y33" s="757" t="s">
        <v>67</v>
      </c>
      <c r="Z33" s="757"/>
      <c r="AA33" s="757"/>
      <c r="AB33" s="757"/>
      <c r="AC33" s="354"/>
      <c r="AD33" s="354"/>
      <c r="AE33" s="390" t="s">
        <v>68</v>
      </c>
      <c r="AF33" s="390"/>
      <c r="AG33" s="354"/>
      <c r="AH33" s="354"/>
      <c r="AI33" s="725" t="s">
        <v>69</v>
      </c>
      <c r="AJ33" s="727"/>
      <c r="AK33" s="725" t="s">
        <v>70</v>
      </c>
      <c r="AL33" s="726"/>
      <c r="AM33" s="726"/>
      <c r="AN33" s="727"/>
      <c r="AO33" s="388"/>
      <c r="AP33" s="388"/>
      <c r="AQ33" s="388"/>
      <c r="AR33" s="388"/>
      <c r="AS33" s="703"/>
      <c r="AT33" s="703"/>
      <c r="AU33" s="388"/>
      <c r="AV33" s="388"/>
      <c r="AW33" s="388"/>
      <c r="AX33" s="362"/>
      <c r="AY33" s="362"/>
      <c r="AZ33" s="362"/>
      <c r="BA33" s="362"/>
      <c r="BB33" s="362"/>
      <c r="BC33" s="362"/>
      <c r="BD33" s="362"/>
    </row>
    <row r="34" spans="1:56" ht="20.25" customHeight="1" x14ac:dyDescent="0.2">
      <c r="A34" s="362"/>
      <c r="B34" s="362"/>
      <c r="C34" s="857"/>
      <c r="D34" s="857"/>
      <c r="E34" s="857"/>
      <c r="F34" s="860">
        <f>IF(AB2=1,10,IF(AB2=2,11,IF(AB2=3,12,AB2-3)))</f>
        <v>1</v>
      </c>
      <c r="G34" s="860"/>
      <c r="H34" s="860">
        <f>IF(AB2=1,11,IF(AB2=2,12,AB2-2))</f>
        <v>2</v>
      </c>
      <c r="I34" s="860"/>
      <c r="J34" s="860">
        <f>IF(AB2=1,12,AB2-1)</f>
        <v>3</v>
      </c>
      <c r="K34" s="860"/>
      <c r="L34" s="861" t="s">
        <v>71</v>
      </c>
      <c r="M34" s="861"/>
      <c r="N34" s="362"/>
      <c r="O34" s="362"/>
      <c r="P34" s="362"/>
      <c r="Q34" s="354"/>
      <c r="R34" s="704"/>
      <c r="S34" s="704"/>
      <c r="T34" s="704" t="s">
        <v>72</v>
      </c>
      <c r="U34" s="704"/>
      <c r="V34" s="704" t="s">
        <v>73</v>
      </c>
      <c r="W34" s="704"/>
      <c r="X34" s="354"/>
      <c r="Y34" s="704" t="s">
        <v>72</v>
      </c>
      <c r="Z34" s="704"/>
      <c r="AA34" s="704" t="s">
        <v>73</v>
      </c>
      <c r="AB34" s="704"/>
      <c r="AC34" s="354"/>
      <c r="AD34" s="354"/>
      <c r="AE34" s="390" t="s">
        <v>74</v>
      </c>
      <c r="AF34" s="390"/>
      <c r="AG34" s="354"/>
      <c r="AH34" s="354"/>
      <c r="AI34" s="725" t="s">
        <v>75</v>
      </c>
      <c r="AJ34" s="727"/>
      <c r="AK34" s="725" t="s">
        <v>76</v>
      </c>
      <c r="AL34" s="726"/>
      <c r="AM34" s="726"/>
      <c r="AN34" s="727"/>
      <c r="AO34" s="391"/>
      <c r="AP34" s="391"/>
      <c r="AQ34" s="388"/>
      <c r="AR34" s="392"/>
      <c r="AS34" s="758"/>
      <c r="AT34" s="758"/>
      <c r="AU34" s="388"/>
      <c r="AV34" s="388"/>
      <c r="AW34" s="388"/>
      <c r="AX34" s="362"/>
      <c r="AY34" s="362"/>
      <c r="AZ34" s="362"/>
      <c r="BA34" s="362"/>
      <c r="BB34" s="362"/>
      <c r="BC34" s="362"/>
      <c r="BD34" s="362"/>
    </row>
    <row r="35" spans="1:56" ht="20.25" customHeight="1" x14ac:dyDescent="0.2">
      <c r="A35" s="362"/>
      <c r="B35" s="362"/>
      <c r="C35" s="857" t="s">
        <v>77</v>
      </c>
      <c r="D35" s="857"/>
      <c r="E35" s="857"/>
      <c r="F35" s="750">
        <v>30</v>
      </c>
      <c r="G35" s="750"/>
      <c r="H35" s="750">
        <v>31</v>
      </c>
      <c r="I35" s="750"/>
      <c r="J35" s="750">
        <v>31</v>
      </c>
      <c r="K35" s="750"/>
      <c r="L35" s="747">
        <f>SUM(F35:K35)</f>
        <v>92</v>
      </c>
      <c r="M35" s="747"/>
      <c r="N35" s="362"/>
      <c r="O35" s="362"/>
      <c r="P35" s="362"/>
      <c r="Q35" s="354"/>
      <c r="R35" s="725" t="s">
        <v>75</v>
      </c>
      <c r="S35" s="727"/>
      <c r="T35" s="849">
        <f>SUMIFS($AU$13:$AV$30,$C$13:$D$30,"訪問介護員",$E$13:$F$30,"A")+SUMIFS($AU$13:$AV$30,$C$13:$D$30,"サービス提供責任者",$E$13:$F$30,"A")</f>
        <v>320</v>
      </c>
      <c r="U35" s="850"/>
      <c r="V35" s="851">
        <f>SUMIFS($AW$13:$AX$30,$C$13:$D$30,"訪問介護員",$E$13:$F$30,"A")+SUMIFS($AW$13:$AX$30,$C$13:$D$30,"サービス提供責任者",$E$13:$F$30,"A")</f>
        <v>80</v>
      </c>
      <c r="W35" s="852"/>
      <c r="X35" s="393"/>
      <c r="Y35" s="853">
        <v>0</v>
      </c>
      <c r="Z35" s="854"/>
      <c r="AA35" s="853">
        <v>0</v>
      </c>
      <c r="AB35" s="854"/>
      <c r="AC35" s="393"/>
      <c r="AD35" s="393"/>
      <c r="AE35" s="853">
        <v>2</v>
      </c>
      <c r="AF35" s="854"/>
      <c r="AG35" s="354"/>
      <c r="AH35" s="354"/>
      <c r="AI35" s="725" t="s">
        <v>78</v>
      </c>
      <c r="AJ35" s="727"/>
      <c r="AK35" s="725" t="s">
        <v>79</v>
      </c>
      <c r="AL35" s="726"/>
      <c r="AM35" s="726"/>
      <c r="AN35" s="727"/>
      <c r="AO35" s="392"/>
      <c r="AP35" s="388"/>
      <c r="AQ35" s="753"/>
      <c r="AR35" s="753"/>
      <c r="AS35" s="753"/>
      <c r="AT35" s="753"/>
      <c r="AU35" s="388"/>
      <c r="AV35" s="388"/>
      <c r="AW35" s="388"/>
      <c r="AX35" s="362"/>
      <c r="AY35" s="362"/>
      <c r="AZ35" s="362"/>
      <c r="BA35" s="362"/>
      <c r="BB35" s="362"/>
      <c r="BC35" s="362"/>
      <c r="BD35" s="362"/>
    </row>
    <row r="36" spans="1:56" ht="20.25" customHeight="1" x14ac:dyDescent="0.2">
      <c r="A36" s="362"/>
      <c r="B36" s="362"/>
      <c r="C36" s="857" t="s">
        <v>80</v>
      </c>
      <c r="D36" s="857"/>
      <c r="E36" s="857"/>
      <c r="F36" s="750">
        <v>15</v>
      </c>
      <c r="G36" s="750"/>
      <c r="H36" s="750">
        <v>16</v>
      </c>
      <c r="I36" s="750"/>
      <c r="J36" s="750">
        <v>15</v>
      </c>
      <c r="K36" s="750"/>
      <c r="L36" s="747">
        <f>SUM(F36:K36)</f>
        <v>46</v>
      </c>
      <c r="M36" s="747"/>
      <c r="N36" s="362"/>
      <c r="O36" s="362"/>
      <c r="P36" s="362"/>
      <c r="Q36" s="354"/>
      <c r="R36" s="725" t="s">
        <v>78</v>
      </c>
      <c r="S36" s="727"/>
      <c r="T36" s="849">
        <f>SUMIFS($AU$13:$AV$30,$C$13:$D$30,"訪問介護員",$E$13:$F$30,"B")+SUMIFS($AU$13:$AV$30,$C$13:$D$30,"サービス提供責任者",$E$13:$F$30,"B")</f>
        <v>0</v>
      </c>
      <c r="U36" s="850"/>
      <c r="V36" s="851">
        <f>SUMIFS($AW$13:$AX$30,$C$13:$D$30,"訪問介護員",$E$13:$F$30,"B")+SUMIFS($AW$13:$AX$30,$C$13:$D$30,"サービス提供責任者",$E$13:$F$30,"B")</f>
        <v>0</v>
      </c>
      <c r="W36" s="852"/>
      <c r="X36" s="393"/>
      <c r="Y36" s="853">
        <v>0</v>
      </c>
      <c r="Z36" s="854"/>
      <c r="AA36" s="853">
        <v>0</v>
      </c>
      <c r="AB36" s="854"/>
      <c r="AC36" s="393"/>
      <c r="AD36" s="393"/>
      <c r="AE36" s="853">
        <v>0</v>
      </c>
      <c r="AF36" s="854"/>
      <c r="AG36" s="354"/>
      <c r="AH36" s="354"/>
      <c r="AI36" s="725" t="s">
        <v>81</v>
      </c>
      <c r="AJ36" s="727"/>
      <c r="AK36" s="725" t="s">
        <v>82</v>
      </c>
      <c r="AL36" s="726"/>
      <c r="AM36" s="726"/>
      <c r="AN36" s="727"/>
      <c r="AO36" s="392"/>
      <c r="AP36" s="388"/>
      <c r="AQ36" s="728"/>
      <c r="AR36" s="728"/>
      <c r="AS36" s="728"/>
      <c r="AT36" s="728"/>
      <c r="AU36" s="388"/>
      <c r="AV36" s="388"/>
      <c r="AW36" s="388"/>
      <c r="AX36" s="362"/>
      <c r="AY36" s="362"/>
      <c r="AZ36" s="362"/>
      <c r="BA36" s="362"/>
      <c r="BB36" s="362"/>
      <c r="BC36" s="362"/>
      <c r="BD36" s="362"/>
    </row>
    <row r="37" spans="1:56" ht="20.25" customHeight="1" x14ac:dyDescent="0.2">
      <c r="A37" s="362"/>
      <c r="B37" s="362"/>
      <c r="C37" s="857" t="s">
        <v>83</v>
      </c>
      <c r="D37" s="857"/>
      <c r="E37" s="857"/>
      <c r="F37" s="750">
        <v>0.3</v>
      </c>
      <c r="G37" s="750"/>
      <c r="H37" s="750">
        <v>0.4</v>
      </c>
      <c r="I37" s="750"/>
      <c r="J37" s="750">
        <v>0.3</v>
      </c>
      <c r="K37" s="750"/>
      <c r="L37" s="747">
        <f>SUM(F37:K37)</f>
        <v>1</v>
      </c>
      <c r="M37" s="747"/>
      <c r="N37" s="362"/>
      <c r="O37" s="394"/>
      <c r="P37" s="362"/>
      <c r="Q37" s="354"/>
      <c r="R37" s="725" t="s">
        <v>81</v>
      </c>
      <c r="S37" s="727"/>
      <c r="T37" s="849">
        <f>SUMIFS($AU$13:$AV$30,$C$13:$D$30,"訪問介護員",$E$13:$F$30,"C")+SUMIFS($AU$13:$AV$30,$C$13:$D$30,"サービス提供責任者",$E$13:$F$30,"C")</f>
        <v>432</v>
      </c>
      <c r="U37" s="850"/>
      <c r="V37" s="851">
        <f>SUMIFS($AW$13:$AX$30,$C$13:$D$30,"訪問介護員",$E$13:$F$30,"C")+SUMIFS($AW$13:$AX$30,$C$13:$D$30,"サービス提供責任者",$E$13:$F$30,"C")</f>
        <v>108</v>
      </c>
      <c r="W37" s="852"/>
      <c r="X37" s="393"/>
      <c r="Y37" s="853">
        <v>432</v>
      </c>
      <c r="Z37" s="854"/>
      <c r="AA37" s="855">
        <v>108</v>
      </c>
      <c r="AB37" s="856"/>
      <c r="AC37" s="393"/>
      <c r="AD37" s="393"/>
      <c r="AE37" s="849" t="s">
        <v>84</v>
      </c>
      <c r="AF37" s="850"/>
      <c r="AG37" s="354"/>
      <c r="AH37" s="354"/>
      <c r="AI37" s="725" t="s">
        <v>85</v>
      </c>
      <c r="AJ37" s="727"/>
      <c r="AK37" s="725" t="s">
        <v>86</v>
      </c>
      <c r="AL37" s="726"/>
      <c r="AM37" s="726"/>
      <c r="AN37" s="727"/>
      <c r="AO37" s="395"/>
      <c r="AP37" s="388"/>
      <c r="AQ37" s="729"/>
      <c r="AR37" s="729"/>
      <c r="AS37" s="732"/>
      <c r="AT37" s="732"/>
      <c r="AU37" s="388"/>
      <c r="AV37" s="388"/>
      <c r="AW37" s="388"/>
      <c r="AX37" s="362"/>
      <c r="AY37" s="362"/>
      <c r="AZ37" s="362"/>
      <c r="BA37" s="362"/>
      <c r="BB37" s="362"/>
      <c r="BC37" s="362"/>
      <c r="BD37" s="362"/>
    </row>
    <row r="38" spans="1:56" ht="20.25" customHeight="1" x14ac:dyDescent="0.2">
      <c r="A38" s="362"/>
      <c r="B38" s="362"/>
      <c r="C38" s="857" t="s">
        <v>71</v>
      </c>
      <c r="D38" s="857"/>
      <c r="E38" s="857"/>
      <c r="F38" s="747">
        <f>SUM(F35:G37)</f>
        <v>45.3</v>
      </c>
      <c r="G38" s="747"/>
      <c r="H38" s="747">
        <f>SUM(H35:I37)</f>
        <v>47.4</v>
      </c>
      <c r="I38" s="747"/>
      <c r="J38" s="747">
        <f>SUM(J35:K37)</f>
        <v>46.3</v>
      </c>
      <c r="K38" s="747"/>
      <c r="L38" s="747">
        <f>SUM(L35:M37)</f>
        <v>139</v>
      </c>
      <c r="M38" s="747"/>
      <c r="N38" s="858"/>
      <c r="O38" s="859"/>
      <c r="P38" s="362"/>
      <c r="Q38" s="354"/>
      <c r="R38" s="725" t="s">
        <v>85</v>
      </c>
      <c r="S38" s="727"/>
      <c r="T38" s="849">
        <f>SUMIFS($AU$13:$AV$30,$C$13:$D$30,"訪問介護員",$E$13:$F$30,"D")+SUMIFS($AU$13:$AV$30,$C$13:$D$30,"サービス提供責任者",$E$13:$F$30,"D")</f>
        <v>0</v>
      </c>
      <c r="U38" s="850"/>
      <c r="V38" s="851">
        <f>SUMIFS($AW$13:$AX$30,$C$13:$D$30,"訪問介護員",$E$13:$F$30,"D")+SUMIFS($AW$13:$AX$30,$C$13:$D$30,"サービス提供責任者",$E$13:$F$30,"D")</f>
        <v>0</v>
      </c>
      <c r="W38" s="852"/>
      <c r="X38" s="393"/>
      <c r="Y38" s="853">
        <v>0</v>
      </c>
      <c r="Z38" s="854"/>
      <c r="AA38" s="855">
        <v>0</v>
      </c>
      <c r="AB38" s="856"/>
      <c r="AC38" s="393"/>
      <c r="AD38" s="393"/>
      <c r="AE38" s="849" t="s">
        <v>84</v>
      </c>
      <c r="AF38" s="850"/>
      <c r="AG38" s="354"/>
      <c r="AH38" s="354"/>
      <c r="AI38" s="354"/>
      <c r="AJ38" s="728"/>
      <c r="AK38" s="728"/>
      <c r="AL38" s="729"/>
      <c r="AM38" s="729"/>
      <c r="AN38" s="732"/>
      <c r="AO38" s="732"/>
      <c r="AP38" s="388"/>
      <c r="AQ38" s="729"/>
      <c r="AR38" s="729"/>
      <c r="AS38" s="732"/>
      <c r="AT38" s="732"/>
      <c r="AU38" s="388"/>
      <c r="AV38" s="388"/>
      <c r="AW38" s="388"/>
      <c r="AX38" s="362"/>
      <c r="AY38" s="362"/>
      <c r="AZ38" s="362"/>
      <c r="BA38" s="362"/>
      <c r="BB38" s="362"/>
      <c r="BC38" s="362"/>
      <c r="BD38" s="362"/>
    </row>
    <row r="39" spans="1:56" ht="20.25" customHeight="1" x14ac:dyDescent="0.2">
      <c r="A39" s="362"/>
      <c r="B39" s="362"/>
      <c r="C39" s="354"/>
      <c r="D39" s="354"/>
      <c r="E39" s="354"/>
      <c r="F39" s="354"/>
      <c r="G39" s="354"/>
      <c r="H39" s="354"/>
      <c r="I39" s="354"/>
      <c r="J39" s="354"/>
      <c r="K39" s="354"/>
      <c r="L39" s="390" t="s">
        <v>87</v>
      </c>
      <c r="M39" s="390"/>
      <c r="N39" s="362"/>
      <c r="O39" s="362"/>
      <c r="P39" s="362"/>
      <c r="Q39" s="354"/>
      <c r="R39" s="725" t="s">
        <v>71</v>
      </c>
      <c r="S39" s="727"/>
      <c r="T39" s="849">
        <f>SUM(T35:U38)</f>
        <v>752</v>
      </c>
      <c r="U39" s="850"/>
      <c r="V39" s="851">
        <f>SUM(V35:W38)</f>
        <v>188</v>
      </c>
      <c r="W39" s="852"/>
      <c r="X39" s="393"/>
      <c r="Y39" s="849">
        <f>SUM(Y35:Z38)</f>
        <v>432</v>
      </c>
      <c r="Z39" s="850"/>
      <c r="AA39" s="849">
        <f>SUM(AA35:AB38)</f>
        <v>108</v>
      </c>
      <c r="AB39" s="850"/>
      <c r="AC39" s="393"/>
      <c r="AD39" s="393"/>
      <c r="AE39" s="849">
        <f>SUM(AE35:AF36)</f>
        <v>2</v>
      </c>
      <c r="AF39" s="850"/>
      <c r="AG39" s="354"/>
      <c r="AH39" s="354"/>
      <c r="AI39" s="354"/>
      <c r="AJ39" s="728"/>
      <c r="AK39" s="728"/>
      <c r="AL39" s="729"/>
      <c r="AM39" s="729"/>
      <c r="AN39" s="731"/>
      <c r="AO39" s="731"/>
      <c r="AP39" s="388"/>
      <c r="AQ39" s="729"/>
      <c r="AR39" s="729"/>
      <c r="AS39" s="732"/>
      <c r="AT39" s="732"/>
      <c r="AU39" s="388"/>
      <c r="AV39" s="388"/>
      <c r="AW39" s="388"/>
      <c r="AX39" s="362"/>
      <c r="AY39" s="362"/>
      <c r="AZ39" s="362"/>
      <c r="BA39" s="362"/>
      <c r="BB39" s="362"/>
      <c r="BC39" s="362"/>
      <c r="BD39" s="362"/>
    </row>
    <row r="40" spans="1:56" ht="20.25" customHeight="1" x14ac:dyDescent="0.2">
      <c r="A40" s="362"/>
      <c r="B40" s="362"/>
      <c r="C40" s="354"/>
      <c r="D40" s="354"/>
      <c r="E40" s="354"/>
      <c r="F40" s="354"/>
      <c r="G40" s="354"/>
      <c r="H40" s="354"/>
      <c r="I40" s="354"/>
      <c r="J40" s="354"/>
      <c r="K40" s="354"/>
      <c r="L40" s="848">
        <f>L38/3</f>
        <v>46.333333333333336</v>
      </c>
      <c r="M40" s="848"/>
      <c r="N40" s="362"/>
      <c r="O40" s="362"/>
      <c r="P40" s="362"/>
      <c r="Q40" s="354"/>
      <c r="R40" s="354"/>
      <c r="S40" s="354"/>
      <c r="T40" s="354"/>
      <c r="U40" s="354"/>
      <c r="V40" s="354"/>
      <c r="W40" s="354"/>
      <c r="X40" s="354"/>
      <c r="Y40" s="354"/>
      <c r="Z40" s="354"/>
      <c r="AA40" s="360"/>
      <c r="AB40" s="354"/>
      <c r="AC40" s="354"/>
      <c r="AD40" s="354"/>
      <c r="AE40" s="354"/>
      <c r="AF40" s="354"/>
      <c r="AG40" s="354"/>
      <c r="AH40" s="354"/>
      <c r="AI40" s="354"/>
      <c r="AJ40" s="388"/>
      <c r="AK40" s="388"/>
      <c r="AL40" s="388"/>
      <c r="AM40" s="388"/>
      <c r="AN40" s="388"/>
      <c r="AO40" s="388"/>
      <c r="AP40" s="388"/>
      <c r="AQ40" s="388"/>
      <c r="AR40" s="388"/>
      <c r="AS40" s="389"/>
      <c r="AT40" s="388"/>
      <c r="AU40" s="388"/>
      <c r="AV40" s="388"/>
      <c r="AW40" s="388"/>
      <c r="AX40" s="362"/>
      <c r="AY40" s="362"/>
      <c r="AZ40" s="362"/>
      <c r="BA40" s="362"/>
      <c r="BB40" s="362"/>
      <c r="BC40" s="362"/>
      <c r="BD40" s="362"/>
    </row>
    <row r="41" spans="1:56" ht="20.25" customHeight="1" x14ac:dyDescent="0.2">
      <c r="A41" s="362"/>
      <c r="B41" s="362"/>
      <c r="C41" s="362"/>
      <c r="D41" s="362"/>
      <c r="E41" s="362"/>
      <c r="F41" s="362"/>
      <c r="G41" s="362"/>
      <c r="H41" s="362"/>
      <c r="I41" s="362"/>
      <c r="J41" s="362"/>
      <c r="K41" s="362"/>
      <c r="L41" s="362"/>
      <c r="M41" s="362"/>
      <c r="N41" s="362"/>
      <c r="O41" s="362"/>
      <c r="P41" s="362"/>
      <c r="Q41" s="354"/>
      <c r="R41" s="360" t="s">
        <v>88</v>
      </c>
      <c r="S41" s="354"/>
      <c r="T41" s="354"/>
      <c r="U41" s="354"/>
      <c r="V41" s="354"/>
      <c r="W41" s="354"/>
      <c r="X41" s="396" t="s">
        <v>89</v>
      </c>
      <c r="Y41" s="714" t="s">
        <v>90</v>
      </c>
      <c r="Z41" s="715"/>
      <c r="AA41" s="397"/>
      <c r="AB41" s="396"/>
      <c r="AC41" s="354"/>
      <c r="AD41" s="354"/>
      <c r="AE41" s="354"/>
      <c r="AF41" s="354"/>
      <c r="AG41" s="354"/>
      <c r="AH41" s="354"/>
      <c r="AI41" s="354"/>
      <c r="AJ41" s="389"/>
      <c r="AK41" s="388"/>
      <c r="AL41" s="388"/>
      <c r="AM41" s="388"/>
      <c r="AN41" s="388"/>
      <c r="AO41" s="388"/>
      <c r="AP41" s="388"/>
      <c r="AQ41" s="388"/>
      <c r="AR41" s="388"/>
      <c r="AS41" s="398"/>
      <c r="AT41" s="398"/>
      <c r="AU41" s="388"/>
      <c r="AV41" s="388"/>
      <c r="AW41" s="388"/>
      <c r="AX41" s="362"/>
      <c r="AY41" s="362"/>
      <c r="AZ41" s="362"/>
      <c r="BA41" s="362"/>
      <c r="BB41" s="362"/>
      <c r="BC41" s="362"/>
      <c r="BD41" s="362"/>
    </row>
    <row r="42" spans="1:56" ht="20.25" customHeight="1" x14ac:dyDescent="0.25">
      <c r="A42" s="362"/>
      <c r="B42" s="362"/>
      <c r="C42" s="344"/>
      <c r="D42" s="399"/>
      <c r="E42" s="399"/>
      <c r="F42" s="354"/>
      <c r="G42" s="354"/>
      <c r="H42" s="354"/>
      <c r="I42" s="354"/>
      <c r="J42" s="354"/>
      <c r="K42" s="354"/>
      <c r="L42" s="400" t="s">
        <v>91</v>
      </c>
      <c r="M42" s="360"/>
      <c r="N42" s="360"/>
      <c r="O42" s="401"/>
      <c r="P42" s="362"/>
      <c r="Q42" s="354"/>
      <c r="R42" s="354" t="s">
        <v>92</v>
      </c>
      <c r="S42" s="354"/>
      <c r="T42" s="354"/>
      <c r="U42" s="354"/>
      <c r="V42" s="354"/>
      <c r="W42" s="354" t="s">
        <v>93</v>
      </c>
      <c r="X42" s="354"/>
      <c r="Y42" s="354"/>
      <c r="Z42" s="354"/>
      <c r="AA42" s="360"/>
      <c r="AB42" s="354"/>
      <c r="AC42" s="354"/>
      <c r="AD42" s="354"/>
      <c r="AE42" s="354"/>
      <c r="AF42" s="354"/>
      <c r="AG42" s="354"/>
      <c r="AH42" s="354"/>
      <c r="AI42" s="354"/>
      <c r="AJ42" s="388"/>
      <c r="AK42" s="388"/>
      <c r="AL42" s="388"/>
      <c r="AM42" s="388"/>
      <c r="AN42" s="388"/>
      <c r="AO42" s="388"/>
      <c r="AP42" s="388"/>
      <c r="AQ42" s="388"/>
      <c r="AR42" s="388"/>
      <c r="AS42" s="389"/>
      <c r="AT42" s="388"/>
      <c r="AU42" s="388"/>
      <c r="AV42" s="388"/>
      <c r="AW42" s="388"/>
      <c r="AX42" s="362"/>
      <c r="AY42" s="362"/>
      <c r="AZ42" s="362"/>
      <c r="BA42" s="362"/>
      <c r="BB42" s="362"/>
      <c r="BC42" s="362"/>
      <c r="BD42" s="362"/>
    </row>
    <row r="43" spans="1:56" ht="20.25" customHeight="1" x14ac:dyDescent="0.2">
      <c r="A43" s="362"/>
      <c r="B43" s="362"/>
      <c r="C43" s="402" t="s">
        <v>94</v>
      </c>
      <c r="D43" s="402"/>
      <c r="E43" s="354"/>
      <c r="F43" s="402" t="s">
        <v>95</v>
      </c>
      <c r="G43" s="402"/>
      <c r="H43" s="354"/>
      <c r="I43" s="403"/>
      <c r="J43" s="403"/>
      <c r="K43" s="354"/>
      <c r="L43" s="390" t="s">
        <v>96</v>
      </c>
      <c r="M43" s="390"/>
      <c r="N43" s="390"/>
      <c r="O43" s="354"/>
      <c r="P43" s="362"/>
      <c r="Q43" s="354"/>
      <c r="R43" s="354" t="str">
        <f>IF($Y$41="週","対象時間数（週平均）","対象時間数（当月合計）")</f>
        <v>対象時間数（週平均）</v>
      </c>
      <c r="S43" s="354"/>
      <c r="T43" s="354"/>
      <c r="U43" s="354"/>
      <c r="V43" s="354"/>
      <c r="W43" s="354" t="str">
        <f>IF($Y$41="週","週に勤務すべき時間数","当月に勤務すべき時間数")</f>
        <v>週に勤務すべき時間数</v>
      </c>
      <c r="X43" s="354"/>
      <c r="Y43" s="354"/>
      <c r="Z43" s="354"/>
      <c r="AA43" s="360"/>
      <c r="AB43" s="704" t="s">
        <v>97</v>
      </c>
      <c r="AC43" s="704"/>
      <c r="AD43" s="704"/>
      <c r="AE43" s="704"/>
      <c r="AF43" s="354"/>
      <c r="AG43" s="354"/>
      <c r="AH43" s="354"/>
      <c r="AI43" s="354"/>
      <c r="AJ43" s="388"/>
      <c r="AK43" s="388"/>
      <c r="AL43" s="388"/>
      <c r="AM43" s="388"/>
      <c r="AN43" s="388"/>
      <c r="AO43" s="388"/>
      <c r="AP43" s="388"/>
      <c r="AQ43" s="388"/>
      <c r="AR43" s="388"/>
      <c r="AS43" s="389"/>
      <c r="AT43" s="388"/>
      <c r="AU43" s="388"/>
      <c r="AV43" s="388"/>
      <c r="AW43" s="388"/>
      <c r="AX43" s="362"/>
      <c r="AY43" s="362"/>
      <c r="AZ43" s="362"/>
      <c r="BA43" s="362"/>
      <c r="BB43" s="362"/>
      <c r="BC43" s="362"/>
      <c r="BD43" s="362"/>
    </row>
    <row r="44" spans="1:56" ht="20.25" customHeight="1" x14ac:dyDescent="0.2">
      <c r="A44" s="362"/>
      <c r="B44" s="362"/>
      <c r="C44" s="720">
        <f>L40</f>
        <v>46.333333333333336</v>
      </c>
      <c r="D44" s="721"/>
      <c r="E44" s="404" t="s">
        <v>98</v>
      </c>
      <c r="F44" s="718">
        <v>40</v>
      </c>
      <c r="G44" s="719"/>
      <c r="H44" s="404" t="s">
        <v>99</v>
      </c>
      <c r="I44" s="720">
        <f>C44/F44</f>
        <v>1.1583333333333334</v>
      </c>
      <c r="J44" s="721"/>
      <c r="K44" s="404" t="s">
        <v>100</v>
      </c>
      <c r="L44" s="722">
        <f>IF(C44&lt;40,1,ROUNDUP(I44,1))</f>
        <v>1.2000000000000002</v>
      </c>
      <c r="M44" s="723"/>
      <c r="N44" s="724"/>
      <c r="O44" s="354"/>
      <c r="P44" s="362"/>
      <c r="Q44" s="354"/>
      <c r="R44" s="705">
        <f>IF($Y$41="週",AA39,Y39)</f>
        <v>108</v>
      </c>
      <c r="S44" s="706"/>
      <c r="T44" s="706"/>
      <c r="U44" s="707"/>
      <c r="V44" s="404" t="s">
        <v>98</v>
      </c>
      <c r="W44" s="725">
        <f>IF($Y$41="週",$AV$5,$AZ$5)</f>
        <v>40</v>
      </c>
      <c r="X44" s="726"/>
      <c r="Y44" s="726"/>
      <c r="Z44" s="727"/>
      <c r="AA44" s="404" t="s">
        <v>99</v>
      </c>
      <c r="AB44" s="708">
        <f>ROUNDDOWN(R44/W44,1)</f>
        <v>2.7</v>
      </c>
      <c r="AC44" s="709"/>
      <c r="AD44" s="709"/>
      <c r="AE44" s="710"/>
      <c r="AF44" s="354"/>
      <c r="AG44" s="354"/>
      <c r="AH44" s="354"/>
      <c r="AI44" s="354"/>
      <c r="AJ44" s="730"/>
      <c r="AK44" s="730"/>
      <c r="AL44" s="730"/>
      <c r="AM44" s="730"/>
      <c r="AN44" s="392"/>
      <c r="AO44" s="728"/>
      <c r="AP44" s="728"/>
      <c r="AQ44" s="728"/>
      <c r="AR44" s="728"/>
      <c r="AS44" s="392"/>
      <c r="AT44" s="703"/>
      <c r="AU44" s="703"/>
      <c r="AV44" s="703"/>
      <c r="AW44" s="703"/>
      <c r="AX44" s="362"/>
      <c r="AY44" s="362"/>
      <c r="AZ44" s="362"/>
      <c r="BA44" s="362"/>
      <c r="BB44" s="362"/>
      <c r="BC44" s="362"/>
      <c r="BD44" s="362"/>
    </row>
    <row r="45" spans="1:56" ht="20.25" customHeight="1" x14ac:dyDescent="0.2">
      <c r="A45" s="362"/>
      <c r="B45" s="362"/>
      <c r="C45" s="354"/>
      <c r="D45" s="354"/>
      <c r="E45" s="354"/>
      <c r="F45" s="354"/>
      <c r="G45" s="354"/>
      <c r="H45" s="354"/>
      <c r="I45" s="354"/>
      <c r="J45" s="354"/>
      <c r="K45" s="354"/>
      <c r="L45" s="354" t="s">
        <v>101</v>
      </c>
      <c r="M45" s="354"/>
      <c r="N45" s="354"/>
      <c r="O45" s="354"/>
      <c r="P45" s="362"/>
      <c r="Q45" s="354"/>
      <c r="R45" s="354"/>
      <c r="S45" s="354"/>
      <c r="T45" s="354"/>
      <c r="U45" s="354"/>
      <c r="V45" s="354"/>
      <c r="W45" s="354"/>
      <c r="X45" s="354"/>
      <c r="Y45" s="354"/>
      <c r="Z45" s="354"/>
      <c r="AA45" s="360"/>
      <c r="AB45" s="354" t="s">
        <v>102</v>
      </c>
      <c r="AC45" s="354"/>
      <c r="AD45" s="354"/>
      <c r="AE45" s="354"/>
      <c r="AF45" s="354"/>
      <c r="AG45" s="354"/>
      <c r="AH45" s="354"/>
      <c r="AI45" s="354"/>
      <c r="AJ45" s="388"/>
      <c r="AK45" s="388"/>
      <c r="AL45" s="388"/>
      <c r="AM45" s="388"/>
      <c r="AN45" s="388"/>
      <c r="AO45" s="388"/>
      <c r="AP45" s="388"/>
      <c r="AQ45" s="388"/>
      <c r="AR45" s="388"/>
      <c r="AS45" s="389"/>
      <c r="AT45" s="388"/>
      <c r="AU45" s="388"/>
      <c r="AV45" s="388"/>
      <c r="AW45" s="388"/>
      <c r="AX45" s="362"/>
      <c r="AY45" s="362"/>
      <c r="AZ45" s="362"/>
      <c r="BA45" s="362"/>
      <c r="BB45" s="362"/>
      <c r="BC45" s="362"/>
      <c r="BD45" s="362"/>
    </row>
    <row r="46" spans="1:56" ht="20.25" customHeight="1" x14ac:dyDescent="0.2">
      <c r="A46" s="362"/>
      <c r="B46" s="362"/>
      <c r="C46" s="354" t="s">
        <v>103</v>
      </c>
      <c r="D46" s="354"/>
      <c r="E46" s="354"/>
      <c r="F46" s="354"/>
      <c r="G46" s="354"/>
      <c r="H46" s="354"/>
      <c r="I46" s="354"/>
      <c r="J46" s="354"/>
      <c r="K46" s="354"/>
      <c r="L46" s="354"/>
      <c r="M46" s="354"/>
      <c r="N46" s="354"/>
      <c r="O46" s="354"/>
      <c r="P46" s="362"/>
      <c r="Q46" s="354"/>
      <c r="R46" s="354" t="s">
        <v>104</v>
      </c>
      <c r="S46" s="354"/>
      <c r="T46" s="354"/>
      <c r="U46" s="354"/>
      <c r="V46" s="354"/>
      <c r="W46" s="354"/>
      <c r="X46" s="354"/>
      <c r="Y46" s="354"/>
      <c r="Z46" s="354"/>
      <c r="AA46" s="360"/>
      <c r="AB46" s="354"/>
      <c r="AC46" s="354"/>
      <c r="AD46" s="354"/>
      <c r="AE46" s="354"/>
      <c r="AF46" s="354"/>
      <c r="AG46" s="354"/>
      <c r="AH46" s="354"/>
      <c r="AI46" s="354"/>
      <c r="AJ46" s="354"/>
      <c r="AK46" s="405"/>
      <c r="AL46" s="406"/>
      <c r="AM46" s="406"/>
      <c r="AN46" s="354"/>
      <c r="AO46" s="354"/>
      <c r="AP46" s="354"/>
      <c r="AQ46" s="354"/>
      <c r="AR46" s="354"/>
      <c r="AS46" s="354"/>
      <c r="AT46" s="354"/>
      <c r="AU46" s="354"/>
      <c r="AV46" s="354"/>
      <c r="AW46" s="354"/>
      <c r="AX46" s="362"/>
      <c r="AY46" s="362"/>
      <c r="AZ46" s="362"/>
      <c r="BA46" s="362"/>
      <c r="BB46" s="362"/>
      <c r="BC46" s="362"/>
      <c r="BD46" s="362"/>
    </row>
    <row r="47" spans="1:56" ht="20.25" customHeight="1" x14ac:dyDescent="0.2">
      <c r="A47" s="362"/>
      <c r="B47" s="362"/>
      <c r="C47" s="354"/>
      <c r="D47" s="354" t="s">
        <v>105</v>
      </c>
      <c r="E47" s="354"/>
      <c r="F47" s="354"/>
      <c r="G47" s="354"/>
      <c r="H47" s="354"/>
      <c r="I47" s="354"/>
      <c r="J47" s="354"/>
      <c r="K47" s="354"/>
      <c r="L47" s="354"/>
      <c r="M47" s="354"/>
      <c r="N47" s="354"/>
      <c r="O47" s="354"/>
      <c r="P47" s="362"/>
      <c r="Q47" s="354"/>
      <c r="R47" s="354" t="s">
        <v>68</v>
      </c>
      <c r="S47" s="354"/>
      <c r="T47" s="354"/>
      <c r="U47" s="354"/>
      <c r="V47" s="354"/>
      <c r="W47" s="354"/>
      <c r="X47" s="354"/>
      <c r="Y47" s="354"/>
      <c r="Z47" s="354"/>
      <c r="AA47" s="360"/>
      <c r="AB47" s="404"/>
      <c r="AC47" s="404"/>
      <c r="AD47" s="404"/>
      <c r="AE47" s="404"/>
      <c r="AF47" s="354"/>
      <c r="AG47" s="354"/>
      <c r="AH47" s="354"/>
      <c r="AI47" s="354"/>
      <c r="AJ47" s="354"/>
      <c r="AK47" s="405"/>
      <c r="AL47" s="406"/>
      <c r="AM47" s="406"/>
      <c r="AN47" s="354"/>
      <c r="AO47" s="354"/>
      <c r="AP47" s="354"/>
      <c r="AQ47" s="354"/>
      <c r="AR47" s="354"/>
      <c r="AS47" s="354"/>
      <c r="AT47" s="354"/>
      <c r="AU47" s="354"/>
      <c r="AV47" s="354"/>
      <c r="AW47" s="354"/>
      <c r="AX47" s="362"/>
      <c r="AY47" s="362"/>
      <c r="AZ47" s="362"/>
      <c r="BA47" s="362"/>
      <c r="BB47" s="362"/>
      <c r="BC47" s="362"/>
      <c r="BD47" s="362"/>
    </row>
    <row r="48" spans="1:56" ht="20.25" customHeight="1" x14ac:dyDescent="0.2">
      <c r="A48" s="362"/>
      <c r="B48" s="362"/>
      <c r="C48" s="354" t="s">
        <v>106</v>
      </c>
      <c r="D48" s="354"/>
      <c r="E48" s="354"/>
      <c r="F48" s="354"/>
      <c r="G48" s="354"/>
      <c r="H48" s="354"/>
      <c r="I48" s="354"/>
      <c r="J48" s="354"/>
      <c r="K48" s="354"/>
      <c r="L48" s="354"/>
      <c r="M48" s="354"/>
      <c r="N48" s="354"/>
      <c r="O48" s="354"/>
      <c r="P48" s="362"/>
      <c r="Q48" s="354"/>
      <c r="R48" s="354" t="s">
        <v>107</v>
      </c>
      <c r="S48" s="354"/>
      <c r="T48" s="354"/>
      <c r="U48" s="354"/>
      <c r="V48" s="354"/>
      <c r="W48" s="354" t="s">
        <v>108</v>
      </c>
      <c r="X48" s="354"/>
      <c r="Y48" s="354"/>
      <c r="Z48" s="354"/>
      <c r="AA48" s="354"/>
      <c r="AB48" s="704" t="s">
        <v>71</v>
      </c>
      <c r="AC48" s="704"/>
      <c r="AD48" s="704"/>
      <c r="AE48" s="704"/>
      <c r="AF48" s="354"/>
      <c r="AG48" s="354"/>
      <c r="AH48" s="354"/>
      <c r="AI48" s="354"/>
      <c r="AJ48" s="354"/>
      <c r="AK48" s="405"/>
      <c r="AL48" s="406"/>
      <c r="AM48" s="406"/>
      <c r="AN48" s="354"/>
      <c r="AO48" s="354"/>
      <c r="AP48" s="354"/>
      <c r="AQ48" s="354"/>
      <c r="AR48" s="354"/>
      <c r="AS48" s="354"/>
      <c r="AT48" s="354"/>
      <c r="AU48" s="354"/>
      <c r="AV48" s="354"/>
      <c r="AW48" s="354"/>
      <c r="AX48" s="362"/>
      <c r="AY48" s="362"/>
      <c r="AZ48" s="362"/>
      <c r="BA48" s="362"/>
      <c r="BB48" s="362"/>
      <c r="BC48" s="362"/>
      <c r="BD48" s="362"/>
    </row>
    <row r="49" spans="1:58" ht="20.25" customHeight="1" x14ac:dyDescent="0.2">
      <c r="A49" s="362"/>
      <c r="B49" s="362"/>
      <c r="C49" s="354" t="s">
        <v>109</v>
      </c>
      <c r="D49" s="354"/>
      <c r="E49" s="354"/>
      <c r="F49" s="354"/>
      <c r="G49" s="354"/>
      <c r="H49" s="354"/>
      <c r="I49" s="354"/>
      <c r="J49" s="354"/>
      <c r="K49" s="354"/>
      <c r="L49" s="354"/>
      <c r="M49" s="354"/>
      <c r="N49" s="354"/>
      <c r="O49" s="354"/>
      <c r="P49" s="362"/>
      <c r="Q49" s="354"/>
      <c r="R49" s="725">
        <f>AE39</f>
        <v>2</v>
      </c>
      <c r="S49" s="726"/>
      <c r="T49" s="726"/>
      <c r="U49" s="727"/>
      <c r="V49" s="404" t="s">
        <v>110</v>
      </c>
      <c r="W49" s="708">
        <f>AB44</f>
        <v>2.7</v>
      </c>
      <c r="X49" s="709"/>
      <c r="Y49" s="709"/>
      <c r="Z49" s="710"/>
      <c r="AA49" s="404" t="s">
        <v>99</v>
      </c>
      <c r="AB49" s="711">
        <f>ROUNDDOWN(R49+W49,1)</f>
        <v>4.7</v>
      </c>
      <c r="AC49" s="712"/>
      <c r="AD49" s="712"/>
      <c r="AE49" s="713"/>
      <c r="AF49" s="354"/>
      <c r="AG49" s="354"/>
      <c r="AH49" s="354"/>
      <c r="AI49" s="354"/>
      <c r="AJ49" s="354"/>
      <c r="AK49" s="405"/>
      <c r="AL49" s="406"/>
      <c r="AM49" s="406"/>
      <c r="AN49" s="354"/>
      <c r="AO49" s="354"/>
      <c r="AP49" s="354"/>
      <c r="AQ49" s="354"/>
      <c r="AR49" s="354"/>
      <c r="AS49" s="354"/>
      <c r="AT49" s="354"/>
      <c r="AU49" s="354"/>
      <c r="AV49" s="354"/>
      <c r="AW49" s="354"/>
      <c r="AX49" s="362"/>
      <c r="AY49" s="362"/>
      <c r="AZ49" s="362"/>
      <c r="BA49" s="362"/>
      <c r="BB49" s="362"/>
      <c r="BC49" s="362"/>
      <c r="BD49" s="362"/>
    </row>
    <row r="50" spans="1:58" ht="20.25" customHeight="1" x14ac:dyDescent="0.2">
      <c r="A50" s="362"/>
      <c r="B50" s="362"/>
      <c r="C50" s="354" t="s">
        <v>111</v>
      </c>
      <c r="D50" s="399"/>
      <c r="E50" s="399"/>
      <c r="F50" s="354"/>
      <c r="G50" s="354"/>
      <c r="H50" s="354"/>
      <c r="I50" s="354"/>
      <c r="J50" s="354"/>
      <c r="K50" s="354"/>
      <c r="L50" s="354"/>
      <c r="M50" s="354"/>
      <c r="N50" s="354"/>
      <c r="O50" s="354"/>
      <c r="P50" s="362"/>
      <c r="Q50" s="354"/>
      <c r="R50" s="354"/>
      <c r="S50" s="354"/>
      <c r="T50" s="354"/>
      <c r="U50" s="354"/>
      <c r="V50" s="354"/>
      <c r="W50" s="354"/>
      <c r="X50" s="354"/>
      <c r="Y50" s="354"/>
      <c r="Z50" s="354"/>
      <c r="AA50" s="354"/>
      <c r="AB50" s="354"/>
      <c r="AC50" s="360"/>
      <c r="AD50" s="354"/>
      <c r="AE50" s="354"/>
      <c r="AF50" s="354"/>
      <c r="AG50" s="354"/>
      <c r="AH50" s="354"/>
      <c r="AI50" s="354"/>
      <c r="AJ50" s="354"/>
      <c r="AK50" s="405"/>
      <c r="AL50" s="406"/>
      <c r="AM50" s="406"/>
      <c r="AN50" s="354"/>
      <c r="AO50" s="354"/>
      <c r="AP50" s="354"/>
      <c r="AQ50" s="354"/>
      <c r="AR50" s="354"/>
      <c r="AS50" s="354"/>
      <c r="AT50" s="354"/>
      <c r="AU50" s="354"/>
      <c r="AV50" s="354"/>
      <c r="AW50" s="354"/>
      <c r="AX50" s="362"/>
      <c r="AY50" s="362"/>
      <c r="AZ50" s="362"/>
      <c r="BA50" s="362"/>
      <c r="BB50" s="362"/>
      <c r="BC50" s="362"/>
      <c r="BD50" s="362"/>
    </row>
    <row r="51" spans="1:58" ht="20.25" customHeight="1" x14ac:dyDescent="0.2">
      <c r="C51" s="407"/>
      <c r="D51" s="407"/>
      <c r="T51" s="407"/>
      <c r="AJ51" s="408"/>
      <c r="AK51" s="409"/>
      <c r="AL51" s="409"/>
      <c r="BE51" s="409"/>
    </row>
    <row r="52" spans="1:58" ht="20.25" customHeight="1" x14ac:dyDescent="0.2">
      <c r="C52" s="407"/>
      <c r="D52" s="407"/>
      <c r="U52" s="407"/>
      <c r="AK52" s="408"/>
      <c r="AL52" s="409"/>
      <c r="AM52" s="409"/>
      <c r="BF52" s="409"/>
    </row>
    <row r="53" spans="1:58" ht="20.25" customHeight="1" x14ac:dyDescent="0.2">
      <c r="D53" s="407"/>
      <c r="U53" s="407"/>
      <c r="AK53" s="408"/>
      <c r="AL53" s="409"/>
      <c r="AM53" s="409"/>
      <c r="BF53" s="409"/>
    </row>
    <row r="54" spans="1:58" ht="20.25" customHeight="1" x14ac:dyDescent="0.2">
      <c r="C54" s="407"/>
      <c r="D54" s="407"/>
      <c r="U54" s="407"/>
      <c r="AK54" s="408"/>
      <c r="AL54" s="409"/>
      <c r="AM54" s="409"/>
      <c r="BF54" s="409"/>
    </row>
    <row r="55" spans="1:58" ht="20.25" customHeight="1" x14ac:dyDescent="0.2">
      <c r="C55" s="408"/>
      <c r="D55" s="408"/>
      <c r="E55" s="408"/>
      <c r="F55" s="408"/>
      <c r="G55" s="408"/>
      <c r="H55" s="408"/>
      <c r="I55" s="408"/>
      <c r="J55" s="408"/>
      <c r="K55" s="408"/>
      <c r="L55" s="408"/>
      <c r="M55" s="408"/>
      <c r="N55" s="408"/>
      <c r="O55" s="408"/>
      <c r="P55" s="408"/>
      <c r="Q55" s="408"/>
      <c r="R55" s="408"/>
      <c r="S55" s="408"/>
      <c r="T55" s="408"/>
      <c r="U55" s="409"/>
      <c r="V55" s="409"/>
      <c r="W55" s="408"/>
      <c r="X55" s="408"/>
      <c r="Y55" s="408"/>
      <c r="Z55" s="408"/>
      <c r="AA55" s="408"/>
      <c r="AB55" s="408"/>
      <c r="AC55" s="408"/>
      <c r="AD55" s="408"/>
      <c r="AE55" s="408"/>
      <c r="AF55" s="408"/>
      <c r="AG55" s="408"/>
      <c r="AH55" s="408"/>
      <c r="AI55" s="408"/>
      <c r="AJ55" s="408"/>
      <c r="AK55" s="408"/>
      <c r="AL55" s="409"/>
      <c r="AM55" s="409"/>
      <c r="BF55" s="409"/>
    </row>
    <row r="56" spans="1:58" ht="20.25" customHeight="1" x14ac:dyDescent="0.2">
      <c r="C56" s="408"/>
      <c r="D56" s="408"/>
      <c r="E56" s="408"/>
      <c r="F56" s="408"/>
      <c r="G56" s="408"/>
      <c r="H56" s="408"/>
      <c r="I56" s="408"/>
      <c r="J56" s="408"/>
      <c r="K56" s="408"/>
      <c r="L56" s="408"/>
      <c r="M56" s="408"/>
      <c r="N56" s="408"/>
      <c r="O56" s="408"/>
      <c r="P56" s="408"/>
      <c r="Q56" s="408"/>
      <c r="R56" s="408"/>
      <c r="S56" s="408"/>
      <c r="T56" s="408"/>
      <c r="U56" s="409"/>
      <c r="V56" s="409"/>
      <c r="W56" s="408"/>
      <c r="X56" s="408"/>
      <c r="Y56" s="408"/>
      <c r="Z56" s="408"/>
      <c r="AA56" s="408"/>
      <c r="AB56" s="408"/>
      <c r="AC56" s="408"/>
      <c r="AD56" s="408"/>
      <c r="AE56" s="408"/>
      <c r="AF56" s="408"/>
      <c r="AG56" s="408"/>
      <c r="AH56" s="408"/>
      <c r="AI56" s="408"/>
      <c r="AJ56" s="408"/>
      <c r="AK56" s="408"/>
      <c r="AL56" s="409"/>
      <c r="AM56" s="409"/>
      <c r="BF56" s="409"/>
    </row>
  </sheetData>
  <sheetProtection sheet="1" insertRows="0"/>
  <mergeCells count="258">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3"/>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count="8">
    <dataValidation type="list" allowBlank="1" showInputMessage="1" showErrorMessage="1" sqref="AZ4" xr:uid="{6C451BB4-8F69-4789-BDF3-5EC452579263}">
      <formula1>"予定,実績,予定・実績"</formula1>
    </dataValidation>
    <dataValidation type="list" allowBlank="1" showInputMessage="1" sqref="E13:F30" xr:uid="{E360B5B8-5807-4D5A-8028-66CF91A8FC5B}">
      <formula1>"A, B, C, D"</formula1>
    </dataValidation>
    <dataValidation type="list" errorStyle="warning" allowBlank="1" showInputMessage="1" error="リストにない場合のみ、入力してください。" sqref="G13:K30" xr:uid="{3E6E27D4-68D1-46F7-8774-9D4B66E2D2B5}">
      <formula1>INDIRECT(C13)</formula1>
    </dataValidation>
    <dataValidation type="list" allowBlank="1" showInputMessage="1" sqref="C13:D30" xr:uid="{C7C48B68-01D4-4B72-9F59-DDCF8319BC51}">
      <formula1>職種</formula1>
    </dataValidation>
    <dataValidation type="list" allowBlank="1" showInputMessage="1" showErrorMessage="1" sqref="F44" xr:uid="{79BC8264-0CD1-4C18-9056-70142283EFAB}">
      <formula1>"40,50"</formula1>
    </dataValidation>
    <dataValidation type="decimal" allowBlank="1" showInputMessage="1" showErrorMessage="1" error="入力可能範囲　32～40" sqref="AV5" xr:uid="{7BA0E7C3-A922-41EB-AC8B-EE3736F41ACB}">
      <formula1>32</formula1>
      <formula2>40</formula2>
    </dataValidation>
    <dataValidation type="list" allowBlank="1" showInputMessage="1" showErrorMessage="1" sqref="Y41:Z41" xr:uid="{32FB1C99-FB14-45DA-A74A-429F0E3AE975}">
      <formula1>"週,暦月"</formula1>
    </dataValidation>
    <dataValidation type="list" allowBlank="1" showInputMessage="1" showErrorMessage="1" sqref="AZ3" xr:uid="{CB33B55E-D375-46EB-B40D-5FB49E296A98}">
      <formula1>"４週,暦月"</formula1>
    </dataValidation>
  </dataValidations>
  <printOptions horizontalCentered="1"/>
  <pageMargins left="0.23622047244094491" right="0.23622047244094491" top="0.43307086614173229" bottom="0.27559055118110237" header="0.31496062992125984" footer="0.31496062992125984"/>
  <pageSetup paperSize="9" scale="44"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E04F776A-1BCC-442C-9618-6DDBC8F1159D}">
          <x14:formula1>
            <xm:f>プルダウン・リスト!$C$5:$C$9</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33352-1DAF-47BC-B0BD-102178302C8A}">
  <sheetPr>
    <pageSetUpPr fitToPage="1"/>
  </sheetPr>
  <dimension ref="A1:BC73"/>
  <sheetViews>
    <sheetView view="pageBreakPreview" zoomScaleNormal="100" zoomScaleSheetLayoutView="100" workbookViewId="0">
      <selection activeCell="B42" sqref="B42"/>
    </sheetView>
  </sheetViews>
  <sheetFormatPr defaultColWidth="9" defaultRowHeight="13" x14ac:dyDescent="0.2"/>
  <cols>
    <col min="1" max="2" width="9" style="416"/>
    <col min="3" max="3" width="44.26953125" style="416" customWidth="1"/>
    <col min="4" max="16384" width="9" style="416"/>
  </cols>
  <sheetData>
    <row r="1" spans="1:10" ht="16.5" x14ac:dyDescent="0.2">
      <c r="A1" s="460" t="s">
        <v>132</v>
      </c>
    </row>
    <row r="2" spans="1:10" s="419" customFormat="1" ht="20.25" customHeight="1" x14ac:dyDescent="0.2">
      <c r="A2" s="417" t="s">
        <v>133</v>
      </c>
      <c r="B2" s="417"/>
      <c r="C2" s="418"/>
    </row>
    <row r="3" spans="1:10" s="419" customFormat="1" ht="20.25" customHeight="1" x14ac:dyDescent="0.2">
      <c r="A3" s="418"/>
      <c r="B3" s="418"/>
      <c r="C3" s="418"/>
    </row>
    <row r="4" spans="1:10" s="419" customFormat="1" ht="20.25" customHeight="1" x14ac:dyDescent="0.2">
      <c r="A4" s="420"/>
      <c r="B4" s="418" t="s">
        <v>134</v>
      </c>
      <c r="C4" s="418"/>
      <c r="E4" s="865" t="s">
        <v>135</v>
      </c>
      <c r="F4" s="865"/>
      <c r="G4" s="865"/>
      <c r="H4" s="865"/>
      <c r="I4" s="865"/>
      <c r="J4" s="865"/>
    </row>
    <row r="5" spans="1:10" s="419" customFormat="1" ht="20.25" customHeight="1" x14ac:dyDescent="0.2">
      <c r="A5" s="421"/>
      <c r="B5" s="418" t="s">
        <v>136</v>
      </c>
      <c r="C5" s="418"/>
      <c r="E5" s="865"/>
      <c r="F5" s="865"/>
      <c r="G5" s="865"/>
      <c r="H5" s="865"/>
      <c r="I5" s="865"/>
      <c r="J5" s="865"/>
    </row>
    <row r="6" spans="1:10" s="419" customFormat="1" ht="20.25" customHeight="1" x14ac:dyDescent="0.2">
      <c r="A6" s="422"/>
      <c r="B6" s="418"/>
      <c r="C6" s="418"/>
    </row>
    <row r="7" spans="1:10" s="419" customFormat="1" ht="20.25" customHeight="1" x14ac:dyDescent="0.2">
      <c r="A7" s="422"/>
      <c r="B7" s="418"/>
      <c r="C7" s="418"/>
    </row>
    <row r="8" spans="1:10" s="419" customFormat="1" ht="20.25" customHeight="1" x14ac:dyDescent="0.2">
      <c r="A8" s="418" t="s">
        <v>137</v>
      </c>
      <c r="B8" s="418"/>
      <c r="C8" s="418"/>
    </row>
    <row r="9" spans="1:10" s="419" customFormat="1" ht="20.25" customHeight="1" x14ac:dyDescent="0.2">
      <c r="A9" s="422"/>
      <c r="B9" s="418"/>
      <c r="C9" s="418"/>
    </row>
    <row r="10" spans="1:10" s="419" customFormat="1" ht="20.25" customHeight="1" x14ac:dyDescent="0.2">
      <c r="A10" s="418" t="s">
        <v>138</v>
      </c>
      <c r="B10" s="418"/>
      <c r="C10" s="418"/>
    </row>
    <row r="11" spans="1:10" s="419" customFormat="1" ht="20.25" customHeight="1" x14ac:dyDescent="0.2">
      <c r="A11" s="418"/>
      <c r="B11" s="418"/>
      <c r="C11" s="418"/>
    </row>
    <row r="12" spans="1:10" s="419" customFormat="1" ht="20.25" customHeight="1" x14ac:dyDescent="0.2">
      <c r="A12" s="418" t="s">
        <v>139</v>
      </c>
      <c r="B12" s="418"/>
      <c r="C12" s="418"/>
    </row>
    <row r="13" spans="1:10" s="419" customFormat="1" ht="20.25" customHeight="1" x14ac:dyDescent="0.2">
      <c r="A13" s="418"/>
      <c r="B13" s="418"/>
      <c r="C13" s="418"/>
    </row>
    <row r="14" spans="1:10" s="419" customFormat="1" ht="20.25" customHeight="1" x14ac:dyDescent="0.2">
      <c r="A14" s="418" t="s">
        <v>140</v>
      </c>
      <c r="B14" s="418"/>
      <c r="C14" s="418"/>
    </row>
    <row r="15" spans="1:10" s="419" customFormat="1" ht="20.25" customHeight="1" x14ac:dyDescent="0.2">
      <c r="A15" s="418"/>
      <c r="B15" s="418"/>
      <c r="C15" s="418"/>
    </row>
    <row r="16" spans="1:10" s="419" customFormat="1" ht="20.25" customHeight="1" x14ac:dyDescent="0.2">
      <c r="A16" s="418" t="s">
        <v>141</v>
      </c>
      <c r="B16" s="418"/>
      <c r="C16" s="418"/>
    </row>
    <row r="17" spans="1:3" s="419" customFormat="1" ht="20.25" customHeight="1" x14ac:dyDescent="0.2">
      <c r="A17" s="418" t="s">
        <v>142</v>
      </c>
      <c r="B17" s="418"/>
      <c r="C17" s="418"/>
    </row>
    <row r="18" spans="1:3" s="419" customFormat="1" ht="20.25" customHeight="1" x14ac:dyDescent="0.2">
      <c r="A18" s="418"/>
      <c r="B18" s="418"/>
      <c r="C18" s="418"/>
    </row>
    <row r="19" spans="1:3" s="419" customFormat="1" ht="20.25" customHeight="1" x14ac:dyDescent="0.2">
      <c r="A19" s="418"/>
      <c r="B19" s="423" t="s">
        <v>47</v>
      </c>
      <c r="C19" s="423" t="s">
        <v>143</v>
      </c>
    </row>
    <row r="20" spans="1:3" s="419" customFormat="1" ht="20.25" customHeight="1" x14ac:dyDescent="0.2">
      <c r="A20" s="418"/>
      <c r="B20" s="423">
        <v>1</v>
      </c>
      <c r="C20" s="424" t="s">
        <v>114</v>
      </c>
    </row>
    <row r="21" spans="1:3" s="419" customFormat="1" ht="20.25" customHeight="1" x14ac:dyDescent="0.2">
      <c r="A21" s="418"/>
      <c r="B21" s="423">
        <v>2</v>
      </c>
      <c r="C21" s="424" t="s">
        <v>121</v>
      </c>
    </row>
    <row r="22" spans="1:3" s="419" customFormat="1" ht="20.25" customHeight="1" x14ac:dyDescent="0.2">
      <c r="A22" s="418"/>
      <c r="B22" s="423">
        <v>3</v>
      </c>
      <c r="C22" s="424" t="s">
        <v>144</v>
      </c>
    </row>
    <row r="23" spans="1:3" s="419" customFormat="1" ht="20.25" customHeight="1" x14ac:dyDescent="0.2">
      <c r="A23" s="418"/>
      <c r="B23" s="418"/>
      <c r="C23" s="418"/>
    </row>
    <row r="24" spans="1:3" s="419" customFormat="1" ht="20.25" customHeight="1" x14ac:dyDescent="0.2">
      <c r="A24" s="418"/>
      <c r="B24" s="418" t="s">
        <v>145</v>
      </c>
      <c r="C24" s="418"/>
    </row>
    <row r="25" spans="1:3" s="419" customFormat="1" ht="20.25" customHeight="1" x14ac:dyDescent="0.2">
      <c r="A25" s="418"/>
      <c r="B25" s="418"/>
      <c r="C25" s="418"/>
    </row>
    <row r="26" spans="1:3" s="419" customFormat="1" ht="20.25" customHeight="1" x14ac:dyDescent="0.2">
      <c r="A26" s="418" t="s">
        <v>146</v>
      </c>
      <c r="B26" s="418"/>
      <c r="C26" s="418"/>
    </row>
    <row r="27" spans="1:3" s="419" customFormat="1" ht="20.25" customHeight="1" x14ac:dyDescent="0.2">
      <c r="A27" s="418" t="s">
        <v>147</v>
      </c>
      <c r="B27" s="418"/>
      <c r="C27" s="418"/>
    </row>
    <row r="28" spans="1:3" s="419" customFormat="1" ht="20.25" customHeight="1" x14ac:dyDescent="0.2">
      <c r="A28" s="418"/>
      <c r="B28" s="418"/>
      <c r="C28" s="418"/>
    </row>
    <row r="29" spans="1:3" s="419" customFormat="1" ht="20.25" customHeight="1" x14ac:dyDescent="0.2">
      <c r="A29" s="418"/>
      <c r="B29" s="423" t="s">
        <v>69</v>
      </c>
      <c r="C29" s="423" t="s">
        <v>70</v>
      </c>
    </row>
    <row r="30" spans="1:3" s="419" customFormat="1" ht="20.25" customHeight="1" x14ac:dyDescent="0.2">
      <c r="A30" s="418"/>
      <c r="B30" s="423" t="s">
        <v>75</v>
      </c>
      <c r="C30" s="424" t="s">
        <v>76</v>
      </c>
    </row>
    <row r="31" spans="1:3" s="419" customFormat="1" ht="20.25" customHeight="1" x14ac:dyDescent="0.2">
      <c r="A31" s="418"/>
      <c r="B31" s="423" t="s">
        <v>78</v>
      </c>
      <c r="C31" s="424" t="s">
        <v>79</v>
      </c>
    </row>
    <row r="32" spans="1:3" s="419" customFormat="1" ht="20.25" customHeight="1" x14ac:dyDescent="0.2">
      <c r="A32" s="418"/>
      <c r="B32" s="423" t="s">
        <v>81</v>
      </c>
      <c r="C32" s="424" t="s">
        <v>82</v>
      </c>
    </row>
    <row r="33" spans="1:55" s="419" customFormat="1" ht="20.25" customHeight="1" x14ac:dyDescent="0.2">
      <c r="A33" s="418"/>
      <c r="B33" s="423" t="s">
        <v>85</v>
      </c>
      <c r="C33" s="424" t="s">
        <v>86</v>
      </c>
    </row>
    <row r="34" spans="1:55" s="419" customFormat="1" ht="20.25" customHeight="1" x14ac:dyDescent="0.2">
      <c r="A34" s="418"/>
      <c r="B34" s="418"/>
      <c r="C34" s="418"/>
    </row>
    <row r="35" spans="1:55" s="419" customFormat="1" ht="20.25" customHeight="1" x14ac:dyDescent="0.2">
      <c r="A35" s="418"/>
      <c r="B35" s="425" t="s">
        <v>148</v>
      </c>
      <c r="C35" s="418"/>
    </row>
    <row r="36" spans="1:55" s="419" customFormat="1" ht="20.25" customHeight="1" x14ac:dyDescent="0.2">
      <c r="B36" s="418" t="s">
        <v>149</v>
      </c>
      <c r="E36" s="425"/>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6"/>
      <c r="AR36" s="426"/>
      <c r="AS36" s="426"/>
      <c r="AT36" s="426"/>
      <c r="AU36" s="426"/>
      <c r="AV36" s="426"/>
      <c r="AW36" s="426"/>
      <c r="AX36" s="426"/>
      <c r="AY36" s="426"/>
      <c r="AZ36" s="426"/>
      <c r="BA36" s="426"/>
      <c r="BB36" s="426"/>
      <c r="BC36" s="426"/>
    </row>
    <row r="37" spans="1:55" s="419" customFormat="1" ht="20.25" customHeight="1" x14ac:dyDescent="0.2">
      <c r="B37" s="418" t="s">
        <v>150</v>
      </c>
      <c r="E37" s="418"/>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6"/>
      <c r="AV37" s="426"/>
      <c r="AW37" s="426"/>
      <c r="AX37" s="426"/>
      <c r="AY37" s="426"/>
      <c r="AZ37" s="426"/>
      <c r="BA37" s="426"/>
      <c r="BB37" s="426"/>
      <c r="BC37" s="426"/>
    </row>
    <row r="38" spans="1:55" s="419" customFormat="1" ht="20.25" customHeight="1" x14ac:dyDescent="0.2">
      <c r="E38" s="418"/>
    </row>
    <row r="39" spans="1:55" s="419" customFormat="1" ht="20.25" customHeight="1" x14ac:dyDescent="0.2">
      <c r="A39" s="418"/>
      <c r="B39" s="418"/>
      <c r="C39" s="418"/>
      <c r="D39" s="425"/>
      <c r="E39" s="427"/>
      <c r="F39" s="427"/>
      <c r="G39" s="427"/>
      <c r="J39" s="427"/>
      <c r="K39" s="427"/>
      <c r="L39" s="427"/>
      <c r="R39" s="427"/>
      <c r="S39" s="427"/>
      <c r="T39" s="427"/>
      <c r="W39" s="427"/>
      <c r="X39" s="427"/>
      <c r="Y39" s="427"/>
    </row>
    <row r="40" spans="1:55" s="419" customFormat="1" ht="20.25" customHeight="1" x14ac:dyDescent="0.2">
      <c r="A40" s="418" t="s">
        <v>151</v>
      </c>
      <c r="B40" s="418"/>
      <c r="C40" s="418"/>
    </row>
    <row r="41" spans="1:55" s="419" customFormat="1" ht="20.25" customHeight="1" x14ac:dyDescent="0.2">
      <c r="A41" s="418" t="s">
        <v>152</v>
      </c>
      <c r="B41" s="418"/>
      <c r="C41" s="418"/>
    </row>
    <row r="42" spans="1:55" s="419" customFormat="1" ht="20.25" customHeight="1" x14ac:dyDescent="0.2">
      <c r="A42" s="428" t="s">
        <v>721</v>
      </c>
      <c r="D42" s="429"/>
      <c r="E42" s="430"/>
      <c r="F42" s="427"/>
      <c r="G42" s="427"/>
      <c r="H42" s="427"/>
      <c r="I42" s="427"/>
      <c r="K42" s="427"/>
      <c r="M42" s="427"/>
      <c r="N42" s="427"/>
      <c r="O42" s="427"/>
      <c r="P42" s="427"/>
      <c r="Q42" s="427"/>
      <c r="S42" s="427"/>
      <c r="U42" s="427"/>
      <c r="V42" s="427"/>
      <c r="X42" s="427"/>
      <c r="Z42" s="427"/>
      <c r="AA42" s="427"/>
      <c r="AB42" s="427"/>
      <c r="AC42" s="427"/>
      <c r="AD42" s="427"/>
      <c r="AF42" s="425"/>
      <c r="AH42" s="427"/>
      <c r="AM42" s="427"/>
    </row>
    <row r="43" spans="1:55" s="419" customFormat="1" ht="20.25" customHeight="1" x14ac:dyDescent="0.2">
      <c r="C43" s="428"/>
      <c r="D43" s="429"/>
      <c r="E43" s="430"/>
      <c r="F43" s="427"/>
      <c r="G43" s="427"/>
      <c r="H43" s="427"/>
      <c r="I43" s="427"/>
      <c r="K43" s="427"/>
      <c r="M43" s="427"/>
      <c r="N43" s="427"/>
      <c r="O43" s="427"/>
      <c r="P43" s="427"/>
      <c r="Q43" s="427"/>
      <c r="S43" s="427"/>
      <c r="U43" s="427"/>
      <c r="V43" s="427"/>
      <c r="X43" s="427"/>
      <c r="Z43" s="427"/>
      <c r="AA43" s="427"/>
      <c r="AB43" s="427"/>
      <c r="AC43" s="427"/>
      <c r="AD43" s="427"/>
      <c r="AF43" s="425"/>
      <c r="AH43" s="427"/>
      <c r="AM43" s="427"/>
    </row>
    <row r="44" spans="1:55" s="419" customFormat="1" ht="20.25" customHeight="1" x14ac:dyDescent="0.2">
      <c r="A44" s="418" t="s">
        <v>153</v>
      </c>
      <c r="B44" s="418"/>
    </row>
    <row r="45" spans="1:55" s="419" customFormat="1" ht="20.25" customHeight="1" x14ac:dyDescent="0.2"/>
    <row r="46" spans="1:55" s="419" customFormat="1" ht="20.25" customHeight="1" x14ac:dyDescent="0.2">
      <c r="A46" s="418" t="s">
        <v>154</v>
      </c>
      <c r="B46" s="418"/>
      <c r="C46" s="418"/>
    </row>
    <row r="47" spans="1:55" s="419" customFormat="1" ht="20.25" customHeight="1" x14ac:dyDescent="0.2"/>
    <row r="48" spans="1:55" s="419" customFormat="1" ht="20.25" customHeight="1" x14ac:dyDescent="0.2">
      <c r="A48" s="418" t="s">
        <v>155</v>
      </c>
      <c r="B48" s="418"/>
      <c r="C48" s="418"/>
    </row>
    <row r="49" spans="1:55" s="419" customFormat="1" ht="20.25" customHeight="1" x14ac:dyDescent="0.2">
      <c r="A49" s="418" t="s">
        <v>156</v>
      </c>
      <c r="B49" s="418"/>
      <c r="C49" s="418"/>
    </row>
    <row r="50" spans="1:55" s="419" customFormat="1" ht="20.25" customHeight="1" x14ac:dyDescent="0.2">
      <c r="A50" s="418"/>
      <c r="B50" s="418"/>
      <c r="C50" s="418"/>
    </row>
    <row r="51" spans="1:55" s="419" customFormat="1" ht="20.25" customHeight="1" x14ac:dyDescent="0.2">
      <c r="A51" s="418" t="s">
        <v>157</v>
      </c>
      <c r="B51" s="418"/>
      <c r="C51" s="418"/>
    </row>
    <row r="52" spans="1:55" s="419" customFormat="1" ht="20.25" customHeight="1" x14ac:dyDescent="0.2">
      <c r="A52" s="418"/>
      <c r="B52" s="418"/>
      <c r="C52" s="418"/>
    </row>
    <row r="53" spans="1:55" s="419" customFormat="1" ht="20.25" customHeight="1" x14ac:dyDescent="0.2">
      <c r="A53" s="419" t="s">
        <v>158</v>
      </c>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1"/>
      <c r="AS53" s="431"/>
      <c r="AT53" s="431"/>
      <c r="AU53" s="431"/>
      <c r="AV53" s="431"/>
      <c r="AW53" s="431"/>
      <c r="AX53" s="431"/>
      <c r="AY53" s="431"/>
      <c r="AZ53" s="431"/>
      <c r="BA53" s="431"/>
      <c r="BB53" s="431"/>
      <c r="BC53" s="431"/>
    </row>
    <row r="54" spans="1:55" s="419" customFormat="1" ht="20.25" customHeight="1" x14ac:dyDescent="0.2">
      <c r="A54" s="419" t="s">
        <v>159</v>
      </c>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c r="BB54" s="431"/>
      <c r="BC54" s="431"/>
    </row>
    <row r="55" spans="1:55" s="419" customFormat="1" ht="20.25" customHeight="1" x14ac:dyDescent="0.2">
      <c r="A55" s="419" t="s">
        <v>160</v>
      </c>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1"/>
      <c r="AO55" s="431"/>
      <c r="AP55" s="431"/>
      <c r="AQ55" s="431"/>
      <c r="AR55" s="431"/>
      <c r="AS55" s="431"/>
      <c r="AT55" s="431"/>
      <c r="AU55" s="431"/>
      <c r="AV55" s="431"/>
      <c r="AW55" s="431"/>
      <c r="AX55" s="431"/>
      <c r="AY55" s="431"/>
      <c r="AZ55" s="431"/>
      <c r="BA55" s="431"/>
      <c r="BB55" s="431"/>
      <c r="BC55" s="431"/>
    </row>
    <row r="56" spans="1:55" s="419" customFormat="1" ht="20.25" customHeight="1" x14ac:dyDescent="0.2">
      <c r="A56" s="418"/>
      <c r="B56" s="418"/>
      <c r="C56" s="418"/>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426"/>
      <c r="AS56" s="426"/>
      <c r="AT56" s="426"/>
      <c r="AU56" s="426"/>
      <c r="AV56" s="426"/>
      <c r="AW56" s="426"/>
      <c r="AX56" s="426"/>
      <c r="AY56" s="426"/>
      <c r="AZ56" s="426"/>
      <c r="BA56" s="426"/>
      <c r="BB56" s="426"/>
      <c r="BC56" s="426"/>
    </row>
    <row r="57" spans="1:55" s="419" customFormat="1" ht="20.25" customHeight="1" x14ac:dyDescent="0.2">
      <c r="A57" s="419" t="s">
        <v>161</v>
      </c>
      <c r="C57" s="432"/>
      <c r="D57" s="425"/>
      <c r="E57" s="425"/>
    </row>
    <row r="58" spans="1:55" s="419" customFormat="1" ht="20.25" customHeight="1" x14ac:dyDescent="0.2">
      <c r="A58" s="433" t="s">
        <v>162</v>
      </c>
      <c r="C58" s="432"/>
      <c r="D58" s="425"/>
      <c r="E58" s="425"/>
    </row>
    <row r="59" spans="1:55" s="419" customFormat="1" ht="20.25" customHeight="1" x14ac:dyDescent="0.2">
      <c r="A59" s="432"/>
      <c r="B59" s="432"/>
      <c r="C59" s="432"/>
      <c r="D59" s="418"/>
      <c r="E59" s="418"/>
    </row>
    <row r="60" spans="1:55" s="419" customFormat="1" ht="20.25" customHeight="1" x14ac:dyDescent="0.2">
      <c r="A60" s="419" t="s">
        <v>163</v>
      </c>
      <c r="C60" s="432"/>
      <c r="D60" s="425"/>
      <c r="E60" s="425"/>
    </row>
    <row r="61" spans="1:55" s="419" customFormat="1" ht="20.25" customHeight="1" x14ac:dyDescent="0.2">
      <c r="A61" s="434" t="s">
        <v>164</v>
      </c>
      <c r="B61" s="432"/>
      <c r="C61" s="432"/>
      <c r="D61" s="418"/>
      <c r="E61" s="418"/>
    </row>
    <row r="62" spans="1:55" s="419" customFormat="1" ht="20.25" customHeight="1" x14ac:dyDescent="0.2">
      <c r="A62" s="435" t="s">
        <v>165</v>
      </c>
      <c r="B62" s="432"/>
      <c r="C62" s="432"/>
      <c r="D62" s="418"/>
      <c r="E62" s="418"/>
    </row>
    <row r="63" spans="1:55" s="419" customFormat="1" ht="20.25" customHeight="1" x14ac:dyDescent="0.2">
      <c r="A63" s="434" t="s">
        <v>166</v>
      </c>
      <c r="B63" s="432"/>
      <c r="C63" s="432"/>
      <c r="D63" s="418"/>
      <c r="E63" s="418"/>
    </row>
    <row r="64" spans="1:55" s="419" customFormat="1" ht="20.25" customHeight="1" x14ac:dyDescent="0.2">
      <c r="A64" s="435" t="s">
        <v>167</v>
      </c>
      <c r="B64" s="432"/>
      <c r="C64" s="432"/>
      <c r="D64" s="418"/>
      <c r="E64" s="418"/>
    </row>
    <row r="65" spans="1:5" s="419" customFormat="1" ht="20.25" customHeight="1" x14ac:dyDescent="0.2">
      <c r="A65" s="434" t="s">
        <v>168</v>
      </c>
      <c r="B65" s="432"/>
      <c r="C65" s="432"/>
      <c r="D65" s="418"/>
      <c r="E65" s="418"/>
    </row>
    <row r="66" spans="1:5" s="419" customFormat="1" ht="20.25" customHeight="1" x14ac:dyDescent="0.2">
      <c r="A66" s="434" t="s">
        <v>169</v>
      </c>
      <c r="B66" s="432"/>
      <c r="C66" s="432"/>
      <c r="D66" s="418"/>
      <c r="E66" s="418"/>
    </row>
    <row r="67" spans="1:5" s="419" customFormat="1" ht="20.25" customHeight="1" x14ac:dyDescent="0.2">
      <c r="A67" s="434" t="s">
        <v>170</v>
      </c>
      <c r="B67" s="432"/>
      <c r="C67" s="432"/>
      <c r="D67" s="418"/>
      <c r="E67" s="418"/>
    </row>
    <row r="68" spans="1:5" s="419" customFormat="1" ht="20.25" customHeight="1" x14ac:dyDescent="0.2">
      <c r="A68" s="432"/>
      <c r="B68" s="432"/>
      <c r="C68" s="432"/>
      <c r="D68" s="418"/>
      <c r="E68" s="418"/>
    </row>
    <row r="69" spans="1:5" s="419" customFormat="1" ht="20.25" customHeight="1" x14ac:dyDescent="0.2">
      <c r="A69" s="432"/>
      <c r="B69" s="432"/>
      <c r="C69" s="432"/>
      <c r="D69" s="418"/>
      <c r="E69" s="418"/>
    </row>
    <row r="70" spans="1:5" s="419" customFormat="1" ht="20.25" customHeight="1" x14ac:dyDescent="0.2">
      <c r="A70" s="432"/>
      <c r="B70" s="432"/>
      <c r="C70" s="432"/>
      <c r="D70" s="418"/>
      <c r="E70" s="418"/>
    </row>
    <row r="71" spans="1:5" s="419" customFormat="1" ht="20.25" customHeight="1" x14ac:dyDescent="0.2">
      <c r="A71" s="432"/>
      <c r="B71" s="432"/>
      <c r="C71" s="432"/>
      <c r="D71" s="418"/>
      <c r="E71" s="418"/>
    </row>
    <row r="72" spans="1:5" ht="20.25" customHeight="1" x14ac:dyDescent="0.2"/>
    <row r="73" spans="1:5" ht="20.25" customHeight="1" x14ac:dyDescent="0.2"/>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5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86CC2-E395-45ED-BDF0-471F66E41E2D}">
  <sheetPr>
    <pageSetUpPr fitToPage="1"/>
  </sheetPr>
  <dimension ref="A1:K42"/>
  <sheetViews>
    <sheetView workbookViewId="0">
      <selection activeCell="E20" sqref="E20"/>
    </sheetView>
  </sheetViews>
  <sheetFormatPr defaultColWidth="9" defaultRowHeight="19" x14ac:dyDescent="0.2"/>
  <cols>
    <col min="1" max="1" width="2" style="436" customWidth="1"/>
    <col min="2" max="2" width="7.08984375" style="436" bestFit="1" customWidth="1"/>
    <col min="3" max="11" width="40.6328125" style="436" customWidth="1"/>
    <col min="12" max="16384" width="9" style="436"/>
  </cols>
  <sheetData>
    <row r="1" spans="1:11" x14ac:dyDescent="0.2">
      <c r="A1" s="436" t="s">
        <v>171</v>
      </c>
    </row>
    <row r="2" spans="1:11" x14ac:dyDescent="0.2">
      <c r="B2" s="436" t="s">
        <v>172</v>
      </c>
    </row>
    <row r="4" spans="1:11" x14ac:dyDescent="0.2">
      <c r="B4" s="437" t="s">
        <v>47</v>
      </c>
      <c r="C4" s="437" t="s">
        <v>173</v>
      </c>
    </row>
    <row r="5" spans="1:11" x14ac:dyDescent="0.2">
      <c r="B5" s="437">
        <v>1</v>
      </c>
      <c r="C5" s="438" t="s">
        <v>31</v>
      </c>
    </row>
    <row r="6" spans="1:11" x14ac:dyDescent="0.2">
      <c r="B6" s="437">
        <v>2</v>
      </c>
      <c r="C6" s="438"/>
    </row>
    <row r="7" spans="1:11" x14ac:dyDescent="0.2">
      <c r="B7" s="437">
        <v>3</v>
      </c>
      <c r="C7" s="438"/>
    </row>
    <row r="8" spans="1:11" x14ac:dyDescent="0.2">
      <c r="B8" s="437">
        <v>4</v>
      </c>
      <c r="C8" s="438"/>
    </row>
    <row r="9" spans="1:11" x14ac:dyDescent="0.2">
      <c r="B9" s="437">
        <v>5</v>
      </c>
      <c r="C9" s="438"/>
    </row>
    <row r="11" spans="1:11" x14ac:dyDescent="0.2">
      <c r="B11" s="436" t="s">
        <v>174</v>
      </c>
    </row>
    <row r="12" spans="1:11" ht="19.5" thickBot="1" x14ac:dyDescent="0.25"/>
    <row r="13" spans="1:11" ht="19.5" thickBot="1" x14ac:dyDescent="0.25">
      <c r="B13" s="439" t="s">
        <v>143</v>
      </c>
      <c r="C13" s="440" t="s">
        <v>114</v>
      </c>
      <c r="D13" s="441" t="s">
        <v>121</v>
      </c>
      <c r="E13" s="442" t="s">
        <v>118</v>
      </c>
      <c r="F13" s="441" t="s">
        <v>175</v>
      </c>
      <c r="G13" s="443" t="s">
        <v>175</v>
      </c>
      <c r="H13" s="443" t="s">
        <v>175</v>
      </c>
      <c r="I13" s="443" t="s">
        <v>175</v>
      </c>
      <c r="J13" s="443" t="s">
        <v>175</v>
      </c>
      <c r="K13" s="444" t="s">
        <v>175</v>
      </c>
    </row>
    <row r="14" spans="1:11" x14ac:dyDescent="0.2">
      <c r="B14" s="866" t="s">
        <v>176</v>
      </c>
      <c r="C14" s="445" t="s">
        <v>175</v>
      </c>
      <c r="D14" s="446" t="s">
        <v>119</v>
      </c>
      <c r="E14" s="447" t="s">
        <v>119</v>
      </c>
      <c r="F14" s="447"/>
      <c r="G14" s="448"/>
      <c r="H14" s="448"/>
      <c r="I14" s="448"/>
      <c r="J14" s="448"/>
      <c r="K14" s="449"/>
    </row>
    <row r="15" spans="1:11" x14ac:dyDescent="0.2">
      <c r="B15" s="866"/>
      <c r="C15" s="450" t="s">
        <v>175</v>
      </c>
      <c r="D15" s="451" t="s">
        <v>177</v>
      </c>
      <c r="E15" s="452" t="s">
        <v>178</v>
      </c>
      <c r="F15" s="452"/>
      <c r="G15" s="438"/>
      <c r="H15" s="438"/>
      <c r="I15" s="438"/>
      <c r="J15" s="438"/>
      <c r="K15" s="453"/>
    </row>
    <row r="16" spans="1:11" x14ac:dyDescent="0.2">
      <c r="B16" s="866"/>
      <c r="C16" s="450" t="s">
        <v>175</v>
      </c>
      <c r="D16" s="454" t="s">
        <v>179</v>
      </c>
      <c r="E16" s="455" t="s">
        <v>180</v>
      </c>
      <c r="F16" s="455"/>
      <c r="G16" s="438"/>
      <c r="H16" s="438"/>
      <c r="I16" s="438"/>
      <c r="J16" s="438"/>
      <c r="K16" s="453"/>
    </row>
    <row r="17" spans="2:11" x14ac:dyDescent="0.2">
      <c r="B17" s="866"/>
      <c r="C17" s="450" t="s">
        <v>175</v>
      </c>
      <c r="D17" s="454" t="s">
        <v>122</v>
      </c>
      <c r="E17" s="455" t="s">
        <v>181</v>
      </c>
      <c r="F17" s="455"/>
      <c r="G17" s="438"/>
      <c r="H17" s="438"/>
      <c r="I17" s="438"/>
      <c r="J17" s="438"/>
      <c r="K17" s="453"/>
    </row>
    <row r="18" spans="2:11" x14ac:dyDescent="0.2">
      <c r="B18" s="866"/>
      <c r="C18" s="450" t="s">
        <v>175</v>
      </c>
      <c r="D18" s="454" t="s">
        <v>182</v>
      </c>
      <c r="E18" s="455" t="s">
        <v>125</v>
      </c>
      <c r="F18" s="455"/>
      <c r="G18" s="438"/>
      <c r="H18" s="438"/>
      <c r="I18" s="438"/>
      <c r="J18" s="438"/>
      <c r="K18" s="453"/>
    </row>
    <row r="19" spans="2:11" x14ac:dyDescent="0.2">
      <c r="B19" s="866"/>
      <c r="C19" s="450" t="s">
        <v>175</v>
      </c>
      <c r="D19" s="454" t="s">
        <v>183</v>
      </c>
      <c r="E19" s="455" t="s">
        <v>184</v>
      </c>
      <c r="F19" s="455"/>
      <c r="G19" s="438"/>
      <c r="H19" s="438"/>
      <c r="I19" s="438"/>
      <c r="J19" s="438"/>
      <c r="K19" s="453"/>
    </row>
    <row r="20" spans="2:11" x14ac:dyDescent="0.2">
      <c r="B20" s="866"/>
      <c r="C20" s="450" t="s">
        <v>175</v>
      </c>
      <c r="D20" s="454" t="s">
        <v>185</v>
      </c>
      <c r="E20" s="455" t="s">
        <v>186</v>
      </c>
      <c r="F20" s="455"/>
      <c r="G20" s="438"/>
      <c r="H20" s="438"/>
      <c r="I20" s="438"/>
      <c r="J20" s="438"/>
      <c r="K20" s="453"/>
    </row>
    <row r="21" spans="2:11" x14ac:dyDescent="0.2">
      <c r="B21" s="866"/>
      <c r="C21" s="450" t="s">
        <v>175</v>
      </c>
      <c r="D21" s="454" t="s">
        <v>175</v>
      </c>
      <c r="E21" s="455" t="s">
        <v>183</v>
      </c>
      <c r="F21" s="455"/>
      <c r="G21" s="438"/>
      <c r="H21" s="438"/>
      <c r="I21" s="438"/>
      <c r="J21" s="438"/>
      <c r="K21" s="453"/>
    </row>
    <row r="22" spans="2:11" x14ac:dyDescent="0.2">
      <c r="B22" s="866"/>
      <c r="C22" s="450" t="s">
        <v>175</v>
      </c>
      <c r="D22" s="454" t="s">
        <v>175</v>
      </c>
      <c r="E22" s="455" t="s">
        <v>187</v>
      </c>
      <c r="F22" s="455"/>
      <c r="G22" s="438"/>
      <c r="H22" s="438"/>
      <c r="I22" s="438"/>
      <c r="J22" s="438"/>
      <c r="K22" s="453"/>
    </row>
    <row r="23" spans="2:11" x14ac:dyDescent="0.2">
      <c r="B23" s="866"/>
      <c r="C23" s="450" t="s">
        <v>175</v>
      </c>
      <c r="D23" s="455" t="s">
        <v>175</v>
      </c>
      <c r="E23" s="455" t="s">
        <v>746</v>
      </c>
      <c r="F23" s="455"/>
      <c r="G23" s="438"/>
      <c r="H23" s="438"/>
      <c r="I23" s="438"/>
      <c r="J23" s="438"/>
      <c r="K23" s="453"/>
    </row>
    <row r="24" spans="2:11" x14ac:dyDescent="0.2">
      <c r="B24" s="866"/>
      <c r="C24" s="450" t="s">
        <v>175</v>
      </c>
      <c r="D24" s="455" t="s">
        <v>175</v>
      </c>
      <c r="E24" s="455" t="s">
        <v>175</v>
      </c>
      <c r="F24" s="455"/>
      <c r="G24" s="438"/>
      <c r="H24" s="438"/>
      <c r="I24" s="438"/>
      <c r="J24" s="438"/>
      <c r="K24" s="453"/>
    </row>
    <row r="25" spans="2:11" x14ac:dyDescent="0.2">
      <c r="B25" s="866"/>
      <c r="C25" s="450" t="s">
        <v>175</v>
      </c>
      <c r="D25" s="455" t="s">
        <v>175</v>
      </c>
      <c r="E25" s="455" t="s">
        <v>175</v>
      </c>
      <c r="F25" s="455"/>
      <c r="G25" s="438"/>
      <c r="H25" s="438"/>
      <c r="I25" s="438"/>
      <c r="J25" s="438"/>
      <c r="K25" s="453"/>
    </row>
    <row r="26" spans="2:11" ht="19.5" thickBot="1" x14ac:dyDescent="0.25">
      <c r="B26" s="867"/>
      <c r="C26" s="456" t="s">
        <v>175</v>
      </c>
      <c r="D26" s="457" t="s">
        <v>175</v>
      </c>
      <c r="E26" s="458" t="s">
        <v>175</v>
      </c>
      <c r="F26" s="458"/>
      <c r="G26" s="457"/>
      <c r="H26" s="457"/>
      <c r="I26" s="457"/>
      <c r="J26" s="457"/>
      <c r="K26" s="459"/>
    </row>
    <row r="29" spans="2:11" x14ac:dyDescent="0.2">
      <c r="C29" s="436" t="s">
        <v>188</v>
      </c>
    </row>
    <row r="30" spans="2:11" x14ac:dyDescent="0.2">
      <c r="C30" s="436" t="s">
        <v>189</v>
      </c>
    </row>
    <row r="31" spans="2:11" x14ac:dyDescent="0.2">
      <c r="C31" s="436" t="s">
        <v>190</v>
      </c>
    </row>
    <row r="32" spans="2:11" x14ac:dyDescent="0.2">
      <c r="C32" s="436" t="s">
        <v>191</v>
      </c>
    </row>
    <row r="33" spans="3:3" x14ac:dyDescent="0.2">
      <c r="C33" s="436" t="s">
        <v>192</v>
      </c>
    </row>
    <row r="34" spans="3:3" x14ac:dyDescent="0.2">
      <c r="C34" s="436" t="s">
        <v>193</v>
      </c>
    </row>
    <row r="35" spans="3:3" x14ac:dyDescent="0.2">
      <c r="C35" s="436" t="s">
        <v>194</v>
      </c>
    </row>
    <row r="37" spans="3:3" x14ac:dyDescent="0.2">
      <c r="C37" s="436" t="s">
        <v>195</v>
      </c>
    </row>
    <row r="38" spans="3:3" x14ac:dyDescent="0.2">
      <c r="C38" s="436" t="s">
        <v>196</v>
      </c>
    </row>
    <row r="39" spans="3:3" x14ac:dyDescent="0.2">
      <c r="C39" s="436" t="s">
        <v>197</v>
      </c>
    </row>
    <row r="40" spans="3:3" x14ac:dyDescent="0.2">
      <c r="C40" s="436" t="s">
        <v>198</v>
      </c>
    </row>
    <row r="41" spans="3:3" x14ac:dyDescent="0.2">
      <c r="C41" s="436" t="s">
        <v>199</v>
      </c>
    </row>
    <row r="42" spans="3:3" x14ac:dyDescent="0.2">
      <c r="C42" s="436" t="s">
        <v>200</v>
      </c>
    </row>
  </sheetData>
  <mergeCells count="1">
    <mergeCell ref="B14:B26"/>
  </mergeCells>
  <phoneticPr fontId="3"/>
  <pageMargins left="0.70866141732283472" right="0.70866141732283472" top="0.74803149606299213" bottom="0.74803149606299213" header="0.31496062992125984" footer="0.31496062992125984"/>
  <pageSetup paperSize="9"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27"/>
  <sheetViews>
    <sheetView view="pageBreakPreview" zoomScaleNormal="75" zoomScaleSheetLayoutView="100" workbookViewId="0">
      <selection activeCell="K4" sqref="K4:N4"/>
    </sheetView>
  </sheetViews>
  <sheetFormatPr defaultColWidth="9" defaultRowHeight="13" x14ac:dyDescent="0.2"/>
  <cols>
    <col min="1" max="60" width="2.6328125" style="14" customWidth="1"/>
    <col min="61" max="16384" width="9" style="14"/>
  </cols>
  <sheetData>
    <row r="1" spans="1:49" ht="13.5" thickBot="1" x14ac:dyDescent="0.25">
      <c r="A1" s="13" t="s">
        <v>201</v>
      </c>
    </row>
    <row r="2" spans="1:49" s="15" customFormat="1" ht="18" customHeight="1" x14ac:dyDescent="0.2">
      <c r="A2" s="879" t="s">
        <v>202</v>
      </c>
      <c r="B2" s="880"/>
      <c r="C2" s="880"/>
      <c r="D2" s="880"/>
      <c r="E2" s="880"/>
      <c r="F2" s="880"/>
      <c r="G2" s="880"/>
      <c r="H2" s="880"/>
      <c r="I2" s="880"/>
      <c r="J2" s="881"/>
      <c r="K2" s="890" t="s">
        <v>203</v>
      </c>
      <c r="L2" s="891"/>
      <c r="M2" s="891"/>
      <c r="N2" s="891"/>
      <c r="O2" s="891"/>
      <c r="P2" s="891"/>
      <c r="Q2" s="891"/>
      <c r="R2" s="891"/>
      <c r="S2" s="891"/>
      <c r="T2" s="891"/>
      <c r="U2" s="891"/>
      <c r="V2" s="891"/>
      <c r="W2" s="891"/>
      <c r="X2" s="891"/>
      <c r="Y2" s="891"/>
      <c r="Z2" s="891"/>
      <c r="AA2" s="891"/>
      <c r="AB2" s="891"/>
      <c r="AC2" s="891"/>
      <c r="AD2" s="892"/>
      <c r="AE2" s="922" t="s">
        <v>204</v>
      </c>
      <c r="AF2" s="922"/>
      <c r="AG2" s="922"/>
      <c r="AH2" s="922"/>
      <c r="AI2" s="922" t="s">
        <v>205</v>
      </c>
      <c r="AJ2" s="922"/>
      <c r="AK2" s="922"/>
      <c r="AL2" s="922"/>
      <c r="AN2" s="941" t="s">
        <v>206</v>
      </c>
      <c r="AO2" s="942"/>
      <c r="AP2" s="942"/>
      <c r="AQ2" s="942"/>
      <c r="AR2" s="942"/>
      <c r="AS2" s="942"/>
      <c r="AT2" s="942"/>
      <c r="AU2" s="942"/>
      <c r="AV2" s="942"/>
      <c r="AW2" s="943"/>
    </row>
    <row r="3" spans="1:49" s="15" customFormat="1" ht="18" customHeight="1" x14ac:dyDescent="0.2">
      <c r="A3" s="882"/>
      <c r="B3" s="883"/>
      <c r="C3" s="883"/>
      <c r="D3" s="883"/>
      <c r="E3" s="883"/>
      <c r="F3" s="883"/>
      <c r="G3" s="883"/>
      <c r="H3" s="883"/>
      <c r="I3" s="883"/>
      <c r="J3" s="884"/>
      <c r="K3" s="926" t="s">
        <v>207</v>
      </c>
      <c r="L3" s="926"/>
      <c r="M3" s="926"/>
      <c r="N3" s="926"/>
      <c r="O3" s="890" t="s">
        <v>208</v>
      </c>
      <c r="P3" s="891"/>
      <c r="Q3" s="891"/>
      <c r="R3" s="892"/>
      <c r="S3" s="893" t="s">
        <v>209</v>
      </c>
      <c r="T3" s="894"/>
      <c r="U3" s="894"/>
      <c r="V3" s="895"/>
      <c r="W3" s="890" t="s">
        <v>210</v>
      </c>
      <c r="X3" s="891"/>
      <c r="Y3" s="891"/>
      <c r="Z3" s="892"/>
      <c r="AA3" s="890" t="s">
        <v>211</v>
      </c>
      <c r="AB3" s="891"/>
      <c r="AC3" s="891"/>
      <c r="AD3" s="892"/>
      <c r="AE3" s="922"/>
      <c r="AF3" s="922"/>
      <c r="AG3" s="922"/>
      <c r="AH3" s="922"/>
      <c r="AI3" s="922"/>
      <c r="AJ3" s="922"/>
      <c r="AK3" s="922"/>
      <c r="AL3" s="922"/>
      <c r="AN3" s="944"/>
      <c r="AO3" s="945"/>
      <c r="AP3" s="945"/>
      <c r="AQ3" s="945"/>
      <c r="AR3" s="945"/>
      <c r="AS3" s="945"/>
      <c r="AT3" s="945"/>
      <c r="AU3" s="945"/>
      <c r="AV3" s="945"/>
      <c r="AW3" s="946"/>
    </row>
    <row r="4" spans="1:49" s="15" customFormat="1" ht="18" customHeight="1" x14ac:dyDescent="0.2">
      <c r="A4" s="885" t="s">
        <v>212</v>
      </c>
      <c r="B4" s="885"/>
      <c r="C4" s="885"/>
      <c r="D4" s="885"/>
      <c r="E4" s="885"/>
      <c r="F4" s="885"/>
      <c r="G4" s="885"/>
      <c r="H4" s="886" t="s">
        <v>213</v>
      </c>
      <c r="I4" s="886"/>
      <c r="J4" s="886"/>
      <c r="K4" s="875"/>
      <c r="L4" s="875"/>
      <c r="M4" s="875"/>
      <c r="N4" s="875"/>
      <c r="O4" s="875"/>
      <c r="P4" s="875"/>
      <c r="Q4" s="875"/>
      <c r="R4" s="875"/>
      <c r="S4" s="875"/>
      <c r="T4" s="875"/>
      <c r="U4" s="875"/>
      <c r="V4" s="875"/>
      <c r="W4" s="875"/>
      <c r="X4" s="875"/>
      <c r="Y4" s="875"/>
      <c r="Z4" s="875"/>
      <c r="AA4" s="916"/>
      <c r="AB4" s="917"/>
      <c r="AC4" s="917"/>
      <c r="AD4" s="918"/>
      <c r="AE4" s="875"/>
      <c r="AF4" s="875"/>
      <c r="AG4" s="875"/>
      <c r="AH4" s="875"/>
      <c r="AI4" s="875"/>
      <c r="AJ4" s="875"/>
      <c r="AK4" s="875"/>
      <c r="AL4" s="875"/>
      <c r="AN4" s="935"/>
      <c r="AO4" s="936"/>
      <c r="AP4" s="936"/>
      <c r="AQ4" s="936"/>
      <c r="AR4" s="936"/>
      <c r="AS4" s="936"/>
      <c r="AT4" s="936"/>
      <c r="AU4" s="936"/>
      <c r="AV4" s="936"/>
      <c r="AW4" s="937"/>
    </row>
    <row r="5" spans="1:49" s="15" customFormat="1" ht="18" customHeight="1" x14ac:dyDescent="0.2">
      <c r="A5" s="885"/>
      <c r="B5" s="885"/>
      <c r="C5" s="885"/>
      <c r="D5" s="885"/>
      <c r="E5" s="885"/>
      <c r="F5" s="885"/>
      <c r="G5" s="885"/>
      <c r="H5" s="887" t="s">
        <v>214</v>
      </c>
      <c r="I5" s="888"/>
      <c r="J5" s="889"/>
      <c r="K5" s="875"/>
      <c r="L5" s="875"/>
      <c r="M5" s="875"/>
      <c r="N5" s="875"/>
      <c r="O5" s="875"/>
      <c r="P5" s="875"/>
      <c r="Q5" s="875"/>
      <c r="R5" s="875"/>
      <c r="S5" s="875"/>
      <c r="T5" s="875"/>
      <c r="U5" s="875"/>
      <c r="V5" s="875"/>
      <c r="W5" s="875"/>
      <c r="X5" s="875"/>
      <c r="Y5" s="875"/>
      <c r="Z5" s="875"/>
      <c r="AA5" s="916"/>
      <c r="AB5" s="917"/>
      <c r="AC5" s="917"/>
      <c r="AD5" s="918"/>
      <c r="AE5" s="875"/>
      <c r="AF5" s="875"/>
      <c r="AG5" s="875"/>
      <c r="AH5" s="875"/>
      <c r="AI5" s="875"/>
      <c r="AJ5" s="875"/>
      <c r="AK5" s="875"/>
      <c r="AL5" s="875"/>
      <c r="AN5" s="935"/>
      <c r="AO5" s="936"/>
      <c r="AP5" s="936"/>
      <c r="AQ5" s="936"/>
      <c r="AR5" s="936"/>
      <c r="AS5" s="936"/>
      <c r="AT5" s="936"/>
      <c r="AU5" s="936"/>
      <c r="AV5" s="936"/>
      <c r="AW5" s="937"/>
    </row>
    <row r="6" spans="1:49" s="15" customFormat="1" ht="18" customHeight="1" x14ac:dyDescent="0.2">
      <c r="A6" s="885" t="s">
        <v>215</v>
      </c>
      <c r="B6" s="885"/>
      <c r="C6" s="885"/>
      <c r="D6" s="885"/>
      <c r="E6" s="885"/>
      <c r="F6" s="885"/>
      <c r="G6" s="885"/>
      <c r="H6" s="886" t="s">
        <v>213</v>
      </c>
      <c r="I6" s="886"/>
      <c r="J6" s="886"/>
      <c r="K6" s="875"/>
      <c r="L6" s="875"/>
      <c r="M6" s="875"/>
      <c r="N6" s="875"/>
      <c r="O6" s="875"/>
      <c r="P6" s="875"/>
      <c r="Q6" s="875"/>
      <c r="R6" s="875"/>
      <c r="S6" s="875"/>
      <c r="T6" s="875"/>
      <c r="U6" s="875"/>
      <c r="V6" s="875"/>
      <c r="W6" s="875"/>
      <c r="X6" s="875"/>
      <c r="Y6" s="875"/>
      <c r="Z6" s="875"/>
      <c r="AA6" s="916"/>
      <c r="AB6" s="917"/>
      <c r="AC6" s="917"/>
      <c r="AD6" s="918"/>
      <c r="AE6" s="875"/>
      <c r="AF6" s="875"/>
      <c r="AG6" s="875"/>
      <c r="AH6" s="875"/>
      <c r="AI6" s="875"/>
      <c r="AJ6" s="875"/>
      <c r="AK6" s="875"/>
      <c r="AL6" s="875"/>
      <c r="AN6" s="935"/>
      <c r="AO6" s="936"/>
      <c r="AP6" s="936"/>
      <c r="AQ6" s="936"/>
      <c r="AR6" s="936"/>
      <c r="AS6" s="936"/>
      <c r="AT6" s="936"/>
      <c r="AU6" s="936"/>
      <c r="AV6" s="936"/>
      <c r="AW6" s="937"/>
    </row>
    <row r="7" spans="1:49" s="15" customFormat="1" ht="18" customHeight="1" x14ac:dyDescent="0.2">
      <c r="A7" s="885"/>
      <c r="B7" s="885"/>
      <c r="C7" s="885"/>
      <c r="D7" s="885"/>
      <c r="E7" s="885"/>
      <c r="F7" s="885"/>
      <c r="G7" s="885"/>
      <c r="H7" s="887" t="s">
        <v>214</v>
      </c>
      <c r="I7" s="888"/>
      <c r="J7" s="889"/>
      <c r="K7" s="875"/>
      <c r="L7" s="875"/>
      <c r="M7" s="875"/>
      <c r="N7" s="875"/>
      <c r="O7" s="875"/>
      <c r="P7" s="875"/>
      <c r="Q7" s="875"/>
      <c r="R7" s="875"/>
      <c r="S7" s="875"/>
      <c r="T7" s="875"/>
      <c r="U7" s="875"/>
      <c r="V7" s="875"/>
      <c r="W7" s="875"/>
      <c r="X7" s="875"/>
      <c r="Y7" s="875"/>
      <c r="Z7" s="875"/>
      <c r="AA7" s="916"/>
      <c r="AB7" s="917"/>
      <c r="AC7" s="917"/>
      <c r="AD7" s="918"/>
      <c r="AE7" s="875"/>
      <c r="AF7" s="875"/>
      <c r="AG7" s="875"/>
      <c r="AH7" s="875"/>
      <c r="AI7" s="875"/>
      <c r="AJ7" s="875"/>
      <c r="AK7" s="875"/>
      <c r="AL7" s="875"/>
      <c r="AN7" s="935"/>
      <c r="AO7" s="936"/>
      <c r="AP7" s="936"/>
      <c r="AQ7" s="936"/>
      <c r="AR7" s="936"/>
      <c r="AS7" s="936"/>
      <c r="AT7" s="936"/>
      <c r="AU7" s="936"/>
      <c r="AV7" s="936"/>
      <c r="AW7" s="937"/>
    </row>
    <row r="8" spans="1:49" s="15" customFormat="1" ht="18" customHeight="1" x14ac:dyDescent="0.2">
      <c r="A8" s="885" t="s">
        <v>216</v>
      </c>
      <c r="B8" s="885"/>
      <c r="C8" s="885"/>
      <c r="D8" s="885"/>
      <c r="E8" s="885"/>
      <c r="F8" s="885"/>
      <c r="G8" s="885"/>
      <c r="H8" s="886" t="s">
        <v>213</v>
      </c>
      <c r="I8" s="886"/>
      <c r="J8" s="886"/>
      <c r="K8" s="875"/>
      <c r="L8" s="875"/>
      <c r="M8" s="875"/>
      <c r="N8" s="875"/>
      <c r="O8" s="875"/>
      <c r="P8" s="875"/>
      <c r="Q8" s="875"/>
      <c r="R8" s="875"/>
      <c r="S8" s="875"/>
      <c r="T8" s="875"/>
      <c r="U8" s="875"/>
      <c r="V8" s="875"/>
      <c r="W8" s="875"/>
      <c r="X8" s="875"/>
      <c r="Y8" s="875"/>
      <c r="Z8" s="875"/>
      <c r="AA8" s="916"/>
      <c r="AB8" s="917"/>
      <c r="AC8" s="917"/>
      <c r="AD8" s="918"/>
      <c r="AE8" s="875"/>
      <c r="AF8" s="875"/>
      <c r="AG8" s="875"/>
      <c r="AH8" s="875"/>
      <c r="AI8" s="875"/>
      <c r="AJ8" s="875"/>
      <c r="AK8" s="875"/>
      <c r="AL8" s="875"/>
      <c r="AN8" s="935"/>
      <c r="AO8" s="936"/>
      <c r="AP8" s="936"/>
      <c r="AQ8" s="936"/>
      <c r="AR8" s="936"/>
      <c r="AS8" s="936"/>
      <c r="AT8" s="936"/>
      <c r="AU8" s="936"/>
      <c r="AV8" s="936"/>
      <c r="AW8" s="937"/>
    </row>
    <row r="9" spans="1:49" s="15" customFormat="1" ht="18" customHeight="1" x14ac:dyDescent="0.2">
      <c r="A9" s="885"/>
      <c r="B9" s="885"/>
      <c r="C9" s="885"/>
      <c r="D9" s="885"/>
      <c r="E9" s="885"/>
      <c r="F9" s="885"/>
      <c r="G9" s="885"/>
      <c r="H9" s="887" t="s">
        <v>214</v>
      </c>
      <c r="I9" s="888"/>
      <c r="J9" s="889"/>
      <c r="K9" s="875"/>
      <c r="L9" s="875"/>
      <c r="M9" s="875"/>
      <c r="N9" s="875"/>
      <c r="O9" s="875"/>
      <c r="P9" s="875"/>
      <c r="Q9" s="875"/>
      <c r="R9" s="875"/>
      <c r="S9" s="875"/>
      <c r="T9" s="875"/>
      <c r="U9" s="875"/>
      <c r="V9" s="875"/>
      <c r="W9" s="875"/>
      <c r="X9" s="875"/>
      <c r="Y9" s="875"/>
      <c r="Z9" s="875"/>
      <c r="AA9" s="916"/>
      <c r="AB9" s="917"/>
      <c r="AC9" s="917"/>
      <c r="AD9" s="918"/>
      <c r="AE9" s="875"/>
      <c r="AF9" s="875"/>
      <c r="AG9" s="875"/>
      <c r="AH9" s="875"/>
      <c r="AI9" s="875"/>
      <c r="AJ9" s="875"/>
      <c r="AK9" s="875"/>
      <c r="AL9" s="875"/>
      <c r="AN9" s="935"/>
      <c r="AO9" s="936"/>
      <c r="AP9" s="936"/>
      <c r="AQ9" s="936"/>
      <c r="AR9" s="936"/>
      <c r="AS9" s="936"/>
      <c r="AT9" s="936"/>
      <c r="AU9" s="936"/>
      <c r="AV9" s="936"/>
      <c r="AW9" s="937"/>
    </row>
    <row r="10" spans="1:49" s="15" customFormat="1" ht="18" customHeight="1" x14ac:dyDescent="0.2">
      <c r="A10" s="885" t="s">
        <v>217</v>
      </c>
      <c r="B10" s="885"/>
      <c r="C10" s="885"/>
      <c r="D10" s="885"/>
      <c r="E10" s="885"/>
      <c r="F10" s="885"/>
      <c r="G10" s="885"/>
      <c r="H10" s="886" t="s">
        <v>213</v>
      </c>
      <c r="I10" s="886"/>
      <c r="J10" s="886"/>
      <c r="K10" s="875"/>
      <c r="L10" s="875"/>
      <c r="M10" s="875"/>
      <c r="N10" s="875"/>
      <c r="O10" s="875"/>
      <c r="P10" s="875"/>
      <c r="Q10" s="875"/>
      <c r="R10" s="875"/>
      <c r="S10" s="875"/>
      <c r="T10" s="875"/>
      <c r="U10" s="875"/>
      <c r="V10" s="875"/>
      <c r="W10" s="875"/>
      <c r="X10" s="875"/>
      <c r="Y10" s="875"/>
      <c r="Z10" s="875"/>
      <c r="AA10" s="916"/>
      <c r="AB10" s="917"/>
      <c r="AC10" s="917"/>
      <c r="AD10" s="918"/>
      <c r="AE10" s="875"/>
      <c r="AF10" s="875"/>
      <c r="AG10" s="875"/>
      <c r="AH10" s="875"/>
      <c r="AI10" s="875"/>
      <c r="AJ10" s="875"/>
      <c r="AK10" s="875"/>
      <c r="AL10" s="875"/>
      <c r="AN10" s="935"/>
      <c r="AO10" s="936"/>
      <c r="AP10" s="936"/>
      <c r="AQ10" s="936"/>
      <c r="AR10" s="936"/>
      <c r="AS10" s="936"/>
      <c r="AT10" s="936"/>
      <c r="AU10" s="936"/>
      <c r="AV10" s="936"/>
      <c r="AW10" s="937"/>
    </row>
    <row r="11" spans="1:49" s="15" customFormat="1" ht="18" customHeight="1" x14ac:dyDescent="0.2">
      <c r="A11" s="885"/>
      <c r="B11" s="885"/>
      <c r="C11" s="885"/>
      <c r="D11" s="885"/>
      <c r="E11" s="885"/>
      <c r="F11" s="885"/>
      <c r="G11" s="885"/>
      <c r="H11" s="887" t="s">
        <v>214</v>
      </c>
      <c r="I11" s="888"/>
      <c r="J11" s="889"/>
      <c r="K11" s="875"/>
      <c r="L11" s="875"/>
      <c r="M11" s="875"/>
      <c r="N11" s="875"/>
      <c r="O11" s="875"/>
      <c r="P11" s="875"/>
      <c r="Q11" s="875"/>
      <c r="R11" s="875"/>
      <c r="S11" s="875"/>
      <c r="T11" s="875"/>
      <c r="U11" s="875"/>
      <c r="V11" s="875"/>
      <c r="W11" s="875"/>
      <c r="X11" s="875"/>
      <c r="Y11" s="875"/>
      <c r="Z11" s="875"/>
      <c r="AA11" s="916"/>
      <c r="AB11" s="917"/>
      <c r="AC11" s="917"/>
      <c r="AD11" s="918"/>
      <c r="AE11" s="875"/>
      <c r="AF11" s="875"/>
      <c r="AG11" s="875"/>
      <c r="AH11" s="875"/>
      <c r="AI11" s="875"/>
      <c r="AJ11" s="875"/>
      <c r="AK11" s="875"/>
      <c r="AL11" s="875"/>
      <c r="AN11" s="935"/>
      <c r="AO11" s="936"/>
      <c r="AP11" s="936"/>
      <c r="AQ11" s="936"/>
      <c r="AR11" s="936"/>
      <c r="AS11" s="936"/>
      <c r="AT11" s="936"/>
      <c r="AU11" s="936"/>
      <c r="AV11" s="936"/>
      <c r="AW11" s="937"/>
    </row>
    <row r="12" spans="1:49" s="15" customFormat="1" ht="18" customHeight="1" x14ac:dyDescent="0.2">
      <c r="A12" s="885" t="s">
        <v>218</v>
      </c>
      <c r="B12" s="885"/>
      <c r="C12" s="885"/>
      <c r="D12" s="885"/>
      <c r="E12" s="885"/>
      <c r="F12" s="885"/>
      <c r="G12" s="885"/>
      <c r="H12" s="886" t="s">
        <v>213</v>
      </c>
      <c r="I12" s="886"/>
      <c r="J12" s="886"/>
      <c r="K12" s="875"/>
      <c r="L12" s="875"/>
      <c r="M12" s="875"/>
      <c r="N12" s="875"/>
      <c r="O12" s="875"/>
      <c r="P12" s="875"/>
      <c r="Q12" s="875"/>
      <c r="R12" s="875"/>
      <c r="S12" s="875"/>
      <c r="T12" s="875"/>
      <c r="U12" s="875"/>
      <c r="V12" s="875"/>
      <c r="W12" s="875"/>
      <c r="X12" s="875"/>
      <c r="Y12" s="875"/>
      <c r="Z12" s="875"/>
      <c r="AA12" s="916"/>
      <c r="AB12" s="917"/>
      <c r="AC12" s="917"/>
      <c r="AD12" s="918"/>
      <c r="AE12" s="875"/>
      <c r="AF12" s="875"/>
      <c r="AG12" s="875"/>
      <c r="AH12" s="875"/>
      <c r="AI12" s="875"/>
      <c r="AJ12" s="875"/>
      <c r="AK12" s="875"/>
      <c r="AL12" s="875"/>
      <c r="AN12" s="935"/>
      <c r="AO12" s="936"/>
      <c r="AP12" s="936"/>
      <c r="AQ12" s="936"/>
      <c r="AR12" s="936"/>
      <c r="AS12" s="936"/>
      <c r="AT12" s="936"/>
      <c r="AU12" s="936"/>
      <c r="AV12" s="936"/>
      <c r="AW12" s="937"/>
    </row>
    <row r="13" spans="1:49" s="15" customFormat="1" ht="18" customHeight="1" x14ac:dyDescent="0.2">
      <c r="A13" s="885"/>
      <c r="B13" s="885"/>
      <c r="C13" s="885"/>
      <c r="D13" s="885"/>
      <c r="E13" s="885"/>
      <c r="F13" s="885"/>
      <c r="G13" s="885"/>
      <c r="H13" s="887" t="s">
        <v>214</v>
      </c>
      <c r="I13" s="888"/>
      <c r="J13" s="889"/>
      <c r="K13" s="875"/>
      <c r="L13" s="875"/>
      <c r="M13" s="875"/>
      <c r="N13" s="875"/>
      <c r="O13" s="875"/>
      <c r="P13" s="875"/>
      <c r="Q13" s="875"/>
      <c r="R13" s="875"/>
      <c r="S13" s="875"/>
      <c r="T13" s="875"/>
      <c r="U13" s="875"/>
      <c r="V13" s="875"/>
      <c r="W13" s="875"/>
      <c r="X13" s="875"/>
      <c r="Y13" s="875"/>
      <c r="Z13" s="875"/>
      <c r="AA13" s="916"/>
      <c r="AB13" s="917"/>
      <c r="AC13" s="917"/>
      <c r="AD13" s="918"/>
      <c r="AE13" s="875"/>
      <c r="AF13" s="875"/>
      <c r="AG13" s="875"/>
      <c r="AH13" s="875"/>
      <c r="AI13" s="875"/>
      <c r="AJ13" s="875"/>
      <c r="AK13" s="875"/>
      <c r="AL13" s="875"/>
      <c r="AN13" s="935"/>
      <c r="AO13" s="936"/>
      <c r="AP13" s="936"/>
      <c r="AQ13" s="936"/>
      <c r="AR13" s="936"/>
      <c r="AS13" s="936"/>
      <c r="AT13" s="936"/>
      <c r="AU13" s="936"/>
      <c r="AV13" s="936"/>
      <c r="AW13" s="937"/>
    </row>
    <row r="14" spans="1:49" s="15" customFormat="1" ht="18" customHeight="1" x14ac:dyDescent="0.2">
      <c r="A14" s="885" t="s">
        <v>219</v>
      </c>
      <c r="B14" s="885"/>
      <c r="C14" s="885"/>
      <c r="D14" s="885"/>
      <c r="E14" s="885"/>
      <c r="F14" s="885"/>
      <c r="G14" s="885"/>
      <c r="H14" s="886" t="s">
        <v>213</v>
      </c>
      <c r="I14" s="886"/>
      <c r="J14" s="886"/>
      <c r="K14" s="875"/>
      <c r="L14" s="875"/>
      <c r="M14" s="875"/>
      <c r="N14" s="875"/>
      <c r="O14" s="875"/>
      <c r="P14" s="875"/>
      <c r="Q14" s="875"/>
      <c r="R14" s="875"/>
      <c r="S14" s="875"/>
      <c r="T14" s="875"/>
      <c r="U14" s="875"/>
      <c r="V14" s="875"/>
      <c r="W14" s="875"/>
      <c r="X14" s="875"/>
      <c r="Y14" s="875"/>
      <c r="Z14" s="875"/>
      <c r="AA14" s="916"/>
      <c r="AB14" s="917"/>
      <c r="AC14" s="917"/>
      <c r="AD14" s="918"/>
      <c r="AE14" s="875"/>
      <c r="AF14" s="875"/>
      <c r="AG14" s="875"/>
      <c r="AH14" s="875"/>
      <c r="AI14" s="875"/>
      <c r="AJ14" s="875"/>
      <c r="AK14" s="875"/>
      <c r="AL14" s="875"/>
      <c r="AN14" s="935"/>
      <c r="AO14" s="936"/>
      <c r="AP14" s="936"/>
      <c r="AQ14" s="936"/>
      <c r="AR14" s="936"/>
      <c r="AS14" s="936"/>
      <c r="AT14" s="936"/>
      <c r="AU14" s="936"/>
      <c r="AV14" s="936"/>
      <c r="AW14" s="937"/>
    </row>
    <row r="15" spans="1:49" s="15" customFormat="1" ht="18" customHeight="1" x14ac:dyDescent="0.2">
      <c r="A15" s="885"/>
      <c r="B15" s="885"/>
      <c r="C15" s="885"/>
      <c r="D15" s="885"/>
      <c r="E15" s="885"/>
      <c r="F15" s="885"/>
      <c r="G15" s="885"/>
      <c r="H15" s="887" t="s">
        <v>214</v>
      </c>
      <c r="I15" s="888"/>
      <c r="J15" s="889"/>
      <c r="K15" s="875"/>
      <c r="L15" s="875"/>
      <c r="M15" s="875"/>
      <c r="N15" s="875"/>
      <c r="O15" s="875"/>
      <c r="P15" s="875"/>
      <c r="Q15" s="875"/>
      <c r="R15" s="875"/>
      <c r="S15" s="875"/>
      <c r="T15" s="875"/>
      <c r="U15" s="875"/>
      <c r="V15" s="875"/>
      <c r="W15" s="875"/>
      <c r="X15" s="875"/>
      <c r="Y15" s="875"/>
      <c r="Z15" s="875"/>
      <c r="AA15" s="916"/>
      <c r="AB15" s="917"/>
      <c r="AC15" s="917"/>
      <c r="AD15" s="918"/>
      <c r="AE15" s="875"/>
      <c r="AF15" s="875"/>
      <c r="AG15" s="875"/>
      <c r="AH15" s="875"/>
      <c r="AI15" s="875"/>
      <c r="AJ15" s="875"/>
      <c r="AK15" s="875"/>
      <c r="AL15" s="875"/>
      <c r="AN15" s="935"/>
      <c r="AO15" s="936"/>
      <c r="AP15" s="936"/>
      <c r="AQ15" s="936"/>
      <c r="AR15" s="936"/>
      <c r="AS15" s="936"/>
      <c r="AT15" s="936"/>
      <c r="AU15" s="936"/>
      <c r="AV15" s="936"/>
      <c r="AW15" s="937"/>
    </row>
    <row r="16" spans="1:49" s="15" customFormat="1" ht="18" customHeight="1" x14ac:dyDescent="0.2">
      <c r="A16" s="885" t="s">
        <v>220</v>
      </c>
      <c r="B16" s="885"/>
      <c r="C16" s="885"/>
      <c r="D16" s="885"/>
      <c r="E16" s="885"/>
      <c r="F16" s="885"/>
      <c r="G16" s="885"/>
      <c r="H16" s="886" t="s">
        <v>213</v>
      </c>
      <c r="I16" s="886"/>
      <c r="J16" s="886"/>
      <c r="K16" s="875"/>
      <c r="L16" s="875"/>
      <c r="M16" s="875"/>
      <c r="N16" s="875"/>
      <c r="O16" s="875"/>
      <c r="P16" s="875"/>
      <c r="Q16" s="875"/>
      <c r="R16" s="875"/>
      <c r="S16" s="875"/>
      <c r="T16" s="875"/>
      <c r="U16" s="875"/>
      <c r="V16" s="875"/>
      <c r="W16" s="875"/>
      <c r="X16" s="875"/>
      <c r="Y16" s="875"/>
      <c r="Z16" s="875"/>
      <c r="AA16" s="916"/>
      <c r="AB16" s="917"/>
      <c r="AC16" s="917"/>
      <c r="AD16" s="918"/>
      <c r="AE16" s="875"/>
      <c r="AF16" s="875"/>
      <c r="AG16" s="875"/>
      <c r="AH16" s="875"/>
      <c r="AI16" s="875"/>
      <c r="AJ16" s="875"/>
      <c r="AK16" s="875"/>
      <c r="AL16" s="875"/>
      <c r="AN16" s="935"/>
      <c r="AO16" s="936"/>
      <c r="AP16" s="936"/>
      <c r="AQ16" s="936"/>
      <c r="AR16" s="936"/>
      <c r="AS16" s="936"/>
      <c r="AT16" s="936"/>
      <c r="AU16" s="936"/>
      <c r="AV16" s="936"/>
      <c r="AW16" s="937"/>
    </row>
    <row r="17" spans="1:49" s="15" customFormat="1" ht="18" customHeight="1" x14ac:dyDescent="0.2">
      <c r="A17" s="885"/>
      <c r="B17" s="885"/>
      <c r="C17" s="885"/>
      <c r="D17" s="885"/>
      <c r="E17" s="885"/>
      <c r="F17" s="885"/>
      <c r="G17" s="885"/>
      <c r="H17" s="887" t="s">
        <v>214</v>
      </c>
      <c r="I17" s="888"/>
      <c r="J17" s="889"/>
      <c r="K17" s="875"/>
      <c r="L17" s="875"/>
      <c r="M17" s="875"/>
      <c r="N17" s="875"/>
      <c r="O17" s="875"/>
      <c r="P17" s="875"/>
      <c r="Q17" s="875"/>
      <c r="R17" s="875"/>
      <c r="S17" s="875"/>
      <c r="T17" s="875"/>
      <c r="U17" s="875"/>
      <c r="V17" s="875"/>
      <c r="W17" s="875"/>
      <c r="X17" s="875"/>
      <c r="Y17" s="875"/>
      <c r="Z17" s="875"/>
      <c r="AA17" s="916"/>
      <c r="AB17" s="917"/>
      <c r="AC17" s="917"/>
      <c r="AD17" s="918"/>
      <c r="AE17" s="875"/>
      <c r="AF17" s="875"/>
      <c r="AG17" s="875"/>
      <c r="AH17" s="875"/>
      <c r="AI17" s="875"/>
      <c r="AJ17" s="875"/>
      <c r="AK17" s="875"/>
      <c r="AL17" s="875"/>
      <c r="AN17" s="935"/>
      <c r="AO17" s="936"/>
      <c r="AP17" s="936"/>
      <c r="AQ17" s="936"/>
      <c r="AR17" s="936"/>
      <c r="AS17" s="936"/>
      <c r="AT17" s="936"/>
      <c r="AU17" s="936"/>
      <c r="AV17" s="936"/>
      <c r="AW17" s="937"/>
    </row>
    <row r="18" spans="1:49" s="15" customFormat="1" ht="18" customHeight="1" x14ac:dyDescent="0.2">
      <c r="A18" s="885" t="s">
        <v>221</v>
      </c>
      <c r="B18" s="885"/>
      <c r="C18" s="885"/>
      <c r="D18" s="885"/>
      <c r="E18" s="885"/>
      <c r="F18" s="885"/>
      <c r="G18" s="885"/>
      <c r="H18" s="886" t="s">
        <v>213</v>
      </c>
      <c r="I18" s="886"/>
      <c r="J18" s="886"/>
      <c r="K18" s="875"/>
      <c r="L18" s="875"/>
      <c r="M18" s="875"/>
      <c r="N18" s="875"/>
      <c r="O18" s="875"/>
      <c r="P18" s="875"/>
      <c r="Q18" s="875"/>
      <c r="R18" s="875"/>
      <c r="S18" s="875"/>
      <c r="T18" s="875"/>
      <c r="U18" s="875"/>
      <c r="V18" s="875"/>
      <c r="W18" s="875"/>
      <c r="X18" s="875"/>
      <c r="Y18" s="875"/>
      <c r="Z18" s="875"/>
      <c r="AA18" s="916"/>
      <c r="AB18" s="917"/>
      <c r="AC18" s="917"/>
      <c r="AD18" s="918"/>
      <c r="AE18" s="875"/>
      <c r="AF18" s="875"/>
      <c r="AG18" s="875"/>
      <c r="AH18" s="875"/>
      <c r="AI18" s="875"/>
      <c r="AJ18" s="875"/>
      <c r="AK18" s="875"/>
      <c r="AL18" s="875"/>
      <c r="AN18" s="935"/>
      <c r="AO18" s="936"/>
      <c r="AP18" s="936"/>
      <c r="AQ18" s="936"/>
      <c r="AR18" s="936"/>
      <c r="AS18" s="936"/>
      <c r="AT18" s="936"/>
      <c r="AU18" s="936"/>
      <c r="AV18" s="936"/>
      <c r="AW18" s="937"/>
    </row>
    <row r="19" spans="1:49" s="15" customFormat="1" ht="18" customHeight="1" thickBot="1" x14ac:dyDescent="0.25">
      <c r="A19" s="896"/>
      <c r="B19" s="896"/>
      <c r="C19" s="896"/>
      <c r="D19" s="896"/>
      <c r="E19" s="896"/>
      <c r="F19" s="896"/>
      <c r="G19" s="896"/>
      <c r="H19" s="904" t="s">
        <v>214</v>
      </c>
      <c r="I19" s="905"/>
      <c r="J19" s="906"/>
      <c r="K19" s="878"/>
      <c r="L19" s="878"/>
      <c r="M19" s="878"/>
      <c r="N19" s="878"/>
      <c r="O19" s="878"/>
      <c r="P19" s="878"/>
      <c r="Q19" s="878"/>
      <c r="R19" s="878"/>
      <c r="S19" s="878"/>
      <c r="T19" s="878"/>
      <c r="U19" s="878"/>
      <c r="V19" s="878"/>
      <c r="W19" s="878"/>
      <c r="X19" s="878"/>
      <c r="Y19" s="878"/>
      <c r="Z19" s="878"/>
      <c r="AA19" s="929"/>
      <c r="AB19" s="930"/>
      <c r="AC19" s="930"/>
      <c r="AD19" s="931"/>
      <c r="AE19" s="878"/>
      <c r="AF19" s="878"/>
      <c r="AG19" s="878"/>
      <c r="AH19" s="878"/>
      <c r="AI19" s="878"/>
      <c r="AJ19" s="878"/>
      <c r="AK19" s="878"/>
      <c r="AL19" s="878"/>
      <c r="AN19" s="935"/>
      <c r="AO19" s="936"/>
      <c r="AP19" s="936"/>
      <c r="AQ19" s="936"/>
      <c r="AR19" s="936"/>
      <c r="AS19" s="936"/>
      <c r="AT19" s="936"/>
      <c r="AU19" s="936"/>
      <c r="AV19" s="936"/>
      <c r="AW19" s="937"/>
    </row>
    <row r="20" spans="1:49" s="15" customFormat="1" ht="18" customHeight="1" x14ac:dyDescent="0.2">
      <c r="A20" s="897" t="s">
        <v>210</v>
      </c>
      <c r="B20" s="898"/>
      <c r="C20" s="898"/>
      <c r="D20" s="898"/>
      <c r="E20" s="898"/>
      <c r="F20" s="898"/>
      <c r="G20" s="898"/>
      <c r="H20" s="886" t="s">
        <v>213</v>
      </c>
      <c r="I20" s="886"/>
      <c r="J20" s="886"/>
      <c r="K20" s="877"/>
      <c r="L20" s="877"/>
      <c r="M20" s="877"/>
      <c r="N20" s="877"/>
      <c r="O20" s="877"/>
      <c r="P20" s="877"/>
      <c r="Q20" s="877"/>
      <c r="R20" s="877"/>
      <c r="S20" s="877"/>
      <c r="T20" s="877"/>
      <c r="U20" s="877"/>
      <c r="V20" s="877"/>
      <c r="W20" s="877"/>
      <c r="X20" s="877"/>
      <c r="Y20" s="877"/>
      <c r="Z20" s="877"/>
      <c r="AA20" s="932"/>
      <c r="AB20" s="933"/>
      <c r="AC20" s="933"/>
      <c r="AD20" s="934"/>
      <c r="AE20" s="877"/>
      <c r="AF20" s="877"/>
      <c r="AG20" s="877"/>
      <c r="AH20" s="877"/>
      <c r="AI20" s="877"/>
      <c r="AJ20" s="877"/>
      <c r="AK20" s="877"/>
      <c r="AL20" s="927"/>
      <c r="AN20" s="935"/>
      <c r="AO20" s="936"/>
      <c r="AP20" s="936"/>
      <c r="AQ20" s="936"/>
      <c r="AR20" s="936"/>
      <c r="AS20" s="936"/>
      <c r="AT20" s="936"/>
      <c r="AU20" s="936"/>
      <c r="AV20" s="936"/>
      <c r="AW20" s="937"/>
    </row>
    <row r="21" spans="1:49" s="15" customFormat="1" ht="18" customHeight="1" thickBot="1" x14ac:dyDescent="0.25">
      <c r="A21" s="899"/>
      <c r="B21" s="900"/>
      <c r="C21" s="900"/>
      <c r="D21" s="900"/>
      <c r="E21" s="900"/>
      <c r="F21" s="900"/>
      <c r="G21" s="900"/>
      <c r="H21" s="901" t="s">
        <v>214</v>
      </c>
      <c r="I21" s="902"/>
      <c r="J21" s="903"/>
      <c r="K21" s="876"/>
      <c r="L21" s="876"/>
      <c r="M21" s="876"/>
      <c r="N21" s="876"/>
      <c r="O21" s="876"/>
      <c r="P21" s="876"/>
      <c r="Q21" s="876"/>
      <c r="R21" s="876"/>
      <c r="S21" s="876"/>
      <c r="T21" s="876"/>
      <c r="U21" s="876"/>
      <c r="V21" s="876"/>
      <c r="W21" s="876"/>
      <c r="X21" s="876"/>
      <c r="Y21" s="876"/>
      <c r="Z21" s="876"/>
      <c r="AA21" s="923"/>
      <c r="AB21" s="924"/>
      <c r="AC21" s="924"/>
      <c r="AD21" s="925"/>
      <c r="AE21" s="876"/>
      <c r="AF21" s="876"/>
      <c r="AG21" s="876"/>
      <c r="AH21" s="876"/>
      <c r="AI21" s="876"/>
      <c r="AJ21" s="876"/>
      <c r="AK21" s="876"/>
      <c r="AL21" s="928"/>
      <c r="AN21" s="938"/>
      <c r="AO21" s="939"/>
      <c r="AP21" s="939"/>
      <c r="AQ21" s="939"/>
      <c r="AR21" s="939"/>
      <c r="AS21" s="939"/>
      <c r="AT21" s="939"/>
      <c r="AU21" s="939"/>
      <c r="AV21" s="939"/>
      <c r="AW21" s="940"/>
    </row>
    <row r="22" spans="1:49" ht="18" customHeight="1" x14ac:dyDescent="0.2">
      <c r="A22" s="907" t="s">
        <v>211</v>
      </c>
      <c r="B22" s="908"/>
      <c r="C22" s="908"/>
      <c r="D22" s="908"/>
      <c r="E22" s="908"/>
      <c r="F22" s="908"/>
      <c r="G22" s="909"/>
      <c r="H22" s="886" t="s">
        <v>213</v>
      </c>
      <c r="I22" s="886"/>
      <c r="J22" s="886"/>
      <c r="K22" s="913">
        <f>K4+K6+K8+K10+K12+K14+K16+K18+K20</f>
        <v>0</v>
      </c>
      <c r="L22" s="914"/>
      <c r="M22" s="914"/>
      <c r="N22" s="915"/>
      <c r="O22" s="913">
        <f>O4+O6+O8+O10+O12+O14+O16+O18+O20</f>
        <v>0</v>
      </c>
      <c r="P22" s="914"/>
      <c r="Q22" s="914"/>
      <c r="R22" s="915"/>
      <c r="S22" s="913">
        <f>S4+S6+S8+S10+S12+S14+S16+S18+S20</f>
        <v>0</v>
      </c>
      <c r="T22" s="914"/>
      <c r="U22" s="914"/>
      <c r="V22" s="915"/>
      <c r="W22" s="913">
        <f>W4+W6+W8+W10+W12+W14+W16+W18+W20</f>
        <v>0</v>
      </c>
      <c r="X22" s="914"/>
      <c r="Y22" s="914"/>
      <c r="Z22" s="915"/>
      <c r="AA22" s="913">
        <f>AA4+AA6+AA8+AA10+AA12+AA14+AA16+AA18+AA20</f>
        <v>0</v>
      </c>
      <c r="AB22" s="914"/>
      <c r="AC22" s="914"/>
      <c r="AD22" s="915"/>
      <c r="AE22" s="913">
        <f>AE4+AE6+AE8+AE10+AE12+AE14+AE16+AE18+AE20</f>
        <v>0</v>
      </c>
      <c r="AF22" s="914"/>
      <c r="AG22" s="914"/>
      <c r="AH22" s="915"/>
      <c r="AI22" s="913">
        <f>AI4+AI6+AI8+AI10+AI12+AI14+AI16+AI18+AI20</f>
        <v>0</v>
      </c>
      <c r="AJ22" s="914"/>
      <c r="AK22" s="914"/>
      <c r="AL22" s="915"/>
    </row>
    <row r="23" spans="1:49" ht="18" customHeight="1" x14ac:dyDescent="0.2">
      <c r="A23" s="910"/>
      <c r="B23" s="911"/>
      <c r="C23" s="911"/>
      <c r="D23" s="911"/>
      <c r="E23" s="911"/>
      <c r="F23" s="911"/>
      <c r="G23" s="912"/>
      <c r="H23" s="887" t="s">
        <v>214</v>
      </c>
      <c r="I23" s="888"/>
      <c r="J23" s="889"/>
      <c r="K23" s="916">
        <f>K5+K7+K9+K11+K13+K15+K17+K19+K21</f>
        <v>0</v>
      </c>
      <c r="L23" s="917"/>
      <c r="M23" s="917"/>
      <c r="N23" s="918"/>
      <c r="O23" s="916">
        <f>O5+O7+O9+O11+O13+O15+O17+O19+O21</f>
        <v>0</v>
      </c>
      <c r="P23" s="917"/>
      <c r="Q23" s="917"/>
      <c r="R23" s="918"/>
      <c r="S23" s="916">
        <f>S5+S7+S9+S11+S13+S15+S17+S19+S21</f>
        <v>0</v>
      </c>
      <c r="T23" s="917"/>
      <c r="U23" s="917"/>
      <c r="V23" s="918"/>
      <c r="W23" s="916">
        <f>W5+W7+W9+W11+W13+W15+W17+W19+W21</f>
        <v>0</v>
      </c>
      <c r="X23" s="917"/>
      <c r="Y23" s="917"/>
      <c r="Z23" s="918"/>
      <c r="AA23" s="916">
        <f>AA5+AA7+AA9+AA11+AA13+AA15+AA17+AA19+AA21</f>
        <v>0</v>
      </c>
      <c r="AB23" s="917"/>
      <c r="AC23" s="917"/>
      <c r="AD23" s="918"/>
      <c r="AE23" s="916">
        <f>AE5+AE7+AE9+AE11+AE13+AE15+AE17+AE19+AE21</f>
        <v>0</v>
      </c>
      <c r="AF23" s="917"/>
      <c r="AG23" s="917"/>
      <c r="AH23" s="918"/>
      <c r="AI23" s="916">
        <f>AI5+AI7+AI9+AI11+AI13+AI15+AI17+AI19+AI21</f>
        <v>0</v>
      </c>
      <c r="AJ23" s="917"/>
      <c r="AK23" s="917"/>
      <c r="AL23" s="918"/>
    </row>
    <row r="25" spans="1:49" s="15" customFormat="1" ht="43.5" customHeight="1" x14ac:dyDescent="0.2">
      <c r="A25" s="919" t="s">
        <v>222</v>
      </c>
      <c r="B25" s="920"/>
      <c r="C25" s="920"/>
      <c r="D25" s="920"/>
      <c r="E25" s="920"/>
      <c r="F25" s="920"/>
      <c r="G25" s="921"/>
      <c r="H25" s="872"/>
      <c r="I25" s="873"/>
      <c r="J25" s="873"/>
      <c r="K25" s="873"/>
      <c r="L25" s="873" t="s">
        <v>223</v>
      </c>
      <c r="M25" s="874"/>
      <c r="N25" s="869" t="s">
        <v>224</v>
      </c>
      <c r="O25" s="870"/>
      <c r="P25" s="870"/>
      <c r="Q25" s="870"/>
      <c r="R25" s="870"/>
      <c r="S25" s="870"/>
      <c r="T25" s="870"/>
      <c r="U25" s="870"/>
      <c r="V25" s="870"/>
      <c r="W25" s="871"/>
      <c r="X25" s="872"/>
      <c r="Y25" s="873"/>
      <c r="Z25" s="873"/>
      <c r="AA25" s="873"/>
      <c r="AB25" s="873" t="s">
        <v>223</v>
      </c>
      <c r="AC25" s="874"/>
    </row>
    <row r="26" spans="1:49" ht="30" customHeight="1" x14ac:dyDescent="0.2">
      <c r="A26" s="868" t="s">
        <v>225</v>
      </c>
      <c r="B26" s="868"/>
      <c r="C26" s="868"/>
      <c r="D26" s="868"/>
      <c r="E26" s="868"/>
      <c r="F26" s="868"/>
      <c r="G26" s="868"/>
      <c r="H26" s="868"/>
      <c r="I26" s="868"/>
      <c r="J26" s="868"/>
      <c r="K26" s="868"/>
      <c r="L26" s="868"/>
      <c r="M26" s="868"/>
      <c r="N26" s="868"/>
      <c r="O26" s="868"/>
      <c r="P26" s="868"/>
      <c r="Q26" s="868"/>
      <c r="R26" s="868"/>
      <c r="S26" s="868"/>
      <c r="T26" s="868"/>
      <c r="U26" s="868"/>
      <c r="V26" s="868"/>
      <c r="W26" s="868"/>
      <c r="X26" s="868"/>
      <c r="Y26" s="868"/>
      <c r="Z26" s="868"/>
      <c r="AA26" s="868"/>
      <c r="AB26" s="868"/>
      <c r="AC26" s="868"/>
      <c r="AD26" s="868"/>
      <c r="AE26" s="868"/>
      <c r="AF26" s="868"/>
      <c r="AG26" s="868"/>
      <c r="AH26" s="868"/>
      <c r="AI26" s="868"/>
      <c r="AJ26" s="868"/>
      <c r="AK26" s="868"/>
      <c r="AL26" s="868"/>
      <c r="AM26" s="868"/>
      <c r="AN26" s="868"/>
      <c r="AO26" s="868"/>
      <c r="AP26" s="868"/>
      <c r="AQ26" s="868"/>
      <c r="AR26" s="868"/>
      <c r="AS26" s="868"/>
      <c r="AT26" s="868"/>
      <c r="AU26" s="868"/>
      <c r="AV26" s="868"/>
      <c r="AW26" s="868"/>
    </row>
    <row r="27" spans="1:49" ht="30" customHeight="1" x14ac:dyDescent="0.2">
      <c r="A27" s="868" t="s">
        <v>225</v>
      </c>
      <c r="B27" s="868"/>
      <c r="C27" s="868"/>
      <c r="D27" s="868"/>
      <c r="E27" s="868"/>
      <c r="F27" s="868"/>
      <c r="G27" s="868"/>
      <c r="H27" s="868"/>
      <c r="I27" s="868"/>
      <c r="J27" s="868"/>
      <c r="K27" s="868"/>
      <c r="L27" s="868"/>
      <c r="M27" s="868"/>
      <c r="N27" s="868"/>
      <c r="O27" s="868"/>
      <c r="P27" s="868"/>
      <c r="Q27" s="868"/>
      <c r="R27" s="868"/>
      <c r="S27" s="868"/>
      <c r="T27" s="868"/>
      <c r="U27" s="868"/>
      <c r="V27" s="868"/>
      <c r="W27" s="868"/>
      <c r="X27" s="868"/>
      <c r="Y27" s="868"/>
      <c r="Z27" s="868"/>
      <c r="AA27" s="868"/>
      <c r="AB27" s="868"/>
      <c r="AC27" s="868"/>
      <c r="AD27" s="868"/>
      <c r="AE27" s="868"/>
      <c r="AF27" s="868"/>
      <c r="AG27" s="868"/>
      <c r="AH27" s="868"/>
      <c r="AI27" s="868"/>
      <c r="AJ27" s="868"/>
      <c r="AK27" s="868"/>
      <c r="AL27" s="868"/>
      <c r="AM27" s="868"/>
      <c r="AN27" s="868"/>
      <c r="AO27" s="868"/>
      <c r="AP27" s="868"/>
      <c r="AQ27" s="868"/>
      <c r="AR27" s="868"/>
      <c r="AS27" s="868"/>
      <c r="AT27" s="868"/>
      <c r="AU27" s="868"/>
      <c r="AV27" s="868"/>
      <c r="AW27" s="868"/>
    </row>
  </sheetData>
  <mergeCells count="189">
    <mergeCell ref="AN4:AW21"/>
    <mergeCell ref="AN2:AW3"/>
    <mergeCell ref="AI7:AL7"/>
    <mergeCell ref="AI6:AL6"/>
    <mergeCell ref="AI16:AL16"/>
    <mergeCell ref="AI17:AL17"/>
    <mergeCell ref="AI18:AL18"/>
    <mergeCell ref="AI11:AL11"/>
    <mergeCell ref="AI12:AL12"/>
    <mergeCell ref="AI13:AL13"/>
    <mergeCell ref="W23:Z23"/>
    <mergeCell ref="AI14:AL14"/>
    <mergeCell ref="AE6:AH6"/>
    <mergeCell ref="AE7:AH7"/>
    <mergeCell ref="AI9:AL9"/>
    <mergeCell ref="AI8:AL8"/>
    <mergeCell ref="AI23:AL23"/>
    <mergeCell ref="AA18:AD18"/>
    <mergeCell ref="AI20:AL20"/>
    <mergeCell ref="AI21:AL21"/>
    <mergeCell ref="AE19:AH19"/>
    <mergeCell ref="AE20:AH20"/>
    <mergeCell ref="AE21:AH21"/>
    <mergeCell ref="AE12:AH12"/>
    <mergeCell ref="AE13:AH13"/>
    <mergeCell ref="AE14:AH14"/>
    <mergeCell ref="AE18:AH18"/>
    <mergeCell ref="AA12:AD12"/>
    <mergeCell ref="AA13:AD13"/>
    <mergeCell ref="AA14:AD14"/>
    <mergeCell ref="AE22:AH22"/>
    <mergeCell ref="AA19:AD19"/>
    <mergeCell ref="AA20:AD20"/>
    <mergeCell ref="AE15:AH15"/>
    <mergeCell ref="A25:G25"/>
    <mergeCell ref="K2:AD2"/>
    <mergeCell ref="AI2:AL3"/>
    <mergeCell ref="AI4:AL4"/>
    <mergeCell ref="AI5:AL5"/>
    <mergeCell ref="AE2:AH3"/>
    <mergeCell ref="AE4:AH4"/>
    <mergeCell ref="AI10:AL10"/>
    <mergeCell ref="AI19:AL19"/>
    <mergeCell ref="AE5:AH5"/>
    <mergeCell ref="AI22:AL22"/>
    <mergeCell ref="AI15:AL15"/>
    <mergeCell ref="AA7:AD7"/>
    <mergeCell ref="AA8:AD8"/>
    <mergeCell ref="W6:Z6"/>
    <mergeCell ref="W7:Z7"/>
    <mergeCell ref="W8:Z8"/>
    <mergeCell ref="AA6:AD6"/>
    <mergeCell ref="AA21:AD21"/>
    <mergeCell ref="AE10:AH10"/>
    <mergeCell ref="AA23:AD23"/>
    <mergeCell ref="AA15:AD15"/>
    <mergeCell ref="AE23:AH23"/>
    <mergeCell ref="K3:N3"/>
    <mergeCell ref="K4:N4"/>
    <mergeCell ref="K5:N5"/>
    <mergeCell ref="K6:N6"/>
    <mergeCell ref="K7:N7"/>
    <mergeCell ref="K8:N8"/>
    <mergeCell ref="K9:N9"/>
    <mergeCell ref="K10:N10"/>
    <mergeCell ref="K11:N11"/>
    <mergeCell ref="AE8:AH8"/>
    <mergeCell ref="AE9:AH9"/>
    <mergeCell ref="AA9:AD9"/>
    <mergeCell ref="AA11:AD11"/>
    <mergeCell ref="W9:Z9"/>
    <mergeCell ref="W10:Z10"/>
    <mergeCell ref="W11:Z11"/>
    <mergeCell ref="O11:R11"/>
    <mergeCell ref="AE11:AH11"/>
    <mergeCell ref="AA10:AD10"/>
    <mergeCell ref="O10:R10"/>
    <mergeCell ref="S10:V10"/>
    <mergeCell ref="O9:R9"/>
    <mergeCell ref="S9:V9"/>
    <mergeCell ref="O8:R8"/>
    <mergeCell ref="S8:V8"/>
    <mergeCell ref="AE16:AH16"/>
    <mergeCell ref="AE17:AH17"/>
    <mergeCell ref="AA17:AD17"/>
    <mergeCell ref="AA16:AD16"/>
    <mergeCell ref="AA22:AD22"/>
    <mergeCell ref="W3:Z3"/>
    <mergeCell ref="AA3:AD3"/>
    <mergeCell ref="AA4:AD4"/>
    <mergeCell ref="AA5:AD5"/>
    <mergeCell ref="W4:Z4"/>
    <mergeCell ref="W5:Z5"/>
    <mergeCell ref="W22:Z22"/>
    <mergeCell ref="W14:Z14"/>
    <mergeCell ref="W15:Z15"/>
    <mergeCell ref="W20:Z20"/>
    <mergeCell ref="W21:Z21"/>
    <mergeCell ref="W16:Z16"/>
    <mergeCell ref="W17:Z17"/>
    <mergeCell ref="W18:Z18"/>
    <mergeCell ref="W19:Z19"/>
    <mergeCell ref="W13:Z13"/>
    <mergeCell ref="W12:Z12"/>
    <mergeCell ref="A22:G23"/>
    <mergeCell ref="H23:J23"/>
    <mergeCell ref="K22:N22"/>
    <mergeCell ref="K23:N23"/>
    <mergeCell ref="O22:R22"/>
    <mergeCell ref="S22:V22"/>
    <mergeCell ref="H22:J22"/>
    <mergeCell ref="O23:R23"/>
    <mergeCell ref="S23:V23"/>
    <mergeCell ref="A18:G19"/>
    <mergeCell ref="A20:G21"/>
    <mergeCell ref="K21:N21"/>
    <mergeCell ref="K19:N19"/>
    <mergeCell ref="K17:N17"/>
    <mergeCell ref="H21:J21"/>
    <mergeCell ref="H17:J17"/>
    <mergeCell ref="H18:J18"/>
    <mergeCell ref="H19:J19"/>
    <mergeCell ref="S17:V17"/>
    <mergeCell ref="O15:R15"/>
    <mergeCell ref="S15:V15"/>
    <mergeCell ref="O14:R14"/>
    <mergeCell ref="S14:V14"/>
    <mergeCell ref="K16:N16"/>
    <mergeCell ref="O16:R16"/>
    <mergeCell ref="S16:V16"/>
    <mergeCell ref="A16:G17"/>
    <mergeCell ref="O4:R4"/>
    <mergeCell ref="S4:V4"/>
    <mergeCell ref="O5:R5"/>
    <mergeCell ref="S5:V5"/>
    <mergeCell ref="O6:R6"/>
    <mergeCell ref="S6:V6"/>
    <mergeCell ref="O3:R3"/>
    <mergeCell ref="S3:V3"/>
    <mergeCell ref="O7:R7"/>
    <mergeCell ref="S7:V7"/>
    <mergeCell ref="A2:J3"/>
    <mergeCell ref="A4:G5"/>
    <mergeCell ref="A6:G7"/>
    <mergeCell ref="H6:J6"/>
    <mergeCell ref="H4:J4"/>
    <mergeCell ref="L25:M25"/>
    <mergeCell ref="H25:K25"/>
    <mergeCell ref="A8:G9"/>
    <mergeCell ref="A10:G11"/>
    <mergeCell ref="A12:G13"/>
    <mergeCell ref="A14:G15"/>
    <mergeCell ref="H20:J20"/>
    <mergeCell ref="H14:J14"/>
    <mergeCell ref="H9:J9"/>
    <mergeCell ref="H10:J10"/>
    <mergeCell ref="H11:J11"/>
    <mergeCell ref="H12:J12"/>
    <mergeCell ref="H13:J13"/>
    <mergeCell ref="H5:J5"/>
    <mergeCell ref="H7:J7"/>
    <mergeCell ref="H8:J8"/>
    <mergeCell ref="K14:N14"/>
    <mergeCell ref="H16:J16"/>
    <mergeCell ref="H15:J15"/>
    <mergeCell ref="A27:AW27"/>
    <mergeCell ref="N25:W25"/>
    <mergeCell ref="X25:AA25"/>
    <mergeCell ref="AB25:AC25"/>
    <mergeCell ref="A26:AW26"/>
    <mergeCell ref="S11:V11"/>
    <mergeCell ref="K13:N13"/>
    <mergeCell ref="O13:R13"/>
    <mergeCell ref="S13:V13"/>
    <mergeCell ref="K15:N15"/>
    <mergeCell ref="O21:R21"/>
    <mergeCell ref="S21:V21"/>
    <mergeCell ref="K20:N20"/>
    <mergeCell ref="O20:R20"/>
    <mergeCell ref="S20:V20"/>
    <mergeCell ref="O19:R19"/>
    <mergeCell ref="S19:V19"/>
    <mergeCell ref="K12:N12"/>
    <mergeCell ref="O12:R12"/>
    <mergeCell ref="S12:V12"/>
    <mergeCell ref="K18:N18"/>
    <mergeCell ref="O18:R18"/>
    <mergeCell ref="S18:V18"/>
    <mergeCell ref="O17:R17"/>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1"/>
  <sheetViews>
    <sheetView view="pageBreakPreview" zoomScaleNormal="100" zoomScaleSheetLayoutView="100" workbookViewId="0">
      <selection activeCell="A2" sqref="A2"/>
    </sheetView>
  </sheetViews>
  <sheetFormatPr defaultColWidth="9" defaultRowHeight="13" x14ac:dyDescent="0.2"/>
  <cols>
    <col min="1" max="1" width="3.6328125" style="6" customWidth="1"/>
    <col min="2" max="2" width="3.26953125" style="6" customWidth="1"/>
    <col min="3" max="5" width="3.6328125" style="6" customWidth="1"/>
    <col min="6" max="6" width="18.453125" style="6" customWidth="1"/>
    <col min="7" max="8" width="23.6328125" style="6" customWidth="1"/>
    <col min="9" max="9" width="8.08984375" style="6" customWidth="1"/>
    <col min="10" max="13" width="13.08984375" style="6" customWidth="1"/>
    <col min="14" max="14" width="10.6328125" style="6" customWidth="1"/>
    <col min="15" max="16384" width="9" style="6"/>
  </cols>
  <sheetData>
    <row r="1" spans="1:10" ht="15" customHeight="1" x14ac:dyDescent="0.2">
      <c r="A1" s="6" t="s">
        <v>226</v>
      </c>
    </row>
    <row r="2" spans="1:10" ht="15" customHeight="1" x14ac:dyDescent="0.2"/>
    <row r="3" spans="1:10" ht="15" customHeight="1" x14ac:dyDescent="0.2">
      <c r="B3" s="6" t="s">
        <v>227</v>
      </c>
    </row>
    <row r="4" spans="1:10" ht="9" customHeight="1" x14ac:dyDescent="0.2"/>
    <row r="5" spans="1:10" ht="21" customHeight="1" x14ac:dyDescent="0.2">
      <c r="C5" s="6" t="s">
        <v>228</v>
      </c>
      <c r="H5" s="7" t="s">
        <v>229</v>
      </c>
    </row>
    <row r="6" spans="1:10" ht="15" customHeight="1" x14ac:dyDescent="0.2"/>
    <row r="7" spans="1:10" ht="15" customHeight="1" x14ac:dyDescent="0.2">
      <c r="D7" s="6" t="s">
        <v>230</v>
      </c>
      <c r="H7" s="8" t="s">
        <v>231</v>
      </c>
      <c r="J7" s="6" t="s">
        <v>232</v>
      </c>
    </row>
    <row r="8" spans="1:10" ht="15" customHeight="1" x14ac:dyDescent="0.2">
      <c r="D8" s="9"/>
      <c r="E8" s="10"/>
      <c r="F8" s="11"/>
      <c r="G8" s="12" t="s">
        <v>233</v>
      </c>
      <c r="H8" s="12" t="s">
        <v>234</v>
      </c>
    </row>
    <row r="9" spans="1:10" ht="27" customHeight="1" x14ac:dyDescent="0.2">
      <c r="D9" s="947" t="s">
        <v>235</v>
      </c>
      <c r="E9" s="956"/>
      <c r="F9" s="957"/>
      <c r="G9" s="510"/>
      <c r="H9" s="511"/>
    </row>
    <row r="10" spans="1:10" ht="27" customHeight="1" x14ac:dyDescent="0.2">
      <c r="D10" s="947" t="s">
        <v>236</v>
      </c>
      <c r="E10" s="956"/>
      <c r="F10" s="957"/>
      <c r="G10" s="510"/>
      <c r="H10" s="511"/>
    </row>
    <row r="11" spans="1:10" ht="27" customHeight="1" x14ac:dyDescent="0.2">
      <c r="D11" s="947" t="s">
        <v>237</v>
      </c>
      <c r="E11" s="956"/>
      <c r="F11" s="957"/>
      <c r="G11" s="510"/>
      <c r="H11" s="511"/>
    </row>
    <row r="12" spans="1:10" ht="15" customHeight="1" x14ac:dyDescent="0.2"/>
    <row r="13" spans="1:10" ht="15" customHeight="1" x14ac:dyDescent="0.2">
      <c r="B13" s="550" t="s">
        <v>720</v>
      </c>
    </row>
    <row r="14" spans="1:10" ht="9" customHeight="1" x14ac:dyDescent="0.2"/>
    <row r="15" spans="1:10" ht="21" customHeight="1" x14ac:dyDescent="0.2">
      <c r="C15" s="6" t="s">
        <v>238</v>
      </c>
      <c r="H15" s="7" t="s">
        <v>229</v>
      </c>
    </row>
    <row r="16" spans="1:10" ht="15" customHeight="1" x14ac:dyDescent="0.2"/>
    <row r="17" spans="2:14" ht="15" customHeight="1" x14ac:dyDescent="0.2">
      <c r="D17" s="6" t="s">
        <v>239</v>
      </c>
      <c r="J17" s="6" t="s">
        <v>240</v>
      </c>
    </row>
    <row r="18" spans="2:14" ht="15" customHeight="1" x14ac:dyDescent="0.2">
      <c r="D18" s="9"/>
      <c r="E18" s="10"/>
      <c r="F18" s="11"/>
      <c r="G18" s="12" t="s">
        <v>241</v>
      </c>
    </row>
    <row r="19" spans="2:14" ht="30" customHeight="1" x14ac:dyDescent="0.2">
      <c r="D19" s="958" t="s">
        <v>242</v>
      </c>
      <c r="E19" s="959"/>
      <c r="F19" s="12" t="s">
        <v>243</v>
      </c>
      <c r="G19" s="511"/>
    </row>
    <row r="20" spans="2:14" ht="30" customHeight="1" x14ac:dyDescent="0.2">
      <c r="D20" s="960"/>
      <c r="E20" s="961"/>
      <c r="F20" s="12" t="s">
        <v>244</v>
      </c>
      <c r="G20" s="511"/>
    </row>
    <row r="21" spans="2:14" ht="30" customHeight="1" x14ac:dyDescent="0.2">
      <c r="D21" s="958" t="s">
        <v>245</v>
      </c>
      <c r="E21" s="959"/>
      <c r="F21" s="12" t="s">
        <v>243</v>
      </c>
      <c r="G21" s="511"/>
    </row>
    <row r="22" spans="2:14" ht="30" customHeight="1" x14ac:dyDescent="0.2">
      <c r="D22" s="960"/>
      <c r="E22" s="961"/>
      <c r="F22" s="12" t="s">
        <v>244</v>
      </c>
      <c r="G22" s="511"/>
    </row>
    <row r="23" spans="2:14" ht="15" customHeight="1" x14ac:dyDescent="0.2"/>
    <row r="24" spans="2:14" ht="30" customHeight="1" x14ac:dyDescent="0.2">
      <c r="C24" s="947" t="s">
        <v>246</v>
      </c>
      <c r="D24" s="948"/>
      <c r="E24" s="948"/>
      <c r="F24" s="949"/>
      <c r="G24" s="512"/>
      <c r="H24" s="950" t="s">
        <v>247</v>
      </c>
      <c r="I24" s="951"/>
      <c r="J24" s="951"/>
      <c r="K24" s="951"/>
      <c r="L24" s="951"/>
      <c r="M24" s="951"/>
    </row>
    <row r="25" spans="2:14" ht="15" customHeight="1" x14ac:dyDescent="0.2">
      <c r="C25" s="952" t="s">
        <v>248</v>
      </c>
      <c r="D25" s="952"/>
      <c r="E25" s="952"/>
      <c r="F25" s="952"/>
      <c r="G25" s="953"/>
      <c r="H25" s="954" t="s">
        <v>249</v>
      </c>
      <c r="I25" s="955"/>
      <c r="J25" s="955"/>
      <c r="K25" s="955"/>
      <c r="L25" s="955"/>
      <c r="M25" s="955"/>
      <c r="N25" s="955"/>
    </row>
    <row r="26" spans="2:14" ht="15" customHeight="1" x14ac:dyDescent="0.2">
      <c r="C26" s="952"/>
      <c r="D26" s="952"/>
      <c r="E26" s="952"/>
      <c r="F26" s="952"/>
      <c r="G26" s="953"/>
      <c r="H26" s="954" t="s">
        <v>250</v>
      </c>
      <c r="I26" s="955"/>
      <c r="J26" s="955"/>
      <c r="K26" s="955"/>
      <c r="L26" s="955"/>
      <c r="M26" s="955"/>
      <c r="N26" s="955"/>
    </row>
    <row r="27" spans="2:14" ht="15" customHeight="1" x14ac:dyDescent="0.2"/>
    <row r="28" spans="2:14" ht="15" customHeight="1" x14ac:dyDescent="0.2">
      <c r="B28" s="6" t="s">
        <v>251</v>
      </c>
    </row>
    <row r="29" spans="2:14" ht="9" customHeight="1" x14ac:dyDescent="0.2"/>
    <row r="30" spans="2:14" ht="21" customHeight="1" x14ac:dyDescent="0.2">
      <c r="C30" s="6" t="s">
        <v>252</v>
      </c>
      <c r="H30" s="7" t="s">
        <v>229</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D9:F9"/>
    <mergeCell ref="D10:F10"/>
    <mergeCell ref="D11:F11"/>
    <mergeCell ref="D19:E20"/>
    <mergeCell ref="D21:E22"/>
    <mergeCell ref="C24:F24"/>
    <mergeCell ref="H24:M24"/>
    <mergeCell ref="C25:F26"/>
    <mergeCell ref="G25:G26"/>
    <mergeCell ref="H25:N25"/>
    <mergeCell ref="H26:N26"/>
  </mergeCells>
  <phoneticPr fontId="3"/>
  <pageMargins left="0.39370078740157483" right="0.39370078740157483" top="0.78740157480314965" bottom="0.39370078740157483" header="0.31496062992125984" footer="0.31496062992125984"/>
  <pageSetup paperSize="9" scale="9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49"/>
  <sheetViews>
    <sheetView view="pageBreakPreview" zoomScaleNormal="100" zoomScaleSheetLayoutView="100" workbookViewId="0">
      <selection sqref="A1:G1"/>
    </sheetView>
  </sheetViews>
  <sheetFormatPr defaultColWidth="9" defaultRowHeight="20.149999999999999" customHeight="1" x14ac:dyDescent="0.2"/>
  <cols>
    <col min="1" max="1" width="6.6328125" style="18" customWidth="1"/>
    <col min="2" max="2" width="22.6328125" style="505" customWidth="1"/>
    <col min="3" max="3" width="54.6328125" style="507" customWidth="1"/>
    <col min="4" max="4" width="4.08984375" style="108" customWidth="1"/>
    <col min="5" max="5" width="15.08984375" style="508" customWidth="1"/>
    <col min="6" max="6" width="30.6328125" style="505" customWidth="1"/>
    <col min="7" max="7" width="7.6328125" style="172" customWidth="1"/>
    <col min="8" max="16384" width="9" style="18"/>
  </cols>
  <sheetData>
    <row r="1" spans="1:8" ht="24" customHeight="1" x14ac:dyDescent="0.2">
      <c r="A1" s="971" t="s">
        <v>253</v>
      </c>
      <c r="B1" s="971"/>
      <c r="C1" s="971"/>
      <c r="D1" s="971"/>
      <c r="E1" s="971"/>
      <c r="F1" s="971"/>
      <c r="G1" s="971"/>
      <c r="H1" s="42"/>
    </row>
    <row r="2" spans="1:8" s="24" customFormat="1" ht="18" customHeight="1" x14ac:dyDescent="0.2">
      <c r="A2" s="18" t="s">
        <v>254</v>
      </c>
      <c r="B2" s="20"/>
      <c r="C2" s="21"/>
      <c r="D2" s="22"/>
      <c r="E2" s="23"/>
      <c r="F2" s="20"/>
    </row>
    <row r="3" spans="1:8" s="24" customFormat="1" ht="18" customHeight="1" x14ac:dyDescent="0.2">
      <c r="A3" s="18" t="s">
        <v>767</v>
      </c>
      <c r="B3" s="20"/>
      <c r="C3" s="21"/>
      <c r="D3" s="22"/>
      <c r="E3" s="23"/>
      <c r="F3" s="20"/>
    </row>
    <row r="4" spans="1:8" s="16" customFormat="1" ht="24" customHeight="1" x14ac:dyDescent="0.2">
      <c r="A4" s="25" t="s">
        <v>255</v>
      </c>
      <c r="B4" s="503" t="s">
        <v>256</v>
      </c>
      <c r="C4" s="506" t="s">
        <v>257</v>
      </c>
      <c r="D4" s="972" t="s">
        <v>258</v>
      </c>
      <c r="E4" s="972"/>
      <c r="F4" s="509" t="s">
        <v>259</v>
      </c>
      <c r="G4" s="165" t="s">
        <v>260</v>
      </c>
    </row>
    <row r="5" spans="1:8" s="32" customFormat="1" ht="30" customHeight="1" x14ac:dyDescent="0.2">
      <c r="A5" s="973"/>
      <c r="B5" s="978" t="s">
        <v>261</v>
      </c>
      <c r="C5" s="17" t="s">
        <v>262</v>
      </c>
      <c r="D5" s="58" t="s">
        <v>263</v>
      </c>
      <c r="E5" s="59" t="s">
        <v>264</v>
      </c>
      <c r="F5" s="60" t="s">
        <v>265</v>
      </c>
      <c r="G5" s="47" t="s">
        <v>263</v>
      </c>
    </row>
    <row r="6" spans="1:8" s="32" customFormat="1" ht="30" customHeight="1" x14ac:dyDescent="0.2">
      <c r="A6" s="974"/>
      <c r="B6" s="979"/>
      <c r="C6" s="61" t="s">
        <v>266</v>
      </c>
      <c r="D6" s="58" t="s">
        <v>263</v>
      </c>
      <c r="E6" s="59" t="s">
        <v>264</v>
      </c>
      <c r="F6" s="62" t="s">
        <v>265</v>
      </c>
      <c r="G6" s="166" t="s">
        <v>267</v>
      </c>
    </row>
    <row r="7" spans="1:8" s="32" customFormat="1" ht="45" customHeight="1" x14ac:dyDescent="0.2">
      <c r="A7" s="975"/>
      <c r="B7" s="63"/>
      <c r="C7" s="64" t="s">
        <v>268</v>
      </c>
      <c r="D7" s="58" t="s">
        <v>263</v>
      </c>
      <c r="E7" s="59" t="s">
        <v>264</v>
      </c>
      <c r="F7" s="62"/>
      <c r="G7" s="166" t="s">
        <v>267</v>
      </c>
    </row>
    <row r="8" spans="1:8" s="32" customFormat="1" ht="45" customHeight="1" x14ac:dyDescent="0.2">
      <c r="A8" s="975"/>
      <c r="B8" s="107"/>
      <c r="C8" s="65" t="s">
        <v>269</v>
      </c>
      <c r="D8" s="58" t="s">
        <v>263</v>
      </c>
      <c r="E8" s="59" t="s">
        <v>264</v>
      </c>
      <c r="F8" s="62" t="s">
        <v>270</v>
      </c>
      <c r="G8" s="166" t="s">
        <v>267</v>
      </c>
    </row>
    <row r="9" spans="1:8" s="32" customFormat="1" ht="18.5" customHeight="1" x14ac:dyDescent="0.2">
      <c r="A9" s="975"/>
      <c r="B9" s="107"/>
      <c r="C9" s="65" t="s">
        <v>271</v>
      </c>
      <c r="D9" s="58" t="s">
        <v>263</v>
      </c>
      <c r="E9" s="66" t="s">
        <v>264</v>
      </c>
      <c r="F9" s="62" t="s">
        <v>272</v>
      </c>
      <c r="G9" s="166" t="s">
        <v>267</v>
      </c>
    </row>
    <row r="10" spans="1:8" s="32" customFormat="1" ht="55.5" customHeight="1" x14ac:dyDescent="0.2">
      <c r="A10" s="975"/>
      <c r="B10" s="107"/>
      <c r="C10" s="64" t="s">
        <v>273</v>
      </c>
      <c r="D10" s="67" t="s">
        <v>263</v>
      </c>
      <c r="E10" s="68" t="s">
        <v>274</v>
      </c>
      <c r="F10" s="69" t="s">
        <v>275</v>
      </c>
      <c r="G10" s="167" t="s">
        <v>267</v>
      </c>
    </row>
    <row r="11" spans="1:8" s="32" customFormat="1" ht="30" customHeight="1" x14ac:dyDescent="0.2">
      <c r="A11" s="975"/>
      <c r="B11" s="107"/>
      <c r="C11" s="65" t="s">
        <v>276</v>
      </c>
      <c r="D11" s="58" t="s">
        <v>263</v>
      </c>
      <c r="E11" s="59" t="s">
        <v>264</v>
      </c>
      <c r="F11" s="642"/>
      <c r="G11" s="166" t="s">
        <v>263</v>
      </c>
    </row>
    <row r="12" spans="1:8" s="32" customFormat="1" ht="30" customHeight="1" x14ac:dyDescent="0.2">
      <c r="A12" s="973"/>
      <c r="B12" s="75" t="s">
        <v>277</v>
      </c>
      <c r="C12" s="17" t="s">
        <v>278</v>
      </c>
      <c r="D12" s="35" t="s">
        <v>263</v>
      </c>
      <c r="E12" s="36" t="s">
        <v>279</v>
      </c>
      <c r="F12" s="87" t="s">
        <v>280</v>
      </c>
      <c r="G12" s="168" t="s">
        <v>263</v>
      </c>
    </row>
    <row r="13" spans="1:8" s="32" customFormat="1" ht="30" customHeight="1" x14ac:dyDescent="0.2">
      <c r="A13" s="974"/>
      <c r="B13" s="77" t="s">
        <v>281</v>
      </c>
      <c r="C13" s="78" t="s">
        <v>282</v>
      </c>
      <c r="D13" s="38" t="s">
        <v>263</v>
      </c>
      <c r="E13" s="39" t="s">
        <v>279</v>
      </c>
      <c r="F13" s="79" t="s">
        <v>283</v>
      </c>
      <c r="G13" s="166" t="s">
        <v>263</v>
      </c>
    </row>
    <row r="14" spans="1:8" s="32" customFormat="1" ht="30" customHeight="1" x14ac:dyDescent="0.2">
      <c r="A14" s="980"/>
      <c r="B14" s="80"/>
      <c r="C14" s="37" t="s">
        <v>284</v>
      </c>
      <c r="D14" s="38" t="s">
        <v>267</v>
      </c>
      <c r="E14" s="39" t="s">
        <v>285</v>
      </c>
      <c r="F14" s="81" t="s">
        <v>286</v>
      </c>
      <c r="G14" s="51" t="s">
        <v>263</v>
      </c>
    </row>
    <row r="15" spans="1:8" s="32" customFormat="1" ht="30" customHeight="1" x14ac:dyDescent="0.2">
      <c r="A15" s="33"/>
      <c r="B15" s="82" t="s">
        <v>287</v>
      </c>
      <c r="C15" s="83" t="s">
        <v>288</v>
      </c>
      <c r="D15" s="72" t="s">
        <v>263</v>
      </c>
      <c r="E15" s="84" t="s">
        <v>274</v>
      </c>
      <c r="F15" s="85"/>
      <c r="G15" s="47" t="s">
        <v>267</v>
      </c>
    </row>
    <row r="16" spans="1:8" s="32" customFormat="1" ht="18.75" customHeight="1" x14ac:dyDescent="0.2">
      <c r="A16" s="33"/>
      <c r="B16" s="82" t="s">
        <v>289</v>
      </c>
      <c r="C16" s="83" t="s">
        <v>290</v>
      </c>
      <c r="D16" s="72" t="s">
        <v>263</v>
      </c>
      <c r="E16" s="84" t="s">
        <v>264</v>
      </c>
      <c r="F16" s="74" t="s">
        <v>291</v>
      </c>
      <c r="G16" s="169" t="s">
        <v>267</v>
      </c>
    </row>
    <row r="17" spans="1:7" s="32" customFormat="1" ht="18.75" customHeight="1" x14ac:dyDescent="0.2">
      <c r="A17" s="33"/>
      <c r="B17" s="82" t="s">
        <v>292</v>
      </c>
      <c r="C17" s="83" t="s">
        <v>293</v>
      </c>
      <c r="D17" s="72" t="s">
        <v>263</v>
      </c>
      <c r="E17" s="84" t="s">
        <v>264</v>
      </c>
      <c r="F17" s="74" t="s">
        <v>291</v>
      </c>
      <c r="G17" s="169" t="s">
        <v>267</v>
      </c>
    </row>
    <row r="18" spans="1:7" s="32" customFormat="1" ht="18.75" customHeight="1" x14ac:dyDescent="0.2">
      <c r="A18" s="33"/>
      <c r="B18" s="82" t="s">
        <v>294</v>
      </c>
      <c r="C18" s="83" t="s">
        <v>295</v>
      </c>
      <c r="D18" s="72" t="s">
        <v>263</v>
      </c>
      <c r="E18" s="84" t="s">
        <v>264</v>
      </c>
      <c r="F18" s="74" t="s">
        <v>291</v>
      </c>
      <c r="G18" s="169" t="s">
        <v>267</v>
      </c>
    </row>
    <row r="19" spans="1:7" s="32" customFormat="1" ht="18.75" customHeight="1" x14ac:dyDescent="0.2">
      <c r="A19" s="973"/>
      <c r="B19" s="71" t="s">
        <v>296</v>
      </c>
      <c r="C19" s="17" t="s">
        <v>297</v>
      </c>
      <c r="D19" s="86" t="s">
        <v>263</v>
      </c>
      <c r="E19" s="73" t="s">
        <v>274</v>
      </c>
      <c r="F19" s="87" t="s">
        <v>298</v>
      </c>
      <c r="G19" s="47" t="s">
        <v>267</v>
      </c>
    </row>
    <row r="20" spans="1:7" s="32" customFormat="1" ht="18.75" customHeight="1" x14ac:dyDescent="0.2">
      <c r="A20" s="974"/>
      <c r="B20" s="88" t="s">
        <v>299</v>
      </c>
      <c r="C20" s="65" t="s">
        <v>300</v>
      </c>
      <c r="D20" s="58" t="s">
        <v>263</v>
      </c>
      <c r="E20" s="59" t="s">
        <v>301</v>
      </c>
      <c r="F20" s="79" t="s">
        <v>302</v>
      </c>
      <c r="G20" s="166" t="s">
        <v>267</v>
      </c>
    </row>
    <row r="21" spans="1:7" s="32" customFormat="1" ht="30" customHeight="1" x14ac:dyDescent="0.2">
      <c r="A21" s="974"/>
      <c r="B21" s="63"/>
      <c r="C21" s="65" t="s">
        <v>303</v>
      </c>
      <c r="D21" s="58" t="s">
        <v>263</v>
      </c>
      <c r="E21" s="59" t="s">
        <v>304</v>
      </c>
      <c r="F21" s="79" t="s">
        <v>305</v>
      </c>
      <c r="G21" s="166" t="s">
        <v>267</v>
      </c>
    </row>
    <row r="22" spans="1:7" s="32" customFormat="1" ht="18.75" customHeight="1" x14ac:dyDescent="0.2">
      <c r="A22" s="974"/>
      <c r="B22" s="78"/>
      <c r="C22" s="65" t="s">
        <v>306</v>
      </c>
      <c r="D22" s="58" t="s">
        <v>263</v>
      </c>
      <c r="E22" s="59" t="s">
        <v>307</v>
      </c>
      <c r="F22" s="79" t="s">
        <v>308</v>
      </c>
      <c r="G22" s="166" t="s">
        <v>267</v>
      </c>
    </row>
    <row r="23" spans="1:7" s="32" customFormat="1" ht="18.75" customHeight="1" x14ac:dyDescent="0.2">
      <c r="A23" s="974"/>
      <c r="B23" s="63"/>
      <c r="C23" s="65" t="s">
        <v>309</v>
      </c>
      <c r="D23" s="58" t="s">
        <v>263</v>
      </c>
      <c r="E23" s="59" t="s">
        <v>274</v>
      </c>
      <c r="F23" s="79" t="s">
        <v>310</v>
      </c>
      <c r="G23" s="166" t="s">
        <v>267</v>
      </c>
    </row>
    <row r="24" spans="1:7" s="32" customFormat="1" ht="56" customHeight="1" x14ac:dyDescent="0.2">
      <c r="A24" s="974"/>
      <c r="B24" s="63"/>
      <c r="C24" s="65" t="s">
        <v>311</v>
      </c>
      <c r="D24" s="58" t="s">
        <v>263</v>
      </c>
      <c r="E24" s="59" t="s">
        <v>312</v>
      </c>
      <c r="F24" s="79" t="s">
        <v>313</v>
      </c>
      <c r="G24" s="166" t="s">
        <v>267</v>
      </c>
    </row>
    <row r="25" spans="1:7" s="32" customFormat="1" ht="66" customHeight="1" x14ac:dyDescent="0.2">
      <c r="A25" s="974"/>
      <c r="B25" s="63"/>
      <c r="C25" s="65" t="s">
        <v>314</v>
      </c>
      <c r="D25" s="58" t="s">
        <v>263</v>
      </c>
      <c r="E25" s="59" t="s">
        <v>312</v>
      </c>
      <c r="F25" s="79" t="s">
        <v>315</v>
      </c>
      <c r="G25" s="166" t="s">
        <v>267</v>
      </c>
    </row>
    <row r="26" spans="1:7" s="32" customFormat="1" ht="106.5" customHeight="1" x14ac:dyDescent="0.2">
      <c r="A26" s="974"/>
      <c r="B26" s="88"/>
      <c r="C26" s="64" t="s">
        <v>316</v>
      </c>
      <c r="D26" s="67" t="s">
        <v>263</v>
      </c>
      <c r="E26" s="93" t="s">
        <v>317</v>
      </c>
      <c r="F26" s="94" t="s">
        <v>318</v>
      </c>
      <c r="G26" s="167" t="s">
        <v>267</v>
      </c>
    </row>
    <row r="27" spans="1:7" s="32" customFormat="1" ht="18.75" customHeight="1" x14ac:dyDescent="0.2">
      <c r="A27" s="973"/>
      <c r="B27" s="71" t="s">
        <v>319</v>
      </c>
      <c r="C27" s="17" t="s">
        <v>320</v>
      </c>
      <c r="D27" s="86" t="s">
        <v>263</v>
      </c>
      <c r="E27" s="73" t="s">
        <v>321</v>
      </c>
      <c r="F27" s="87" t="s">
        <v>298</v>
      </c>
      <c r="G27" s="47" t="s">
        <v>267</v>
      </c>
    </row>
    <row r="28" spans="1:7" s="32" customFormat="1" ht="18.75" customHeight="1" x14ac:dyDescent="0.2">
      <c r="A28" s="974"/>
      <c r="B28" s="88" t="s">
        <v>322</v>
      </c>
      <c r="C28" s="65" t="s">
        <v>300</v>
      </c>
      <c r="D28" s="58" t="s">
        <v>263</v>
      </c>
      <c r="E28" s="59" t="s">
        <v>301</v>
      </c>
      <c r="F28" s="79" t="s">
        <v>302</v>
      </c>
      <c r="G28" s="166" t="s">
        <v>267</v>
      </c>
    </row>
    <row r="29" spans="1:7" s="32" customFormat="1" ht="30" customHeight="1" x14ac:dyDescent="0.2">
      <c r="A29" s="974"/>
      <c r="B29" s="63"/>
      <c r="C29" s="65" t="s">
        <v>303</v>
      </c>
      <c r="D29" s="58" t="s">
        <v>263</v>
      </c>
      <c r="E29" s="59" t="s">
        <v>304</v>
      </c>
      <c r="F29" s="79" t="s">
        <v>305</v>
      </c>
      <c r="G29" s="166" t="s">
        <v>267</v>
      </c>
    </row>
    <row r="30" spans="1:7" s="32" customFormat="1" ht="18.75" customHeight="1" x14ac:dyDescent="0.2">
      <c r="A30" s="974"/>
      <c r="B30" s="63"/>
      <c r="C30" s="65" t="s">
        <v>306</v>
      </c>
      <c r="D30" s="58" t="s">
        <v>263</v>
      </c>
      <c r="E30" s="59" t="s">
        <v>307</v>
      </c>
      <c r="F30" s="79" t="s">
        <v>308</v>
      </c>
      <c r="G30" s="166" t="s">
        <v>267</v>
      </c>
    </row>
    <row r="31" spans="1:7" s="32" customFormat="1" ht="18.75" customHeight="1" x14ac:dyDescent="0.2">
      <c r="A31" s="974"/>
      <c r="B31" s="63"/>
      <c r="C31" s="65" t="s">
        <v>309</v>
      </c>
      <c r="D31" s="58" t="s">
        <v>263</v>
      </c>
      <c r="E31" s="59" t="s">
        <v>274</v>
      </c>
      <c r="F31" s="79" t="s">
        <v>310</v>
      </c>
      <c r="G31" s="166" t="s">
        <v>267</v>
      </c>
    </row>
    <row r="32" spans="1:7" s="32" customFormat="1" ht="19" customHeight="1" x14ac:dyDescent="0.2">
      <c r="A32" s="693"/>
      <c r="B32" s="71"/>
      <c r="C32" s="78" t="s">
        <v>323</v>
      </c>
      <c r="D32" s="471"/>
      <c r="E32" s="68"/>
      <c r="F32" s="76"/>
      <c r="G32" s="171"/>
    </row>
    <row r="33" spans="1:7" s="32" customFormat="1" ht="56.5" customHeight="1" x14ac:dyDescent="0.2">
      <c r="A33" s="53"/>
      <c r="B33" s="63"/>
      <c r="C33" s="65" t="s">
        <v>311</v>
      </c>
      <c r="D33" s="58" t="s">
        <v>263</v>
      </c>
      <c r="E33" s="473" t="s">
        <v>264</v>
      </c>
      <c r="F33" s="79" t="s">
        <v>313</v>
      </c>
      <c r="G33" s="166" t="s">
        <v>267</v>
      </c>
    </row>
    <row r="34" spans="1:7" s="32" customFormat="1" ht="65" customHeight="1" x14ac:dyDescent="0.2">
      <c r="A34" s="54"/>
      <c r="B34" s="80"/>
      <c r="C34" s="100" t="s">
        <v>324</v>
      </c>
      <c r="D34" s="542" t="s">
        <v>263</v>
      </c>
      <c r="E34" s="543" t="s">
        <v>264</v>
      </c>
      <c r="F34" s="544" t="s">
        <v>315</v>
      </c>
      <c r="G34" s="488" t="s">
        <v>267</v>
      </c>
    </row>
    <row r="35" spans="1:7" s="32" customFormat="1" ht="18.75" customHeight="1" x14ac:dyDescent="0.2">
      <c r="A35" s="973"/>
      <c r="B35" s="71" t="s">
        <v>325</v>
      </c>
      <c r="C35" s="17" t="s">
        <v>326</v>
      </c>
      <c r="D35" s="86" t="s">
        <v>263</v>
      </c>
      <c r="E35" s="73" t="s">
        <v>321</v>
      </c>
      <c r="F35" s="87" t="s">
        <v>298</v>
      </c>
      <c r="G35" s="47" t="s">
        <v>267</v>
      </c>
    </row>
    <row r="36" spans="1:7" s="32" customFormat="1" ht="18.75" customHeight="1" x14ac:dyDescent="0.2">
      <c r="A36" s="974"/>
      <c r="B36" s="88" t="s">
        <v>322</v>
      </c>
      <c r="C36" s="65" t="s">
        <v>300</v>
      </c>
      <c r="D36" s="58" t="s">
        <v>263</v>
      </c>
      <c r="E36" s="59" t="s">
        <v>301</v>
      </c>
      <c r="F36" s="79" t="s">
        <v>302</v>
      </c>
      <c r="G36" s="166" t="s">
        <v>267</v>
      </c>
    </row>
    <row r="37" spans="1:7" s="32" customFormat="1" ht="30" customHeight="1" x14ac:dyDescent="0.2">
      <c r="A37" s="974"/>
      <c r="B37" s="63"/>
      <c r="C37" s="65" t="s">
        <v>303</v>
      </c>
      <c r="D37" s="58" t="s">
        <v>263</v>
      </c>
      <c r="E37" s="59" t="s">
        <v>304</v>
      </c>
      <c r="F37" s="79" t="s">
        <v>305</v>
      </c>
      <c r="G37" s="166" t="s">
        <v>267</v>
      </c>
    </row>
    <row r="38" spans="1:7" s="32" customFormat="1" ht="18.75" customHeight="1" x14ac:dyDescent="0.2">
      <c r="A38" s="974"/>
      <c r="B38" s="63"/>
      <c r="C38" s="95" t="s">
        <v>306</v>
      </c>
      <c r="D38" s="58" t="s">
        <v>263</v>
      </c>
      <c r="E38" s="59" t="s">
        <v>307</v>
      </c>
      <c r="F38" s="79" t="s">
        <v>308</v>
      </c>
      <c r="G38" s="166" t="s">
        <v>267</v>
      </c>
    </row>
    <row r="39" spans="1:7" s="32" customFormat="1" ht="18.75" customHeight="1" x14ac:dyDescent="0.2">
      <c r="A39" s="974"/>
      <c r="B39" s="63"/>
      <c r="C39" s="65" t="s">
        <v>309</v>
      </c>
      <c r="D39" s="58" t="s">
        <v>263</v>
      </c>
      <c r="E39" s="59" t="s">
        <v>274</v>
      </c>
      <c r="F39" s="79" t="s">
        <v>310</v>
      </c>
      <c r="G39" s="166" t="s">
        <v>267</v>
      </c>
    </row>
    <row r="40" spans="1:7" s="32" customFormat="1" ht="107.5" customHeight="1" x14ac:dyDescent="0.2">
      <c r="A40" s="974"/>
      <c r="B40" s="63"/>
      <c r="C40" s="64" t="s">
        <v>327</v>
      </c>
      <c r="D40" s="67" t="s">
        <v>267</v>
      </c>
      <c r="E40" s="93" t="s">
        <v>328</v>
      </c>
      <c r="F40" s="94" t="s">
        <v>329</v>
      </c>
      <c r="G40" s="167" t="s">
        <v>267</v>
      </c>
    </row>
    <row r="41" spans="1:7" s="32" customFormat="1" ht="19" customHeight="1" x14ac:dyDescent="0.2">
      <c r="A41" s="980"/>
      <c r="B41" s="80"/>
      <c r="C41" s="90" t="s">
        <v>330</v>
      </c>
      <c r="D41" s="91" t="s">
        <v>267</v>
      </c>
      <c r="E41" s="92" t="s">
        <v>279</v>
      </c>
      <c r="F41" s="81"/>
      <c r="G41" s="167" t="s">
        <v>267</v>
      </c>
    </row>
    <row r="42" spans="1:7" s="32" customFormat="1" ht="30" customHeight="1" x14ac:dyDescent="0.2">
      <c r="A42" s="40"/>
      <c r="B42" s="639" t="s">
        <v>331</v>
      </c>
      <c r="C42" s="96" t="s">
        <v>332</v>
      </c>
      <c r="D42" s="58" t="s">
        <v>263</v>
      </c>
      <c r="E42" s="59" t="s">
        <v>301</v>
      </c>
      <c r="F42" s="79" t="s">
        <v>302</v>
      </c>
      <c r="G42" s="47" t="s">
        <v>267</v>
      </c>
    </row>
    <row r="43" spans="1:7" s="32" customFormat="1" ht="33" customHeight="1" x14ac:dyDescent="0.2">
      <c r="A43" s="40"/>
      <c r="B43" s="63"/>
      <c r="C43" s="97" t="s">
        <v>333</v>
      </c>
      <c r="D43" s="58" t="s">
        <v>263</v>
      </c>
      <c r="E43" s="59" t="s">
        <v>304</v>
      </c>
      <c r="F43" s="79" t="s">
        <v>305</v>
      </c>
      <c r="G43" s="166" t="s">
        <v>267</v>
      </c>
    </row>
    <row r="44" spans="1:7" s="32" customFormat="1" ht="19.5" customHeight="1" x14ac:dyDescent="0.2">
      <c r="A44" s="40"/>
      <c r="B44" s="63"/>
      <c r="C44" s="98" t="s">
        <v>334</v>
      </c>
      <c r="D44" s="58" t="s">
        <v>263</v>
      </c>
      <c r="E44" s="59" t="s">
        <v>307</v>
      </c>
      <c r="F44" s="79" t="s">
        <v>308</v>
      </c>
      <c r="G44" s="166" t="s">
        <v>267</v>
      </c>
    </row>
    <row r="45" spans="1:7" s="32" customFormat="1" ht="18.75" customHeight="1" x14ac:dyDescent="0.2">
      <c r="A45" s="40"/>
      <c r="B45" s="63"/>
      <c r="C45" s="97" t="s">
        <v>335</v>
      </c>
      <c r="D45" s="58" t="s">
        <v>263</v>
      </c>
      <c r="E45" s="66" t="s">
        <v>274</v>
      </c>
      <c r="F45" s="79" t="s">
        <v>310</v>
      </c>
      <c r="G45" s="166" t="s">
        <v>267</v>
      </c>
    </row>
    <row r="46" spans="1:7" s="32" customFormat="1" ht="45.5" customHeight="1" x14ac:dyDescent="0.2">
      <c r="A46" s="693"/>
      <c r="B46" s="71"/>
      <c r="C46" s="61" t="s">
        <v>336</v>
      </c>
      <c r="D46" s="643" t="s">
        <v>263</v>
      </c>
      <c r="E46" s="179" t="s">
        <v>312</v>
      </c>
      <c r="F46" s="694"/>
      <c r="G46" s="170" t="s">
        <v>263</v>
      </c>
    </row>
    <row r="47" spans="1:7" s="32" customFormat="1" ht="45" customHeight="1" x14ac:dyDescent="0.2">
      <c r="A47" s="53"/>
      <c r="B47" s="88" t="s">
        <v>337</v>
      </c>
      <c r="C47" s="78" t="s">
        <v>338</v>
      </c>
      <c r="D47" s="471" t="s">
        <v>263</v>
      </c>
      <c r="E47" s="68" t="s">
        <v>264</v>
      </c>
      <c r="F47" s="63"/>
      <c r="G47" s="171" t="s">
        <v>263</v>
      </c>
    </row>
    <row r="48" spans="1:7" s="32" customFormat="1" ht="45" customHeight="1" x14ac:dyDescent="0.2">
      <c r="A48" s="54"/>
      <c r="B48" s="100"/>
      <c r="C48" s="90" t="s">
        <v>339</v>
      </c>
      <c r="D48" s="91" t="s">
        <v>263</v>
      </c>
      <c r="E48" s="92" t="s">
        <v>264</v>
      </c>
      <c r="F48" s="472"/>
      <c r="G48" s="51" t="s">
        <v>263</v>
      </c>
    </row>
    <row r="49" spans="1:7" s="32" customFormat="1" ht="31" customHeight="1" x14ac:dyDescent="0.2">
      <c r="A49" s="330"/>
      <c r="B49" s="78" t="s">
        <v>340</v>
      </c>
      <c r="C49" s="646" t="s">
        <v>297</v>
      </c>
      <c r="D49" s="649" t="s">
        <v>267</v>
      </c>
      <c r="E49" s="650" t="s">
        <v>341</v>
      </c>
      <c r="F49" s="71" t="s">
        <v>298</v>
      </c>
      <c r="G49" s="168" t="s">
        <v>267</v>
      </c>
    </row>
    <row r="50" spans="1:7" s="32" customFormat="1" ht="18.5" customHeight="1" x14ac:dyDescent="0.2">
      <c r="A50" s="330"/>
      <c r="B50" s="78"/>
      <c r="C50" s="65" t="s">
        <v>300</v>
      </c>
      <c r="D50" s="58" t="s">
        <v>267</v>
      </c>
      <c r="E50" s="59" t="s">
        <v>301</v>
      </c>
      <c r="F50" s="70" t="s">
        <v>302</v>
      </c>
      <c r="G50" s="166" t="s">
        <v>267</v>
      </c>
    </row>
    <row r="51" spans="1:7" s="32" customFormat="1" ht="29.25" customHeight="1" x14ac:dyDescent="0.2">
      <c r="A51" s="330"/>
      <c r="B51" s="78"/>
      <c r="C51" s="65" t="s">
        <v>303</v>
      </c>
      <c r="D51" s="58" t="s">
        <v>267</v>
      </c>
      <c r="E51" s="59" t="s">
        <v>304</v>
      </c>
      <c r="F51" s="70" t="s">
        <v>305</v>
      </c>
      <c r="G51" s="166" t="s">
        <v>267</v>
      </c>
    </row>
    <row r="52" spans="1:7" s="680" customFormat="1" ht="18.5" customHeight="1" x14ac:dyDescent="0.2">
      <c r="A52" s="679"/>
      <c r="B52" s="78"/>
      <c r="C52" s="65" t="s">
        <v>306</v>
      </c>
      <c r="D52" s="58" t="s">
        <v>267</v>
      </c>
      <c r="E52" s="59" t="s">
        <v>307</v>
      </c>
      <c r="F52" s="70" t="s">
        <v>308</v>
      </c>
      <c r="G52" s="166" t="s">
        <v>267</v>
      </c>
    </row>
    <row r="53" spans="1:7" s="680" customFormat="1" ht="18.5" customHeight="1" x14ac:dyDescent="0.2">
      <c r="A53" s="679"/>
      <c r="B53" s="78"/>
      <c r="C53" s="65" t="s">
        <v>309</v>
      </c>
      <c r="D53" s="58" t="s">
        <v>267</v>
      </c>
      <c r="E53" s="59" t="s">
        <v>341</v>
      </c>
      <c r="F53" s="70" t="s">
        <v>310</v>
      </c>
      <c r="G53" s="166" t="s">
        <v>267</v>
      </c>
    </row>
    <row r="54" spans="1:7" s="32" customFormat="1" ht="31.5" customHeight="1" x14ac:dyDescent="0.2">
      <c r="A54" s="330"/>
      <c r="B54" s="78"/>
      <c r="C54" s="65" t="s">
        <v>342</v>
      </c>
      <c r="D54" s="58" t="s">
        <v>267</v>
      </c>
      <c r="E54" s="59" t="s">
        <v>279</v>
      </c>
      <c r="F54" s="70"/>
      <c r="G54" s="166" t="s">
        <v>267</v>
      </c>
    </row>
    <row r="55" spans="1:7" s="32" customFormat="1" ht="57" customHeight="1" x14ac:dyDescent="0.2">
      <c r="A55" s="330"/>
      <c r="B55" s="78"/>
      <c r="C55" s="78" t="s">
        <v>343</v>
      </c>
      <c r="D55" s="670" t="s">
        <v>267</v>
      </c>
      <c r="E55" s="68" t="s">
        <v>279</v>
      </c>
      <c r="F55" s="63"/>
      <c r="G55" s="171" t="s">
        <v>267</v>
      </c>
    </row>
    <row r="56" spans="1:7" s="43" customFormat="1" ht="18.75" customHeight="1" x14ac:dyDescent="0.2">
      <c r="A56" s="962"/>
      <c r="B56" s="982" t="s">
        <v>344</v>
      </c>
      <c r="C56" s="101" t="s">
        <v>345</v>
      </c>
      <c r="D56" s="44" t="s">
        <v>346</v>
      </c>
      <c r="E56" s="45" t="s">
        <v>347</v>
      </c>
      <c r="F56" s="46"/>
      <c r="G56" s="47" t="s">
        <v>346</v>
      </c>
    </row>
    <row r="57" spans="1:7" s="43" customFormat="1" ht="80.5" customHeight="1" x14ac:dyDescent="0.2">
      <c r="A57" s="963"/>
      <c r="B57" s="983"/>
      <c r="C57" s="102" t="s">
        <v>348</v>
      </c>
      <c r="D57" s="48" t="s">
        <v>346</v>
      </c>
      <c r="E57" s="49" t="s">
        <v>347</v>
      </c>
      <c r="F57" s="50"/>
      <c r="G57" s="51" t="s">
        <v>346</v>
      </c>
    </row>
    <row r="58" spans="1:7" s="43" customFormat="1" ht="18.75" customHeight="1" x14ac:dyDescent="0.2">
      <c r="A58" s="962"/>
      <c r="B58" s="982" t="s">
        <v>349</v>
      </c>
      <c r="C58" s="101" t="s">
        <v>350</v>
      </c>
      <c r="D58" s="44" t="s">
        <v>346</v>
      </c>
      <c r="E58" s="45" t="s">
        <v>347</v>
      </c>
      <c r="F58" s="46"/>
      <c r="G58" s="47" t="s">
        <v>346</v>
      </c>
    </row>
    <row r="59" spans="1:7" s="43" customFormat="1" ht="68.5" customHeight="1" x14ac:dyDescent="0.2">
      <c r="A59" s="981"/>
      <c r="B59" s="983"/>
      <c r="C59" s="102" t="s">
        <v>351</v>
      </c>
      <c r="D59" s="48" t="s">
        <v>346</v>
      </c>
      <c r="E59" s="49" t="s">
        <v>347</v>
      </c>
      <c r="F59" s="50"/>
      <c r="G59" s="51" t="s">
        <v>346</v>
      </c>
    </row>
    <row r="60" spans="1:7" ht="30.5" customHeight="1" x14ac:dyDescent="0.2">
      <c r="A60" s="19"/>
      <c r="B60" s="82" t="s">
        <v>352</v>
      </c>
      <c r="C60" s="83" t="s">
        <v>353</v>
      </c>
      <c r="D60" s="72" t="s">
        <v>263</v>
      </c>
      <c r="E60" s="84" t="s">
        <v>264</v>
      </c>
      <c r="F60" s="82"/>
      <c r="G60" s="169" t="s">
        <v>267</v>
      </c>
    </row>
    <row r="61" spans="1:7" ht="44.5" customHeight="1" x14ac:dyDescent="0.2">
      <c r="A61" s="19"/>
      <c r="B61" s="82" t="s">
        <v>354</v>
      </c>
      <c r="C61" s="83" t="s">
        <v>355</v>
      </c>
      <c r="D61" s="72" t="s">
        <v>263</v>
      </c>
      <c r="E61" s="84" t="s">
        <v>264</v>
      </c>
      <c r="F61" s="82"/>
      <c r="G61" s="169" t="s">
        <v>267</v>
      </c>
    </row>
    <row r="62" spans="1:7" ht="45" customHeight="1" x14ac:dyDescent="0.2">
      <c r="A62" s="19"/>
      <c r="B62" s="678" t="s">
        <v>809</v>
      </c>
      <c r="C62" s="83" t="s">
        <v>353</v>
      </c>
      <c r="D62" s="72" t="s">
        <v>263</v>
      </c>
      <c r="E62" s="84" t="s">
        <v>264</v>
      </c>
      <c r="F62" s="82"/>
      <c r="G62" s="169" t="s">
        <v>267</v>
      </c>
    </row>
    <row r="63" spans="1:7" s="32" customFormat="1" ht="31" customHeight="1" x14ac:dyDescent="0.2">
      <c r="A63" s="34"/>
      <c r="B63" s="681" t="s">
        <v>356</v>
      </c>
      <c r="C63" s="83" t="s">
        <v>357</v>
      </c>
      <c r="D63" s="72" t="s">
        <v>263</v>
      </c>
      <c r="E63" s="84" t="s">
        <v>264</v>
      </c>
      <c r="F63" s="682" t="s">
        <v>358</v>
      </c>
      <c r="G63" s="169" t="s">
        <v>267</v>
      </c>
    </row>
    <row r="64" spans="1:7" s="32" customFormat="1" ht="18.75" customHeight="1" x14ac:dyDescent="0.2">
      <c r="A64" s="976"/>
      <c r="B64" s="71" t="s">
        <v>359</v>
      </c>
      <c r="C64" s="17" t="s">
        <v>360</v>
      </c>
      <c r="D64" s="86" t="s">
        <v>263</v>
      </c>
      <c r="E64" s="73" t="s">
        <v>264</v>
      </c>
      <c r="F64" s="87"/>
      <c r="G64" s="47" t="s">
        <v>267</v>
      </c>
    </row>
    <row r="65" spans="1:7" s="32" customFormat="1" ht="18.75" customHeight="1" x14ac:dyDescent="0.2">
      <c r="A65" s="977"/>
      <c r="B65" s="89" t="s">
        <v>361</v>
      </c>
      <c r="C65" s="90" t="s">
        <v>362</v>
      </c>
      <c r="D65" s="91" t="s">
        <v>263</v>
      </c>
      <c r="E65" s="92" t="s">
        <v>264</v>
      </c>
      <c r="F65" s="81" t="s">
        <v>363</v>
      </c>
      <c r="G65" s="51" t="s">
        <v>267</v>
      </c>
    </row>
    <row r="66" spans="1:7" ht="70.5" customHeight="1" x14ac:dyDescent="0.2">
      <c r="A66" s="56"/>
      <c r="B66" s="319" t="s">
        <v>364</v>
      </c>
      <c r="C66" s="17" t="s">
        <v>365</v>
      </c>
      <c r="D66" s="86" t="s">
        <v>263</v>
      </c>
      <c r="E66" s="73" t="s">
        <v>264</v>
      </c>
      <c r="F66" s="60"/>
      <c r="G66" s="47" t="s">
        <v>267</v>
      </c>
    </row>
    <row r="67" spans="1:7" ht="46.5" customHeight="1" x14ac:dyDescent="0.2">
      <c r="A67" s="57"/>
      <c r="B67" s="107"/>
      <c r="C67" s="64" t="s">
        <v>366</v>
      </c>
      <c r="D67" s="67" t="s">
        <v>263</v>
      </c>
      <c r="E67" s="93" t="s">
        <v>264</v>
      </c>
      <c r="F67" s="69"/>
      <c r="G67" s="167" t="s">
        <v>263</v>
      </c>
    </row>
    <row r="68" spans="1:7" ht="45" customHeight="1" x14ac:dyDescent="0.2">
      <c r="A68" s="57"/>
      <c r="B68" s="107"/>
      <c r="C68" s="65" t="s">
        <v>367</v>
      </c>
      <c r="D68" s="58" t="s">
        <v>263</v>
      </c>
      <c r="E68" s="59" t="s">
        <v>264</v>
      </c>
      <c r="F68" s="62"/>
      <c r="G68" s="166" t="s">
        <v>263</v>
      </c>
    </row>
    <row r="69" spans="1:7" ht="30" customHeight="1" x14ac:dyDescent="0.2">
      <c r="A69" s="57"/>
      <c r="B69" s="107"/>
      <c r="C69" s="65" t="s">
        <v>368</v>
      </c>
      <c r="D69" s="58" t="s">
        <v>263</v>
      </c>
      <c r="E69" s="59" t="s">
        <v>274</v>
      </c>
      <c r="F69" s="62" t="s">
        <v>369</v>
      </c>
      <c r="G69" s="166" t="s">
        <v>263</v>
      </c>
    </row>
    <row r="70" spans="1:7" ht="56.5" customHeight="1" x14ac:dyDescent="0.2">
      <c r="A70" s="56"/>
      <c r="B70" s="638"/>
      <c r="C70" s="78" t="s">
        <v>370</v>
      </c>
      <c r="D70" s="659" t="s">
        <v>263</v>
      </c>
      <c r="E70" s="109" t="s">
        <v>264</v>
      </c>
      <c r="F70" s="110"/>
      <c r="G70" s="171" t="s">
        <v>263</v>
      </c>
    </row>
    <row r="71" spans="1:7" ht="45" customHeight="1" x14ac:dyDescent="0.2">
      <c r="A71" s="57"/>
      <c r="B71" s="107"/>
      <c r="C71" s="65" t="s">
        <v>371</v>
      </c>
      <c r="D71" s="58" t="s">
        <v>263</v>
      </c>
      <c r="E71" s="59" t="s">
        <v>264</v>
      </c>
      <c r="F71" s="62" t="s">
        <v>363</v>
      </c>
      <c r="G71" s="166" t="s">
        <v>263</v>
      </c>
    </row>
    <row r="72" spans="1:7" ht="30" customHeight="1" x14ac:dyDescent="0.2">
      <c r="A72" s="41"/>
      <c r="B72" s="496"/>
      <c r="C72" s="64" t="s">
        <v>372</v>
      </c>
      <c r="D72" s="103" t="s">
        <v>263</v>
      </c>
      <c r="E72" s="99" t="s">
        <v>264</v>
      </c>
      <c r="F72" s="69"/>
      <c r="G72" s="167" t="s">
        <v>263</v>
      </c>
    </row>
    <row r="73" spans="1:7" ht="30" customHeight="1" x14ac:dyDescent="0.2">
      <c r="A73" s="52"/>
      <c r="B73" s="497"/>
      <c r="C73" s="90" t="s">
        <v>373</v>
      </c>
      <c r="D73" s="104" t="s">
        <v>263</v>
      </c>
      <c r="E73" s="105" t="s">
        <v>374</v>
      </c>
      <c r="F73" s="106"/>
      <c r="G73" s="51" t="s">
        <v>263</v>
      </c>
    </row>
    <row r="74" spans="1:7" ht="18.75" customHeight="1" x14ac:dyDescent="0.2">
      <c r="A74" s="55"/>
      <c r="B74" s="964" t="s">
        <v>375</v>
      </c>
      <c r="C74" s="17" t="s">
        <v>376</v>
      </c>
      <c r="D74" s="86"/>
      <c r="E74" s="73"/>
      <c r="F74" s="60"/>
      <c r="G74" s="47"/>
    </row>
    <row r="75" spans="1:7" ht="18.5" customHeight="1" x14ac:dyDescent="0.2">
      <c r="A75" s="41"/>
      <c r="B75" s="965"/>
      <c r="C75" s="65" t="s">
        <v>377</v>
      </c>
      <c r="D75" s="58" t="s">
        <v>263</v>
      </c>
      <c r="E75" s="59" t="s">
        <v>264</v>
      </c>
      <c r="F75" s="62"/>
      <c r="G75" s="166" t="s">
        <v>263</v>
      </c>
    </row>
    <row r="76" spans="1:7" ht="30" customHeight="1" x14ac:dyDescent="0.2">
      <c r="A76" s="41"/>
      <c r="B76" s="965"/>
      <c r="C76" s="95" t="s">
        <v>378</v>
      </c>
      <c r="D76" s="58" t="s">
        <v>263</v>
      </c>
      <c r="E76" s="59" t="s">
        <v>264</v>
      </c>
      <c r="F76" s="62"/>
      <c r="G76" s="166" t="s">
        <v>263</v>
      </c>
    </row>
    <row r="77" spans="1:7" ht="45" customHeight="1" x14ac:dyDescent="0.2">
      <c r="A77" s="41"/>
      <c r="B77" s="965"/>
      <c r="C77" s="65" t="s">
        <v>367</v>
      </c>
      <c r="D77" s="58" t="s">
        <v>263</v>
      </c>
      <c r="E77" s="59" t="s">
        <v>264</v>
      </c>
      <c r="F77" s="62"/>
      <c r="G77" s="166" t="s">
        <v>263</v>
      </c>
    </row>
    <row r="78" spans="1:7" ht="30" customHeight="1" x14ac:dyDescent="0.2">
      <c r="A78" s="41"/>
      <c r="B78" s="107"/>
      <c r="C78" s="61" t="s">
        <v>368</v>
      </c>
      <c r="D78" s="178" t="s">
        <v>263</v>
      </c>
      <c r="E78" s="179" t="s">
        <v>274</v>
      </c>
      <c r="F78" s="180" t="s">
        <v>379</v>
      </c>
      <c r="G78" s="170" t="s">
        <v>263</v>
      </c>
    </row>
    <row r="79" spans="1:7" ht="55" customHeight="1" x14ac:dyDescent="0.2">
      <c r="A79" s="41"/>
      <c r="B79" s="107"/>
      <c r="C79" s="78" t="s">
        <v>370</v>
      </c>
      <c r="D79" s="108" t="s">
        <v>263</v>
      </c>
      <c r="E79" s="109" t="s">
        <v>264</v>
      </c>
      <c r="F79" s="110"/>
      <c r="G79" s="171" t="s">
        <v>263</v>
      </c>
    </row>
    <row r="80" spans="1:7" ht="18.75" customHeight="1" x14ac:dyDescent="0.2">
      <c r="A80" s="41"/>
      <c r="B80" s="107"/>
      <c r="C80" s="64" t="s">
        <v>380</v>
      </c>
      <c r="D80" s="103" t="s">
        <v>263</v>
      </c>
      <c r="E80" s="99" t="s">
        <v>264</v>
      </c>
      <c r="F80" s="69" t="s">
        <v>363</v>
      </c>
      <c r="G80" s="167" t="s">
        <v>263</v>
      </c>
    </row>
    <row r="81" spans="1:7" ht="70" customHeight="1" x14ac:dyDescent="0.2">
      <c r="A81" s="41"/>
      <c r="B81" s="107"/>
      <c r="C81" s="65" t="s">
        <v>381</v>
      </c>
      <c r="D81" s="470" t="s">
        <v>263</v>
      </c>
      <c r="E81" s="66" t="s">
        <v>264</v>
      </c>
      <c r="F81" s="62"/>
      <c r="G81" s="166" t="s">
        <v>267</v>
      </c>
    </row>
    <row r="82" spans="1:7" ht="30" customHeight="1" x14ac:dyDescent="0.2">
      <c r="A82" s="52"/>
      <c r="B82" s="520"/>
      <c r="C82" s="90" t="s">
        <v>373</v>
      </c>
      <c r="D82" s="104" t="s">
        <v>263</v>
      </c>
      <c r="E82" s="105" t="s">
        <v>374</v>
      </c>
      <c r="F82" s="106"/>
      <c r="G82" s="51" t="s">
        <v>263</v>
      </c>
    </row>
    <row r="83" spans="1:7" ht="30" customHeight="1" x14ac:dyDescent="0.2">
      <c r="A83" s="55"/>
      <c r="B83" s="964" t="s">
        <v>382</v>
      </c>
      <c r="C83" s="646" t="s">
        <v>383</v>
      </c>
      <c r="D83" s="658" t="s">
        <v>267</v>
      </c>
      <c r="E83" s="671" t="s">
        <v>347</v>
      </c>
      <c r="F83" s="672"/>
      <c r="G83" s="168" t="s">
        <v>267</v>
      </c>
    </row>
    <row r="84" spans="1:7" ht="55" customHeight="1" x14ac:dyDescent="0.2">
      <c r="A84" s="41"/>
      <c r="B84" s="965"/>
      <c r="C84" s="65" t="s">
        <v>384</v>
      </c>
      <c r="D84" s="470" t="s">
        <v>267</v>
      </c>
      <c r="E84" s="66" t="s">
        <v>385</v>
      </c>
      <c r="F84" s="62" t="s">
        <v>386</v>
      </c>
      <c r="G84" s="166" t="s">
        <v>267</v>
      </c>
    </row>
    <row r="85" spans="1:7" ht="19" customHeight="1" x14ac:dyDescent="0.2">
      <c r="A85" s="41"/>
      <c r="B85" s="965"/>
      <c r="C85" s="65" t="s">
        <v>387</v>
      </c>
      <c r="D85" s="470" t="s">
        <v>267</v>
      </c>
      <c r="E85" s="66" t="s">
        <v>385</v>
      </c>
      <c r="F85" s="62"/>
      <c r="G85" s="166" t="s">
        <v>267</v>
      </c>
    </row>
    <row r="86" spans="1:7" ht="19.5" customHeight="1" x14ac:dyDescent="0.2">
      <c r="A86" s="52"/>
      <c r="B86" s="966"/>
      <c r="C86" s="100" t="s">
        <v>388</v>
      </c>
      <c r="D86" s="485" t="s">
        <v>267</v>
      </c>
      <c r="E86" s="486" t="s">
        <v>385</v>
      </c>
      <c r="F86" s="487"/>
      <c r="G86" s="488" t="s">
        <v>267</v>
      </c>
    </row>
    <row r="87" spans="1:7" ht="30" customHeight="1" x14ac:dyDescent="0.2">
      <c r="A87" s="41"/>
      <c r="B87" s="964" t="s">
        <v>389</v>
      </c>
      <c r="C87" s="78" t="s">
        <v>383</v>
      </c>
      <c r="D87" s="108" t="s">
        <v>267</v>
      </c>
      <c r="E87" s="109" t="s">
        <v>385</v>
      </c>
      <c r="F87" s="110"/>
      <c r="G87" s="171" t="s">
        <v>267</v>
      </c>
    </row>
    <row r="88" spans="1:7" ht="57" customHeight="1" x14ac:dyDescent="0.2">
      <c r="A88" s="41"/>
      <c r="B88" s="965"/>
      <c r="C88" s="480" t="s">
        <v>384</v>
      </c>
      <c r="D88" s="482" t="s">
        <v>267</v>
      </c>
      <c r="E88" s="483" t="s">
        <v>385</v>
      </c>
      <c r="F88" s="484"/>
      <c r="G88" s="481" t="s">
        <v>267</v>
      </c>
    </row>
    <row r="89" spans="1:7" ht="19.5" customHeight="1" x14ac:dyDescent="0.2">
      <c r="A89" s="41"/>
      <c r="B89" s="965"/>
      <c r="C89" s="78" t="s">
        <v>390</v>
      </c>
      <c r="D89" s="108" t="s">
        <v>267</v>
      </c>
      <c r="E89" s="109" t="s">
        <v>385</v>
      </c>
      <c r="F89" s="110"/>
      <c r="G89" s="171" t="s">
        <v>267</v>
      </c>
    </row>
    <row r="90" spans="1:7" ht="30" customHeight="1" x14ac:dyDescent="0.2">
      <c r="A90" s="41"/>
      <c r="B90" s="965"/>
      <c r="C90" s="480" t="s">
        <v>391</v>
      </c>
      <c r="D90" s="482" t="s">
        <v>267</v>
      </c>
      <c r="E90" s="483" t="s">
        <v>385</v>
      </c>
      <c r="F90" s="484" t="s">
        <v>392</v>
      </c>
      <c r="G90" s="481" t="s">
        <v>267</v>
      </c>
    </row>
    <row r="91" spans="1:7" ht="30" customHeight="1" x14ac:dyDescent="0.2">
      <c r="A91" s="41"/>
      <c r="B91" s="965"/>
      <c r="C91" s="480" t="s">
        <v>393</v>
      </c>
      <c r="D91" s="482" t="s">
        <v>267</v>
      </c>
      <c r="E91" s="483" t="s">
        <v>385</v>
      </c>
      <c r="F91" s="484"/>
      <c r="G91" s="481" t="s">
        <v>267</v>
      </c>
    </row>
    <row r="92" spans="1:7" ht="18.5" customHeight="1" x14ac:dyDescent="0.2">
      <c r="A92" s="52"/>
      <c r="B92" s="966"/>
      <c r="C92" s="100" t="s">
        <v>394</v>
      </c>
      <c r="D92" s="489" t="s">
        <v>267</v>
      </c>
      <c r="E92" s="490" t="s">
        <v>385</v>
      </c>
      <c r="F92" s="487"/>
      <c r="G92" s="488" t="s">
        <v>267</v>
      </c>
    </row>
    <row r="93" spans="1:7" s="116" customFormat="1" ht="18" customHeight="1" x14ac:dyDescent="0.2">
      <c r="A93" s="111"/>
      <c r="B93" s="967" t="s">
        <v>395</v>
      </c>
      <c r="C93" s="112" t="s">
        <v>396</v>
      </c>
      <c r="D93" s="113" t="s">
        <v>267</v>
      </c>
      <c r="E93" s="114" t="s">
        <v>341</v>
      </c>
      <c r="F93" s="115" t="s">
        <v>397</v>
      </c>
      <c r="G93" s="321" t="s">
        <v>263</v>
      </c>
    </row>
    <row r="94" spans="1:7" s="116" customFormat="1" ht="43.5" customHeight="1" x14ac:dyDescent="0.2">
      <c r="A94" s="117"/>
      <c r="B94" s="968"/>
      <c r="C94" s="118" t="s">
        <v>398</v>
      </c>
      <c r="D94" s="119" t="s">
        <v>267</v>
      </c>
      <c r="E94" s="120" t="s">
        <v>341</v>
      </c>
      <c r="F94" s="121" t="s">
        <v>399</v>
      </c>
      <c r="G94" s="322" t="s">
        <v>263</v>
      </c>
    </row>
    <row r="95" spans="1:7" s="116" customFormat="1" ht="30.5" customHeight="1" x14ac:dyDescent="0.2">
      <c r="A95" s="117"/>
      <c r="B95" s="495"/>
      <c r="C95" s="122" t="s">
        <v>400</v>
      </c>
      <c r="D95" s="123" t="s">
        <v>267</v>
      </c>
      <c r="E95" s="124" t="s">
        <v>341</v>
      </c>
      <c r="F95" s="125" t="s">
        <v>401</v>
      </c>
      <c r="G95" s="323" t="s">
        <v>263</v>
      </c>
    </row>
    <row r="96" spans="1:7" s="116" customFormat="1" ht="18" customHeight="1" x14ac:dyDescent="0.2">
      <c r="A96" s="117"/>
      <c r="B96" s="495"/>
      <c r="C96" s="118" t="s">
        <v>402</v>
      </c>
      <c r="D96" s="126" t="s">
        <v>267</v>
      </c>
      <c r="E96" s="120" t="s">
        <v>341</v>
      </c>
      <c r="F96" s="127" t="s">
        <v>403</v>
      </c>
      <c r="G96" s="322" t="s">
        <v>263</v>
      </c>
    </row>
    <row r="97" spans="1:7" s="116" customFormat="1" ht="100.5" customHeight="1" x14ac:dyDescent="0.2">
      <c r="A97" s="111"/>
      <c r="B97" s="640"/>
      <c r="C97" s="641" t="s">
        <v>404</v>
      </c>
      <c r="D97" s="128" t="s">
        <v>267</v>
      </c>
      <c r="E97" s="129" t="s">
        <v>405</v>
      </c>
      <c r="F97" s="130" t="s">
        <v>406</v>
      </c>
      <c r="G97" s="324" t="s">
        <v>263</v>
      </c>
    </row>
    <row r="98" spans="1:7" s="116" customFormat="1" ht="19.5" customHeight="1" x14ac:dyDescent="0.2">
      <c r="A98" s="117"/>
      <c r="B98" s="495"/>
      <c r="C98" s="118" t="s">
        <v>407</v>
      </c>
      <c r="D98" s="131" t="s">
        <v>267</v>
      </c>
      <c r="E98" s="120" t="s">
        <v>408</v>
      </c>
      <c r="F98" s="121"/>
      <c r="G98" s="322" t="s">
        <v>263</v>
      </c>
    </row>
    <row r="99" spans="1:7" s="116" customFormat="1" ht="18.5" customHeight="1" x14ac:dyDescent="0.2">
      <c r="A99" s="117"/>
      <c r="B99" s="495"/>
      <c r="C99" s="118" t="s">
        <v>409</v>
      </c>
      <c r="D99" s="119"/>
      <c r="E99" s="120"/>
      <c r="F99" s="121"/>
      <c r="G99" s="322"/>
    </row>
    <row r="100" spans="1:7" s="116" customFormat="1" ht="44.5" customHeight="1" x14ac:dyDescent="0.2">
      <c r="A100" s="117"/>
      <c r="B100" s="495"/>
      <c r="C100" s="122" t="s">
        <v>410</v>
      </c>
      <c r="D100" s="132" t="s">
        <v>267</v>
      </c>
      <c r="E100" s="120" t="s">
        <v>341</v>
      </c>
      <c r="F100" s="133" t="s">
        <v>411</v>
      </c>
      <c r="G100" s="323" t="s">
        <v>263</v>
      </c>
    </row>
    <row r="101" spans="1:7" s="139" customFormat="1" ht="60" customHeight="1" x14ac:dyDescent="0.2">
      <c r="A101" s="117"/>
      <c r="B101" s="495"/>
      <c r="C101" s="118" t="s">
        <v>412</v>
      </c>
      <c r="D101" s="126" t="s">
        <v>267</v>
      </c>
      <c r="E101" s="120" t="s">
        <v>341</v>
      </c>
      <c r="F101" s="121" t="s">
        <v>413</v>
      </c>
      <c r="G101" s="322" t="s">
        <v>263</v>
      </c>
    </row>
    <row r="102" spans="1:7" s="139" customFormat="1" ht="70.5" customHeight="1" x14ac:dyDescent="0.2">
      <c r="A102" s="117"/>
      <c r="B102" s="495"/>
      <c r="C102" s="495" t="s">
        <v>414</v>
      </c>
      <c r="D102" s="498" t="s">
        <v>267</v>
      </c>
      <c r="E102" s="129" t="s">
        <v>341</v>
      </c>
      <c r="F102" s="499" t="s">
        <v>415</v>
      </c>
      <c r="G102" s="321" t="s">
        <v>263</v>
      </c>
    </row>
    <row r="103" spans="1:7" s="139" customFormat="1" ht="32" customHeight="1" x14ac:dyDescent="0.2">
      <c r="A103" s="117"/>
      <c r="B103" s="495"/>
      <c r="C103" s="118" t="s">
        <v>416</v>
      </c>
      <c r="D103" s="119"/>
      <c r="E103" s="120"/>
      <c r="F103" s="500"/>
      <c r="G103" s="322"/>
    </row>
    <row r="104" spans="1:7" s="139" customFormat="1" ht="19.5" customHeight="1" x14ac:dyDescent="0.2">
      <c r="A104" s="117"/>
      <c r="B104" s="495"/>
      <c r="C104" s="501" t="s">
        <v>417</v>
      </c>
      <c r="D104" s="119"/>
      <c r="E104" s="120"/>
      <c r="F104" s="500"/>
      <c r="G104" s="322"/>
    </row>
    <row r="105" spans="1:7" s="139" customFormat="1" ht="55.5" customHeight="1" x14ac:dyDescent="0.2">
      <c r="A105" s="117"/>
      <c r="B105" s="541"/>
      <c r="C105" s="118" t="s">
        <v>418</v>
      </c>
      <c r="D105" s="119" t="s">
        <v>263</v>
      </c>
      <c r="E105" s="120" t="s">
        <v>274</v>
      </c>
      <c r="F105" s="500"/>
      <c r="G105" s="322" t="s">
        <v>267</v>
      </c>
    </row>
    <row r="106" spans="1:7" s="139" customFormat="1" ht="31.5" customHeight="1" x14ac:dyDescent="0.2">
      <c r="A106" s="117"/>
      <c r="B106" s="541"/>
      <c r="C106" s="112" t="s">
        <v>419</v>
      </c>
      <c r="D106" s="113" t="s">
        <v>263</v>
      </c>
      <c r="E106" s="114" t="s">
        <v>274</v>
      </c>
      <c r="F106" s="545"/>
      <c r="G106" s="324" t="s">
        <v>267</v>
      </c>
    </row>
    <row r="107" spans="1:7" s="139" customFormat="1" ht="32" customHeight="1" x14ac:dyDescent="0.2">
      <c r="A107" s="117"/>
      <c r="B107" s="495"/>
      <c r="C107" s="118" t="s">
        <v>420</v>
      </c>
      <c r="D107" s="119" t="s">
        <v>263</v>
      </c>
      <c r="E107" s="120" t="s">
        <v>274</v>
      </c>
      <c r="F107" s="500"/>
      <c r="G107" s="322" t="s">
        <v>267</v>
      </c>
    </row>
    <row r="108" spans="1:7" s="139" customFormat="1" ht="19" customHeight="1" x14ac:dyDescent="0.2">
      <c r="A108" s="111"/>
      <c r="B108" s="640"/>
      <c r="C108" s="692" t="s">
        <v>421</v>
      </c>
      <c r="D108" s="113"/>
      <c r="E108" s="114"/>
      <c r="F108" s="545"/>
      <c r="G108" s="324"/>
    </row>
    <row r="109" spans="1:7" s="139" customFormat="1" ht="150" customHeight="1" x14ac:dyDescent="0.2">
      <c r="A109" s="117"/>
      <c r="B109" s="495"/>
      <c r="C109" s="118" t="s">
        <v>422</v>
      </c>
      <c r="D109" s="119" t="s">
        <v>263</v>
      </c>
      <c r="E109" s="120" t="s">
        <v>274</v>
      </c>
      <c r="F109" s="500"/>
      <c r="G109" s="322" t="s">
        <v>267</v>
      </c>
    </row>
    <row r="110" spans="1:7" s="139" customFormat="1" ht="18.5" customHeight="1" x14ac:dyDescent="0.2">
      <c r="A110" s="117"/>
      <c r="B110" s="495"/>
      <c r="C110" s="118" t="s">
        <v>423</v>
      </c>
      <c r="D110" s="119" t="s">
        <v>263</v>
      </c>
      <c r="E110" s="120" t="s">
        <v>274</v>
      </c>
      <c r="F110" s="500"/>
      <c r="G110" s="322" t="s">
        <v>267</v>
      </c>
    </row>
    <row r="111" spans="1:7" s="139" customFormat="1" ht="19" customHeight="1" x14ac:dyDescent="0.2">
      <c r="A111" s="117"/>
      <c r="B111" s="495"/>
      <c r="C111" s="501" t="s">
        <v>424</v>
      </c>
      <c r="D111" s="119"/>
      <c r="E111" s="120"/>
      <c r="F111" s="500"/>
      <c r="G111" s="322"/>
    </row>
    <row r="112" spans="1:7" s="139" customFormat="1" ht="57" customHeight="1" x14ac:dyDescent="0.2">
      <c r="A112" s="117"/>
      <c r="B112" s="495"/>
      <c r="C112" s="118" t="s">
        <v>425</v>
      </c>
      <c r="D112" s="119"/>
      <c r="E112" s="120"/>
      <c r="F112" s="500"/>
      <c r="G112" s="322"/>
    </row>
    <row r="113" spans="1:7" s="139" customFormat="1" ht="30.75" customHeight="1" x14ac:dyDescent="0.2">
      <c r="A113" s="117"/>
      <c r="B113" s="495"/>
      <c r="C113" s="118" t="s">
        <v>426</v>
      </c>
      <c r="D113" s="119" t="s">
        <v>263</v>
      </c>
      <c r="E113" s="120" t="s">
        <v>347</v>
      </c>
      <c r="F113" s="500"/>
      <c r="G113" s="322" t="s">
        <v>267</v>
      </c>
    </row>
    <row r="114" spans="1:7" s="139" customFormat="1" ht="70" customHeight="1" x14ac:dyDescent="0.2">
      <c r="A114" s="117"/>
      <c r="B114" s="495"/>
      <c r="C114" s="118" t="s">
        <v>427</v>
      </c>
      <c r="D114" s="119" t="s">
        <v>263</v>
      </c>
      <c r="E114" s="120" t="s">
        <v>347</v>
      </c>
      <c r="F114" s="500"/>
      <c r="G114" s="322" t="s">
        <v>267</v>
      </c>
    </row>
    <row r="115" spans="1:7" s="139" customFormat="1" ht="55" customHeight="1" x14ac:dyDescent="0.2">
      <c r="A115" s="117"/>
      <c r="B115" s="541"/>
      <c r="C115" s="118" t="s">
        <v>428</v>
      </c>
      <c r="D115" s="119" t="s">
        <v>263</v>
      </c>
      <c r="E115" s="120" t="s">
        <v>347</v>
      </c>
      <c r="F115" s="500"/>
      <c r="G115" s="322" t="s">
        <v>267</v>
      </c>
    </row>
    <row r="116" spans="1:7" s="139" customFormat="1" ht="31.5" customHeight="1" x14ac:dyDescent="0.2">
      <c r="A116" s="117"/>
      <c r="B116" s="541"/>
      <c r="C116" s="112" t="s">
        <v>429</v>
      </c>
      <c r="D116" s="113" t="s">
        <v>263</v>
      </c>
      <c r="E116" s="114" t="s">
        <v>274</v>
      </c>
      <c r="F116" s="545"/>
      <c r="G116" s="324" t="s">
        <v>267</v>
      </c>
    </row>
    <row r="117" spans="1:7" s="139" customFormat="1" ht="46" customHeight="1" x14ac:dyDescent="0.2">
      <c r="A117" s="117"/>
      <c r="B117" s="495"/>
      <c r="C117" s="118" t="s">
        <v>430</v>
      </c>
      <c r="D117" s="119" t="s">
        <v>267</v>
      </c>
      <c r="E117" s="120" t="s">
        <v>341</v>
      </c>
      <c r="F117" s="141" t="s">
        <v>431</v>
      </c>
      <c r="G117" s="322" t="s">
        <v>263</v>
      </c>
    </row>
    <row r="118" spans="1:7" s="139" customFormat="1" ht="45" customHeight="1" x14ac:dyDescent="0.2">
      <c r="A118" s="690"/>
      <c r="B118" s="691"/>
      <c r="C118" s="135" t="s">
        <v>432</v>
      </c>
      <c r="D118" s="184" t="s">
        <v>267</v>
      </c>
      <c r="E118" s="183" t="s">
        <v>341</v>
      </c>
      <c r="F118" s="185" t="s">
        <v>433</v>
      </c>
      <c r="G118" s="327" t="s">
        <v>263</v>
      </c>
    </row>
    <row r="119" spans="1:7" s="116" customFormat="1" ht="18" customHeight="1" x14ac:dyDescent="0.2">
      <c r="A119" s="111"/>
      <c r="B119" s="967" t="s">
        <v>434</v>
      </c>
      <c r="C119" s="143" t="s">
        <v>396</v>
      </c>
      <c r="D119" s="144" t="s">
        <v>267</v>
      </c>
      <c r="E119" s="140" t="s">
        <v>341</v>
      </c>
      <c r="F119" s="145" t="s">
        <v>397</v>
      </c>
      <c r="G119" s="326" t="s">
        <v>263</v>
      </c>
    </row>
    <row r="120" spans="1:7" s="116" customFormat="1" ht="45" customHeight="1" x14ac:dyDescent="0.2">
      <c r="A120" s="117"/>
      <c r="B120" s="968"/>
      <c r="C120" s="118" t="s">
        <v>398</v>
      </c>
      <c r="D120" s="119" t="s">
        <v>267</v>
      </c>
      <c r="E120" s="120" t="s">
        <v>341</v>
      </c>
      <c r="F120" s="121" t="s">
        <v>399</v>
      </c>
      <c r="G120" s="322" t="s">
        <v>263</v>
      </c>
    </row>
    <row r="121" spans="1:7" s="116" customFormat="1" ht="30" customHeight="1" x14ac:dyDescent="0.2">
      <c r="A121" s="117"/>
      <c r="B121" s="495"/>
      <c r="C121" s="122" t="s">
        <v>435</v>
      </c>
      <c r="D121" s="126" t="s">
        <v>267</v>
      </c>
      <c r="E121" s="124" t="s">
        <v>341</v>
      </c>
      <c r="F121" s="125" t="s">
        <v>401</v>
      </c>
      <c r="G121" s="322" t="s">
        <v>263</v>
      </c>
    </row>
    <row r="122" spans="1:7" s="116" customFormat="1" ht="18" customHeight="1" x14ac:dyDescent="0.2">
      <c r="A122" s="117"/>
      <c r="B122" s="495"/>
      <c r="C122" s="118" t="s">
        <v>402</v>
      </c>
      <c r="D122" s="146" t="s">
        <v>267</v>
      </c>
      <c r="E122" s="120" t="s">
        <v>341</v>
      </c>
      <c r="F122" s="127" t="s">
        <v>403</v>
      </c>
      <c r="G122" s="324" t="s">
        <v>263</v>
      </c>
    </row>
    <row r="123" spans="1:7" s="116" customFormat="1" ht="97" customHeight="1" x14ac:dyDescent="0.2">
      <c r="A123" s="117"/>
      <c r="B123" s="495"/>
      <c r="C123" s="495" t="s">
        <v>404</v>
      </c>
      <c r="D123" s="128" t="s">
        <v>267</v>
      </c>
      <c r="E123" s="129" t="s">
        <v>405</v>
      </c>
      <c r="F123" s="130" t="s">
        <v>406</v>
      </c>
      <c r="G123" s="322" t="s">
        <v>263</v>
      </c>
    </row>
    <row r="124" spans="1:7" s="116" customFormat="1" ht="18" customHeight="1" x14ac:dyDescent="0.2">
      <c r="A124" s="117"/>
      <c r="B124" s="495"/>
      <c r="C124" s="118" t="s">
        <v>407</v>
      </c>
      <c r="D124" s="126" t="s">
        <v>267</v>
      </c>
      <c r="E124" s="120" t="s">
        <v>408</v>
      </c>
      <c r="F124" s="121"/>
      <c r="G124" s="322" t="s">
        <v>263</v>
      </c>
    </row>
    <row r="125" spans="1:7" s="116" customFormat="1" ht="18" customHeight="1" x14ac:dyDescent="0.2">
      <c r="A125" s="117"/>
      <c r="B125" s="495"/>
      <c r="C125" s="112" t="s">
        <v>436</v>
      </c>
      <c r="D125" s="113"/>
      <c r="E125" s="114"/>
      <c r="F125" s="147"/>
      <c r="G125" s="324"/>
    </row>
    <row r="126" spans="1:7" s="116" customFormat="1" ht="45" customHeight="1" x14ac:dyDescent="0.2">
      <c r="A126" s="117"/>
      <c r="B126" s="495"/>
      <c r="C126" s="122" t="s">
        <v>410</v>
      </c>
      <c r="D126" s="132" t="s">
        <v>267</v>
      </c>
      <c r="E126" s="120" t="s">
        <v>341</v>
      </c>
      <c r="F126" s="133" t="s">
        <v>411</v>
      </c>
      <c r="G126" s="323" t="s">
        <v>263</v>
      </c>
    </row>
    <row r="127" spans="1:7" s="139" customFormat="1" ht="60" customHeight="1" x14ac:dyDescent="0.2">
      <c r="A127" s="117"/>
      <c r="B127" s="495"/>
      <c r="C127" s="118" t="s">
        <v>412</v>
      </c>
      <c r="D127" s="126" t="s">
        <v>267</v>
      </c>
      <c r="E127" s="120" t="s">
        <v>341</v>
      </c>
      <c r="F127" s="121" t="s">
        <v>413</v>
      </c>
      <c r="G127" s="322" t="s">
        <v>263</v>
      </c>
    </row>
    <row r="128" spans="1:7" s="139" customFormat="1" ht="30" customHeight="1" x14ac:dyDescent="0.2">
      <c r="A128" s="117"/>
      <c r="B128" s="641"/>
      <c r="C128" s="112" t="s">
        <v>416</v>
      </c>
      <c r="D128" s="113"/>
      <c r="E128" s="114"/>
      <c r="F128" s="147"/>
      <c r="G128" s="324"/>
    </row>
    <row r="129" spans="1:7" s="139" customFormat="1" ht="18.75" customHeight="1" x14ac:dyDescent="0.2">
      <c r="A129" s="117"/>
      <c r="B129" s="541"/>
      <c r="C129" s="118" t="s">
        <v>417</v>
      </c>
      <c r="D129" s="119"/>
      <c r="E129" s="120"/>
      <c r="F129" s="121"/>
      <c r="G129" s="322"/>
    </row>
    <row r="130" spans="1:7" s="139" customFormat="1" ht="46" customHeight="1" x14ac:dyDescent="0.2">
      <c r="A130" s="117"/>
      <c r="B130" s="541"/>
      <c r="C130" s="118" t="s">
        <v>418</v>
      </c>
      <c r="D130" s="119" t="s">
        <v>267</v>
      </c>
      <c r="E130" s="120" t="s">
        <v>341</v>
      </c>
      <c r="F130" s="121"/>
      <c r="G130" s="322" t="s">
        <v>267</v>
      </c>
    </row>
    <row r="131" spans="1:7" s="139" customFormat="1" ht="32" customHeight="1" x14ac:dyDescent="0.2">
      <c r="A131" s="111"/>
      <c r="B131" s="640"/>
      <c r="C131" s="112" t="s">
        <v>419</v>
      </c>
      <c r="D131" s="113" t="s">
        <v>267</v>
      </c>
      <c r="E131" s="114" t="s">
        <v>341</v>
      </c>
      <c r="F131" s="147"/>
      <c r="G131" s="324" t="s">
        <v>267</v>
      </c>
    </row>
    <row r="132" spans="1:7" s="139" customFormat="1" ht="31" customHeight="1" x14ac:dyDescent="0.2">
      <c r="A132" s="117"/>
      <c r="B132" s="495"/>
      <c r="C132" s="118" t="s">
        <v>420</v>
      </c>
      <c r="D132" s="119" t="s">
        <v>267</v>
      </c>
      <c r="E132" s="114" t="s">
        <v>341</v>
      </c>
      <c r="F132" s="121"/>
      <c r="G132" s="322" t="s">
        <v>267</v>
      </c>
    </row>
    <row r="133" spans="1:7" s="139" customFormat="1" ht="19.5" customHeight="1" x14ac:dyDescent="0.2">
      <c r="A133" s="117"/>
      <c r="B133" s="495"/>
      <c r="C133" s="118" t="s">
        <v>421</v>
      </c>
      <c r="D133" s="119"/>
      <c r="E133" s="114"/>
      <c r="F133" s="121"/>
      <c r="G133" s="322"/>
    </row>
    <row r="134" spans="1:7" s="139" customFormat="1" ht="151" customHeight="1" x14ac:dyDescent="0.2">
      <c r="A134" s="117"/>
      <c r="B134" s="495"/>
      <c r="C134" s="118" t="s">
        <v>422</v>
      </c>
      <c r="D134" s="119" t="s">
        <v>267</v>
      </c>
      <c r="E134" s="114" t="s">
        <v>341</v>
      </c>
      <c r="F134" s="121"/>
      <c r="G134" s="322" t="s">
        <v>267</v>
      </c>
    </row>
    <row r="135" spans="1:7" s="139" customFormat="1" ht="24" customHeight="1" x14ac:dyDescent="0.2">
      <c r="A135" s="117"/>
      <c r="B135" s="495"/>
      <c r="C135" s="118" t="s">
        <v>423</v>
      </c>
      <c r="D135" s="119" t="s">
        <v>267</v>
      </c>
      <c r="E135" s="114" t="s">
        <v>341</v>
      </c>
      <c r="F135" s="121"/>
      <c r="G135" s="322" t="s">
        <v>267</v>
      </c>
    </row>
    <row r="136" spans="1:7" s="139" customFormat="1" ht="60" customHeight="1" x14ac:dyDescent="0.2">
      <c r="A136" s="117"/>
      <c r="B136" s="495"/>
      <c r="C136" s="118" t="s">
        <v>430</v>
      </c>
      <c r="D136" s="119" t="s">
        <v>267</v>
      </c>
      <c r="E136" s="120" t="s">
        <v>341</v>
      </c>
      <c r="F136" s="141" t="s">
        <v>431</v>
      </c>
      <c r="G136" s="322" t="s">
        <v>263</v>
      </c>
    </row>
    <row r="137" spans="1:7" s="139" customFormat="1" ht="45" customHeight="1" x14ac:dyDescent="0.2">
      <c r="A137" s="134"/>
      <c r="B137" s="135"/>
      <c r="C137" s="135" t="s">
        <v>437</v>
      </c>
      <c r="D137" s="184" t="s">
        <v>267</v>
      </c>
      <c r="E137" s="183" t="s">
        <v>341</v>
      </c>
      <c r="F137" s="185" t="s">
        <v>433</v>
      </c>
      <c r="G137" s="327" t="s">
        <v>263</v>
      </c>
    </row>
    <row r="138" spans="1:7" s="139" customFormat="1" ht="18" customHeight="1" x14ac:dyDescent="0.2">
      <c r="A138" s="111"/>
      <c r="B138" s="967" t="s">
        <v>438</v>
      </c>
      <c r="C138" s="148" t="s">
        <v>439</v>
      </c>
      <c r="D138" s="149" t="s">
        <v>263</v>
      </c>
      <c r="E138" s="140" t="s">
        <v>274</v>
      </c>
      <c r="F138" s="150" t="s">
        <v>440</v>
      </c>
      <c r="G138" s="326" t="s">
        <v>263</v>
      </c>
    </row>
    <row r="139" spans="1:7" s="139" customFormat="1" ht="45" customHeight="1" x14ac:dyDescent="0.2">
      <c r="A139" s="117"/>
      <c r="B139" s="968"/>
      <c r="C139" s="151" t="s">
        <v>441</v>
      </c>
      <c r="D139" s="152" t="s">
        <v>263</v>
      </c>
      <c r="E139" s="120" t="s">
        <v>274</v>
      </c>
      <c r="F139" s="121" t="s">
        <v>399</v>
      </c>
      <c r="G139" s="322" t="s">
        <v>263</v>
      </c>
    </row>
    <row r="140" spans="1:7" s="139" customFormat="1" ht="30" customHeight="1" x14ac:dyDescent="0.2">
      <c r="A140" s="117"/>
      <c r="B140" s="153"/>
      <c r="C140" s="151" t="s">
        <v>442</v>
      </c>
      <c r="D140" s="152" t="s">
        <v>263</v>
      </c>
      <c r="E140" s="120" t="s">
        <v>274</v>
      </c>
      <c r="F140" s="141" t="s">
        <v>401</v>
      </c>
      <c r="G140" s="322" t="s">
        <v>263</v>
      </c>
    </row>
    <row r="141" spans="1:7" s="139" customFormat="1" ht="18" customHeight="1" x14ac:dyDescent="0.2">
      <c r="A141" s="117"/>
      <c r="B141" s="153"/>
      <c r="C141" s="151" t="s">
        <v>443</v>
      </c>
      <c r="D141" s="152" t="s">
        <v>263</v>
      </c>
      <c r="E141" s="120" t="s">
        <v>274</v>
      </c>
      <c r="F141" s="154" t="s">
        <v>444</v>
      </c>
      <c r="G141" s="322" t="s">
        <v>263</v>
      </c>
    </row>
    <row r="142" spans="1:7" s="139" customFormat="1" ht="100.5" customHeight="1" x14ac:dyDescent="0.2">
      <c r="A142" s="111"/>
      <c r="B142" s="689"/>
      <c r="C142" s="502" t="s">
        <v>445</v>
      </c>
      <c r="D142" s="157" t="s">
        <v>263</v>
      </c>
      <c r="E142" s="129" t="s">
        <v>446</v>
      </c>
      <c r="F142" s="641" t="s">
        <v>406</v>
      </c>
      <c r="G142" s="321" t="s">
        <v>263</v>
      </c>
    </row>
    <row r="143" spans="1:7" s="139" customFormat="1" ht="18" customHeight="1" x14ac:dyDescent="0.2">
      <c r="A143" s="117"/>
      <c r="B143" s="153"/>
      <c r="C143" s="151" t="s">
        <v>447</v>
      </c>
      <c r="D143" s="152" t="s">
        <v>263</v>
      </c>
      <c r="E143" s="120" t="s">
        <v>448</v>
      </c>
      <c r="F143" s="118"/>
      <c r="G143" s="322" t="s">
        <v>263</v>
      </c>
    </row>
    <row r="144" spans="1:7" s="139" customFormat="1" ht="18" customHeight="1" x14ac:dyDescent="0.2">
      <c r="A144" s="117"/>
      <c r="B144" s="153"/>
      <c r="C144" s="118" t="s">
        <v>449</v>
      </c>
      <c r="D144" s="152"/>
      <c r="E144" s="120"/>
      <c r="F144" s="118"/>
      <c r="G144" s="322"/>
    </row>
    <row r="145" spans="1:7" s="139" customFormat="1" ht="45" customHeight="1" x14ac:dyDescent="0.2">
      <c r="A145" s="117"/>
      <c r="B145" s="153"/>
      <c r="C145" s="181" t="s">
        <v>450</v>
      </c>
      <c r="D145" s="182" t="s">
        <v>263</v>
      </c>
      <c r="E145" s="129" t="s">
        <v>274</v>
      </c>
      <c r="F145" s="147" t="s">
        <v>411</v>
      </c>
      <c r="G145" s="321" t="s">
        <v>263</v>
      </c>
    </row>
    <row r="146" spans="1:7" s="139" customFormat="1" ht="60" customHeight="1" x14ac:dyDescent="0.2">
      <c r="A146" s="117"/>
      <c r="B146" s="153"/>
      <c r="C146" s="155" t="s">
        <v>451</v>
      </c>
      <c r="D146" s="156" t="s">
        <v>263</v>
      </c>
      <c r="E146" s="120" t="s">
        <v>274</v>
      </c>
      <c r="F146" s="147" t="s">
        <v>452</v>
      </c>
      <c r="G146" s="322" t="s">
        <v>263</v>
      </c>
    </row>
    <row r="147" spans="1:7" s="139" customFormat="1" ht="31" customHeight="1" x14ac:dyDescent="0.2">
      <c r="A147" s="117"/>
      <c r="B147" s="153"/>
      <c r="C147" s="502" t="s">
        <v>416</v>
      </c>
      <c r="D147" s="157"/>
      <c r="E147" s="129"/>
      <c r="F147" s="130"/>
      <c r="G147" s="321"/>
    </row>
    <row r="148" spans="1:7" s="139" customFormat="1" ht="18.75" customHeight="1" x14ac:dyDescent="0.2">
      <c r="A148" s="117"/>
      <c r="B148" s="153"/>
      <c r="C148" s="151" t="s">
        <v>417</v>
      </c>
      <c r="D148" s="152"/>
      <c r="E148" s="120"/>
      <c r="F148" s="121"/>
      <c r="G148" s="322"/>
    </row>
    <row r="149" spans="1:7" s="139" customFormat="1" ht="45" customHeight="1" x14ac:dyDescent="0.2">
      <c r="A149" s="117"/>
      <c r="B149" s="153"/>
      <c r="C149" s="151" t="s">
        <v>418</v>
      </c>
      <c r="D149" s="152" t="s">
        <v>267</v>
      </c>
      <c r="E149" s="120" t="s">
        <v>341</v>
      </c>
      <c r="F149" s="121"/>
      <c r="G149" s="322" t="s">
        <v>267</v>
      </c>
    </row>
    <row r="150" spans="1:7" s="139" customFormat="1" ht="31.5" customHeight="1" x14ac:dyDescent="0.2">
      <c r="A150" s="117"/>
      <c r="B150" s="153"/>
      <c r="C150" s="151" t="s">
        <v>419</v>
      </c>
      <c r="D150" s="152" t="s">
        <v>267</v>
      </c>
      <c r="E150" s="120" t="s">
        <v>341</v>
      </c>
      <c r="F150" s="121"/>
      <c r="G150" s="322" t="s">
        <v>267</v>
      </c>
    </row>
    <row r="151" spans="1:7" s="139" customFormat="1" ht="31" customHeight="1" x14ac:dyDescent="0.2">
      <c r="A151" s="117"/>
      <c r="B151" s="153"/>
      <c r="C151" s="151" t="s">
        <v>420</v>
      </c>
      <c r="D151" s="152" t="s">
        <v>267</v>
      </c>
      <c r="E151" s="120" t="s">
        <v>341</v>
      </c>
      <c r="F151" s="121"/>
      <c r="G151" s="322" t="s">
        <v>267</v>
      </c>
    </row>
    <row r="152" spans="1:7" s="139" customFormat="1" ht="19.5" customHeight="1" x14ac:dyDescent="0.2">
      <c r="A152" s="111"/>
      <c r="B152" s="689"/>
      <c r="C152" s="155" t="s">
        <v>421</v>
      </c>
      <c r="D152" s="159"/>
      <c r="E152" s="114"/>
      <c r="F152" s="147"/>
      <c r="G152" s="324"/>
    </row>
    <row r="153" spans="1:7" s="139" customFormat="1" ht="152" customHeight="1" x14ac:dyDescent="0.2">
      <c r="A153" s="117"/>
      <c r="B153" s="153"/>
      <c r="C153" s="502" t="s">
        <v>422</v>
      </c>
      <c r="D153" s="157" t="s">
        <v>267</v>
      </c>
      <c r="E153" s="129" t="s">
        <v>341</v>
      </c>
      <c r="F153" s="130"/>
      <c r="G153" s="321" t="s">
        <v>267</v>
      </c>
    </row>
    <row r="154" spans="1:7" s="139" customFormat="1" ht="19.5" customHeight="1" x14ac:dyDescent="0.2">
      <c r="A154" s="117"/>
      <c r="B154" s="153"/>
      <c r="C154" s="151" t="s">
        <v>423</v>
      </c>
      <c r="D154" s="152" t="s">
        <v>267</v>
      </c>
      <c r="E154" s="120" t="s">
        <v>341</v>
      </c>
      <c r="F154" s="121"/>
      <c r="G154" s="322" t="s">
        <v>267</v>
      </c>
    </row>
    <row r="155" spans="1:7" s="139" customFormat="1" ht="45" customHeight="1" x14ac:dyDescent="0.2">
      <c r="A155" s="117"/>
      <c r="B155" s="495"/>
      <c r="C155" s="122" t="s">
        <v>430</v>
      </c>
      <c r="D155" s="157" t="s">
        <v>263</v>
      </c>
      <c r="E155" s="114" t="s">
        <v>274</v>
      </c>
      <c r="F155" s="158" t="s">
        <v>453</v>
      </c>
      <c r="G155" s="321" t="s">
        <v>263</v>
      </c>
    </row>
    <row r="156" spans="1:7" s="139" customFormat="1" ht="45" customHeight="1" x14ac:dyDescent="0.2">
      <c r="A156" s="134"/>
      <c r="B156" s="135"/>
      <c r="C156" s="136" t="s">
        <v>437</v>
      </c>
      <c r="D156" s="137" t="s">
        <v>267</v>
      </c>
      <c r="E156" s="138" t="s">
        <v>341</v>
      </c>
      <c r="F156" s="142" t="s">
        <v>433</v>
      </c>
      <c r="G156" s="325" t="s">
        <v>263</v>
      </c>
    </row>
    <row r="157" spans="1:7" ht="72.75" customHeight="1" x14ac:dyDescent="0.2">
      <c r="A157" s="160"/>
      <c r="B157" s="984" t="s">
        <v>454</v>
      </c>
      <c r="C157" s="148" t="s">
        <v>455</v>
      </c>
      <c r="D157" s="149" t="s">
        <v>263</v>
      </c>
      <c r="E157" s="140" t="s">
        <v>264</v>
      </c>
      <c r="F157" s="176" t="s">
        <v>456</v>
      </c>
      <c r="G157" s="326" t="s">
        <v>263</v>
      </c>
    </row>
    <row r="158" spans="1:7" ht="85.5" customHeight="1" x14ac:dyDescent="0.2">
      <c r="A158" s="160"/>
      <c r="B158" s="985"/>
      <c r="C158" s="161" t="s">
        <v>457</v>
      </c>
      <c r="D158" s="159" t="s">
        <v>267</v>
      </c>
      <c r="E158" s="114" t="s">
        <v>264</v>
      </c>
      <c r="F158" s="154" t="s">
        <v>456</v>
      </c>
      <c r="G158" s="322" t="s">
        <v>346</v>
      </c>
    </row>
    <row r="159" spans="1:7" ht="56.5" customHeight="1" x14ac:dyDescent="0.2">
      <c r="A159" s="160"/>
      <c r="B159" s="541"/>
      <c r="C159" s="469" t="s">
        <v>458</v>
      </c>
      <c r="D159" s="152" t="s">
        <v>267</v>
      </c>
      <c r="E159" s="120" t="s">
        <v>264</v>
      </c>
      <c r="F159" s="154" t="s">
        <v>456</v>
      </c>
      <c r="G159" s="322" t="s">
        <v>346</v>
      </c>
    </row>
    <row r="160" spans="1:7" ht="86.5" customHeight="1" x14ac:dyDescent="0.2">
      <c r="A160" s="463"/>
      <c r="B160" s="640"/>
      <c r="C160" s="466" t="s">
        <v>459</v>
      </c>
      <c r="D160" s="157" t="s">
        <v>267</v>
      </c>
      <c r="E160" s="129" t="s">
        <v>264</v>
      </c>
      <c r="F160" s="546" t="s">
        <v>456</v>
      </c>
      <c r="G160" s="321" t="s">
        <v>346</v>
      </c>
    </row>
    <row r="161" spans="1:7" ht="31.5" customHeight="1" x14ac:dyDescent="0.2">
      <c r="A161" s="160"/>
      <c r="B161" s="495"/>
      <c r="C161" s="469" t="s">
        <v>460</v>
      </c>
      <c r="D161" s="152" t="s">
        <v>267</v>
      </c>
      <c r="E161" s="120" t="s">
        <v>264</v>
      </c>
      <c r="F161" s="154" t="s">
        <v>456</v>
      </c>
      <c r="G161" s="322" t="s">
        <v>267</v>
      </c>
    </row>
    <row r="162" spans="1:7" ht="82.5" customHeight="1" x14ac:dyDescent="0.2">
      <c r="A162" s="160"/>
      <c r="B162" s="495"/>
      <c r="C162" s="155" t="s">
        <v>461</v>
      </c>
      <c r="D162" s="159" t="s">
        <v>462</v>
      </c>
      <c r="E162" s="468" t="s">
        <v>463</v>
      </c>
      <c r="F162" s="173" t="s">
        <v>464</v>
      </c>
      <c r="G162" s="321" t="s">
        <v>267</v>
      </c>
    </row>
    <row r="163" spans="1:7" ht="84.75" customHeight="1" x14ac:dyDescent="0.2">
      <c r="A163" s="160"/>
      <c r="B163" s="495"/>
      <c r="C163" s="155" t="s">
        <v>465</v>
      </c>
      <c r="D163" s="164" t="s">
        <v>466</v>
      </c>
      <c r="E163" s="163" t="s">
        <v>467</v>
      </c>
      <c r="F163" s="174" t="s">
        <v>468</v>
      </c>
      <c r="G163" s="321" t="s">
        <v>267</v>
      </c>
    </row>
    <row r="164" spans="1:7" ht="31.5" customHeight="1" x14ac:dyDescent="0.2">
      <c r="A164" s="160"/>
      <c r="B164" s="495"/>
      <c r="C164" s="151" t="s">
        <v>469</v>
      </c>
      <c r="D164" s="152" t="s">
        <v>263</v>
      </c>
      <c r="E164" s="120" t="s">
        <v>347</v>
      </c>
      <c r="F164" s="121" t="s">
        <v>470</v>
      </c>
      <c r="G164" s="322" t="s">
        <v>263</v>
      </c>
    </row>
    <row r="165" spans="1:7" ht="31" customHeight="1" x14ac:dyDescent="0.2">
      <c r="A165" s="160"/>
      <c r="B165" s="504"/>
      <c r="C165" s="151" t="s">
        <v>471</v>
      </c>
      <c r="D165" s="152" t="s">
        <v>263</v>
      </c>
      <c r="E165" s="120" t="s">
        <v>347</v>
      </c>
      <c r="F165" s="175" t="s">
        <v>472</v>
      </c>
      <c r="G165" s="321" t="s">
        <v>263</v>
      </c>
    </row>
    <row r="166" spans="1:7" ht="31" customHeight="1" x14ac:dyDescent="0.2">
      <c r="A166" s="160"/>
      <c r="B166" s="504"/>
      <c r="C166" s="151" t="s">
        <v>473</v>
      </c>
      <c r="D166" s="152" t="s">
        <v>263</v>
      </c>
      <c r="E166" s="120" t="s">
        <v>347</v>
      </c>
      <c r="F166" s="154" t="s">
        <v>474</v>
      </c>
      <c r="G166" s="322" t="s">
        <v>263</v>
      </c>
    </row>
    <row r="167" spans="1:7" ht="55.5" customHeight="1" x14ac:dyDescent="0.2">
      <c r="A167" s="160"/>
      <c r="B167" s="504"/>
      <c r="C167" s="151" t="s">
        <v>475</v>
      </c>
      <c r="D167" s="152" t="s">
        <v>263</v>
      </c>
      <c r="E167" s="120" t="s">
        <v>347</v>
      </c>
      <c r="F167" s="118" t="s">
        <v>476</v>
      </c>
      <c r="G167" s="322" t="s">
        <v>263</v>
      </c>
    </row>
    <row r="168" spans="1:7" s="139" customFormat="1" ht="31.5" customHeight="1" x14ac:dyDescent="0.2">
      <c r="A168" s="186"/>
      <c r="B168" s="135"/>
      <c r="C168" s="136" t="s">
        <v>477</v>
      </c>
      <c r="D168" s="137" t="s">
        <v>267</v>
      </c>
      <c r="E168" s="138" t="s">
        <v>347</v>
      </c>
      <c r="F168" s="142" t="s">
        <v>478</v>
      </c>
      <c r="G168" s="325" t="s">
        <v>263</v>
      </c>
    </row>
    <row r="169" spans="1:7" ht="70.5" customHeight="1" x14ac:dyDescent="0.2">
      <c r="A169" s="463"/>
      <c r="B169" s="462" t="s">
        <v>479</v>
      </c>
      <c r="C169" s="148" t="s">
        <v>455</v>
      </c>
      <c r="D169" s="149" t="s">
        <v>263</v>
      </c>
      <c r="E169" s="140" t="s">
        <v>264</v>
      </c>
      <c r="F169" s="150" t="s">
        <v>456</v>
      </c>
      <c r="G169" s="461" t="s">
        <v>263</v>
      </c>
    </row>
    <row r="170" spans="1:7" ht="86.5" customHeight="1" x14ac:dyDescent="0.2">
      <c r="A170" s="160"/>
      <c r="B170" s="320"/>
      <c r="C170" s="161" t="s">
        <v>457</v>
      </c>
      <c r="D170" s="159" t="s">
        <v>267</v>
      </c>
      <c r="E170" s="114" t="s">
        <v>264</v>
      </c>
      <c r="F170" s="162" t="s">
        <v>456</v>
      </c>
      <c r="G170" s="324" t="s">
        <v>346</v>
      </c>
    </row>
    <row r="171" spans="1:7" ht="55.5" customHeight="1" x14ac:dyDescent="0.2">
      <c r="A171" s="160"/>
      <c r="B171" s="495"/>
      <c r="C171" s="161" t="s">
        <v>458</v>
      </c>
      <c r="D171" s="159" t="s">
        <v>267</v>
      </c>
      <c r="E171" s="114" t="s">
        <v>264</v>
      </c>
      <c r="F171" s="154" t="s">
        <v>456</v>
      </c>
      <c r="G171" s="322" t="s">
        <v>346</v>
      </c>
    </row>
    <row r="172" spans="1:7" ht="80.5" customHeight="1" x14ac:dyDescent="0.2">
      <c r="A172" s="160"/>
      <c r="B172" s="495"/>
      <c r="C172" s="161" t="s">
        <v>459</v>
      </c>
      <c r="D172" s="159" t="s">
        <v>267</v>
      </c>
      <c r="E172" s="114" t="s">
        <v>264</v>
      </c>
      <c r="F172" s="154" t="s">
        <v>456</v>
      </c>
      <c r="G172" s="322" t="s">
        <v>346</v>
      </c>
    </row>
    <row r="173" spans="1:7" ht="32" customHeight="1" x14ac:dyDescent="0.2">
      <c r="A173" s="160"/>
      <c r="B173" s="495"/>
      <c r="C173" s="161" t="s">
        <v>460</v>
      </c>
      <c r="D173" s="159" t="s">
        <v>267</v>
      </c>
      <c r="E173" s="114" t="s">
        <v>264</v>
      </c>
      <c r="F173" s="162" t="s">
        <v>456</v>
      </c>
      <c r="G173" s="322" t="s">
        <v>346</v>
      </c>
    </row>
    <row r="174" spans="1:7" ht="77.5" customHeight="1" x14ac:dyDescent="0.2">
      <c r="A174" s="160"/>
      <c r="B174" s="495"/>
      <c r="C174" s="151" t="s">
        <v>480</v>
      </c>
      <c r="D174" s="152" t="s">
        <v>462</v>
      </c>
      <c r="E174" s="163" t="s">
        <v>463</v>
      </c>
      <c r="F174" s="177" t="s">
        <v>464</v>
      </c>
      <c r="G174" s="322" t="s">
        <v>346</v>
      </c>
    </row>
    <row r="175" spans="1:7" ht="70.5" customHeight="1" x14ac:dyDescent="0.2">
      <c r="A175" s="160"/>
      <c r="B175" s="541"/>
      <c r="C175" s="151" t="s">
        <v>481</v>
      </c>
      <c r="D175" s="164" t="s">
        <v>466</v>
      </c>
      <c r="E175" s="163" t="s">
        <v>482</v>
      </c>
      <c r="F175" s="177" t="s">
        <v>468</v>
      </c>
      <c r="G175" s="322" t="s">
        <v>346</v>
      </c>
    </row>
    <row r="176" spans="1:7" ht="53.5" customHeight="1" x14ac:dyDescent="0.2">
      <c r="A176" s="463"/>
      <c r="B176" s="640"/>
      <c r="C176" s="155" t="s">
        <v>469</v>
      </c>
      <c r="D176" s="159" t="s">
        <v>263</v>
      </c>
      <c r="E176" s="114" t="s">
        <v>347</v>
      </c>
      <c r="F176" s="547" t="s">
        <v>470</v>
      </c>
      <c r="G176" s="324" t="s">
        <v>263</v>
      </c>
    </row>
    <row r="177" spans="1:7" ht="31" customHeight="1" x14ac:dyDescent="0.2">
      <c r="A177" s="160"/>
      <c r="B177" s="504"/>
      <c r="C177" s="464" t="s">
        <v>473</v>
      </c>
      <c r="D177" s="465" t="s">
        <v>263</v>
      </c>
      <c r="E177" s="124" t="s">
        <v>347</v>
      </c>
      <c r="F177" s="467" t="s">
        <v>474</v>
      </c>
      <c r="G177" s="323" t="s">
        <v>263</v>
      </c>
    </row>
    <row r="178" spans="1:7" ht="56" customHeight="1" x14ac:dyDescent="0.2">
      <c r="A178" s="160"/>
      <c r="B178" s="153"/>
      <c r="C178" s="151" t="s">
        <v>475</v>
      </c>
      <c r="D178" s="152" t="s">
        <v>263</v>
      </c>
      <c r="E178" s="120" t="s">
        <v>347</v>
      </c>
      <c r="F178" s="118" t="s">
        <v>476</v>
      </c>
      <c r="G178" s="322" t="s">
        <v>263</v>
      </c>
    </row>
    <row r="179" spans="1:7" s="139" customFormat="1" ht="31" customHeight="1" x14ac:dyDescent="0.2">
      <c r="A179" s="186"/>
      <c r="B179" s="135"/>
      <c r="C179" s="136" t="s">
        <v>477</v>
      </c>
      <c r="D179" s="137" t="s">
        <v>267</v>
      </c>
      <c r="E179" s="138" t="s">
        <v>347</v>
      </c>
      <c r="F179" s="142" t="s">
        <v>478</v>
      </c>
      <c r="G179" s="325" t="s">
        <v>263</v>
      </c>
    </row>
    <row r="180" spans="1:7" ht="31.5" customHeight="1" x14ac:dyDescent="0.2">
      <c r="A180" s="551"/>
      <c r="B180" s="969" t="s">
        <v>725</v>
      </c>
      <c r="C180" s="148" t="s">
        <v>722</v>
      </c>
      <c r="D180" s="149" t="s">
        <v>267</v>
      </c>
      <c r="E180" s="140" t="s">
        <v>341</v>
      </c>
      <c r="F180" s="640" t="s">
        <v>723</v>
      </c>
      <c r="G180" s="552" t="s">
        <v>346</v>
      </c>
    </row>
    <row r="181" spans="1:7" ht="30.5" customHeight="1" x14ac:dyDescent="0.2">
      <c r="A181" s="553"/>
      <c r="B181" s="970"/>
      <c r="C181" s="554" t="s">
        <v>724</v>
      </c>
      <c r="D181" s="555" t="s">
        <v>267</v>
      </c>
      <c r="E181" s="138" t="s">
        <v>341</v>
      </c>
      <c r="F181" s="136"/>
      <c r="G181" s="556" t="s">
        <v>346</v>
      </c>
    </row>
    <row r="182" spans="1:7" ht="25" customHeight="1" x14ac:dyDescent="0.2">
      <c r="A182" s="651" t="s">
        <v>769</v>
      </c>
      <c r="B182" s="652"/>
      <c r="C182" s="653"/>
      <c r="D182" s="654"/>
      <c r="E182" s="655"/>
      <c r="F182" s="656"/>
      <c r="G182" s="683"/>
    </row>
    <row r="183" spans="1:7" s="32" customFormat="1" ht="18.75" customHeight="1" x14ac:dyDescent="0.2">
      <c r="A183" s="973"/>
      <c r="B183" s="71" t="s">
        <v>296</v>
      </c>
      <c r="C183" s="17" t="s">
        <v>297</v>
      </c>
      <c r="D183" s="86" t="s">
        <v>263</v>
      </c>
      <c r="E183" s="73" t="s">
        <v>274</v>
      </c>
      <c r="F183" s="87" t="s">
        <v>298</v>
      </c>
      <c r="G183" s="47" t="s">
        <v>267</v>
      </c>
    </row>
    <row r="184" spans="1:7" s="32" customFormat="1" ht="18.75" customHeight="1" x14ac:dyDescent="0.2">
      <c r="A184" s="974"/>
      <c r="B184" s="88" t="s">
        <v>299</v>
      </c>
      <c r="C184" s="65" t="s">
        <v>300</v>
      </c>
      <c r="D184" s="58" t="s">
        <v>263</v>
      </c>
      <c r="E184" s="59" t="s">
        <v>301</v>
      </c>
      <c r="F184" s="79" t="s">
        <v>302</v>
      </c>
      <c r="G184" s="166" t="s">
        <v>267</v>
      </c>
    </row>
    <row r="185" spans="1:7" s="32" customFormat="1" ht="30" customHeight="1" x14ac:dyDescent="0.2">
      <c r="A185" s="974"/>
      <c r="B185" s="63"/>
      <c r="C185" s="65" t="s">
        <v>303</v>
      </c>
      <c r="D185" s="58" t="s">
        <v>263</v>
      </c>
      <c r="E185" s="59" t="s">
        <v>304</v>
      </c>
      <c r="F185" s="79" t="s">
        <v>305</v>
      </c>
      <c r="G185" s="166" t="s">
        <v>267</v>
      </c>
    </row>
    <row r="186" spans="1:7" s="32" customFormat="1" ht="18.75" customHeight="1" x14ac:dyDescent="0.2">
      <c r="A186" s="974"/>
      <c r="B186" s="78"/>
      <c r="C186" s="65" t="s">
        <v>306</v>
      </c>
      <c r="D186" s="58" t="s">
        <v>263</v>
      </c>
      <c r="E186" s="59" t="s">
        <v>307</v>
      </c>
      <c r="F186" s="79" t="s">
        <v>308</v>
      </c>
      <c r="G186" s="166" t="s">
        <v>267</v>
      </c>
    </row>
    <row r="187" spans="1:7" s="32" customFormat="1" ht="18.75" customHeight="1" x14ac:dyDescent="0.2">
      <c r="A187" s="974"/>
      <c r="B187" s="63"/>
      <c r="C187" s="65" t="s">
        <v>309</v>
      </c>
      <c r="D187" s="58" t="s">
        <v>263</v>
      </c>
      <c r="E187" s="59" t="s">
        <v>274</v>
      </c>
      <c r="F187" s="79" t="s">
        <v>310</v>
      </c>
      <c r="G187" s="166" t="s">
        <v>267</v>
      </c>
    </row>
    <row r="188" spans="1:7" s="32" customFormat="1" ht="70.5" customHeight="1" x14ac:dyDescent="0.2">
      <c r="A188" s="974"/>
      <c r="B188" s="63"/>
      <c r="C188" s="65" t="s">
        <v>758</v>
      </c>
      <c r="D188" s="58" t="s">
        <v>759</v>
      </c>
      <c r="E188" s="59" t="s">
        <v>760</v>
      </c>
      <c r="F188" s="79" t="s">
        <v>761</v>
      </c>
      <c r="G188" s="166" t="s">
        <v>759</v>
      </c>
    </row>
    <row r="189" spans="1:7" s="32" customFormat="1" ht="60" customHeight="1" x14ac:dyDescent="0.2">
      <c r="A189" s="974"/>
      <c r="B189" s="63"/>
      <c r="C189" s="65" t="s">
        <v>762</v>
      </c>
      <c r="D189" s="58" t="s">
        <v>263</v>
      </c>
      <c r="E189" s="59" t="s">
        <v>347</v>
      </c>
      <c r="F189" s="79" t="s">
        <v>313</v>
      </c>
      <c r="G189" s="166" t="s">
        <v>267</v>
      </c>
    </row>
    <row r="190" spans="1:7" s="32" customFormat="1" ht="75" customHeight="1" x14ac:dyDescent="0.2">
      <c r="A190" s="974"/>
      <c r="B190" s="63"/>
      <c r="C190" s="65" t="s">
        <v>763</v>
      </c>
      <c r="D190" s="58" t="s">
        <v>263</v>
      </c>
      <c r="E190" s="59" t="s">
        <v>347</v>
      </c>
      <c r="F190" s="79" t="s">
        <v>315</v>
      </c>
      <c r="G190" s="166" t="s">
        <v>267</v>
      </c>
    </row>
    <row r="191" spans="1:7" s="32" customFormat="1" ht="18.5" customHeight="1" x14ac:dyDescent="0.2">
      <c r="A191" s="974"/>
      <c r="B191" s="63"/>
      <c r="C191" s="64" t="s">
        <v>765</v>
      </c>
      <c r="D191" s="67"/>
      <c r="E191" s="93"/>
      <c r="F191" s="94"/>
      <c r="G191" s="167"/>
    </row>
    <row r="192" spans="1:7" s="32" customFormat="1" ht="110.5" customHeight="1" x14ac:dyDescent="0.2">
      <c r="A192" s="974"/>
      <c r="B192" s="88"/>
      <c r="C192" s="64" t="s">
        <v>764</v>
      </c>
      <c r="D192" s="67" t="s">
        <v>263</v>
      </c>
      <c r="E192" s="93" t="s">
        <v>317</v>
      </c>
      <c r="F192" s="94" t="s">
        <v>318</v>
      </c>
      <c r="G192" s="167" t="s">
        <v>267</v>
      </c>
    </row>
    <row r="193" spans="1:7" s="32" customFormat="1" ht="30" customHeight="1" x14ac:dyDescent="0.2">
      <c r="A193" s="636"/>
      <c r="B193" s="88"/>
      <c r="C193" s="64" t="s">
        <v>768</v>
      </c>
      <c r="D193" s="67" t="s">
        <v>759</v>
      </c>
      <c r="E193" s="93" t="s">
        <v>760</v>
      </c>
      <c r="F193" s="94" t="s">
        <v>766</v>
      </c>
      <c r="G193" s="167" t="s">
        <v>263</v>
      </c>
    </row>
    <row r="194" spans="1:7" s="32" customFormat="1" ht="18.75" customHeight="1" x14ac:dyDescent="0.2">
      <c r="A194" s="973"/>
      <c r="B194" s="71" t="s">
        <v>319</v>
      </c>
      <c r="C194" s="17" t="s">
        <v>320</v>
      </c>
      <c r="D194" s="86" t="s">
        <v>263</v>
      </c>
      <c r="E194" s="73" t="s">
        <v>321</v>
      </c>
      <c r="F194" s="87" t="s">
        <v>298</v>
      </c>
      <c r="G194" s="47" t="s">
        <v>267</v>
      </c>
    </row>
    <row r="195" spans="1:7" s="32" customFormat="1" ht="18.75" customHeight="1" x14ac:dyDescent="0.2">
      <c r="A195" s="974"/>
      <c r="B195" s="88" t="s">
        <v>322</v>
      </c>
      <c r="C195" s="65" t="s">
        <v>300</v>
      </c>
      <c r="D195" s="58" t="s">
        <v>263</v>
      </c>
      <c r="E195" s="59" t="s">
        <v>301</v>
      </c>
      <c r="F195" s="79" t="s">
        <v>302</v>
      </c>
      <c r="G195" s="166" t="s">
        <v>267</v>
      </c>
    </row>
    <row r="196" spans="1:7" s="32" customFormat="1" ht="30" customHeight="1" x14ac:dyDescent="0.2">
      <c r="A196" s="974"/>
      <c r="B196" s="63"/>
      <c r="C196" s="65" t="s">
        <v>303</v>
      </c>
      <c r="D196" s="58" t="s">
        <v>263</v>
      </c>
      <c r="E196" s="59" t="s">
        <v>304</v>
      </c>
      <c r="F196" s="79" t="s">
        <v>305</v>
      </c>
      <c r="G196" s="166" t="s">
        <v>267</v>
      </c>
    </row>
    <row r="197" spans="1:7" s="32" customFormat="1" ht="18.75" customHeight="1" x14ac:dyDescent="0.2">
      <c r="A197" s="974"/>
      <c r="B197" s="63"/>
      <c r="C197" s="65" t="s">
        <v>306</v>
      </c>
      <c r="D197" s="58" t="s">
        <v>263</v>
      </c>
      <c r="E197" s="59" t="s">
        <v>307</v>
      </c>
      <c r="F197" s="79" t="s">
        <v>308</v>
      </c>
      <c r="G197" s="166" t="s">
        <v>267</v>
      </c>
    </row>
    <row r="198" spans="1:7" s="32" customFormat="1" ht="18.75" customHeight="1" x14ac:dyDescent="0.2">
      <c r="A198" s="974"/>
      <c r="B198" s="63"/>
      <c r="C198" s="64" t="s">
        <v>309</v>
      </c>
      <c r="D198" s="67" t="s">
        <v>263</v>
      </c>
      <c r="E198" s="93" t="s">
        <v>274</v>
      </c>
      <c r="F198" s="94" t="s">
        <v>310</v>
      </c>
      <c r="G198" s="167" t="s">
        <v>267</v>
      </c>
    </row>
    <row r="199" spans="1:7" s="32" customFormat="1" ht="18.75" customHeight="1" x14ac:dyDescent="0.2">
      <c r="A199" s="53"/>
      <c r="B199" s="63"/>
      <c r="C199" s="64" t="s">
        <v>323</v>
      </c>
      <c r="D199" s="67"/>
      <c r="E199" s="93"/>
      <c r="F199" s="94"/>
      <c r="G199" s="167"/>
    </row>
    <row r="200" spans="1:7" s="32" customFormat="1" ht="60" customHeight="1" x14ac:dyDescent="0.2">
      <c r="A200" s="53"/>
      <c r="B200" s="63"/>
      <c r="C200" s="65" t="s">
        <v>311</v>
      </c>
      <c r="D200" s="58" t="s">
        <v>263</v>
      </c>
      <c r="E200" s="473" t="s">
        <v>347</v>
      </c>
      <c r="F200" s="79" t="s">
        <v>313</v>
      </c>
      <c r="G200" s="166" t="s">
        <v>267</v>
      </c>
    </row>
    <row r="201" spans="1:7" s="32" customFormat="1" ht="75" customHeight="1" x14ac:dyDescent="0.2">
      <c r="A201" s="54"/>
      <c r="B201" s="80"/>
      <c r="C201" s="100" t="s">
        <v>324</v>
      </c>
      <c r="D201" s="542" t="s">
        <v>263</v>
      </c>
      <c r="E201" s="543" t="s">
        <v>264</v>
      </c>
      <c r="F201" s="544" t="s">
        <v>315</v>
      </c>
      <c r="G201" s="488" t="s">
        <v>267</v>
      </c>
    </row>
    <row r="202" spans="1:7" s="32" customFormat="1" ht="18.75" customHeight="1" x14ac:dyDescent="0.2">
      <c r="A202" s="635"/>
      <c r="B202" s="71" t="s">
        <v>325</v>
      </c>
      <c r="C202" s="17" t="s">
        <v>326</v>
      </c>
      <c r="D202" s="86" t="s">
        <v>263</v>
      </c>
      <c r="E202" s="73" t="s">
        <v>321</v>
      </c>
      <c r="F202" s="87" t="s">
        <v>298</v>
      </c>
      <c r="G202" s="47" t="s">
        <v>267</v>
      </c>
    </row>
    <row r="203" spans="1:7" s="32" customFormat="1" ht="18.75" customHeight="1" x14ac:dyDescent="0.2">
      <c r="A203" s="636"/>
      <c r="B203" s="88" t="s">
        <v>322</v>
      </c>
      <c r="C203" s="65" t="s">
        <v>300</v>
      </c>
      <c r="D203" s="58" t="s">
        <v>263</v>
      </c>
      <c r="E203" s="59" t="s">
        <v>301</v>
      </c>
      <c r="F203" s="79" t="s">
        <v>302</v>
      </c>
      <c r="G203" s="166" t="s">
        <v>267</v>
      </c>
    </row>
    <row r="204" spans="1:7" s="32" customFormat="1" ht="30" customHeight="1" x14ac:dyDescent="0.2">
      <c r="A204" s="636"/>
      <c r="B204" s="63"/>
      <c r="C204" s="65" t="s">
        <v>303</v>
      </c>
      <c r="D204" s="58" t="s">
        <v>263</v>
      </c>
      <c r="E204" s="59" t="s">
        <v>304</v>
      </c>
      <c r="F204" s="79" t="s">
        <v>305</v>
      </c>
      <c r="G204" s="166" t="s">
        <v>267</v>
      </c>
    </row>
    <row r="205" spans="1:7" s="32" customFormat="1" ht="18.75" customHeight="1" x14ac:dyDescent="0.2">
      <c r="A205" s="636"/>
      <c r="B205" s="63"/>
      <c r="C205" s="95" t="s">
        <v>306</v>
      </c>
      <c r="D205" s="58" t="s">
        <v>263</v>
      </c>
      <c r="E205" s="59" t="s">
        <v>307</v>
      </c>
      <c r="F205" s="79" t="s">
        <v>308</v>
      </c>
      <c r="G205" s="166" t="s">
        <v>267</v>
      </c>
    </row>
    <row r="206" spans="1:7" s="32" customFormat="1" ht="18.75" customHeight="1" x14ac:dyDescent="0.2">
      <c r="A206" s="636"/>
      <c r="B206" s="63"/>
      <c r="C206" s="65" t="s">
        <v>309</v>
      </c>
      <c r="D206" s="58" t="s">
        <v>263</v>
      </c>
      <c r="E206" s="59" t="s">
        <v>274</v>
      </c>
      <c r="F206" s="79" t="s">
        <v>310</v>
      </c>
      <c r="G206" s="166" t="s">
        <v>267</v>
      </c>
    </row>
    <row r="207" spans="1:7" s="32" customFormat="1" ht="70.5" customHeight="1" x14ac:dyDescent="0.2">
      <c r="A207" s="636"/>
      <c r="B207" s="63"/>
      <c r="C207" s="65" t="s">
        <v>758</v>
      </c>
      <c r="D207" s="58" t="s">
        <v>759</v>
      </c>
      <c r="E207" s="59" t="s">
        <v>760</v>
      </c>
      <c r="F207" s="79" t="s">
        <v>761</v>
      </c>
      <c r="G207" s="166" t="s">
        <v>759</v>
      </c>
    </row>
    <row r="208" spans="1:7" s="32" customFormat="1" ht="18.5" customHeight="1" x14ac:dyDescent="0.2">
      <c r="A208" s="635"/>
      <c r="B208" s="71"/>
      <c r="C208" s="78" t="s">
        <v>774</v>
      </c>
      <c r="D208" s="471"/>
      <c r="E208" s="68"/>
      <c r="F208" s="76"/>
      <c r="G208" s="171"/>
    </row>
    <row r="209" spans="1:7" s="32" customFormat="1" ht="31" customHeight="1" x14ac:dyDescent="0.2">
      <c r="A209" s="636"/>
      <c r="B209" s="63"/>
      <c r="C209" s="64" t="s">
        <v>770</v>
      </c>
      <c r="D209" s="67" t="s">
        <v>759</v>
      </c>
      <c r="E209" s="93" t="s">
        <v>771</v>
      </c>
      <c r="F209" s="94" t="s">
        <v>772</v>
      </c>
      <c r="G209" s="167" t="s">
        <v>759</v>
      </c>
    </row>
    <row r="210" spans="1:7" s="32" customFormat="1" ht="45" customHeight="1" x14ac:dyDescent="0.2">
      <c r="A210" s="636"/>
      <c r="B210" s="63"/>
      <c r="C210" s="64" t="s">
        <v>773</v>
      </c>
      <c r="D210" s="67" t="s">
        <v>759</v>
      </c>
      <c r="E210" s="93" t="s">
        <v>771</v>
      </c>
      <c r="F210" s="79" t="s">
        <v>775</v>
      </c>
      <c r="G210" s="167" t="s">
        <v>759</v>
      </c>
    </row>
    <row r="211" spans="1:7" s="32" customFormat="1" ht="18.5" customHeight="1" x14ac:dyDescent="0.2">
      <c r="A211" s="636"/>
      <c r="B211" s="63"/>
      <c r="C211" s="64" t="s">
        <v>765</v>
      </c>
      <c r="D211" s="67"/>
      <c r="E211" s="93"/>
      <c r="F211" s="94"/>
      <c r="G211" s="167"/>
    </row>
    <row r="212" spans="1:7" s="32" customFormat="1" ht="110.5" customHeight="1" x14ac:dyDescent="0.2">
      <c r="A212" s="636"/>
      <c r="B212" s="88"/>
      <c r="C212" s="64" t="s">
        <v>764</v>
      </c>
      <c r="D212" s="67" t="s">
        <v>263</v>
      </c>
      <c r="E212" s="93" t="s">
        <v>317</v>
      </c>
      <c r="F212" s="94" t="s">
        <v>318</v>
      </c>
      <c r="G212" s="167" t="s">
        <v>267</v>
      </c>
    </row>
    <row r="213" spans="1:7" s="32" customFormat="1" ht="30" customHeight="1" x14ac:dyDescent="0.2">
      <c r="A213" s="636"/>
      <c r="B213" s="88"/>
      <c r="C213" s="64" t="s">
        <v>768</v>
      </c>
      <c r="D213" s="67" t="s">
        <v>759</v>
      </c>
      <c r="E213" s="93" t="s">
        <v>760</v>
      </c>
      <c r="F213" s="94" t="s">
        <v>766</v>
      </c>
      <c r="G213" s="167" t="s">
        <v>263</v>
      </c>
    </row>
    <row r="214" spans="1:7" s="32" customFormat="1" ht="18.75" customHeight="1" x14ac:dyDescent="0.2">
      <c r="A214" s="635"/>
      <c r="B214" s="71" t="s">
        <v>776</v>
      </c>
      <c r="C214" s="17" t="s">
        <v>326</v>
      </c>
      <c r="D214" s="86" t="s">
        <v>263</v>
      </c>
      <c r="E214" s="73" t="s">
        <v>321</v>
      </c>
      <c r="F214" s="87" t="s">
        <v>298</v>
      </c>
      <c r="G214" s="47" t="s">
        <v>267</v>
      </c>
    </row>
    <row r="215" spans="1:7" s="32" customFormat="1" ht="18.75" customHeight="1" x14ac:dyDescent="0.2">
      <c r="A215" s="636"/>
      <c r="B215" s="88" t="s">
        <v>777</v>
      </c>
      <c r="C215" s="65" t="s">
        <v>300</v>
      </c>
      <c r="D215" s="58" t="s">
        <v>263</v>
      </c>
      <c r="E215" s="59" t="s">
        <v>301</v>
      </c>
      <c r="F215" s="79" t="s">
        <v>302</v>
      </c>
      <c r="G215" s="166" t="s">
        <v>267</v>
      </c>
    </row>
    <row r="216" spans="1:7" s="32" customFormat="1" ht="29.5" customHeight="1" x14ac:dyDescent="0.2">
      <c r="A216" s="636"/>
      <c r="B216" s="63"/>
      <c r="C216" s="65" t="s">
        <v>303</v>
      </c>
      <c r="D216" s="58" t="s">
        <v>263</v>
      </c>
      <c r="E216" s="59" t="s">
        <v>304</v>
      </c>
      <c r="F216" s="79" t="s">
        <v>305</v>
      </c>
      <c r="G216" s="166" t="s">
        <v>267</v>
      </c>
    </row>
    <row r="217" spans="1:7" s="32" customFormat="1" ht="18.75" customHeight="1" x14ac:dyDescent="0.2">
      <c r="A217" s="636"/>
      <c r="B217" s="63"/>
      <c r="C217" s="95" t="s">
        <v>306</v>
      </c>
      <c r="D217" s="58" t="s">
        <v>263</v>
      </c>
      <c r="E217" s="59" t="s">
        <v>307</v>
      </c>
      <c r="F217" s="79" t="s">
        <v>308</v>
      </c>
      <c r="G217" s="166" t="s">
        <v>267</v>
      </c>
    </row>
    <row r="218" spans="1:7" s="32" customFormat="1" ht="18.75" customHeight="1" x14ac:dyDescent="0.2">
      <c r="A218" s="636"/>
      <c r="B218" s="63"/>
      <c r="C218" s="65" t="s">
        <v>309</v>
      </c>
      <c r="D218" s="58" t="s">
        <v>263</v>
      </c>
      <c r="E218" s="59" t="s">
        <v>274</v>
      </c>
      <c r="F218" s="79" t="s">
        <v>310</v>
      </c>
      <c r="G218" s="166" t="s">
        <v>267</v>
      </c>
    </row>
    <row r="219" spans="1:7" s="32" customFormat="1" ht="18.5" customHeight="1" x14ac:dyDescent="0.2">
      <c r="A219" s="636"/>
      <c r="B219" s="63"/>
      <c r="C219" s="64" t="s">
        <v>774</v>
      </c>
      <c r="D219" s="67"/>
      <c r="E219" s="93"/>
      <c r="F219" s="94"/>
      <c r="G219" s="167"/>
    </row>
    <row r="220" spans="1:7" s="32" customFormat="1" ht="31" customHeight="1" x14ac:dyDescent="0.2">
      <c r="A220" s="636"/>
      <c r="B220" s="63"/>
      <c r="C220" s="64" t="s">
        <v>770</v>
      </c>
      <c r="D220" s="67" t="s">
        <v>759</v>
      </c>
      <c r="E220" s="93" t="s">
        <v>771</v>
      </c>
      <c r="F220" s="94" t="s">
        <v>772</v>
      </c>
      <c r="G220" s="167" t="s">
        <v>759</v>
      </c>
    </row>
    <row r="221" spans="1:7" s="32" customFormat="1" ht="45" customHeight="1" x14ac:dyDescent="0.2">
      <c r="A221" s="637"/>
      <c r="B221" s="80"/>
      <c r="C221" s="90" t="s">
        <v>773</v>
      </c>
      <c r="D221" s="91" t="s">
        <v>759</v>
      </c>
      <c r="E221" s="92" t="s">
        <v>771</v>
      </c>
      <c r="F221" s="81" t="s">
        <v>775</v>
      </c>
      <c r="G221" s="51" t="s">
        <v>759</v>
      </c>
    </row>
    <row r="222" spans="1:7" s="32" customFormat="1" ht="19" customHeight="1" x14ac:dyDescent="0.2">
      <c r="A222" s="645"/>
      <c r="B222" s="646" t="s">
        <v>778</v>
      </c>
      <c r="C222" s="646" t="s">
        <v>297</v>
      </c>
      <c r="D222" s="649" t="s">
        <v>267</v>
      </c>
      <c r="E222" s="650" t="s">
        <v>341</v>
      </c>
      <c r="F222" s="71" t="s">
        <v>298</v>
      </c>
      <c r="G222" s="168" t="s">
        <v>267</v>
      </c>
    </row>
    <row r="223" spans="1:7" s="32" customFormat="1" ht="19" customHeight="1" x14ac:dyDescent="0.2">
      <c r="A223" s="330"/>
      <c r="B223" s="657" t="s">
        <v>779</v>
      </c>
      <c r="C223" s="61" t="s">
        <v>300</v>
      </c>
      <c r="D223" s="643" t="s">
        <v>267</v>
      </c>
      <c r="E223" s="644" t="s">
        <v>301</v>
      </c>
      <c r="F223" s="694" t="s">
        <v>302</v>
      </c>
      <c r="G223" s="170" t="s">
        <v>267</v>
      </c>
    </row>
    <row r="224" spans="1:7" s="32" customFormat="1" ht="29.25" customHeight="1" x14ac:dyDescent="0.2">
      <c r="A224" s="330"/>
      <c r="B224" s="78"/>
      <c r="C224" s="65" t="s">
        <v>303</v>
      </c>
      <c r="D224" s="58" t="s">
        <v>267</v>
      </c>
      <c r="E224" s="59" t="s">
        <v>304</v>
      </c>
      <c r="F224" s="70" t="s">
        <v>305</v>
      </c>
      <c r="G224" s="166" t="s">
        <v>267</v>
      </c>
    </row>
    <row r="225" spans="1:7" s="32" customFormat="1" ht="18.5" customHeight="1" x14ac:dyDescent="0.2">
      <c r="A225" s="330"/>
      <c r="B225" s="78"/>
      <c r="C225" s="65" t="s">
        <v>306</v>
      </c>
      <c r="D225" s="58" t="s">
        <v>267</v>
      </c>
      <c r="E225" s="59" t="s">
        <v>307</v>
      </c>
      <c r="F225" s="70" t="s">
        <v>308</v>
      </c>
      <c r="G225" s="166" t="s">
        <v>267</v>
      </c>
    </row>
    <row r="226" spans="1:7" s="32" customFormat="1" ht="18.5" customHeight="1" x14ac:dyDescent="0.2">
      <c r="A226" s="330"/>
      <c r="B226" s="78"/>
      <c r="C226" s="65" t="s">
        <v>309</v>
      </c>
      <c r="D226" s="58" t="s">
        <v>267</v>
      </c>
      <c r="E226" s="59" t="s">
        <v>341</v>
      </c>
      <c r="F226" s="70" t="s">
        <v>310</v>
      </c>
      <c r="G226" s="166" t="s">
        <v>267</v>
      </c>
    </row>
    <row r="227" spans="1:7" s="32" customFormat="1" ht="30" customHeight="1" x14ac:dyDescent="0.2">
      <c r="A227" s="330"/>
      <c r="B227" s="78"/>
      <c r="C227" s="65" t="s">
        <v>780</v>
      </c>
      <c r="D227" s="58" t="s">
        <v>267</v>
      </c>
      <c r="E227" s="59" t="s">
        <v>279</v>
      </c>
      <c r="F227" s="70" t="s">
        <v>280</v>
      </c>
      <c r="G227" s="166" t="s">
        <v>267</v>
      </c>
    </row>
    <row r="228" spans="1:7" s="32" customFormat="1" ht="55" customHeight="1" x14ac:dyDescent="0.2">
      <c r="A228" s="647"/>
      <c r="B228" s="100"/>
      <c r="C228" s="100" t="s">
        <v>781</v>
      </c>
      <c r="D228" s="542" t="s">
        <v>267</v>
      </c>
      <c r="E228" s="648" t="s">
        <v>279</v>
      </c>
      <c r="F228" s="80" t="s">
        <v>782</v>
      </c>
      <c r="G228" s="488" t="s">
        <v>267</v>
      </c>
    </row>
    <row r="229" spans="1:7" ht="55.5" customHeight="1" x14ac:dyDescent="0.2">
      <c r="A229" s="660"/>
      <c r="B229" s="678" t="s">
        <v>783</v>
      </c>
      <c r="C229" s="83" t="s">
        <v>784</v>
      </c>
      <c r="D229" s="661" t="s">
        <v>759</v>
      </c>
      <c r="E229" s="662" t="s">
        <v>347</v>
      </c>
      <c r="F229" s="82" t="s">
        <v>785</v>
      </c>
      <c r="G229" s="686" t="s">
        <v>759</v>
      </c>
    </row>
    <row r="230" spans="1:7" ht="30" customHeight="1" x14ac:dyDescent="0.2">
      <c r="A230" s="56"/>
      <c r="B230" s="986" t="s">
        <v>786</v>
      </c>
      <c r="C230" s="646" t="s">
        <v>787</v>
      </c>
      <c r="D230" s="664" t="s">
        <v>759</v>
      </c>
      <c r="E230" s="666" t="s">
        <v>347</v>
      </c>
      <c r="F230" s="71" t="s">
        <v>791</v>
      </c>
      <c r="G230" s="687" t="s">
        <v>759</v>
      </c>
    </row>
    <row r="231" spans="1:7" ht="18.5" customHeight="1" x14ac:dyDescent="0.2">
      <c r="A231" s="57"/>
      <c r="B231" s="987"/>
      <c r="C231" s="65" t="s">
        <v>788</v>
      </c>
      <c r="D231" s="665" t="s">
        <v>759</v>
      </c>
      <c r="E231" s="473" t="s">
        <v>347</v>
      </c>
      <c r="F231" s="70" t="s">
        <v>792</v>
      </c>
      <c r="G231" s="688" t="s">
        <v>759</v>
      </c>
    </row>
    <row r="232" spans="1:7" ht="18.5" customHeight="1" x14ac:dyDescent="0.2">
      <c r="A232" s="57"/>
      <c r="B232" s="77"/>
      <c r="C232" s="65" t="s">
        <v>789</v>
      </c>
      <c r="D232" s="665" t="s">
        <v>759</v>
      </c>
      <c r="E232" s="473" t="s">
        <v>771</v>
      </c>
      <c r="F232" s="70" t="s">
        <v>793</v>
      </c>
      <c r="G232" s="688" t="s">
        <v>759</v>
      </c>
    </row>
    <row r="233" spans="1:7" ht="18.5" customHeight="1" x14ac:dyDescent="0.2">
      <c r="A233" s="663"/>
      <c r="B233" s="80"/>
      <c r="C233" s="100" t="s">
        <v>790</v>
      </c>
      <c r="D233" s="485" t="s">
        <v>759</v>
      </c>
      <c r="E233" s="543" t="s">
        <v>347</v>
      </c>
      <c r="F233" s="80" t="s">
        <v>794</v>
      </c>
      <c r="G233" s="685" t="s">
        <v>759</v>
      </c>
    </row>
    <row r="234" spans="1:7" ht="30" customHeight="1" x14ac:dyDescent="0.2">
      <c r="A234" s="55"/>
      <c r="B234" s="964" t="s">
        <v>803</v>
      </c>
      <c r="C234" s="646" t="s">
        <v>795</v>
      </c>
      <c r="D234" s="658" t="s">
        <v>267</v>
      </c>
      <c r="E234" s="671" t="s">
        <v>347</v>
      </c>
      <c r="F234" s="672"/>
      <c r="G234" s="168" t="s">
        <v>267</v>
      </c>
    </row>
    <row r="235" spans="1:7" ht="56" customHeight="1" x14ac:dyDescent="0.2">
      <c r="A235" s="41"/>
      <c r="B235" s="965"/>
      <c r="C235" s="65" t="s">
        <v>384</v>
      </c>
      <c r="D235" s="470" t="s">
        <v>267</v>
      </c>
      <c r="E235" s="66" t="s">
        <v>385</v>
      </c>
      <c r="F235" s="62" t="s">
        <v>386</v>
      </c>
      <c r="G235" s="166" t="s">
        <v>267</v>
      </c>
    </row>
    <row r="236" spans="1:7" ht="19.5" customHeight="1" x14ac:dyDescent="0.2">
      <c r="A236" s="41"/>
      <c r="B236" s="965"/>
      <c r="C236" s="65" t="s">
        <v>796</v>
      </c>
      <c r="D236" s="470" t="s">
        <v>267</v>
      </c>
      <c r="E236" s="66" t="s">
        <v>385</v>
      </c>
      <c r="F236" s="62"/>
      <c r="G236" s="166" t="s">
        <v>267</v>
      </c>
    </row>
    <row r="237" spans="1:7" ht="18.5" customHeight="1" x14ac:dyDescent="0.2">
      <c r="A237" s="52"/>
      <c r="B237" s="966"/>
      <c r="C237" s="100" t="s">
        <v>388</v>
      </c>
      <c r="D237" s="485" t="s">
        <v>267</v>
      </c>
      <c r="E237" s="486" t="s">
        <v>385</v>
      </c>
      <c r="F237" s="487"/>
      <c r="G237" s="488" t="s">
        <v>267</v>
      </c>
    </row>
    <row r="238" spans="1:7" ht="30" customHeight="1" x14ac:dyDescent="0.2">
      <c r="A238" s="41"/>
      <c r="B238" s="964" t="s">
        <v>804</v>
      </c>
      <c r="C238" s="78" t="s">
        <v>797</v>
      </c>
      <c r="D238" s="108" t="s">
        <v>267</v>
      </c>
      <c r="E238" s="109" t="s">
        <v>385</v>
      </c>
      <c r="F238" s="110"/>
      <c r="G238" s="171" t="s">
        <v>267</v>
      </c>
    </row>
    <row r="239" spans="1:7" ht="56.5" customHeight="1" x14ac:dyDescent="0.2">
      <c r="A239" s="41"/>
      <c r="B239" s="965"/>
      <c r="C239" s="65" t="s">
        <v>384</v>
      </c>
      <c r="D239" s="470" t="s">
        <v>267</v>
      </c>
      <c r="E239" s="66" t="s">
        <v>385</v>
      </c>
      <c r="F239" s="62"/>
      <c r="G239" s="166" t="s">
        <v>267</v>
      </c>
    </row>
    <row r="240" spans="1:7" ht="19" customHeight="1" x14ac:dyDescent="0.2">
      <c r="A240" s="41"/>
      <c r="B240" s="965"/>
      <c r="C240" s="65" t="s">
        <v>390</v>
      </c>
      <c r="D240" s="470" t="s">
        <v>267</v>
      </c>
      <c r="E240" s="66" t="s">
        <v>385</v>
      </c>
      <c r="F240" s="62"/>
      <c r="G240" s="166" t="s">
        <v>267</v>
      </c>
    </row>
    <row r="241" spans="1:7" ht="30" customHeight="1" x14ac:dyDescent="0.2">
      <c r="A241" s="41"/>
      <c r="B241" s="965"/>
      <c r="C241" s="65" t="s">
        <v>391</v>
      </c>
      <c r="D241" s="470" t="s">
        <v>267</v>
      </c>
      <c r="E241" s="66" t="s">
        <v>385</v>
      </c>
      <c r="F241" s="62" t="s">
        <v>392</v>
      </c>
      <c r="G241" s="166" t="s">
        <v>267</v>
      </c>
    </row>
    <row r="242" spans="1:7" ht="30" customHeight="1" x14ac:dyDescent="0.2">
      <c r="A242" s="41"/>
      <c r="B242" s="965"/>
      <c r="C242" s="65" t="s">
        <v>798</v>
      </c>
      <c r="D242" s="470" t="s">
        <v>267</v>
      </c>
      <c r="E242" s="66" t="s">
        <v>385</v>
      </c>
      <c r="F242" s="62"/>
      <c r="G242" s="166" t="s">
        <v>267</v>
      </c>
    </row>
    <row r="243" spans="1:7" ht="30" customHeight="1" x14ac:dyDescent="0.2">
      <c r="A243" s="52"/>
      <c r="B243" s="966"/>
      <c r="C243" s="100" t="s">
        <v>394</v>
      </c>
      <c r="D243" s="485" t="s">
        <v>267</v>
      </c>
      <c r="E243" s="486" t="s">
        <v>385</v>
      </c>
      <c r="F243" s="487"/>
      <c r="G243" s="488" t="s">
        <v>267</v>
      </c>
    </row>
    <row r="244" spans="1:7" ht="44.5" customHeight="1" x14ac:dyDescent="0.2">
      <c r="A244" s="56"/>
      <c r="B244" s="638" t="s">
        <v>805</v>
      </c>
      <c r="C244" s="17" t="s">
        <v>799</v>
      </c>
      <c r="D244" s="668" t="s">
        <v>759</v>
      </c>
      <c r="E244" s="669" t="s">
        <v>347</v>
      </c>
      <c r="F244" s="667" t="s">
        <v>800</v>
      </c>
      <c r="G244" s="684" t="s">
        <v>263</v>
      </c>
    </row>
    <row r="245" spans="1:7" ht="55.5" customHeight="1" x14ac:dyDescent="0.2">
      <c r="A245" s="663"/>
      <c r="B245" s="80"/>
      <c r="C245" s="100" t="s">
        <v>801</v>
      </c>
      <c r="D245" s="485" t="s">
        <v>759</v>
      </c>
      <c r="E245" s="486" t="s">
        <v>347</v>
      </c>
      <c r="F245" s="80" t="s">
        <v>802</v>
      </c>
      <c r="G245" s="685" t="s">
        <v>263</v>
      </c>
    </row>
    <row r="246" spans="1:7" s="32" customFormat="1" ht="30" customHeight="1" x14ac:dyDescent="0.2">
      <c r="A246" s="973"/>
      <c r="B246" s="75" t="s">
        <v>277</v>
      </c>
      <c r="C246" s="17" t="s">
        <v>808</v>
      </c>
      <c r="D246" s="35" t="s">
        <v>263</v>
      </c>
      <c r="E246" s="36" t="s">
        <v>279</v>
      </c>
      <c r="F246" s="87" t="s">
        <v>280</v>
      </c>
      <c r="G246" s="168" t="s">
        <v>263</v>
      </c>
    </row>
    <row r="247" spans="1:7" s="32" customFormat="1" ht="30" customHeight="1" x14ac:dyDescent="0.2">
      <c r="A247" s="974"/>
      <c r="B247" s="77" t="s">
        <v>281</v>
      </c>
      <c r="C247" s="78" t="s">
        <v>282</v>
      </c>
      <c r="D247" s="38" t="s">
        <v>263</v>
      </c>
      <c r="E247" s="39" t="s">
        <v>279</v>
      </c>
      <c r="F247" s="79" t="s">
        <v>283</v>
      </c>
      <c r="G247" s="166" t="s">
        <v>263</v>
      </c>
    </row>
    <row r="248" spans="1:7" s="32" customFormat="1" ht="30" customHeight="1" x14ac:dyDescent="0.2">
      <c r="A248" s="974"/>
      <c r="B248" s="63" t="s">
        <v>806</v>
      </c>
      <c r="C248" s="673" t="s">
        <v>284</v>
      </c>
      <c r="D248" s="674" t="s">
        <v>267</v>
      </c>
      <c r="E248" s="675" t="s">
        <v>285</v>
      </c>
      <c r="F248" s="94" t="s">
        <v>286</v>
      </c>
      <c r="G248" s="167" t="s">
        <v>263</v>
      </c>
    </row>
    <row r="249" spans="1:7" s="32" customFormat="1" ht="55.5" customHeight="1" x14ac:dyDescent="0.2">
      <c r="A249" s="637"/>
      <c r="B249" s="80"/>
      <c r="C249" s="37" t="s">
        <v>807</v>
      </c>
      <c r="D249" s="676" t="s">
        <v>759</v>
      </c>
      <c r="E249" s="677" t="s">
        <v>347</v>
      </c>
      <c r="F249" s="81" t="s">
        <v>286</v>
      </c>
      <c r="G249" s="51" t="s">
        <v>759</v>
      </c>
    </row>
  </sheetData>
  <mergeCells count="27">
    <mergeCell ref="B234:B237"/>
    <mergeCell ref="B238:B243"/>
    <mergeCell ref="A246:A248"/>
    <mergeCell ref="A183:A192"/>
    <mergeCell ref="A194:A198"/>
    <mergeCell ref="B230:B231"/>
    <mergeCell ref="B180:B181"/>
    <mergeCell ref="A1:G1"/>
    <mergeCell ref="D4:E4"/>
    <mergeCell ref="A5:A11"/>
    <mergeCell ref="A64:A65"/>
    <mergeCell ref="A19:A26"/>
    <mergeCell ref="B5:B6"/>
    <mergeCell ref="A35:A41"/>
    <mergeCell ref="A12:A14"/>
    <mergeCell ref="A58:A59"/>
    <mergeCell ref="B58:B59"/>
    <mergeCell ref="B157:B158"/>
    <mergeCell ref="B74:B77"/>
    <mergeCell ref="B119:B120"/>
    <mergeCell ref="A27:A31"/>
    <mergeCell ref="B56:B57"/>
    <mergeCell ref="A56:A57"/>
    <mergeCell ref="B83:B86"/>
    <mergeCell ref="B138:B139"/>
    <mergeCell ref="B93:B94"/>
    <mergeCell ref="B87:B92"/>
  </mergeCells>
  <phoneticPr fontId="3"/>
  <printOptions horizontalCentered="1"/>
  <pageMargins left="0.39370078740157483" right="0.39370078740157483" top="0.59055118110236227" bottom="0.59055118110236227" header="0.39370078740157483" footer="0.19685039370078741"/>
  <pageSetup paperSize="9" fitToHeight="5" orientation="landscape" horizontalDpi="300" verticalDpi="300" r:id="rId1"/>
  <headerFooter alignWithMargins="0">
    <oddFooter>&amp;R&amp;10&amp;A（&amp;P/&amp;N）</oddFooter>
  </headerFooter>
  <rowBreaks count="8" manualBreakCount="8">
    <brk id="31" max="16383" man="1"/>
    <brk id="57" max="16383" man="1"/>
    <brk id="107" max="16383" man="1"/>
    <brk id="151" max="16383" man="1"/>
    <brk id="181" max="16383" man="1"/>
    <brk id="207" max="16383" man="1"/>
    <brk id="221" max="16383" man="1"/>
    <brk id="237"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57"/>
  <sheetViews>
    <sheetView view="pageBreakPreview" zoomScaleNormal="100" zoomScaleSheetLayoutView="100" workbookViewId="0">
      <selection activeCell="D2" sqref="D2"/>
    </sheetView>
  </sheetViews>
  <sheetFormatPr defaultColWidth="9" defaultRowHeight="13" x14ac:dyDescent="0.2"/>
  <cols>
    <col min="1" max="1" width="2.6328125" style="187" customWidth="1"/>
    <col min="2" max="3" width="2.6328125" style="188" customWidth="1"/>
    <col min="4" max="4" width="7.6328125" style="188" customWidth="1"/>
    <col min="5" max="5" width="2.6328125" style="187" customWidth="1"/>
    <col min="6" max="7" width="2.6328125" style="188" customWidth="1"/>
    <col min="8" max="8" width="41.6328125" style="188" customWidth="1"/>
    <col min="9" max="9" width="12.6328125" style="189" customWidth="1"/>
    <col min="10" max="12" width="2.6328125" style="187" customWidth="1"/>
    <col min="13" max="13" width="11.6328125" style="189" customWidth="1"/>
    <col min="14" max="16384" width="9" style="188"/>
  </cols>
  <sheetData>
    <row r="1" spans="1:13" ht="13.5" customHeight="1" x14ac:dyDescent="0.2">
      <c r="H1" s="494" t="s">
        <v>483</v>
      </c>
    </row>
    <row r="2" spans="1:13" ht="13.5" thickBot="1" x14ac:dyDescent="0.25"/>
    <row r="3" spans="1:13" ht="18" customHeight="1" x14ac:dyDescent="0.2">
      <c r="D3" s="1114" t="s">
        <v>484</v>
      </c>
      <c r="E3" s="1115"/>
      <c r="F3" s="1115"/>
      <c r="G3" s="1115"/>
      <c r="H3" s="1116"/>
      <c r="I3" s="1117"/>
      <c r="J3" s="1117"/>
      <c r="K3" s="1117"/>
      <c r="L3" s="1118"/>
    </row>
    <row r="4" spans="1:13" ht="18" customHeight="1" x14ac:dyDescent="0.2">
      <c r="D4" s="1119" t="s">
        <v>485</v>
      </c>
      <c r="E4" s="1120"/>
      <c r="F4" s="1120"/>
      <c r="G4" s="1120"/>
      <c r="H4" s="1121"/>
      <c r="I4" s="1122"/>
      <c r="J4" s="1122"/>
      <c r="K4" s="1122"/>
      <c r="L4" s="1123"/>
    </row>
    <row r="5" spans="1:13" ht="18" customHeight="1" x14ac:dyDescent="0.2">
      <c r="D5" s="1119" t="s">
        <v>486</v>
      </c>
      <c r="E5" s="1120"/>
      <c r="F5" s="1120"/>
      <c r="G5" s="1120"/>
      <c r="H5" s="1121"/>
      <c r="I5" s="1122"/>
      <c r="J5" s="1122"/>
      <c r="K5" s="1122"/>
      <c r="L5" s="1123"/>
    </row>
    <row r="6" spans="1:13" ht="18" customHeight="1" x14ac:dyDescent="0.2">
      <c r="D6" s="1119" t="s">
        <v>487</v>
      </c>
      <c r="E6" s="1120"/>
      <c r="F6" s="1120"/>
      <c r="G6" s="1120"/>
      <c r="H6" s="1121"/>
      <c r="I6" s="1122"/>
      <c r="J6" s="1122"/>
      <c r="K6" s="1122"/>
      <c r="L6" s="1123"/>
    </row>
    <row r="7" spans="1:13" ht="18" customHeight="1" x14ac:dyDescent="0.2">
      <c r="D7" s="1119" t="s">
        <v>488</v>
      </c>
      <c r="E7" s="1120"/>
      <c r="F7" s="1120"/>
      <c r="G7" s="1120"/>
      <c r="H7" s="1121"/>
      <c r="I7" s="1122"/>
      <c r="J7" s="1122"/>
      <c r="K7" s="1122"/>
      <c r="L7" s="1123"/>
    </row>
    <row r="8" spans="1:13" ht="18" customHeight="1" thickBot="1" x14ac:dyDescent="0.25">
      <c r="D8" s="1124" t="s">
        <v>489</v>
      </c>
      <c r="E8" s="1125"/>
      <c r="F8" s="1125"/>
      <c r="G8" s="1125"/>
      <c r="H8" s="1126"/>
      <c r="I8" s="1127"/>
      <c r="J8" s="1127"/>
      <c r="K8" s="1127"/>
      <c r="L8" s="1128"/>
    </row>
    <row r="10" spans="1:13" ht="9" customHeight="1" x14ac:dyDescent="0.2">
      <c r="A10" s="1129" t="s">
        <v>256</v>
      </c>
      <c r="B10" s="1130"/>
      <c r="C10" s="1130"/>
      <c r="D10" s="1131"/>
      <c r="E10" s="1129" t="s">
        <v>490</v>
      </c>
      <c r="F10" s="1130"/>
      <c r="G10" s="1130"/>
      <c r="H10" s="1131"/>
      <c r="I10" s="1102" t="s">
        <v>491</v>
      </c>
      <c r="J10" s="1135" t="s">
        <v>258</v>
      </c>
      <c r="K10" s="1136"/>
      <c r="L10" s="1137"/>
      <c r="M10" s="1102" t="s">
        <v>259</v>
      </c>
    </row>
    <row r="11" spans="1:13" ht="18" customHeight="1" x14ac:dyDescent="0.2">
      <c r="A11" s="1132"/>
      <c r="B11" s="1133"/>
      <c r="C11" s="1133"/>
      <c r="D11" s="1134"/>
      <c r="E11" s="1132"/>
      <c r="F11" s="1133"/>
      <c r="G11" s="1133"/>
      <c r="H11" s="1134"/>
      <c r="I11" s="1103"/>
      <c r="J11" s="190" t="s">
        <v>492</v>
      </c>
      <c r="K11" s="191" t="s">
        <v>493</v>
      </c>
      <c r="L11" s="192" t="s">
        <v>494</v>
      </c>
      <c r="M11" s="1103"/>
    </row>
    <row r="12" spans="1:13" x14ac:dyDescent="0.2">
      <c r="A12" s="193" t="s">
        <v>495</v>
      </c>
      <c r="B12" s="194"/>
      <c r="C12" s="194"/>
      <c r="D12" s="194"/>
      <c r="E12" s="195"/>
      <c r="F12" s="196"/>
      <c r="G12" s="196"/>
      <c r="H12" s="196"/>
      <c r="I12" s="197"/>
      <c r="J12" s="198"/>
      <c r="K12" s="198"/>
      <c r="L12" s="198"/>
      <c r="M12" s="199"/>
    </row>
    <row r="13" spans="1:13" ht="27" customHeight="1" x14ac:dyDescent="0.2">
      <c r="A13" s="1088" t="s">
        <v>496</v>
      </c>
      <c r="B13" s="1089"/>
      <c r="C13" s="1089"/>
      <c r="D13" s="1090"/>
      <c r="E13" s="1104" t="s">
        <v>497</v>
      </c>
      <c r="F13" s="1105"/>
      <c r="G13" s="1105"/>
      <c r="H13" s="1106"/>
      <c r="I13" s="200" t="s">
        <v>498</v>
      </c>
      <c r="J13" s="1107" t="s">
        <v>263</v>
      </c>
      <c r="K13" s="1108" t="s">
        <v>263</v>
      </c>
      <c r="L13" s="1109"/>
      <c r="M13" s="1110" t="s">
        <v>499</v>
      </c>
    </row>
    <row r="14" spans="1:13" ht="13.5" customHeight="1" x14ac:dyDescent="0.2">
      <c r="A14" s="1063"/>
      <c r="B14" s="1026"/>
      <c r="C14" s="1026"/>
      <c r="D14" s="1064"/>
      <c r="E14" s="201"/>
      <c r="F14" s="202"/>
      <c r="G14" s="202"/>
      <c r="H14" s="203"/>
      <c r="I14" s="204"/>
      <c r="J14" s="1076"/>
      <c r="K14" s="1078"/>
      <c r="L14" s="1080"/>
      <c r="M14" s="1010"/>
    </row>
    <row r="15" spans="1:13" ht="13.5" customHeight="1" x14ac:dyDescent="0.2">
      <c r="A15" s="1063"/>
      <c r="B15" s="1026"/>
      <c r="C15" s="1026"/>
      <c r="D15" s="1064"/>
      <c r="E15" s="201"/>
      <c r="F15" s="202" t="s">
        <v>500</v>
      </c>
      <c r="G15" s="1027" t="s">
        <v>501</v>
      </c>
      <c r="H15" s="1065"/>
      <c r="I15" s="204"/>
      <c r="J15" s="1076"/>
      <c r="K15" s="1078"/>
      <c r="L15" s="1080"/>
      <c r="M15" s="1010"/>
    </row>
    <row r="16" spans="1:13" ht="13.5" customHeight="1" x14ac:dyDescent="0.2">
      <c r="A16" s="1063"/>
      <c r="B16" s="1026"/>
      <c r="C16" s="1026"/>
      <c r="D16" s="1064"/>
      <c r="E16" s="201"/>
      <c r="F16" s="202"/>
      <c r="G16" s="202"/>
      <c r="H16" s="203"/>
      <c r="I16" s="204"/>
      <c r="J16" s="1076"/>
      <c r="K16" s="1078"/>
      <c r="L16" s="1080"/>
      <c r="M16" s="1010"/>
    </row>
    <row r="17" spans="1:13" ht="13.5" customHeight="1" x14ac:dyDescent="0.2">
      <c r="A17" s="1063"/>
      <c r="B17" s="1026"/>
      <c r="C17" s="1026"/>
      <c r="D17" s="1064"/>
      <c r="E17" s="201"/>
      <c r="F17" s="202" t="s">
        <v>502</v>
      </c>
      <c r="G17" s="1027" t="s">
        <v>503</v>
      </c>
      <c r="H17" s="1065"/>
      <c r="I17" s="204"/>
      <c r="J17" s="1076"/>
      <c r="K17" s="1078"/>
      <c r="L17" s="1080"/>
      <c r="M17" s="205"/>
    </row>
    <row r="18" spans="1:13" ht="13.5" customHeight="1" x14ac:dyDescent="0.2">
      <c r="A18" s="1063"/>
      <c r="B18" s="1026"/>
      <c r="C18" s="1026"/>
      <c r="D18" s="1064"/>
      <c r="E18" s="201"/>
      <c r="F18" s="202"/>
      <c r="G18" s="202"/>
      <c r="H18" s="206" t="s">
        <v>504</v>
      </c>
      <c r="I18" s="204"/>
      <c r="J18" s="1076"/>
      <c r="K18" s="1078"/>
      <c r="L18" s="1080"/>
      <c r="M18" s="205"/>
    </row>
    <row r="19" spans="1:13" ht="13.5" customHeight="1" x14ac:dyDescent="0.2">
      <c r="A19" s="1063"/>
      <c r="B19" s="1026"/>
      <c r="C19" s="1026"/>
      <c r="D19" s="1064"/>
      <c r="E19" s="201"/>
      <c r="F19" s="202" t="s">
        <v>505</v>
      </c>
      <c r="G19" s="1027" t="s">
        <v>506</v>
      </c>
      <c r="H19" s="1065"/>
      <c r="I19" s="204"/>
      <c r="J19" s="1076"/>
      <c r="K19" s="1078"/>
      <c r="L19" s="1080"/>
      <c r="M19" s="205"/>
    </row>
    <row r="20" spans="1:13" ht="13.5" customHeight="1" x14ac:dyDescent="0.2">
      <c r="A20" s="1063"/>
      <c r="B20" s="1026"/>
      <c r="C20" s="1026"/>
      <c r="D20" s="1064"/>
      <c r="E20" s="201"/>
      <c r="F20" s="202"/>
      <c r="G20" s="202"/>
      <c r="H20" s="206" t="s">
        <v>507</v>
      </c>
      <c r="I20" s="204"/>
      <c r="J20" s="1076"/>
      <c r="K20" s="1078"/>
      <c r="L20" s="1080"/>
      <c r="M20" s="205"/>
    </row>
    <row r="21" spans="1:13" ht="27" customHeight="1" x14ac:dyDescent="0.2">
      <c r="A21" s="1063"/>
      <c r="B21" s="1026"/>
      <c r="C21" s="1026"/>
      <c r="D21" s="1064"/>
      <c r="E21" s="201"/>
      <c r="F21" s="202" t="s">
        <v>508</v>
      </c>
      <c r="G21" s="1027" t="s">
        <v>509</v>
      </c>
      <c r="H21" s="1065"/>
      <c r="I21" s="204"/>
      <c r="J21" s="1076"/>
      <c r="K21" s="1078"/>
      <c r="L21" s="1080"/>
      <c r="M21" s="205"/>
    </row>
    <row r="22" spans="1:13" ht="13.5" customHeight="1" x14ac:dyDescent="0.2">
      <c r="A22" s="1063"/>
      <c r="B22" s="1026"/>
      <c r="C22" s="1026"/>
      <c r="D22" s="1064"/>
      <c r="E22" s="201"/>
      <c r="F22" s="202"/>
      <c r="G22" s="202"/>
      <c r="H22" s="206" t="s">
        <v>507</v>
      </c>
      <c r="I22" s="204"/>
      <c r="J22" s="1076"/>
      <c r="K22" s="1078"/>
      <c r="L22" s="1080"/>
      <c r="M22" s="205"/>
    </row>
    <row r="23" spans="1:13" ht="13.5" customHeight="1" x14ac:dyDescent="0.2">
      <c r="A23" s="1063"/>
      <c r="B23" s="1026"/>
      <c r="C23" s="1026"/>
      <c r="D23" s="1064"/>
      <c r="E23" s="201"/>
      <c r="F23" s="202" t="s">
        <v>510</v>
      </c>
      <c r="G23" s="1027" t="s">
        <v>511</v>
      </c>
      <c r="H23" s="1065"/>
      <c r="I23" s="204"/>
      <c r="J23" s="1076"/>
      <c r="K23" s="1078"/>
      <c r="L23" s="1080"/>
      <c r="M23" s="205"/>
    </row>
    <row r="24" spans="1:13" ht="13.5" customHeight="1" x14ac:dyDescent="0.2">
      <c r="A24" s="1063"/>
      <c r="B24" s="1026"/>
      <c r="C24" s="1026"/>
      <c r="D24" s="1064"/>
      <c r="E24" s="201"/>
      <c r="F24" s="202"/>
      <c r="H24" s="207" t="s">
        <v>504</v>
      </c>
      <c r="I24" s="204"/>
      <c r="J24" s="1076"/>
      <c r="K24" s="1078"/>
      <c r="L24" s="1080"/>
      <c r="M24" s="205"/>
    </row>
    <row r="25" spans="1:13" ht="13.5" customHeight="1" x14ac:dyDescent="0.2">
      <c r="A25" s="208"/>
      <c r="B25" s="209"/>
      <c r="C25" s="209"/>
      <c r="D25" s="210"/>
      <c r="E25" s="1111" t="s">
        <v>512</v>
      </c>
      <c r="F25" s="1112"/>
      <c r="G25" s="1112"/>
      <c r="H25" s="1113"/>
      <c r="I25" s="211"/>
      <c r="J25" s="1076"/>
      <c r="K25" s="1078"/>
      <c r="L25" s="1080"/>
      <c r="M25" s="212"/>
    </row>
    <row r="26" spans="1:13" ht="13.5" customHeight="1" x14ac:dyDescent="0.2">
      <c r="A26" s="208"/>
      <c r="B26" s="209"/>
      <c r="C26" s="209"/>
      <c r="D26" s="210"/>
      <c r="E26" s="213"/>
      <c r="F26" s="214"/>
      <c r="G26" s="214"/>
      <c r="H26" s="215"/>
      <c r="I26" s="211"/>
      <c r="J26" s="216"/>
      <c r="K26" s="217"/>
      <c r="L26" s="218"/>
      <c r="M26" s="212"/>
    </row>
    <row r="27" spans="1:13" ht="54" customHeight="1" x14ac:dyDescent="0.2">
      <c r="A27" s="1138" t="s">
        <v>513</v>
      </c>
      <c r="B27" s="1139"/>
      <c r="C27" s="1139"/>
      <c r="D27" s="1140"/>
      <c r="E27" s="1084" t="s">
        <v>514</v>
      </c>
      <c r="F27" s="1085"/>
      <c r="G27" s="1085"/>
      <c r="H27" s="1086"/>
      <c r="I27" s="219"/>
      <c r="J27" s="1067" t="s">
        <v>263</v>
      </c>
      <c r="K27" s="1069" t="s">
        <v>263</v>
      </c>
      <c r="L27" s="1071"/>
      <c r="M27" s="220"/>
    </row>
    <row r="28" spans="1:13" ht="13.5" customHeight="1" x14ac:dyDescent="0.2">
      <c r="A28" s="1063"/>
      <c r="B28" s="1026"/>
      <c r="C28" s="1026"/>
      <c r="D28" s="1064"/>
      <c r="E28" s="221"/>
      <c r="F28" s="222"/>
      <c r="G28" s="222"/>
      <c r="H28" s="223"/>
      <c r="I28" s="224"/>
      <c r="J28" s="1068"/>
      <c r="K28" s="1070"/>
      <c r="L28" s="1072"/>
      <c r="M28" s="225"/>
    </row>
    <row r="29" spans="1:13" x14ac:dyDescent="0.2">
      <c r="A29" s="226"/>
      <c r="D29" s="227"/>
      <c r="E29" s="1093" t="s">
        <v>515</v>
      </c>
      <c r="F29" s="1094"/>
      <c r="G29" s="1094"/>
      <c r="H29" s="1095"/>
      <c r="I29" s="528"/>
      <c r="J29" s="1067" t="s">
        <v>263</v>
      </c>
      <c r="K29" s="1069" t="s">
        <v>263</v>
      </c>
      <c r="L29" s="1071"/>
      <c r="M29" s="475"/>
    </row>
    <row r="30" spans="1:13" x14ac:dyDescent="0.2">
      <c r="A30" s="226"/>
      <c r="D30" s="227"/>
      <c r="E30" s="1096" t="s">
        <v>753</v>
      </c>
      <c r="F30" s="1097"/>
      <c r="G30" s="1097"/>
      <c r="H30" s="1098"/>
      <c r="I30" s="211"/>
      <c r="J30" s="1076"/>
      <c r="K30" s="1078"/>
      <c r="L30" s="1080"/>
      <c r="M30" s="212"/>
    </row>
    <row r="31" spans="1:13" x14ac:dyDescent="0.2">
      <c r="A31" s="226"/>
      <c r="D31" s="227"/>
      <c r="E31" s="617"/>
      <c r="F31" s="529"/>
      <c r="G31" s="529"/>
      <c r="H31" s="230"/>
      <c r="I31" s="211"/>
      <c r="J31" s="1076"/>
      <c r="K31" s="1078"/>
      <c r="L31" s="1080"/>
      <c r="M31" s="212"/>
    </row>
    <row r="32" spans="1:13" ht="13.5" customHeight="1" x14ac:dyDescent="0.2">
      <c r="A32" s="1063"/>
      <c r="B32" s="1026"/>
      <c r="C32" s="1026"/>
      <c r="D32" s="1064"/>
      <c r="E32" s="1066" t="s">
        <v>754</v>
      </c>
      <c r="F32" s="1087"/>
      <c r="G32" s="1087"/>
      <c r="H32" s="1065"/>
      <c r="I32" s="204"/>
      <c r="J32" s="1076"/>
      <c r="K32" s="1078"/>
      <c r="L32" s="1080"/>
      <c r="M32" s="616"/>
    </row>
    <row r="33" spans="1:13" ht="13.5" customHeight="1" x14ac:dyDescent="0.2">
      <c r="A33" s="1063"/>
      <c r="B33" s="1026"/>
      <c r="C33" s="1026"/>
      <c r="D33" s="1064"/>
      <c r="E33" s="619"/>
      <c r="F33" s="618" t="s">
        <v>516</v>
      </c>
      <c r="G33" s="1099" t="s">
        <v>517</v>
      </c>
      <c r="H33" s="1092"/>
      <c r="I33" s="204"/>
      <c r="J33" s="1076"/>
      <c r="K33" s="1078"/>
      <c r="L33" s="1080"/>
      <c r="M33" s="616"/>
    </row>
    <row r="34" spans="1:13" x14ac:dyDescent="0.2">
      <c r="A34" s="226"/>
      <c r="D34" s="227"/>
      <c r="E34" s="617"/>
      <c r="F34" s="529"/>
      <c r="G34" s="529"/>
      <c r="H34" s="230"/>
      <c r="I34" s="211"/>
      <c r="J34" s="1076"/>
      <c r="K34" s="1078"/>
      <c r="L34" s="1080"/>
      <c r="M34" s="212"/>
    </row>
    <row r="35" spans="1:13" x14ac:dyDescent="0.2">
      <c r="A35" s="226"/>
      <c r="D35" s="227"/>
      <c r="E35" s="617"/>
      <c r="F35" s="529" t="s">
        <v>500</v>
      </c>
      <c r="G35" s="1100" t="s">
        <v>501</v>
      </c>
      <c r="H35" s="1101"/>
      <c r="I35" s="211"/>
      <c r="J35" s="1076"/>
      <c r="K35" s="1078"/>
      <c r="L35" s="1080"/>
      <c r="M35" s="212"/>
    </row>
    <row r="36" spans="1:13" x14ac:dyDescent="0.2">
      <c r="A36" s="226"/>
      <c r="D36" s="227"/>
      <c r="E36" s="617"/>
      <c r="F36" s="529"/>
      <c r="G36" s="529"/>
      <c r="H36" s="230"/>
      <c r="I36" s="211"/>
      <c r="J36" s="1076"/>
      <c r="K36" s="1078"/>
      <c r="L36" s="1080"/>
      <c r="M36" s="212"/>
    </row>
    <row r="37" spans="1:13" ht="13.5" customHeight="1" x14ac:dyDescent="0.2">
      <c r="A37" s="1063"/>
      <c r="B37" s="1026"/>
      <c r="C37" s="1026"/>
      <c r="D37" s="1064"/>
      <c r="E37" s="619"/>
      <c r="F37" s="1087" t="s">
        <v>518</v>
      </c>
      <c r="G37" s="1087"/>
      <c r="H37" s="1065"/>
      <c r="I37" s="204"/>
      <c r="J37" s="1076"/>
      <c r="K37" s="1078"/>
      <c r="L37" s="1080"/>
      <c r="M37" s="616"/>
    </row>
    <row r="38" spans="1:13" ht="13.5" customHeight="1" x14ac:dyDescent="0.2">
      <c r="A38" s="1063"/>
      <c r="B38" s="1026"/>
      <c r="C38" s="1026"/>
      <c r="D38" s="1064"/>
      <c r="E38" s="619"/>
      <c r="F38" s="618"/>
      <c r="G38" s="618"/>
      <c r="H38" s="530" t="s">
        <v>504</v>
      </c>
      <c r="I38" s="204"/>
      <c r="J38" s="1076"/>
      <c r="K38" s="1078"/>
      <c r="L38" s="1080"/>
      <c r="M38" s="616"/>
    </row>
    <row r="39" spans="1:13" x14ac:dyDescent="0.2">
      <c r="A39" s="226"/>
      <c r="D39" s="227"/>
      <c r="E39" s="617"/>
      <c r="F39" s="529"/>
      <c r="G39" s="529"/>
      <c r="H39" s="230"/>
      <c r="I39" s="211"/>
      <c r="J39" s="1076"/>
      <c r="K39" s="1078"/>
      <c r="L39" s="1080"/>
      <c r="M39" s="212"/>
    </row>
    <row r="40" spans="1:13" ht="13.5" customHeight="1" x14ac:dyDescent="0.2">
      <c r="A40" s="1063"/>
      <c r="B40" s="1026"/>
      <c r="C40" s="1026"/>
      <c r="D40" s="1064"/>
      <c r="E40" s="619"/>
      <c r="F40" s="618" t="s">
        <v>516</v>
      </c>
      <c r="G40" s="1087" t="s">
        <v>519</v>
      </c>
      <c r="H40" s="1065"/>
      <c r="I40" s="204"/>
      <c r="J40" s="1076"/>
      <c r="K40" s="1078"/>
      <c r="L40" s="1080"/>
      <c r="M40" s="616"/>
    </row>
    <row r="41" spans="1:13" ht="13.5" customHeight="1" x14ac:dyDescent="0.2">
      <c r="A41" s="1063"/>
      <c r="B41" s="1026"/>
      <c r="C41" s="1026"/>
      <c r="D41" s="1064"/>
      <c r="E41" s="619"/>
      <c r="F41" s="618" t="s">
        <v>502</v>
      </c>
      <c r="G41" s="1087" t="s">
        <v>520</v>
      </c>
      <c r="H41" s="1065"/>
      <c r="I41" s="204"/>
      <c r="J41" s="1076"/>
      <c r="K41" s="1078"/>
      <c r="L41" s="1080"/>
      <c r="M41" s="616" t="s">
        <v>521</v>
      </c>
    </row>
    <row r="42" spans="1:13" ht="13.5" customHeight="1" x14ac:dyDescent="0.2">
      <c r="A42" s="1063"/>
      <c r="B42" s="1026"/>
      <c r="C42" s="1026"/>
      <c r="D42" s="1064"/>
      <c r="E42" s="619"/>
      <c r="F42" s="618"/>
      <c r="G42" s="618"/>
      <c r="H42" s="530" t="s">
        <v>504</v>
      </c>
      <c r="I42" s="204"/>
      <c r="J42" s="1076"/>
      <c r="K42" s="1078"/>
      <c r="L42" s="1080"/>
      <c r="M42" s="1010" t="s">
        <v>522</v>
      </c>
    </row>
    <row r="43" spans="1:13" ht="26" x14ac:dyDescent="0.2">
      <c r="A43" s="226"/>
      <c r="D43" s="227"/>
      <c r="E43" s="617"/>
      <c r="F43" s="531"/>
      <c r="G43" s="532" t="s">
        <v>523</v>
      </c>
      <c r="H43" s="533" t="s">
        <v>524</v>
      </c>
      <c r="I43" s="211"/>
      <c r="J43" s="1076"/>
      <c r="K43" s="1078"/>
      <c r="L43" s="1080"/>
      <c r="M43" s="1010"/>
    </row>
    <row r="44" spans="1:13" ht="13.5" customHeight="1" x14ac:dyDescent="0.2">
      <c r="A44" s="1063"/>
      <c r="B44" s="1026"/>
      <c r="C44" s="1026"/>
      <c r="D44" s="1064"/>
      <c r="E44" s="619"/>
      <c r="F44" s="618" t="s">
        <v>505</v>
      </c>
      <c r="G44" s="1087" t="s">
        <v>525</v>
      </c>
      <c r="H44" s="1065"/>
      <c r="I44" s="204"/>
      <c r="J44" s="1076"/>
      <c r="K44" s="1078"/>
      <c r="L44" s="1080"/>
      <c r="M44" s="616"/>
    </row>
    <row r="45" spans="1:13" x14ac:dyDescent="0.2">
      <c r="A45" s="226"/>
      <c r="B45" s="527"/>
      <c r="C45" s="527"/>
      <c r="D45" s="227"/>
      <c r="E45" s="246"/>
      <c r="F45" s="247"/>
      <c r="G45" s="247"/>
      <c r="H45" s="257"/>
      <c r="I45" s="249"/>
      <c r="J45" s="1068"/>
      <c r="K45" s="1070"/>
      <c r="L45" s="1072"/>
      <c r="M45" s="253"/>
    </row>
    <row r="46" spans="1:13" ht="13.5" customHeight="1" x14ac:dyDescent="0.2">
      <c r="A46" s="1088"/>
      <c r="B46" s="1089"/>
      <c r="C46" s="1089"/>
      <c r="D46" s="1090"/>
      <c r="E46" s="1066" t="s">
        <v>755</v>
      </c>
      <c r="F46" s="1087"/>
      <c r="G46" s="1087"/>
      <c r="H46" s="1065"/>
      <c r="I46" s="204"/>
      <c r="J46" s="242"/>
      <c r="K46" s="614"/>
      <c r="L46" s="615"/>
      <c r="M46" s="616"/>
    </row>
    <row r="47" spans="1:13" ht="13.5" customHeight="1" x14ac:dyDescent="0.2">
      <c r="A47" s="1063"/>
      <c r="B47" s="1026"/>
      <c r="C47" s="1026"/>
      <c r="D47" s="1064"/>
      <c r="E47" s="201"/>
      <c r="F47" s="202" t="s">
        <v>516</v>
      </c>
      <c r="G47" s="1091" t="s">
        <v>526</v>
      </c>
      <c r="H47" s="1092"/>
      <c r="I47" s="204"/>
      <c r="J47" s="242"/>
      <c r="K47" s="217"/>
      <c r="L47" s="218"/>
      <c r="M47" s="205"/>
    </row>
    <row r="48" spans="1:13" x14ac:dyDescent="0.2">
      <c r="A48" s="226"/>
      <c r="D48" s="227"/>
      <c r="E48" s="228"/>
      <c r="F48" s="229"/>
      <c r="G48" s="229"/>
      <c r="H48" s="230"/>
      <c r="I48" s="211"/>
      <c r="J48" s="226"/>
      <c r="K48" s="243"/>
      <c r="L48" s="244"/>
      <c r="M48" s="212"/>
    </row>
    <row r="49" spans="1:13" ht="13.5" customHeight="1" x14ac:dyDescent="0.2">
      <c r="A49" s="1063"/>
      <c r="B49" s="1026"/>
      <c r="C49" s="1026"/>
      <c r="D49" s="1064"/>
      <c r="E49" s="201"/>
      <c r="F49" s="1027" t="s">
        <v>518</v>
      </c>
      <c r="G49" s="1027"/>
      <c r="H49" s="1065"/>
      <c r="I49" s="204"/>
      <c r="J49" s="242"/>
      <c r="K49" s="217"/>
      <c r="L49" s="218"/>
      <c r="M49" s="205"/>
    </row>
    <row r="50" spans="1:13" ht="13.5" customHeight="1" x14ac:dyDescent="0.2">
      <c r="A50" s="1063"/>
      <c r="B50" s="1026"/>
      <c r="C50" s="1026"/>
      <c r="D50" s="1064"/>
      <c r="E50" s="201"/>
      <c r="F50" s="202"/>
      <c r="G50" s="202"/>
      <c r="H50" s="202" t="s">
        <v>527</v>
      </c>
      <c r="I50" s="204"/>
      <c r="J50" s="242"/>
      <c r="K50" s="217"/>
      <c r="L50" s="218"/>
      <c r="M50" s="205"/>
    </row>
    <row r="51" spans="1:13" ht="13.5" customHeight="1" x14ac:dyDescent="0.2">
      <c r="A51" s="1063"/>
      <c r="B51" s="1026"/>
      <c r="C51" s="1026"/>
      <c r="D51" s="1064"/>
      <c r="E51" s="201"/>
      <c r="F51" s="202"/>
      <c r="G51" s="202"/>
      <c r="H51" s="202" t="s">
        <v>528</v>
      </c>
      <c r="I51" s="204"/>
      <c r="J51" s="242"/>
      <c r="K51" s="217"/>
      <c r="L51" s="218"/>
      <c r="M51" s="205"/>
    </row>
    <row r="52" spans="1:13" x14ac:dyDescent="0.2">
      <c r="A52" s="226"/>
      <c r="D52" s="227"/>
      <c r="E52" s="228"/>
      <c r="F52" s="229"/>
      <c r="G52" s="229"/>
      <c r="H52" s="230"/>
      <c r="I52" s="211"/>
      <c r="J52" s="226"/>
      <c r="K52" s="243"/>
      <c r="L52" s="244"/>
      <c r="M52" s="212"/>
    </row>
    <row r="53" spans="1:13" ht="52" x14ac:dyDescent="0.2">
      <c r="A53" s="226"/>
      <c r="D53" s="227"/>
      <c r="E53" s="228"/>
      <c r="F53" s="232"/>
      <c r="G53" s="233" t="s">
        <v>523</v>
      </c>
      <c r="H53" s="234" t="s">
        <v>751</v>
      </c>
      <c r="I53" s="211"/>
      <c r="J53" s="226"/>
      <c r="K53" s="243"/>
      <c r="L53" s="244"/>
      <c r="M53" s="212"/>
    </row>
    <row r="54" spans="1:13" x14ac:dyDescent="0.2">
      <c r="A54" s="226"/>
      <c r="D54" s="227"/>
      <c r="E54" s="228"/>
      <c r="F54" s="232"/>
      <c r="G54" s="233"/>
      <c r="H54" s="234"/>
      <c r="I54" s="211"/>
      <c r="J54" s="226"/>
      <c r="K54" s="243"/>
      <c r="L54" s="244"/>
      <c r="M54" s="212"/>
    </row>
    <row r="55" spans="1:13" ht="13.5" customHeight="1" x14ac:dyDescent="0.2">
      <c r="A55" s="1063"/>
      <c r="B55" s="1026"/>
      <c r="C55" s="1026"/>
      <c r="D55" s="1064"/>
      <c r="E55" s="201"/>
      <c r="F55" s="1027" t="s">
        <v>529</v>
      </c>
      <c r="G55" s="1027"/>
      <c r="H55" s="1065"/>
      <c r="I55" s="204"/>
      <c r="J55" s="242"/>
      <c r="K55" s="217"/>
      <c r="L55" s="218"/>
      <c r="M55" s="205"/>
    </row>
    <row r="56" spans="1:13" ht="13.5" customHeight="1" x14ac:dyDescent="0.2">
      <c r="A56" s="1063"/>
      <c r="B56" s="1026"/>
      <c r="C56" s="1026"/>
      <c r="D56" s="1064"/>
      <c r="E56" s="201"/>
      <c r="F56" s="202" t="s">
        <v>516</v>
      </c>
      <c r="G56" s="1027" t="s">
        <v>530</v>
      </c>
      <c r="H56" s="1065"/>
      <c r="I56" s="204"/>
      <c r="J56" s="242"/>
      <c r="K56" s="217"/>
      <c r="L56" s="218"/>
      <c r="M56" s="205"/>
    </row>
    <row r="57" spans="1:13" ht="13.5" customHeight="1" x14ac:dyDescent="0.2">
      <c r="A57" s="1063"/>
      <c r="B57" s="1026"/>
      <c r="C57" s="1026"/>
      <c r="D57" s="1064"/>
      <c r="E57" s="201"/>
      <c r="F57" s="202" t="s">
        <v>502</v>
      </c>
      <c r="G57" s="1027" t="s">
        <v>520</v>
      </c>
      <c r="H57" s="1065"/>
      <c r="I57" s="204"/>
      <c r="J57" s="242"/>
      <c r="K57" s="217"/>
      <c r="L57" s="218"/>
      <c r="M57" s="205" t="s">
        <v>521</v>
      </c>
    </row>
    <row r="58" spans="1:13" ht="13.5" customHeight="1" x14ac:dyDescent="0.2">
      <c r="A58" s="1063"/>
      <c r="B58" s="1026"/>
      <c r="C58" s="1026"/>
      <c r="D58" s="1064"/>
      <c r="E58" s="201"/>
      <c r="F58" s="202"/>
      <c r="G58" s="202"/>
      <c r="H58" s="207" t="s">
        <v>504</v>
      </c>
      <c r="I58" s="204"/>
      <c r="J58" s="242"/>
      <c r="K58" s="217"/>
      <c r="L58" s="218"/>
      <c r="M58" s="1010" t="s">
        <v>522</v>
      </c>
    </row>
    <row r="59" spans="1:13" ht="26" x14ac:dyDescent="0.2">
      <c r="A59" s="226"/>
      <c r="D59" s="227"/>
      <c r="E59" s="228"/>
      <c r="F59" s="232"/>
      <c r="G59" s="233" t="s">
        <v>523</v>
      </c>
      <c r="H59" s="234" t="s">
        <v>524</v>
      </c>
      <c r="I59" s="211"/>
      <c r="J59" s="226"/>
      <c r="K59" s="243"/>
      <c r="L59" s="244"/>
      <c r="M59" s="1010"/>
    </row>
    <row r="60" spans="1:13" ht="13.5" customHeight="1" x14ac:dyDescent="0.2">
      <c r="A60" s="1063"/>
      <c r="B60" s="1026"/>
      <c r="C60" s="1026"/>
      <c r="D60" s="1064"/>
      <c r="E60" s="201"/>
      <c r="F60" s="202" t="s">
        <v>505</v>
      </c>
      <c r="G60" s="1027" t="s">
        <v>525</v>
      </c>
      <c r="H60" s="1065"/>
      <c r="I60" s="204"/>
      <c r="J60" s="242"/>
      <c r="K60" s="217"/>
      <c r="L60" s="218"/>
      <c r="M60" s="205"/>
    </row>
    <row r="61" spans="1:13" x14ac:dyDescent="0.2">
      <c r="A61" s="226"/>
      <c r="D61" s="227"/>
      <c r="E61" s="228"/>
      <c r="F61" s="229"/>
      <c r="G61" s="229"/>
      <c r="H61" s="245" t="s">
        <v>531</v>
      </c>
      <c r="I61" s="211"/>
      <c r="J61" s="226"/>
      <c r="K61" s="243"/>
      <c r="L61" s="244"/>
      <c r="M61" s="212"/>
    </row>
    <row r="62" spans="1:13" ht="13.5" customHeight="1" x14ac:dyDescent="0.2">
      <c r="A62" s="1063"/>
      <c r="B62" s="1026"/>
      <c r="C62" s="1026"/>
      <c r="D62" s="1064"/>
      <c r="E62" s="201"/>
      <c r="F62" s="1027" t="s">
        <v>532</v>
      </c>
      <c r="G62" s="1027"/>
      <c r="H62" s="1065"/>
      <c r="I62" s="204"/>
      <c r="J62" s="242"/>
      <c r="K62" s="217"/>
      <c r="L62" s="218"/>
      <c r="M62" s="205"/>
    </row>
    <row r="63" spans="1:13" ht="13.5" customHeight="1" x14ac:dyDescent="0.2">
      <c r="A63" s="208"/>
      <c r="B63" s="209"/>
      <c r="C63" s="209"/>
      <c r="D63" s="210"/>
      <c r="E63" s="201"/>
      <c r="F63" s="202"/>
      <c r="G63" s="202"/>
      <c r="H63" s="203"/>
      <c r="I63" s="204"/>
      <c r="J63" s="242"/>
      <c r="K63" s="217"/>
      <c r="L63" s="218"/>
      <c r="M63" s="205"/>
    </row>
    <row r="64" spans="1:13" ht="13.5" customHeight="1" x14ac:dyDescent="0.2">
      <c r="A64" s="208"/>
      <c r="B64" s="209"/>
      <c r="C64" s="209"/>
      <c r="D64" s="210"/>
      <c r="E64" s="201"/>
      <c r="F64" s="202"/>
      <c r="G64" s="202"/>
      <c r="H64" s="203"/>
      <c r="I64" s="204"/>
      <c r="J64" s="242"/>
      <c r="K64" s="217"/>
      <c r="L64" s="218"/>
      <c r="M64" s="205"/>
    </row>
    <row r="65" spans="1:13" ht="13.5" customHeight="1" x14ac:dyDescent="0.2">
      <c r="A65" s="1063"/>
      <c r="B65" s="1026"/>
      <c r="C65" s="1026"/>
      <c r="D65" s="1064"/>
      <c r="E65" s="201"/>
      <c r="F65" s="1027" t="s">
        <v>533</v>
      </c>
      <c r="G65" s="1027"/>
      <c r="H65" s="1065"/>
      <c r="I65" s="204"/>
      <c r="J65" s="242"/>
      <c r="K65" s="217"/>
      <c r="L65" s="218"/>
      <c r="M65" s="205"/>
    </row>
    <row r="66" spans="1:13" ht="13.5" customHeight="1" x14ac:dyDescent="0.2">
      <c r="A66" s="1063"/>
      <c r="B66" s="1026"/>
      <c r="C66" s="1026"/>
      <c r="D66" s="1064"/>
      <c r="E66" s="201"/>
      <c r="F66" s="202"/>
      <c r="G66" s="202" t="s">
        <v>516</v>
      </c>
      <c r="H66" s="203" t="s">
        <v>534</v>
      </c>
      <c r="I66" s="204"/>
      <c r="J66" s="242"/>
      <c r="K66" s="217"/>
      <c r="L66" s="218"/>
      <c r="M66" s="205"/>
    </row>
    <row r="67" spans="1:13" ht="13.5" customHeight="1" x14ac:dyDescent="0.2">
      <c r="A67" s="1063"/>
      <c r="B67" s="1026"/>
      <c r="C67" s="1026"/>
      <c r="D67" s="1064"/>
      <c r="E67" s="201"/>
      <c r="F67" s="202"/>
      <c r="G67" s="1027" t="s">
        <v>535</v>
      </c>
      <c r="H67" s="1065"/>
      <c r="I67" s="204"/>
      <c r="J67" s="242"/>
      <c r="K67" s="217"/>
      <c r="L67" s="218"/>
      <c r="M67" s="205"/>
    </row>
    <row r="68" spans="1:13" ht="13.5" customHeight="1" x14ac:dyDescent="0.2">
      <c r="A68" s="208"/>
      <c r="B68" s="209"/>
      <c r="C68" s="209"/>
      <c r="D68" s="210"/>
      <c r="E68" s="201"/>
      <c r="F68" s="202"/>
      <c r="G68" s="202"/>
      <c r="H68" s="202"/>
      <c r="I68" s="204"/>
      <c r="J68" s="242"/>
      <c r="K68" s="217"/>
      <c r="L68" s="218"/>
      <c r="M68" s="205"/>
    </row>
    <row r="69" spans="1:13" x14ac:dyDescent="0.2">
      <c r="A69" s="226"/>
      <c r="D69" s="227"/>
      <c r="E69" s="228"/>
      <c r="F69" s="232" t="s">
        <v>516</v>
      </c>
      <c r="G69" s="1082" t="s">
        <v>536</v>
      </c>
      <c r="H69" s="1083"/>
      <c r="I69" s="211"/>
      <c r="J69" s="226"/>
      <c r="K69" s="243"/>
      <c r="L69" s="244"/>
      <c r="M69" s="212"/>
    </row>
    <row r="70" spans="1:13" ht="13.5" customHeight="1" x14ac:dyDescent="0.2">
      <c r="A70" s="1063"/>
      <c r="B70" s="1026"/>
      <c r="C70" s="1026"/>
      <c r="D70" s="1064"/>
      <c r="E70" s="201"/>
      <c r="F70" s="202"/>
      <c r="G70" s="1027" t="s">
        <v>537</v>
      </c>
      <c r="H70" s="1065"/>
      <c r="I70" s="204"/>
      <c r="J70" s="242"/>
      <c r="K70" s="217"/>
      <c r="L70" s="218"/>
      <c r="M70" s="205"/>
    </row>
    <row r="71" spans="1:13" ht="67.5" customHeight="1" x14ac:dyDescent="0.2">
      <c r="A71" s="208"/>
      <c r="B71" s="209"/>
      <c r="C71" s="209"/>
      <c r="D71" s="210"/>
      <c r="E71" s="201"/>
      <c r="F71" s="202"/>
      <c r="G71" s="1027" t="s">
        <v>538</v>
      </c>
      <c r="H71" s="1065"/>
      <c r="I71" s="204"/>
      <c r="J71" s="242"/>
      <c r="K71" s="217"/>
      <c r="L71" s="218"/>
      <c r="M71" s="205"/>
    </row>
    <row r="72" spans="1:13" x14ac:dyDescent="0.2">
      <c r="A72" s="226"/>
      <c r="D72" s="227"/>
      <c r="E72" s="246"/>
      <c r="F72" s="247"/>
      <c r="G72" s="247"/>
      <c r="H72" s="248"/>
      <c r="I72" s="249"/>
      <c r="J72" s="250"/>
      <c r="K72" s="251"/>
      <c r="L72" s="252"/>
      <c r="M72" s="253"/>
    </row>
    <row r="73" spans="1:13" ht="27" customHeight="1" x14ac:dyDescent="0.2">
      <c r="A73" s="1063"/>
      <c r="B73" s="1026"/>
      <c r="C73" s="1026"/>
      <c r="D73" s="1064"/>
      <c r="E73" s="1084" t="s">
        <v>539</v>
      </c>
      <c r="F73" s="1085"/>
      <c r="G73" s="1085"/>
      <c r="H73" s="1086"/>
      <c r="I73" s="220" t="s">
        <v>728</v>
      </c>
      <c r="J73" s="1067" t="s">
        <v>263</v>
      </c>
      <c r="K73" s="1069" t="s">
        <v>263</v>
      </c>
      <c r="L73" s="1071"/>
      <c r="M73" s="220" t="s">
        <v>540</v>
      </c>
    </row>
    <row r="74" spans="1:13" ht="13.5" customHeight="1" x14ac:dyDescent="0.2">
      <c r="A74" s="1063"/>
      <c r="B74" s="1026"/>
      <c r="C74" s="1026"/>
      <c r="D74" s="1064"/>
      <c r="E74" s="201"/>
      <c r="F74" s="202"/>
      <c r="G74" s="1027"/>
      <c r="H74" s="1065"/>
      <c r="I74" s="204"/>
      <c r="J74" s="1076"/>
      <c r="K74" s="1078"/>
      <c r="L74" s="1080"/>
      <c r="M74" s="205"/>
    </row>
    <row r="75" spans="1:13" ht="13.5" customHeight="1" x14ac:dyDescent="0.2">
      <c r="A75" s="1063"/>
      <c r="B75" s="1026"/>
      <c r="C75" s="1026"/>
      <c r="D75" s="1064"/>
      <c r="E75" s="201"/>
      <c r="F75" s="202" t="s">
        <v>516</v>
      </c>
      <c r="G75" s="1027" t="s">
        <v>541</v>
      </c>
      <c r="H75" s="1065"/>
      <c r="I75" s="204"/>
      <c r="J75" s="1076"/>
      <c r="K75" s="1078"/>
      <c r="L75" s="1080"/>
      <c r="M75" s="205"/>
    </row>
    <row r="76" spans="1:13" ht="13.5" customHeight="1" x14ac:dyDescent="0.2">
      <c r="A76" s="1063"/>
      <c r="B76" s="1026"/>
      <c r="C76" s="1026"/>
      <c r="D76" s="1064"/>
      <c r="E76" s="201"/>
      <c r="F76" s="202" t="s">
        <v>502</v>
      </c>
      <c r="G76" s="1027" t="s">
        <v>542</v>
      </c>
      <c r="H76" s="1065"/>
      <c r="I76" s="204"/>
      <c r="J76" s="1076"/>
      <c r="K76" s="1078"/>
      <c r="L76" s="1080"/>
      <c r="M76" s="205"/>
    </row>
    <row r="77" spans="1:13" ht="27" customHeight="1" x14ac:dyDescent="0.2">
      <c r="A77" s="1063"/>
      <c r="B77" s="1026"/>
      <c r="C77" s="1026"/>
      <c r="D77" s="1064"/>
      <c r="E77" s="201"/>
      <c r="F77" s="202" t="s">
        <v>505</v>
      </c>
      <c r="G77" s="1027" t="s">
        <v>543</v>
      </c>
      <c r="H77" s="1065"/>
      <c r="I77" s="204"/>
      <c r="J77" s="1076"/>
      <c r="K77" s="1078"/>
      <c r="L77" s="1080"/>
      <c r="M77" s="205"/>
    </row>
    <row r="78" spans="1:13" ht="27" customHeight="1" x14ac:dyDescent="0.2">
      <c r="A78" s="1063"/>
      <c r="B78" s="1026"/>
      <c r="C78" s="1026"/>
      <c r="D78" s="1064"/>
      <c r="E78" s="201"/>
      <c r="F78" s="254" t="s">
        <v>508</v>
      </c>
      <c r="G78" s="1000" t="s">
        <v>544</v>
      </c>
      <c r="H78" s="1001"/>
      <c r="I78" s="204"/>
      <c r="J78" s="1076"/>
      <c r="K78" s="1078"/>
      <c r="L78" s="1080"/>
      <c r="M78" s="205"/>
    </row>
    <row r="79" spans="1:13" ht="13.5" customHeight="1" x14ac:dyDescent="0.2">
      <c r="A79" s="250"/>
      <c r="B79" s="255"/>
      <c r="C79" s="255"/>
      <c r="D79" s="256"/>
      <c r="E79" s="246"/>
      <c r="F79" s="247"/>
      <c r="G79" s="247"/>
      <c r="H79" s="257"/>
      <c r="I79" s="249"/>
      <c r="J79" s="1068"/>
      <c r="K79" s="1070"/>
      <c r="L79" s="1072"/>
      <c r="M79" s="253"/>
    </row>
    <row r="80" spans="1:13" ht="13.5" customHeight="1" x14ac:dyDescent="0.2">
      <c r="A80" s="1063" t="s">
        <v>545</v>
      </c>
      <c r="B80" s="1026"/>
      <c r="C80" s="1026"/>
      <c r="D80" s="1064"/>
      <c r="E80" s="1066" t="s">
        <v>546</v>
      </c>
      <c r="F80" s="1027"/>
      <c r="G80" s="1027"/>
      <c r="H80" s="1065"/>
      <c r="I80" s="204" t="s">
        <v>547</v>
      </c>
      <c r="J80" s="1067" t="s">
        <v>263</v>
      </c>
      <c r="K80" s="1069" t="s">
        <v>263</v>
      </c>
      <c r="L80" s="1071"/>
      <c r="M80" s="205"/>
    </row>
    <row r="81" spans="1:13" ht="13.5" customHeight="1" x14ac:dyDescent="0.2">
      <c r="A81" s="1063"/>
      <c r="B81" s="1026"/>
      <c r="C81" s="1026"/>
      <c r="D81" s="1064"/>
      <c r="E81" s="221"/>
      <c r="F81" s="222"/>
      <c r="G81" s="222"/>
      <c r="H81" s="223"/>
      <c r="I81" s="224"/>
      <c r="J81" s="1068"/>
      <c r="K81" s="1070"/>
      <c r="L81" s="1072"/>
      <c r="M81" s="225"/>
    </row>
    <row r="82" spans="1:13" ht="27" customHeight="1" x14ac:dyDescent="0.2">
      <c r="A82" s="226"/>
      <c r="D82" s="227"/>
      <c r="E82" s="1073" t="s">
        <v>548</v>
      </c>
      <c r="F82" s="1074"/>
      <c r="G82" s="1074"/>
      <c r="H82" s="1075"/>
      <c r="I82" s="211"/>
      <c r="J82" s="1067" t="s">
        <v>263</v>
      </c>
      <c r="K82" s="1069" t="s">
        <v>263</v>
      </c>
      <c r="L82" s="1071"/>
      <c r="M82" s="1023" t="s">
        <v>549</v>
      </c>
    </row>
    <row r="83" spans="1:13" ht="13.5" customHeight="1" x14ac:dyDescent="0.2">
      <c r="A83" s="1063"/>
      <c r="B83" s="1026"/>
      <c r="C83" s="1026"/>
      <c r="D83" s="1064"/>
      <c r="E83" s="231"/>
      <c r="F83" s="202" t="s">
        <v>550</v>
      </c>
      <c r="G83" s="1027" t="s">
        <v>551</v>
      </c>
      <c r="H83" s="1065"/>
      <c r="I83" s="204"/>
      <c r="J83" s="1076"/>
      <c r="K83" s="1078"/>
      <c r="L83" s="1080"/>
      <c r="M83" s="1024"/>
    </row>
    <row r="84" spans="1:13" ht="27" customHeight="1" x14ac:dyDescent="0.2">
      <c r="A84" s="1063"/>
      <c r="B84" s="1026"/>
      <c r="C84" s="1026"/>
      <c r="D84" s="1064"/>
      <c r="E84" s="201"/>
      <c r="F84" s="202" t="s">
        <v>550</v>
      </c>
      <c r="G84" s="1027" t="s">
        <v>552</v>
      </c>
      <c r="H84" s="1065"/>
      <c r="I84" s="204"/>
      <c r="J84" s="1076"/>
      <c r="K84" s="1078"/>
      <c r="L84" s="1080"/>
      <c r="M84" s="1024"/>
    </row>
    <row r="85" spans="1:13" ht="13.5" customHeight="1" x14ac:dyDescent="0.2">
      <c r="A85" s="1063"/>
      <c r="B85" s="1026"/>
      <c r="C85" s="1026"/>
      <c r="D85" s="1064"/>
      <c r="E85" s="201"/>
      <c r="F85" s="202"/>
      <c r="G85" s="1027" t="s">
        <v>553</v>
      </c>
      <c r="H85" s="1065"/>
      <c r="I85" s="204"/>
      <c r="J85" s="1076"/>
      <c r="K85" s="1078"/>
      <c r="L85" s="1080"/>
      <c r="M85" s="204"/>
    </row>
    <row r="86" spans="1:13" ht="40.5" customHeight="1" x14ac:dyDescent="0.2">
      <c r="A86" s="1063"/>
      <c r="B86" s="1026"/>
      <c r="C86" s="1026"/>
      <c r="D86" s="1064"/>
      <c r="E86" s="201"/>
      <c r="F86" s="202" t="s">
        <v>550</v>
      </c>
      <c r="G86" s="1027" t="s">
        <v>727</v>
      </c>
      <c r="H86" s="1065"/>
      <c r="I86" s="204"/>
      <c r="J86" s="1076"/>
      <c r="K86" s="1078"/>
      <c r="L86" s="1080"/>
      <c r="M86" s="204"/>
    </row>
    <row r="87" spans="1:13" ht="13.5" customHeight="1" x14ac:dyDescent="0.2">
      <c r="A87" s="1063"/>
      <c r="B87" s="1026"/>
      <c r="C87" s="1026"/>
      <c r="D87" s="1064"/>
      <c r="E87" s="201"/>
      <c r="F87" s="202"/>
      <c r="G87" s="202"/>
      <c r="H87" s="203" t="s">
        <v>554</v>
      </c>
      <c r="I87" s="204"/>
      <c r="J87" s="1076"/>
      <c r="K87" s="1078"/>
      <c r="L87" s="1080"/>
      <c r="M87" s="204"/>
    </row>
    <row r="88" spans="1:13" ht="13.5" customHeight="1" x14ac:dyDescent="0.2">
      <c r="A88" s="1063"/>
      <c r="B88" s="1026"/>
      <c r="C88" s="1026"/>
      <c r="D88" s="1064"/>
      <c r="E88" s="201"/>
      <c r="F88" s="202"/>
      <c r="G88" s="202"/>
      <c r="H88" s="203" t="s">
        <v>555</v>
      </c>
      <c r="I88" s="204"/>
      <c r="J88" s="1076"/>
      <c r="K88" s="1078"/>
      <c r="L88" s="1080"/>
      <c r="M88" s="204"/>
    </row>
    <row r="89" spans="1:13" ht="13.5" customHeight="1" x14ac:dyDescent="0.2">
      <c r="A89" s="1063"/>
      <c r="B89" s="1026"/>
      <c r="C89" s="1026"/>
      <c r="D89" s="1064"/>
      <c r="E89" s="201"/>
      <c r="F89" s="202"/>
      <c r="G89" s="202"/>
      <c r="H89" s="203" t="s">
        <v>556</v>
      </c>
      <c r="I89" s="204"/>
      <c r="J89" s="1076"/>
      <c r="K89" s="1078"/>
      <c r="L89" s="1080"/>
      <c r="M89" s="204"/>
    </row>
    <row r="90" spans="1:13" x14ac:dyDescent="0.2">
      <c r="A90" s="235"/>
      <c r="B90" s="236"/>
      <c r="C90" s="236"/>
      <c r="D90" s="237"/>
      <c r="E90" s="238"/>
      <c r="F90" s="239"/>
      <c r="G90" s="239"/>
      <c r="H90" s="240"/>
      <c r="I90" s="241"/>
      <c r="J90" s="1077"/>
      <c r="K90" s="1079"/>
      <c r="L90" s="1081"/>
      <c r="M90" s="241"/>
    </row>
    <row r="91" spans="1:13" x14ac:dyDescent="0.2">
      <c r="A91" s="193" t="s">
        <v>557</v>
      </c>
      <c r="B91" s="194"/>
      <c r="C91" s="194"/>
      <c r="D91" s="194"/>
      <c r="E91" s="195"/>
      <c r="F91" s="196"/>
      <c r="G91" s="196"/>
      <c r="H91" s="196"/>
      <c r="I91" s="197"/>
      <c r="J91" s="198"/>
      <c r="K91" s="198"/>
      <c r="L91" s="198"/>
      <c r="M91" s="199"/>
    </row>
    <row r="92" spans="1:13" ht="40.5" customHeight="1" x14ac:dyDescent="0.2">
      <c r="A92" s="997" t="s">
        <v>558</v>
      </c>
      <c r="B92" s="998"/>
      <c r="C92" s="998"/>
      <c r="D92" s="999"/>
      <c r="E92" s="1011" t="s">
        <v>559</v>
      </c>
      <c r="F92" s="1000"/>
      <c r="G92" s="1000"/>
      <c r="H92" s="1001"/>
      <c r="I92" s="205" t="s">
        <v>560</v>
      </c>
      <c r="J92" s="1059" t="s">
        <v>263</v>
      </c>
      <c r="K92" s="1060" t="s">
        <v>263</v>
      </c>
      <c r="L92" s="1061"/>
      <c r="M92" s="1062" t="s">
        <v>561</v>
      </c>
    </row>
    <row r="93" spans="1:13" ht="67.5" customHeight="1" x14ac:dyDescent="0.2">
      <c r="A93" s="997"/>
      <c r="B93" s="998"/>
      <c r="C93" s="998"/>
      <c r="D93" s="999"/>
      <c r="E93" s="261"/>
      <c r="F93" s="254" t="s">
        <v>516</v>
      </c>
      <c r="G93" s="1000" t="s">
        <v>562</v>
      </c>
      <c r="H93" s="1001"/>
      <c r="I93" s="205"/>
      <c r="J93" s="989"/>
      <c r="K93" s="992"/>
      <c r="L93" s="995"/>
      <c r="M93" s="1024"/>
    </row>
    <row r="94" spans="1:13" ht="13.5" customHeight="1" x14ac:dyDescent="0.2">
      <c r="A94" s="265"/>
      <c r="B94" s="266"/>
      <c r="C94" s="266"/>
      <c r="D94" s="267"/>
      <c r="E94" s="268"/>
      <c r="F94" s="269"/>
      <c r="G94" s="269"/>
      <c r="H94" s="270"/>
      <c r="I94" s="253"/>
      <c r="J94" s="990"/>
      <c r="K94" s="993"/>
      <c r="L94" s="996"/>
      <c r="M94" s="253"/>
    </row>
    <row r="95" spans="1:13" ht="47.5" customHeight="1" x14ac:dyDescent="0.2">
      <c r="A95" s="1006" t="s">
        <v>563</v>
      </c>
      <c r="B95" s="1007"/>
      <c r="C95" s="1007"/>
      <c r="D95" s="1008"/>
      <c r="E95" s="1003" t="s">
        <v>564</v>
      </c>
      <c r="F95" s="1004"/>
      <c r="G95" s="1004"/>
      <c r="H95" s="1005"/>
      <c r="I95" s="220" t="s">
        <v>565</v>
      </c>
      <c r="J95" s="271" t="s">
        <v>263</v>
      </c>
      <c r="K95" s="272" t="s">
        <v>263</v>
      </c>
      <c r="L95" s="273"/>
      <c r="M95" s="220" t="s">
        <v>566</v>
      </c>
    </row>
    <row r="96" spans="1:13" ht="13.5" customHeight="1" x14ac:dyDescent="0.2">
      <c r="A96" s="265"/>
      <c r="B96" s="266"/>
      <c r="C96" s="266"/>
      <c r="D96" s="267"/>
      <c r="E96" s="268"/>
      <c r="F96" s="269"/>
      <c r="G96" s="269"/>
      <c r="H96" s="270"/>
      <c r="I96" s="253"/>
      <c r="J96" s="274"/>
      <c r="K96" s="275"/>
      <c r="L96" s="276"/>
      <c r="M96" s="253"/>
    </row>
    <row r="97" spans="1:13" ht="27" customHeight="1" x14ac:dyDescent="0.2">
      <c r="A97" s="1006" t="s">
        <v>567</v>
      </c>
      <c r="B97" s="1007"/>
      <c r="C97" s="1007"/>
      <c r="D97" s="1008"/>
      <c r="E97" s="1003" t="s">
        <v>568</v>
      </c>
      <c r="F97" s="1004"/>
      <c r="G97" s="1004"/>
      <c r="H97" s="1005"/>
      <c r="I97" s="220" t="s">
        <v>569</v>
      </c>
      <c r="J97" s="271" t="s">
        <v>263</v>
      </c>
      <c r="K97" s="272" t="s">
        <v>263</v>
      </c>
      <c r="L97" s="273"/>
      <c r="M97" s="220" t="s">
        <v>570</v>
      </c>
    </row>
    <row r="98" spans="1:13" ht="13.5" customHeight="1" x14ac:dyDescent="0.2">
      <c r="A98" s="277"/>
      <c r="B98" s="278"/>
      <c r="C98" s="278"/>
      <c r="D98" s="279"/>
      <c r="E98" s="280"/>
      <c r="F98" s="281"/>
      <c r="G98" s="281"/>
      <c r="H98" s="282"/>
      <c r="I98" s="212"/>
      <c r="J98" s="283"/>
      <c r="K98" s="284"/>
      <c r="L98" s="285"/>
      <c r="M98" s="212"/>
    </row>
    <row r="99" spans="1:13" ht="54" customHeight="1" x14ac:dyDescent="0.2">
      <c r="A99" s="1006" t="s">
        <v>571</v>
      </c>
      <c r="B99" s="1007"/>
      <c r="C99" s="1007"/>
      <c r="D99" s="1008"/>
      <c r="E99" s="1003" t="s">
        <v>572</v>
      </c>
      <c r="F99" s="1004"/>
      <c r="G99" s="1004"/>
      <c r="H99" s="1005"/>
      <c r="I99" s="220" t="s">
        <v>573</v>
      </c>
      <c r="J99" s="271" t="s">
        <v>263</v>
      </c>
      <c r="K99" s="272" t="s">
        <v>263</v>
      </c>
      <c r="L99" s="273"/>
      <c r="M99" s="220" t="s">
        <v>570</v>
      </c>
    </row>
    <row r="100" spans="1:13" ht="13.5" customHeight="1" x14ac:dyDescent="0.2">
      <c r="A100" s="277"/>
      <c r="B100" s="278"/>
      <c r="C100" s="278"/>
      <c r="D100" s="279"/>
      <c r="E100" s="280"/>
      <c r="F100" s="281"/>
      <c r="G100" s="281"/>
      <c r="H100" s="282"/>
      <c r="I100" s="212"/>
      <c r="J100" s="283"/>
      <c r="K100" s="284"/>
      <c r="L100" s="285"/>
      <c r="M100" s="212"/>
    </row>
    <row r="101" spans="1:13" ht="40.5" customHeight="1" x14ac:dyDescent="0.2">
      <c r="A101" s="1006" t="s">
        <v>574</v>
      </c>
      <c r="B101" s="1007"/>
      <c r="C101" s="1007"/>
      <c r="D101" s="1008"/>
      <c r="E101" s="1003" t="s">
        <v>575</v>
      </c>
      <c r="F101" s="1004"/>
      <c r="G101" s="1004"/>
      <c r="H101" s="1005"/>
      <c r="I101" s="220" t="s">
        <v>576</v>
      </c>
      <c r="J101" s="271" t="s">
        <v>263</v>
      </c>
      <c r="K101" s="272" t="s">
        <v>263</v>
      </c>
      <c r="L101" s="273"/>
      <c r="M101" s="220" t="s">
        <v>577</v>
      </c>
    </row>
    <row r="102" spans="1:13" ht="13.5" customHeight="1" x14ac:dyDescent="0.2">
      <c r="A102" s="265"/>
      <c r="B102" s="266"/>
      <c r="C102" s="266"/>
      <c r="D102" s="267"/>
      <c r="E102" s="268"/>
      <c r="F102" s="269"/>
      <c r="G102" s="269"/>
      <c r="H102" s="270"/>
      <c r="I102" s="253"/>
      <c r="J102" s="274"/>
      <c r="K102" s="275"/>
      <c r="L102" s="276"/>
      <c r="M102" s="253"/>
    </row>
    <row r="103" spans="1:13" ht="27" customHeight="1" x14ac:dyDescent="0.2">
      <c r="A103" s="1006" t="s">
        <v>578</v>
      </c>
      <c r="B103" s="1007"/>
      <c r="C103" s="1007"/>
      <c r="D103" s="1008"/>
      <c r="E103" s="1013" t="s">
        <v>579</v>
      </c>
      <c r="F103" s="1014"/>
      <c r="G103" s="1014"/>
      <c r="H103" s="1015"/>
      <c r="I103" s="220" t="s">
        <v>580</v>
      </c>
      <c r="J103" s="1057" t="s">
        <v>263</v>
      </c>
      <c r="K103" s="1055" t="s">
        <v>263</v>
      </c>
      <c r="L103" s="286"/>
      <c r="M103" s="287" t="s">
        <v>581</v>
      </c>
    </row>
    <row r="104" spans="1:13" ht="13.5" customHeight="1" x14ac:dyDescent="0.2">
      <c r="A104" s="277"/>
      <c r="B104" s="278"/>
      <c r="C104" s="278"/>
      <c r="D104" s="279"/>
      <c r="E104" s="268"/>
      <c r="F104" s="269"/>
      <c r="G104" s="269"/>
      <c r="H104" s="270"/>
      <c r="I104" s="288"/>
      <c r="J104" s="1058"/>
      <c r="K104" s="1056"/>
      <c r="L104" s="289"/>
      <c r="M104" s="288"/>
    </row>
    <row r="105" spans="1:13" ht="40" customHeight="1" x14ac:dyDescent="0.2">
      <c r="A105" s="997"/>
      <c r="B105" s="998"/>
      <c r="C105" s="998"/>
      <c r="D105" s="999"/>
      <c r="E105" s="1003" t="s">
        <v>582</v>
      </c>
      <c r="F105" s="1004"/>
      <c r="G105" s="1004"/>
      <c r="H105" s="1005"/>
      <c r="I105" s="205"/>
      <c r="J105" s="989" t="s">
        <v>263</v>
      </c>
      <c r="K105" s="992" t="s">
        <v>263</v>
      </c>
      <c r="L105" s="995"/>
      <c r="M105" s="205"/>
    </row>
    <row r="106" spans="1:13" ht="13.5" customHeight="1" x14ac:dyDescent="0.2">
      <c r="A106" s="265"/>
      <c r="B106" s="266"/>
      <c r="C106" s="266"/>
      <c r="D106" s="267"/>
      <c r="E106" s="268"/>
      <c r="F106" s="269"/>
      <c r="G106" s="269"/>
      <c r="H106" s="270"/>
      <c r="I106" s="253"/>
      <c r="J106" s="990"/>
      <c r="K106" s="993"/>
      <c r="L106" s="996"/>
      <c r="M106" s="253"/>
    </row>
    <row r="107" spans="1:13" ht="27" customHeight="1" x14ac:dyDescent="0.2">
      <c r="A107" s="997" t="s">
        <v>583</v>
      </c>
      <c r="B107" s="998"/>
      <c r="C107" s="998"/>
      <c r="D107" s="999"/>
      <c r="E107" s="1011" t="s">
        <v>584</v>
      </c>
      <c r="F107" s="1000"/>
      <c r="G107" s="1000"/>
      <c r="H107" s="1001"/>
      <c r="I107" s="205" t="s">
        <v>585</v>
      </c>
      <c r="J107" s="290" t="s">
        <v>263</v>
      </c>
      <c r="K107" s="263" t="s">
        <v>263</v>
      </c>
      <c r="L107" s="264"/>
      <c r="M107" s="205" t="s">
        <v>586</v>
      </c>
    </row>
    <row r="108" spans="1:13" ht="13.5" customHeight="1" x14ac:dyDescent="0.2">
      <c r="A108" s="277"/>
      <c r="B108" s="278"/>
      <c r="C108" s="278"/>
      <c r="D108" s="279"/>
      <c r="E108" s="268"/>
      <c r="F108" s="269"/>
      <c r="G108" s="269"/>
      <c r="H108" s="270"/>
      <c r="I108" s="253"/>
      <c r="J108" s="265"/>
      <c r="K108" s="275"/>
      <c r="L108" s="276"/>
      <c r="M108" s="253"/>
    </row>
    <row r="109" spans="1:13" ht="27" customHeight="1" x14ac:dyDescent="0.2">
      <c r="A109" s="997"/>
      <c r="B109" s="998"/>
      <c r="C109" s="998"/>
      <c r="D109" s="999"/>
      <c r="E109" s="1003" t="s">
        <v>587</v>
      </c>
      <c r="F109" s="1004"/>
      <c r="G109" s="1004"/>
      <c r="H109" s="1005"/>
      <c r="I109" s="220"/>
      <c r="J109" s="988" t="s">
        <v>263</v>
      </c>
      <c r="K109" s="991" t="s">
        <v>263</v>
      </c>
      <c r="L109" s="994" t="s">
        <v>263</v>
      </c>
      <c r="M109" s="220"/>
    </row>
    <row r="110" spans="1:13" ht="13.5" customHeight="1" x14ac:dyDescent="0.2">
      <c r="A110" s="277"/>
      <c r="B110" s="278"/>
      <c r="C110" s="278"/>
      <c r="D110" s="279"/>
      <c r="E110" s="268"/>
      <c r="F110" s="269"/>
      <c r="G110" s="269"/>
      <c r="H110" s="270"/>
      <c r="I110" s="253"/>
      <c r="J110" s="990"/>
      <c r="K110" s="993"/>
      <c r="L110" s="996"/>
      <c r="M110" s="253"/>
    </row>
    <row r="111" spans="1:13" ht="27" customHeight="1" x14ac:dyDescent="0.2">
      <c r="A111" s="997"/>
      <c r="B111" s="998"/>
      <c r="C111" s="998"/>
      <c r="D111" s="999"/>
      <c r="E111" s="1003" t="s">
        <v>588</v>
      </c>
      <c r="F111" s="1004"/>
      <c r="G111" s="1004"/>
      <c r="H111" s="1005"/>
      <c r="I111" s="220"/>
      <c r="J111" s="290" t="s">
        <v>263</v>
      </c>
      <c r="K111" s="263" t="s">
        <v>263</v>
      </c>
      <c r="L111" s="264"/>
      <c r="M111" s="1037" t="s">
        <v>589</v>
      </c>
    </row>
    <row r="112" spans="1:13" ht="13.5" customHeight="1" x14ac:dyDescent="0.2">
      <c r="A112" s="277"/>
      <c r="B112" s="278"/>
      <c r="C112" s="278"/>
      <c r="D112" s="279"/>
      <c r="E112" s="280"/>
      <c r="F112" s="281" t="s">
        <v>516</v>
      </c>
      <c r="G112" s="281" t="s">
        <v>590</v>
      </c>
      <c r="H112" s="282"/>
      <c r="I112" s="212"/>
      <c r="J112" s="262"/>
      <c r="K112" s="263"/>
      <c r="L112" s="264"/>
      <c r="M112" s="1038"/>
    </row>
    <row r="113" spans="1:13" ht="13.5" customHeight="1" x14ac:dyDescent="0.2">
      <c r="A113" s="277"/>
      <c r="B113" s="278"/>
      <c r="C113" s="278"/>
      <c r="D113" s="279"/>
      <c r="E113" s="268"/>
      <c r="F113" s="269"/>
      <c r="G113" s="269"/>
      <c r="H113" s="270"/>
      <c r="I113" s="253"/>
      <c r="J113" s="292"/>
      <c r="K113" s="293"/>
      <c r="L113" s="294"/>
      <c r="M113" s="1049"/>
    </row>
    <row r="114" spans="1:13" ht="40.5" customHeight="1" x14ac:dyDescent="0.2">
      <c r="A114" s="277"/>
      <c r="B114" s="278"/>
      <c r="C114" s="278"/>
      <c r="D114" s="279"/>
      <c r="E114" s="1034" t="s">
        <v>591</v>
      </c>
      <c r="F114" s="1035"/>
      <c r="G114" s="1035"/>
      <c r="H114" s="1036"/>
      <c r="I114" s="212"/>
      <c r="J114" s="295" t="s">
        <v>263</v>
      </c>
      <c r="K114" s="296" t="s">
        <v>263</v>
      </c>
      <c r="L114" s="297" t="s">
        <v>263</v>
      </c>
      <c r="M114" s="291" t="s">
        <v>592</v>
      </c>
    </row>
    <row r="115" spans="1:13" ht="27" customHeight="1" x14ac:dyDescent="0.2">
      <c r="A115" s="997"/>
      <c r="B115" s="998"/>
      <c r="C115" s="998"/>
      <c r="D115" s="999"/>
      <c r="E115" s="261"/>
      <c r="F115" s="254" t="s">
        <v>516</v>
      </c>
      <c r="G115" s="1000" t="s">
        <v>593</v>
      </c>
      <c r="H115" s="1001"/>
      <c r="I115" s="205"/>
      <c r="J115" s="292"/>
      <c r="K115" s="293"/>
      <c r="L115" s="294"/>
      <c r="M115" s="205"/>
    </row>
    <row r="116" spans="1:13" ht="13.5" customHeight="1" x14ac:dyDescent="0.2">
      <c r="A116" s="997"/>
      <c r="B116" s="998"/>
      <c r="C116" s="998"/>
      <c r="D116" s="999"/>
      <c r="E116" s="261"/>
      <c r="F116" s="254" t="s">
        <v>516</v>
      </c>
      <c r="G116" s="1000" t="s">
        <v>594</v>
      </c>
      <c r="H116" s="1001"/>
      <c r="I116" s="205"/>
      <c r="J116" s="292"/>
      <c r="K116" s="293"/>
      <c r="L116" s="294"/>
      <c r="M116" s="205"/>
    </row>
    <row r="117" spans="1:13" ht="13.5" customHeight="1" x14ac:dyDescent="0.2">
      <c r="A117" s="277"/>
      <c r="B117" s="278"/>
      <c r="C117" s="278"/>
      <c r="D117" s="279"/>
      <c r="E117" s="268"/>
      <c r="F117" s="269"/>
      <c r="G117" s="269"/>
      <c r="H117" s="270"/>
      <c r="I117" s="253"/>
      <c r="J117" s="298"/>
      <c r="K117" s="299"/>
      <c r="L117" s="300"/>
      <c r="M117" s="253"/>
    </row>
    <row r="118" spans="1:13" ht="27" customHeight="1" x14ac:dyDescent="0.2">
      <c r="A118" s="277"/>
      <c r="B118" s="278"/>
      <c r="C118" s="278"/>
      <c r="D118" s="279"/>
      <c r="E118" s="1050" t="s">
        <v>595</v>
      </c>
      <c r="F118" s="1051"/>
      <c r="G118" s="1051"/>
      <c r="H118" s="1052"/>
      <c r="I118" s="301" t="s">
        <v>596</v>
      </c>
      <c r="J118" s="988" t="s">
        <v>263</v>
      </c>
      <c r="K118" s="991" t="s">
        <v>263</v>
      </c>
      <c r="L118" s="1053"/>
      <c r="M118" s="212"/>
    </row>
    <row r="119" spans="1:13" ht="13.5" customHeight="1" x14ac:dyDescent="0.2">
      <c r="A119" s="277"/>
      <c r="B119" s="278"/>
      <c r="C119" s="278"/>
      <c r="D119" s="279"/>
      <c r="E119" s="268"/>
      <c r="F119" s="269"/>
      <c r="G119" s="269"/>
      <c r="H119" s="270"/>
      <c r="I119" s="253"/>
      <c r="J119" s="990"/>
      <c r="K119" s="993"/>
      <c r="L119" s="1054"/>
      <c r="M119" s="253"/>
    </row>
    <row r="120" spans="1:13" ht="13.5" customHeight="1" x14ac:dyDescent="0.2">
      <c r="A120" s="277"/>
      <c r="B120" s="278"/>
      <c r="C120" s="278"/>
      <c r="D120" s="279"/>
      <c r="E120" s="1039" t="s">
        <v>597</v>
      </c>
      <c r="F120" s="1040"/>
      <c r="G120" s="1040"/>
      <c r="H120" s="1041"/>
      <c r="I120" s="301"/>
      <c r="J120" s="295" t="s">
        <v>263</v>
      </c>
      <c r="K120" s="296" t="s">
        <v>263</v>
      </c>
      <c r="L120" s="302"/>
      <c r="M120" s="212"/>
    </row>
    <row r="121" spans="1:13" ht="13.5" customHeight="1" x14ac:dyDescent="0.2">
      <c r="A121" s="265"/>
      <c r="B121" s="266"/>
      <c r="C121" s="266"/>
      <c r="D121" s="267"/>
      <c r="E121" s="534"/>
      <c r="F121" s="535"/>
      <c r="G121" s="535"/>
      <c r="H121" s="536"/>
      <c r="I121" s="537"/>
      <c r="J121" s="621"/>
      <c r="K121" s="622"/>
      <c r="L121" s="624"/>
      <c r="M121" s="253"/>
    </row>
    <row r="122" spans="1:13" ht="40.5" customHeight="1" x14ac:dyDescent="0.2">
      <c r="A122" s="1042" t="s">
        <v>731</v>
      </c>
      <c r="B122" s="1043"/>
      <c r="C122" s="1043"/>
      <c r="D122" s="1044"/>
      <c r="E122" s="1045" t="s">
        <v>729</v>
      </c>
      <c r="F122" s="1046"/>
      <c r="G122" s="1046"/>
      <c r="H122" s="1047"/>
      <c r="I122" s="584" t="s">
        <v>732</v>
      </c>
      <c r="J122" s="581" t="s">
        <v>263</v>
      </c>
      <c r="K122" s="629" t="s">
        <v>263</v>
      </c>
      <c r="L122" s="583"/>
      <c r="M122" s="584" t="s">
        <v>745</v>
      </c>
    </row>
    <row r="123" spans="1:13" ht="13.5" customHeight="1" x14ac:dyDescent="0.2">
      <c r="A123" s="569"/>
      <c r="B123" s="570"/>
      <c r="C123" s="570"/>
      <c r="D123" s="571"/>
      <c r="E123" s="572"/>
      <c r="F123" s="573"/>
      <c r="G123" s="573"/>
      <c r="H123" s="574"/>
      <c r="I123" s="575"/>
      <c r="J123" s="576"/>
      <c r="K123" s="577"/>
      <c r="L123" s="578"/>
      <c r="M123" s="579"/>
    </row>
    <row r="124" spans="1:13" ht="41.25" customHeight="1" x14ac:dyDescent="0.2">
      <c r="A124" s="1042"/>
      <c r="B124" s="1043"/>
      <c r="C124" s="1043"/>
      <c r="D124" s="1044"/>
      <c r="E124" s="1045" t="s">
        <v>730</v>
      </c>
      <c r="F124" s="1048"/>
      <c r="G124" s="1048"/>
      <c r="H124" s="1047"/>
      <c r="I124" s="580"/>
      <c r="J124" s="581" t="s">
        <v>263</v>
      </c>
      <c r="K124" s="582" t="s">
        <v>263</v>
      </c>
      <c r="L124" s="583" t="s">
        <v>263</v>
      </c>
      <c r="M124" s="584" t="s">
        <v>733</v>
      </c>
    </row>
    <row r="125" spans="1:13" ht="13.5" customHeight="1" x14ac:dyDescent="0.2">
      <c r="A125" s="601"/>
      <c r="B125" s="602"/>
      <c r="C125" s="602"/>
      <c r="D125" s="603"/>
      <c r="E125" s="604"/>
      <c r="F125" s="605"/>
      <c r="G125" s="605"/>
      <c r="H125" s="606"/>
      <c r="I125" s="580"/>
      <c r="J125" s="581"/>
      <c r="K125" s="582"/>
      <c r="L125" s="583"/>
      <c r="M125" s="584"/>
    </row>
    <row r="126" spans="1:13" ht="54" customHeight="1" x14ac:dyDescent="0.2">
      <c r="A126" s="1006" t="s">
        <v>598</v>
      </c>
      <c r="B126" s="1007"/>
      <c r="C126" s="1007"/>
      <c r="D126" s="1008"/>
      <c r="E126" s="1003" t="s">
        <v>599</v>
      </c>
      <c r="F126" s="1004"/>
      <c r="G126" s="1004"/>
      <c r="H126" s="1005"/>
      <c r="I126" s="626" t="s">
        <v>600</v>
      </c>
      <c r="J126" s="988" t="s">
        <v>263</v>
      </c>
      <c r="K126" s="991" t="s">
        <v>263</v>
      </c>
      <c r="L126" s="994"/>
      <c r="M126" s="627" t="s">
        <v>601</v>
      </c>
    </row>
    <row r="127" spans="1:13" ht="40.5" customHeight="1" x14ac:dyDescent="0.2">
      <c r="A127" s="997"/>
      <c r="B127" s="1002"/>
      <c r="C127" s="1002"/>
      <c r="D127" s="999"/>
      <c r="E127" s="620"/>
      <c r="F127" s="625" t="s">
        <v>516</v>
      </c>
      <c r="G127" s="1012" t="s">
        <v>602</v>
      </c>
      <c r="H127" s="1001"/>
      <c r="I127" s="616" t="s">
        <v>603</v>
      </c>
      <c r="J127" s="989"/>
      <c r="K127" s="992"/>
      <c r="L127" s="995"/>
      <c r="M127" s="616"/>
    </row>
    <row r="128" spans="1:13" ht="13.5" customHeight="1" x14ac:dyDescent="0.2">
      <c r="A128" s="277"/>
      <c r="B128" s="628"/>
      <c r="C128" s="628"/>
      <c r="D128" s="279"/>
      <c r="E128" s="268"/>
      <c r="F128" s="269"/>
      <c r="G128" s="269"/>
      <c r="H128" s="270"/>
      <c r="I128" s="253"/>
      <c r="J128" s="990"/>
      <c r="K128" s="993"/>
      <c r="L128" s="996"/>
      <c r="M128" s="253"/>
    </row>
    <row r="129" spans="1:13" ht="27" customHeight="1" x14ac:dyDescent="0.2">
      <c r="A129" s="997"/>
      <c r="B129" s="998"/>
      <c r="C129" s="998"/>
      <c r="D129" s="999"/>
      <c r="E129" s="1011" t="s">
        <v>604</v>
      </c>
      <c r="F129" s="1000"/>
      <c r="G129" s="1000"/>
      <c r="H129" s="1001"/>
      <c r="I129" s="205"/>
      <c r="J129" s="989" t="s">
        <v>263</v>
      </c>
      <c r="K129" s="992" t="s">
        <v>263</v>
      </c>
      <c r="L129" s="995"/>
      <c r="M129" s="303" t="s">
        <v>605</v>
      </c>
    </row>
    <row r="130" spans="1:13" ht="13.5" customHeight="1" x14ac:dyDescent="0.2">
      <c r="A130" s="277"/>
      <c r="B130" s="278"/>
      <c r="C130" s="278"/>
      <c r="D130" s="279"/>
      <c r="E130" s="268"/>
      <c r="F130" s="269"/>
      <c r="G130" s="269"/>
      <c r="H130" s="270"/>
      <c r="I130" s="253"/>
      <c r="J130" s="990"/>
      <c r="K130" s="993"/>
      <c r="L130" s="996"/>
      <c r="M130" s="253"/>
    </row>
    <row r="131" spans="1:13" ht="27" customHeight="1" x14ac:dyDescent="0.2">
      <c r="A131" s="997"/>
      <c r="B131" s="998"/>
      <c r="C131" s="998"/>
      <c r="D131" s="999"/>
      <c r="E131" s="1003" t="s">
        <v>606</v>
      </c>
      <c r="F131" s="1004"/>
      <c r="G131" s="1004"/>
      <c r="H131" s="1005"/>
      <c r="I131" s="220"/>
      <c r="J131" s="988" t="s">
        <v>263</v>
      </c>
      <c r="K131" s="991" t="s">
        <v>263</v>
      </c>
      <c r="L131" s="994"/>
      <c r="M131" s="220"/>
    </row>
    <row r="132" spans="1:13" ht="27" customHeight="1" x14ac:dyDescent="0.2">
      <c r="A132" s="997"/>
      <c r="B132" s="998"/>
      <c r="C132" s="998"/>
      <c r="D132" s="999"/>
      <c r="E132" s="261"/>
      <c r="F132" s="254" t="s">
        <v>516</v>
      </c>
      <c r="G132" s="1000" t="s">
        <v>607</v>
      </c>
      <c r="H132" s="1001"/>
      <c r="I132" s="205" t="s">
        <v>608</v>
      </c>
      <c r="J132" s="989"/>
      <c r="K132" s="992"/>
      <c r="L132" s="995"/>
      <c r="M132" s="205" t="s">
        <v>609</v>
      </c>
    </row>
    <row r="133" spans="1:13" ht="13.5" customHeight="1" x14ac:dyDescent="0.2">
      <c r="A133" s="277"/>
      <c r="B133" s="278"/>
      <c r="C133" s="278"/>
      <c r="D133" s="279"/>
      <c r="E133" s="280"/>
      <c r="F133" s="281"/>
      <c r="G133" s="281"/>
      <c r="H133" s="282"/>
      <c r="I133" s="212"/>
      <c r="J133" s="989"/>
      <c r="K133" s="992"/>
      <c r="L133" s="995"/>
      <c r="M133" s="212"/>
    </row>
    <row r="134" spans="1:13" ht="13.5" customHeight="1" x14ac:dyDescent="0.2">
      <c r="A134" s="997"/>
      <c r="B134" s="998"/>
      <c r="C134" s="998"/>
      <c r="D134" s="999"/>
      <c r="E134" s="1003" t="s">
        <v>610</v>
      </c>
      <c r="F134" s="1004"/>
      <c r="G134" s="1004"/>
      <c r="H134" s="1005"/>
      <c r="I134" s="220"/>
      <c r="J134" s="988" t="s">
        <v>263</v>
      </c>
      <c r="K134" s="991" t="s">
        <v>263</v>
      </c>
      <c r="L134" s="994"/>
      <c r="M134" s="220"/>
    </row>
    <row r="135" spans="1:13" ht="13.5" customHeight="1" x14ac:dyDescent="0.2">
      <c r="A135" s="277"/>
      <c r="B135" s="278"/>
      <c r="C135" s="278"/>
      <c r="D135" s="279"/>
      <c r="E135" s="280"/>
      <c r="F135" s="281"/>
      <c r="G135" s="281"/>
      <c r="H135" s="282"/>
      <c r="I135" s="212"/>
      <c r="J135" s="989"/>
      <c r="K135" s="992"/>
      <c r="L135" s="995"/>
      <c r="M135" s="212"/>
    </row>
    <row r="136" spans="1:13" ht="40.5" customHeight="1" x14ac:dyDescent="0.2">
      <c r="A136" s="997"/>
      <c r="B136" s="998"/>
      <c r="C136" s="998"/>
      <c r="D136" s="999"/>
      <c r="E136" s="1003" t="s">
        <v>611</v>
      </c>
      <c r="F136" s="1004"/>
      <c r="G136" s="1004"/>
      <c r="H136" s="1005"/>
      <c r="I136" s="220"/>
      <c r="J136" s="988" t="s">
        <v>263</v>
      </c>
      <c r="K136" s="991" t="s">
        <v>263</v>
      </c>
      <c r="L136" s="994"/>
      <c r="M136" s="220" t="s">
        <v>612</v>
      </c>
    </row>
    <row r="137" spans="1:13" ht="13.5" customHeight="1" x14ac:dyDescent="0.2">
      <c r="A137" s="265"/>
      <c r="B137" s="266"/>
      <c r="C137" s="266"/>
      <c r="D137" s="267"/>
      <c r="E137" s="268"/>
      <c r="F137" s="269"/>
      <c r="G137" s="269"/>
      <c r="H137" s="270"/>
      <c r="I137" s="253"/>
      <c r="J137" s="990"/>
      <c r="K137" s="993"/>
      <c r="L137" s="996"/>
      <c r="M137" s="253"/>
    </row>
    <row r="138" spans="1:13" ht="13.5" customHeight="1" x14ac:dyDescent="0.2">
      <c r="A138" s="1006" t="s">
        <v>613</v>
      </c>
      <c r="B138" s="1007"/>
      <c r="C138" s="1007"/>
      <c r="D138" s="1008"/>
      <c r="E138" s="1029" t="s">
        <v>614</v>
      </c>
      <c r="F138" s="1018"/>
      <c r="G138" s="1018"/>
      <c r="H138" s="1019"/>
      <c r="I138" s="220" t="s">
        <v>615</v>
      </c>
      <c r="J138" s="271" t="s">
        <v>263</v>
      </c>
      <c r="K138" s="272" t="s">
        <v>263</v>
      </c>
      <c r="L138" s="273"/>
      <c r="M138" s="1037" t="s">
        <v>616</v>
      </c>
    </row>
    <row r="139" spans="1:13" ht="13.5" customHeight="1" x14ac:dyDescent="0.2">
      <c r="A139" s="258"/>
      <c r="B139" s="259"/>
      <c r="C139" s="259"/>
      <c r="D139" s="260"/>
      <c r="E139" s="304"/>
      <c r="F139" s="305"/>
      <c r="G139" s="305"/>
      <c r="H139" s="306"/>
      <c r="I139" s="205"/>
      <c r="J139" s="262"/>
      <c r="K139" s="263"/>
      <c r="L139" s="264"/>
      <c r="M139" s="1038"/>
    </row>
    <row r="140" spans="1:13" ht="29.25" customHeight="1" x14ac:dyDescent="0.2">
      <c r="A140" s="258"/>
      <c r="B140" s="259"/>
      <c r="C140" s="259"/>
      <c r="D140" s="260"/>
      <c r="E140" s="1003" t="s">
        <v>617</v>
      </c>
      <c r="F140" s="1004"/>
      <c r="G140" s="1004"/>
      <c r="H140" s="1005"/>
      <c r="I140" s="212"/>
      <c r="J140" s="262" t="s">
        <v>263</v>
      </c>
      <c r="K140" s="263" t="s">
        <v>263</v>
      </c>
      <c r="L140" s="264" t="s">
        <v>263</v>
      </c>
      <c r="M140" s="1038"/>
    </row>
    <row r="141" spans="1:13" ht="13.5" customHeight="1" x14ac:dyDescent="0.2">
      <c r="A141" s="258"/>
      <c r="B141" s="259"/>
      <c r="C141" s="259"/>
      <c r="D141" s="260"/>
      <c r="E141" s="280"/>
      <c r="F141" s="281"/>
      <c r="G141" s="281"/>
      <c r="H141" s="282"/>
      <c r="I141" s="212"/>
      <c r="J141" s="283"/>
      <c r="K141" s="284"/>
      <c r="L141" s="285"/>
      <c r="M141" s="1038"/>
    </row>
    <row r="142" spans="1:13" ht="13.5" customHeight="1" x14ac:dyDescent="0.2">
      <c r="A142" s="1006" t="s">
        <v>618</v>
      </c>
      <c r="B142" s="1007"/>
      <c r="C142" s="1007"/>
      <c r="D142" s="1008"/>
      <c r="E142" s="1003" t="s">
        <v>619</v>
      </c>
      <c r="F142" s="1004"/>
      <c r="G142" s="1004"/>
      <c r="H142" s="1005"/>
      <c r="I142" s="220" t="s">
        <v>620</v>
      </c>
      <c r="J142" s="271" t="s">
        <v>263</v>
      </c>
      <c r="K142" s="272" t="s">
        <v>263</v>
      </c>
      <c r="L142" s="273"/>
      <c r="M142" s="220" t="s">
        <v>618</v>
      </c>
    </row>
    <row r="143" spans="1:13" ht="13.5" customHeight="1" x14ac:dyDescent="0.2">
      <c r="A143" s="997"/>
      <c r="B143" s="998"/>
      <c r="C143" s="998"/>
      <c r="D143" s="999"/>
      <c r="E143" s="261" t="s">
        <v>263</v>
      </c>
      <c r="F143" s="1000" t="s">
        <v>621</v>
      </c>
      <c r="G143" s="1000"/>
      <c r="H143" s="1001"/>
      <c r="I143" s="205"/>
      <c r="J143" s="262"/>
      <c r="K143" s="263"/>
      <c r="L143" s="264"/>
      <c r="M143" s="205"/>
    </row>
    <row r="144" spans="1:13" ht="13.5" customHeight="1" x14ac:dyDescent="0.2">
      <c r="A144" s="997"/>
      <c r="B144" s="998"/>
      <c r="C144" s="998"/>
      <c r="D144" s="999"/>
      <c r="E144" s="261" t="s">
        <v>263</v>
      </c>
      <c r="F144" s="1000" t="s">
        <v>622</v>
      </c>
      <c r="G144" s="1000"/>
      <c r="H144" s="1001"/>
      <c r="I144" s="205"/>
      <c r="J144" s="262"/>
      <c r="K144" s="263"/>
      <c r="L144" s="264"/>
      <c r="M144" s="205"/>
    </row>
    <row r="145" spans="1:13" ht="13.5" customHeight="1" x14ac:dyDescent="0.2">
      <c r="A145" s="997"/>
      <c r="B145" s="998"/>
      <c r="C145" s="998"/>
      <c r="D145" s="999"/>
      <c r="E145" s="261" t="s">
        <v>263</v>
      </c>
      <c r="F145" s="1000" t="s">
        <v>623</v>
      </c>
      <c r="G145" s="1000"/>
      <c r="H145" s="1001"/>
      <c r="I145" s="205"/>
      <c r="J145" s="262"/>
      <c r="K145" s="263"/>
      <c r="L145" s="264"/>
      <c r="M145" s="205"/>
    </row>
    <row r="146" spans="1:13" ht="13.5" customHeight="1" x14ac:dyDescent="0.2">
      <c r="A146" s="997"/>
      <c r="B146" s="998"/>
      <c r="C146" s="998"/>
      <c r="D146" s="999"/>
      <c r="E146" s="261" t="s">
        <v>263</v>
      </c>
      <c r="F146" s="1000" t="s">
        <v>624</v>
      </c>
      <c r="G146" s="1000"/>
      <c r="H146" s="1001"/>
      <c r="I146" s="205"/>
      <c r="J146" s="262"/>
      <c r="K146" s="263"/>
      <c r="L146" s="264"/>
      <c r="M146" s="205"/>
    </row>
    <row r="147" spans="1:13" ht="13.5" customHeight="1" x14ac:dyDescent="0.2">
      <c r="A147" s="997"/>
      <c r="B147" s="998"/>
      <c r="C147" s="998"/>
      <c r="D147" s="999"/>
      <c r="E147" s="261" t="s">
        <v>263</v>
      </c>
      <c r="F147" s="1000" t="s">
        <v>625</v>
      </c>
      <c r="G147" s="1000"/>
      <c r="H147" s="1001"/>
      <c r="I147" s="205"/>
      <c r="J147" s="262"/>
      <c r="K147" s="263"/>
      <c r="L147" s="264"/>
      <c r="M147" s="205"/>
    </row>
    <row r="148" spans="1:13" ht="13.5" customHeight="1" x14ac:dyDescent="0.2">
      <c r="A148" s="997"/>
      <c r="B148" s="998"/>
      <c r="C148" s="998"/>
      <c r="D148" s="999"/>
      <c r="E148" s="261" t="s">
        <v>263</v>
      </c>
      <c r="F148" s="1000" t="s">
        <v>626</v>
      </c>
      <c r="G148" s="1000"/>
      <c r="H148" s="1001"/>
      <c r="I148" s="205"/>
      <c r="J148" s="262"/>
      <c r="K148" s="263"/>
      <c r="L148" s="264"/>
      <c r="M148" s="205"/>
    </row>
    <row r="149" spans="1:13" ht="13.5" customHeight="1" x14ac:dyDescent="0.2">
      <c r="A149" s="258"/>
      <c r="B149" s="259"/>
      <c r="C149" s="259"/>
      <c r="D149" s="260"/>
      <c r="E149" s="261" t="s">
        <v>263</v>
      </c>
      <c r="F149" s="1018" t="s">
        <v>627</v>
      </c>
      <c r="G149" s="1018"/>
      <c r="H149" s="1019"/>
      <c r="I149" s="205"/>
      <c r="J149" s="262"/>
      <c r="K149" s="263"/>
      <c r="L149" s="264"/>
      <c r="M149" s="205"/>
    </row>
    <row r="150" spans="1:13" ht="13.5" customHeight="1" x14ac:dyDescent="0.2">
      <c r="A150" s="997"/>
      <c r="B150" s="998"/>
      <c r="C150" s="998"/>
      <c r="D150" s="999"/>
      <c r="E150" s="261" t="s">
        <v>263</v>
      </c>
      <c r="F150" s="1000" t="s">
        <v>628</v>
      </c>
      <c r="G150" s="1000"/>
      <c r="H150" s="1001"/>
      <c r="I150" s="205"/>
      <c r="J150" s="262"/>
      <c r="K150" s="263"/>
      <c r="L150" s="264"/>
      <c r="M150" s="205"/>
    </row>
    <row r="151" spans="1:13" ht="12.75" customHeight="1" x14ac:dyDescent="0.2">
      <c r="A151" s="307"/>
      <c r="B151" s="308"/>
      <c r="C151" s="308"/>
      <c r="D151" s="309"/>
      <c r="E151" s="268"/>
      <c r="F151" s="269"/>
      <c r="G151" s="269"/>
      <c r="H151" s="270"/>
      <c r="I151" s="253"/>
      <c r="J151" s="274"/>
      <c r="K151" s="275"/>
      <c r="L151" s="276"/>
      <c r="M151" s="253"/>
    </row>
    <row r="152" spans="1:13" ht="39.5" customHeight="1" x14ac:dyDescent="0.2">
      <c r="A152" s="1031" t="s">
        <v>629</v>
      </c>
      <c r="B152" s="1032"/>
      <c r="C152" s="1032"/>
      <c r="D152" s="1033"/>
      <c r="E152" s="1011" t="s">
        <v>630</v>
      </c>
      <c r="F152" s="1012"/>
      <c r="G152" s="1012"/>
      <c r="H152" s="1001"/>
      <c r="I152" s="616" t="s">
        <v>631</v>
      </c>
      <c r="J152" s="989" t="s">
        <v>263</v>
      </c>
      <c r="K152" s="992" t="s">
        <v>263</v>
      </c>
      <c r="L152" s="995"/>
      <c r="M152" s="616" t="s">
        <v>632</v>
      </c>
    </row>
    <row r="153" spans="1:13" ht="13.5" customHeight="1" x14ac:dyDescent="0.2">
      <c r="A153" s="277"/>
      <c r="B153" s="278"/>
      <c r="C153" s="278"/>
      <c r="D153" s="279"/>
      <c r="E153" s="268"/>
      <c r="F153" s="269"/>
      <c r="G153" s="269"/>
      <c r="H153" s="270"/>
      <c r="I153" s="253"/>
      <c r="J153" s="990"/>
      <c r="K153" s="993"/>
      <c r="L153" s="996"/>
      <c r="M153" s="253"/>
    </row>
    <row r="154" spans="1:13" ht="27" customHeight="1" x14ac:dyDescent="0.2">
      <c r="A154" s="997"/>
      <c r="B154" s="998"/>
      <c r="C154" s="998"/>
      <c r="D154" s="999"/>
      <c r="E154" s="1003" t="s">
        <v>633</v>
      </c>
      <c r="F154" s="1004"/>
      <c r="G154" s="1004"/>
      <c r="H154" s="1005"/>
      <c r="I154" s="220"/>
      <c r="J154" s="295" t="s">
        <v>263</v>
      </c>
      <c r="K154" s="296" t="s">
        <v>263</v>
      </c>
      <c r="L154" s="297"/>
      <c r="M154" s="220" t="s">
        <v>634</v>
      </c>
    </row>
    <row r="155" spans="1:13" ht="12" customHeight="1" x14ac:dyDescent="0.2">
      <c r="A155" s="258"/>
      <c r="B155" s="259"/>
      <c r="C155" s="259"/>
      <c r="D155" s="260"/>
      <c r="E155" s="261"/>
      <c r="F155" s="254"/>
      <c r="G155" s="254"/>
      <c r="H155" s="474"/>
      <c r="I155" s="205"/>
      <c r="J155" s="292"/>
      <c r="K155" s="293"/>
      <c r="L155" s="294"/>
      <c r="M155" s="205"/>
    </row>
    <row r="156" spans="1:13" ht="84" customHeight="1" x14ac:dyDescent="0.2">
      <c r="A156" s="258"/>
      <c r="B156" s="259"/>
      <c r="C156" s="259"/>
      <c r="D156" s="260"/>
      <c r="E156" s="1013" t="s">
        <v>635</v>
      </c>
      <c r="F156" s="1014"/>
      <c r="G156" s="1014"/>
      <c r="H156" s="1015"/>
      <c r="I156" s="220" t="s">
        <v>636</v>
      </c>
      <c r="J156" s="295" t="s">
        <v>263</v>
      </c>
      <c r="K156" s="296" t="s">
        <v>263</v>
      </c>
      <c r="L156" s="297"/>
      <c r="M156" s="220"/>
    </row>
    <row r="157" spans="1:13" ht="18.75" customHeight="1" x14ac:dyDescent="0.2">
      <c r="A157" s="258"/>
      <c r="B157" s="259"/>
      <c r="C157" s="259"/>
      <c r="D157" s="260"/>
      <c r="E157" s="598"/>
      <c r="F157" s="599"/>
      <c r="G157" s="599" t="s">
        <v>516</v>
      </c>
      <c r="H157" s="600" t="s">
        <v>637</v>
      </c>
      <c r="I157" s="205"/>
      <c r="J157" s="292"/>
      <c r="K157" s="293"/>
      <c r="L157" s="294"/>
      <c r="M157" s="205"/>
    </row>
    <row r="158" spans="1:13" ht="17.25" customHeight="1" x14ac:dyDescent="0.2">
      <c r="A158" s="258"/>
      <c r="B158" s="259"/>
      <c r="C158" s="259"/>
      <c r="D158" s="260"/>
      <c r="E158" s="261"/>
      <c r="F158" s="254"/>
      <c r="G158" s="254" t="s">
        <v>550</v>
      </c>
      <c r="H158" s="1019" t="s">
        <v>638</v>
      </c>
      <c r="I158" s="205"/>
      <c r="J158" s="292"/>
      <c r="K158" s="293"/>
      <c r="L158" s="294"/>
      <c r="M158" s="205"/>
    </row>
    <row r="159" spans="1:13" ht="18" customHeight="1" x14ac:dyDescent="0.2">
      <c r="A159" s="258"/>
      <c r="B159" s="259"/>
      <c r="C159" s="259"/>
      <c r="D159" s="260"/>
      <c r="E159" s="261"/>
      <c r="F159" s="254"/>
      <c r="G159" s="254"/>
      <c r="H159" s="1019"/>
      <c r="I159" s="205"/>
      <c r="J159" s="292"/>
      <c r="K159" s="293"/>
      <c r="L159" s="294"/>
      <c r="M159" s="205"/>
    </row>
    <row r="160" spans="1:13" ht="23.25" customHeight="1" x14ac:dyDescent="0.2">
      <c r="A160" s="258"/>
      <c r="B160" s="259"/>
      <c r="C160" s="259"/>
      <c r="D160" s="260"/>
      <c r="E160" s="261"/>
      <c r="F160" s="254"/>
      <c r="G160" s="254"/>
      <c r="H160" s="1019"/>
      <c r="I160" s="205"/>
      <c r="J160" s="292"/>
      <c r="K160" s="293"/>
      <c r="L160" s="294"/>
      <c r="M160" s="205"/>
    </row>
    <row r="161" spans="1:13" ht="17.25" customHeight="1" x14ac:dyDescent="0.2">
      <c r="A161" s="522"/>
      <c r="B161" s="538"/>
      <c r="C161" s="538"/>
      <c r="D161" s="523"/>
      <c r="E161" s="524"/>
      <c r="F161" s="539"/>
      <c r="G161" s="539" t="s">
        <v>550</v>
      </c>
      <c r="H161" s="1019" t="s">
        <v>639</v>
      </c>
      <c r="I161" s="521"/>
      <c r="J161" s="292"/>
      <c r="K161" s="293"/>
      <c r="L161" s="294"/>
      <c r="M161" s="521"/>
    </row>
    <row r="162" spans="1:13" ht="11.25" customHeight="1" x14ac:dyDescent="0.2">
      <c r="A162" s="557"/>
      <c r="B162" s="562"/>
      <c r="C162" s="562"/>
      <c r="D162" s="559"/>
      <c r="E162" s="563"/>
      <c r="F162" s="564"/>
      <c r="G162" s="564"/>
      <c r="H162" s="1019"/>
      <c r="I162" s="568"/>
      <c r="J162" s="292"/>
      <c r="K162" s="293"/>
      <c r="L162" s="294"/>
      <c r="M162" s="568"/>
    </row>
    <row r="163" spans="1:13" ht="13.5" customHeight="1" x14ac:dyDescent="0.2">
      <c r="A163" s="557"/>
      <c r="B163" s="562"/>
      <c r="C163" s="562"/>
      <c r="D163" s="559"/>
      <c r="E163" s="563"/>
      <c r="F163" s="564"/>
      <c r="G163" s="564"/>
      <c r="H163" s="561"/>
      <c r="I163" s="568"/>
      <c r="J163" s="292"/>
      <c r="K163" s="293"/>
      <c r="L163" s="294"/>
      <c r="M163" s="568"/>
    </row>
    <row r="164" spans="1:13" ht="54" customHeight="1" x14ac:dyDescent="0.2">
      <c r="A164" s="1020" t="s">
        <v>640</v>
      </c>
      <c r="B164" s="1021"/>
      <c r="C164" s="1021"/>
      <c r="D164" s="1022"/>
      <c r="E164" s="1013" t="s">
        <v>641</v>
      </c>
      <c r="F164" s="1014"/>
      <c r="G164" s="1014"/>
      <c r="H164" s="1015"/>
      <c r="I164" s="220" t="s">
        <v>734</v>
      </c>
      <c r="J164" s="295" t="s">
        <v>263</v>
      </c>
      <c r="K164" s="296" t="s">
        <v>263</v>
      </c>
      <c r="L164" s="297"/>
      <c r="M164" s="220" t="s">
        <v>642</v>
      </c>
    </row>
    <row r="165" spans="1:13" ht="15.75" customHeight="1" x14ac:dyDescent="0.2">
      <c r="A165" s="258"/>
      <c r="B165" s="259"/>
      <c r="C165" s="259"/>
      <c r="D165" s="260"/>
      <c r="E165" s="598" t="s">
        <v>550</v>
      </c>
      <c r="F165" s="1014" t="s">
        <v>643</v>
      </c>
      <c r="G165" s="1014"/>
      <c r="H165" s="1015"/>
      <c r="I165" s="205"/>
      <c r="J165" s="292"/>
      <c r="K165" s="293"/>
      <c r="L165" s="294"/>
      <c r="M165" s="205"/>
    </row>
    <row r="166" spans="1:13" ht="15" customHeight="1" x14ac:dyDescent="0.2">
      <c r="A166" s="258"/>
      <c r="B166" s="259"/>
      <c r="C166" s="259"/>
      <c r="D166" s="260"/>
      <c r="E166" s="261" t="s">
        <v>263</v>
      </c>
      <c r="F166" s="1018" t="s">
        <v>644</v>
      </c>
      <c r="G166" s="1018"/>
      <c r="H166" s="1019"/>
      <c r="I166" s="205"/>
      <c r="J166" s="292"/>
      <c r="K166" s="293"/>
      <c r="L166" s="294"/>
      <c r="M166" s="205"/>
    </row>
    <row r="167" spans="1:13" ht="15" customHeight="1" x14ac:dyDescent="0.2">
      <c r="A167" s="258"/>
      <c r="B167" s="259"/>
      <c r="C167" s="259"/>
      <c r="D167" s="260"/>
      <c r="E167" s="261"/>
      <c r="F167" s="1018"/>
      <c r="G167" s="1018"/>
      <c r="H167" s="1019"/>
      <c r="I167" s="205"/>
      <c r="J167" s="292"/>
      <c r="K167" s="293"/>
      <c r="L167" s="294"/>
      <c r="M167" s="205"/>
    </row>
    <row r="168" spans="1:13" ht="18" customHeight="1" x14ac:dyDescent="0.2">
      <c r="A168" s="258"/>
      <c r="B168" s="259"/>
      <c r="C168" s="259"/>
      <c r="D168" s="260"/>
      <c r="E168" s="261" t="s">
        <v>263</v>
      </c>
      <c r="F168" s="1018" t="s">
        <v>645</v>
      </c>
      <c r="G168" s="1018"/>
      <c r="H168" s="1019"/>
      <c r="I168" s="205"/>
      <c r="J168" s="292"/>
      <c r="K168" s="293"/>
      <c r="L168" s="294"/>
      <c r="M168" s="205"/>
    </row>
    <row r="169" spans="1:13" ht="16.5" customHeight="1" x14ac:dyDescent="0.2">
      <c r="A169" s="258"/>
      <c r="B169" s="259"/>
      <c r="C169" s="259"/>
      <c r="D169" s="260"/>
      <c r="E169" s="261" t="s">
        <v>263</v>
      </c>
      <c r="F169" s="1018" t="s">
        <v>646</v>
      </c>
      <c r="G169" s="1018"/>
      <c r="H169" s="1019"/>
      <c r="I169" s="205"/>
      <c r="J169" s="292"/>
      <c r="K169" s="293"/>
      <c r="L169" s="294"/>
      <c r="M169" s="205"/>
    </row>
    <row r="170" spans="1:13" ht="11.25" customHeight="1" x14ac:dyDescent="0.2">
      <c r="A170" s="258"/>
      <c r="B170" s="259"/>
      <c r="C170" s="259"/>
      <c r="D170" s="260"/>
      <c r="E170" s="261"/>
      <c r="F170" s="1018"/>
      <c r="G170" s="1018"/>
      <c r="H170" s="1019"/>
      <c r="I170" s="205"/>
      <c r="J170" s="292"/>
      <c r="K170" s="293"/>
      <c r="L170" s="294"/>
      <c r="M170" s="205"/>
    </row>
    <row r="171" spans="1:13" ht="11.25" customHeight="1" x14ac:dyDescent="0.2">
      <c r="A171" s="258"/>
      <c r="B171" s="259"/>
      <c r="C171" s="259"/>
      <c r="D171" s="260"/>
      <c r="E171" s="261"/>
      <c r="F171" s="254"/>
      <c r="G171" s="254"/>
      <c r="H171" s="474"/>
      <c r="I171" s="205"/>
      <c r="J171" s="292"/>
      <c r="K171" s="293"/>
      <c r="L171" s="294"/>
      <c r="M171" s="205"/>
    </row>
    <row r="172" spans="1:13" ht="18" customHeight="1" x14ac:dyDescent="0.2">
      <c r="A172" s="258"/>
      <c r="B172" s="259"/>
      <c r="C172" s="259"/>
      <c r="D172" s="260"/>
      <c r="E172" s="598" t="s">
        <v>550</v>
      </c>
      <c r="F172" s="1014" t="s">
        <v>647</v>
      </c>
      <c r="G172" s="1014"/>
      <c r="H172" s="1015"/>
      <c r="I172" s="205"/>
      <c r="J172" s="292"/>
      <c r="K172" s="293"/>
      <c r="L172" s="294"/>
      <c r="M172" s="205"/>
    </row>
    <row r="173" spans="1:13" ht="20.25" customHeight="1" x14ac:dyDescent="0.2">
      <c r="A173" s="258"/>
      <c r="B173" s="259"/>
      <c r="C173" s="259"/>
      <c r="D173" s="260"/>
      <c r="E173" s="261" t="s">
        <v>263</v>
      </c>
      <c r="F173" s="1018" t="s">
        <v>648</v>
      </c>
      <c r="G173" s="1018"/>
      <c r="H173" s="1019"/>
      <c r="I173" s="205"/>
      <c r="J173" s="292"/>
      <c r="K173" s="293"/>
      <c r="L173" s="294"/>
      <c r="M173" s="205"/>
    </row>
    <row r="174" spans="1:13" ht="11.25" customHeight="1" x14ac:dyDescent="0.2">
      <c r="A174" s="258"/>
      <c r="B174" s="259"/>
      <c r="C174" s="259"/>
      <c r="D174" s="260"/>
      <c r="E174" s="261"/>
      <c r="F174" s="1018"/>
      <c r="G174" s="1018"/>
      <c r="H174" s="1019"/>
      <c r="I174" s="205"/>
      <c r="J174" s="292"/>
      <c r="K174" s="293"/>
      <c r="L174" s="294"/>
      <c r="M174" s="205"/>
    </row>
    <row r="175" spans="1:13" ht="11.25" customHeight="1" x14ac:dyDescent="0.2">
      <c r="A175" s="258"/>
      <c r="B175" s="259"/>
      <c r="C175" s="259"/>
      <c r="D175" s="260"/>
      <c r="E175" s="261"/>
      <c r="F175" s="1018"/>
      <c r="G175" s="1018"/>
      <c r="H175" s="1019"/>
      <c r="I175" s="205"/>
      <c r="J175" s="292"/>
      <c r="K175" s="293"/>
      <c r="L175" s="294"/>
      <c r="M175" s="205"/>
    </row>
    <row r="176" spans="1:13" ht="14.25" customHeight="1" x14ac:dyDescent="0.2">
      <c r="A176" s="258"/>
      <c r="B176" s="259"/>
      <c r="C176" s="259"/>
      <c r="D176" s="260"/>
      <c r="E176" s="261" t="s">
        <v>263</v>
      </c>
      <c r="F176" s="1018" t="s">
        <v>649</v>
      </c>
      <c r="G176" s="1018"/>
      <c r="H176" s="1019"/>
      <c r="I176" s="205"/>
      <c r="J176" s="292"/>
      <c r="K176" s="293"/>
      <c r="L176" s="294"/>
      <c r="M176" s="205"/>
    </row>
    <row r="177" spans="1:13" ht="18.75" customHeight="1" x14ac:dyDescent="0.2">
      <c r="A177" s="258"/>
      <c r="B177" s="259"/>
      <c r="C177" s="259"/>
      <c r="D177" s="260"/>
      <c r="E177" s="261" t="s">
        <v>263</v>
      </c>
      <c r="F177" s="1018" t="s">
        <v>650</v>
      </c>
      <c r="G177" s="1018"/>
      <c r="H177" s="1019"/>
      <c r="I177" s="205"/>
      <c r="J177" s="292"/>
      <c r="K177" s="293"/>
      <c r="L177" s="294"/>
      <c r="M177" s="205"/>
    </row>
    <row r="178" spans="1:13" ht="13.5" customHeight="1" x14ac:dyDescent="0.2">
      <c r="A178" s="258"/>
      <c r="B178" s="259"/>
      <c r="C178" s="259"/>
      <c r="D178" s="260"/>
      <c r="E178" s="479"/>
      <c r="F178" s="477"/>
      <c r="G178" s="477"/>
      <c r="H178" s="478"/>
      <c r="I178" s="225"/>
      <c r="J178" s="298"/>
      <c r="K178" s="299"/>
      <c r="L178" s="300"/>
      <c r="M178" s="225"/>
    </row>
    <row r="179" spans="1:13" ht="54.5" customHeight="1" x14ac:dyDescent="0.2">
      <c r="A179" s="258"/>
      <c r="B179" s="259"/>
      <c r="C179" s="259"/>
      <c r="D179" s="260"/>
      <c r="E179" s="1013" t="s">
        <v>752</v>
      </c>
      <c r="F179" s="1014"/>
      <c r="G179" s="1014"/>
      <c r="H179" s="1015"/>
      <c r="I179" s="205" t="s">
        <v>651</v>
      </c>
      <c r="J179" s="295" t="s">
        <v>263</v>
      </c>
      <c r="K179" s="296" t="s">
        <v>263</v>
      </c>
      <c r="L179" s="294"/>
      <c r="M179" s="205" t="s">
        <v>652</v>
      </c>
    </row>
    <row r="180" spans="1:13" ht="44.25" customHeight="1" x14ac:dyDescent="0.2">
      <c r="A180" s="258"/>
      <c r="B180" s="259"/>
      <c r="C180" s="259"/>
      <c r="D180" s="260"/>
      <c r="E180" s="261" t="s">
        <v>516</v>
      </c>
      <c r="F180" s="1018" t="s">
        <v>653</v>
      </c>
      <c r="G180" s="1018"/>
      <c r="H180" s="1019"/>
      <c r="I180" s="205"/>
      <c r="J180" s="292"/>
      <c r="K180" s="293"/>
      <c r="L180" s="294"/>
      <c r="M180" s="205"/>
    </row>
    <row r="181" spans="1:13" ht="42.75" customHeight="1" x14ac:dyDescent="0.2">
      <c r="A181" s="258"/>
      <c r="B181" s="259"/>
      <c r="C181" s="259"/>
      <c r="D181" s="260"/>
      <c r="E181" s="261" t="s">
        <v>516</v>
      </c>
      <c r="F181" s="1018" t="s">
        <v>654</v>
      </c>
      <c r="G181" s="1018"/>
      <c r="H181" s="1019"/>
      <c r="I181" s="205"/>
      <c r="J181" s="292"/>
      <c r="K181" s="293"/>
      <c r="L181" s="294"/>
      <c r="M181" s="205"/>
    </row>
    <row r="182" spans="1:13" ht="13.5" customHeight="1" x14ac:dyDescent="0.2">
      <c r="A182" s="258"/>
      <c r="B182" s="259"/>
      <c r="C182" s="259"/>
      <c r="D182" s="260"/>
      <c r="E182" s="479"/>
      <c r="F182" s="477"/>
      <c r="G182" s="477"/>
      <c r="H182" s="478"/>
      <c r="I182" s="225"/>
      <c r="J182" s="298"/>
      <c r="K182" s="299"/>
      <c r="L182" s="300"/>
      <c r="M182" s="225"/>
    </row>
    <row r="183" spans="1:13" ht="38.25" customHeight="1" x14ac:dyDescent="0.2">
      <c r="A183" s="258"/>
      <c r="B183" s="259"/>
      <c r="C183" s="259"/>
      <c r="D183" s="260"/>
      <c r="E183" s="1013" t="s">
        <v>655</v>
      </c>
      <c r="F183" s="1014"/>
      <c r="G183" s="1014"/>
      <c r="H183" s="1015"/>
      <c r="I183" s="291"/>
      <c r="J183" s="295" t="s">
        <v>263</v>
      </c>
      <c r="K183" s="296" t="s">
        <v>263</v>
      </c>
      <c r="L183" s="294"/>
      <c r="M183" s="205"/>
    </row>
    <row r="184" spans="1:13" ht="13.5" customHeight="1" x14ac:dyDescent="0.2">
      <c r="A184" s="307"/>
      <c r="B184" s="308"/>
      <c r="C184" s="308"/>
      <c r="D184" s="309"/>
      <c r="E184" s="479"/>
      <c r="F184" s="477"/>
      <c r="G184" s="477"/>
      <c r="H184" s="478"/>
      <c r="I184" s="225"/>
      <c r="J184" s="298"/>
      <c r="K184" s="299"/>
      <c r="L184" s="300"/>
      <c r="M184" s="225"/>
    </row>
    <row r="185" spans="1:13" ht="27.5" customHeight="1" x14ac:dyDescent="0.2">
      <c r="A185" s="1031" t="s">
        <v>656</v>
      </c>
      <c r="B185" s="1032"/>
      <c r="C185" s="1032"/>
      <c r="D185" s="1033"/>
      <c r="E185" s="1029" t="s">
        <v>657</v>
      </c>
      <c r="F185" s="1030"/>
      <c r="G185" s="1030"/>
      <c r="H185" s="1019"/>
      <c r="I185" s="616" t="s">
        <v>735</v>
      </c>
      <c r="J185" s="292" t="s">
        <v>263</v>
      </c>
      <c r="K185" s="293" t="s">
        <v>263</v>
      </c>
      <c r="L185" s="294"/>
      <c r="M185" s="616"/>
    </row>
    <row r="186" spans="1:13" ht="53.5" customHeight="1" x14ac:dyDescent="0.2">
      <c r="A186" s="258"/>
      <c r="B186" s="259"/>
      <c r="C186" s="259"/>
      <c r="D186" s="260"/>
      <c r="E186" s="623" t="s">
        <v>263</v>
      </c>
      <c r="F186" s="1014" t="s">
        <v>747</v>
      </c>
      <c r="G186" s="1014"/>
      <c r="H186" s="1015"/>
      <c r="I186" s="205"/>
      <c r="J186" s="292"/>
      <c r="K186" s="293"/>
      <c r="L186" s="294"/>
      <c r="M186" s="205" t="s">
        <v>745</v>
      </c>
    </row>
    <row r="187" spans="1:13" ht="46.5" customHeight="1" x14ac:dyDescent="0.2">
      <c r="A187" s="258"/>
      <c r="B187" s="259"/>
      <c r="C187" s="259"/>
      <c r="D187" s="260"/>
      <c r="E187" s="261"/>
      <c r="F187" s="254" t="s">
        <v>516</v>
      </c>
      <c r="G187" s="1018" t="s">
        <v>658</v>
      </c>
      <c r="H187" s="1019"/>
      <c r="I187" s="205"/>
      <c r="J187" s="292"/>
      <c r="K187" s="293"/>
      <c r="L187" s="294"/>
      <c r="M187" s="205"/>
    </row>
    <row r="188" spans="1:13" ht="15" customHeight="1" x14ac:dyDescent="0.2">
      <c r="A188" s="258"/>
      <c r="B188" s="259"/>
      <c r="C188" s="259"/>
      <c r="D188" s="260"/>
      <c r="E188" s="261"/>
      <c r="F188" s="254"/>
      <c r="G188" s="254"/>
      <c r="H188" s="474" t="s">
        <v>659</v>
      </c>
      <c r="I188" s="205"/>
      <c r="J188" s="292"/>
      <c r="K188" s="293"/>
      <c r="L188" s="294"/>
      <c r="M188" s="205"/>
    </row>
    <row r="189" spans="1:13" ht="15" customHeight="1" x14ac:dyDescent="0.2">
      <c r="A189" s="258"/>
      <c r="B189" s="259"/>
      <c r="C189" s="259"/>
      <c r="D189" s="260"/>
      <c r="E189" s="597"/>
      <c r="F189" s="608"/>
      <c r="G189" s="608"/>
      <c r="H189" s="594"/>
      <c r="I189" s="205"/>
      <c r="J189" s="292"/>
      <c r="K189" s="293"/>
      <c r="L189" s="294"/>
      <c r="M189" s="205"/>
    </row>
    <row r="190" spans="1:13" ht="36" customHeight="1" x14ac:dyDescent="0.2">
      <c r="A190" s="258"/>
      <c r="B190" s="259"/>
      <c r="C190" s="259"/>
      <c r="D190" s="260"/>
      <c r="E190" s="598" t="s">
        <v>263</v>
      </c>
      <c r="F190" s="1014" t="s">
        <v>660</v>
      </c>
      <c r="G190" s="1014"/>
      <c r="H190" s="1015"/>
      <c r="I190" s="205"/>
      <c r="J190" s="292"/>
      <c r="K190" s="293"/>
      <c r="L190" s="294"/>
      <c r="M190" s="205" t="s">
        <v>756</v>
      </c>
    </row>
    <row r="191" spans="1:13" ht="11.25" customHeight="1" x14ac:dyDescent="0.2">
      <c r="A191" s="258"/>
      <c r="B191" s="259"/>
      <c r="C191" s="259"/>
      <c r="D191" s="260"/>
      <c r="E191" s="479"/>
      <c r="F191" s="477"/>
      <c r="G191" s="477"/>
      <c r="H191" s="478"/>
      <c r="I191" s="205"/>
      <c r="J191" s="292"/>
      <c r="K191" s="293"/>
      <c r="L191" s="294"/>
      <c r="M191" s="205"/>
    </row>
    <row r="192" spans="1:13" ht="41" customHeight="1" x14ac:dyDescent="0.2">
      <c r="A192" s="258"/>
      <c r="B192" s="259"/>
      <c r="C192" s="259"/>
      <c r="D192" s="260"/>
      <c r="E192" s="261" t="s">
        <v>263</v>
      </c>
      <c r="F192" s="1018" t="s">
        <v>748</v>
      </c>
      <c r="G192" s="1018"/>
      <c r="H192" s="1019"/>
      <c r="I192" s="205"/>
      <c r="J192" s="292"/>
      <c r="K192" s="293"/>
      <c r="L192" s="294"/>
      <c r="M192" s="205" t="s">
        <v>652</v>
      </c>
    </row>
    <row r="193" spans="1:13" ht="11.25" customHeight="1" x14ac:dyDescent="0.2">
      <c r="A193" s="258"/>
      <c r="B193" s="259"/>
      <c r="C193" s="259"/>
      <c r="D193" s="260"/>
      <c r="E193" s="261"/>
      <c r="F193" s="254"/>
      <c r="G193" s="254"/>
      <c r="H193" s="474"/>
      <c r="I193" s="205"/>
      <c r="J193" s="292"/>
      <c r="K193" s="293"/>
      <c r="L193" s="294"/>
      <c r="M193" s="205"/>
    </row>
    <row r="194" spans="1:13" ht="40.5" customHeight="1" x14ac:dyDescent="0.2">
      <c r="A194" s="1006" t="s">
        <v>736</v>
      </c>
      <c r="B194" s="1007"/>
      <c r="C194" s="1007"/>
      <c r="D194" s="1008"/>
      <c r="E194" s="1013" t="s">
        <v>749</v>
      </c>
      <c r="F194" s="1014"/>
      <c r="G194" s="1014"/>
      <c r="H194" s="1015"/>
      <c r="I194" s="634" t="s">
        <v>742</v>
      </c>
      <c r="J194" s="295"/>
      <c r="K194" s="491"/>
      <c r="L194" s="297"/>
      <c r="M194" s="634"/>
    </row>
    <row r="195" spans="1:13" ht="13.5" customHeight="1" x14ac:dyDescent="0.2">
      <c r="A195" s="631"/>
      <c r="B195" s="633"/>
      <c r="C195" s="633"/>
      <c r="D195" s="632"/>
      <c r="E195" s="630"/>
      <c r="F195" s="492"/>
      <c r="G195" s="492"/>
      <c r="H195" s="493"/>
      <c r="I195" s="225"/>
      <c r="J195" s="298"/>
      <c r="K195" s="586"/>
      <c r="L195" s="300"/>
      <c r="M195" s="225"/>
    </row>
    <row r="196" spans="1:13" ht="35" customHeight="1" x14ac:dyDescent="0.2">
      <c r="A196" s="997"/>
      <c r="B196" s="1002"/>
      <c r="C196" s="1002"/>
      <c r="D196" s="999"/>
      <c r="E196" s="1003" t="s">
        <v>737</v>
      </c>
      <c r="F196" s="1004"/>
      <c r="G196" s="1004"/>
      <c r="H196" s="1005"/>
      <c r="I196" s="634" t="s">
        <v>738</v>
      </c>
      <c r="J196" s="295" t="s">
        <v>743</v>
      </c>
      <c r="K196" s="491" t="s">
        <v>743</v>
      </c>
      <c r="L196" s="297"/>
      <c r="M196" s="634" t="s">
        <v>739</v>
      </c>
    </row>
    <row r="197" spans="1:13" ht="14" customHeight="1" x14ac:dyDescent="0.2">
      <c r="A197" s="557"/>
      <c r="B197" s="558"/>
      <c r="C197" s="558"/>
      <c r="D197" s="559"/>
      <c r="E197" s="563"/>
      <c r="F197" s="560"/>
      <c r="G197" s="560"/>
      <c r="H197" s="561"/>
      <c r="I197" s="568"/>
      <c r="J197" s="292"/>
      <c r="K197" s="585"/>
      <c r="L197" s="294"/>
      <c r="M197" s="568"/>
    </row>
    <row r="198" spans="1:13" ht="54.5" customHeight="1" x14ac:dyDescent="0.2">
      <c r="A198" s="1006" t="s">
        <v>661</v>
      </c>
      <c r="B198" s="1007"/>
      <c r="C198" s="1007"/>
      <c r="D198" s="1008"/>
      <c r="E198" s="1034" t="s">
        <v>662</v>
      </c>
      <c r="F198" s="1035"/>
      <c r="G198" s="1035"/>
      <c r="H198" s="1036"/>
      <c r="I198" s="626" t="s">
        <v>757</v>
      </c>
      <c r="J198" s="295" t="s">
        <v>263</v>
      </c>
      <c r="K198" s="491" t="s">
        <v>267</v>
      </c>
      <c r="L198" s="476"/>
      <c r="M198" s="475"/>
    </row>
    <row r="199" spans="1:13" ht="13.5" customHeight="1" x14ac:dyDescent="0.2">
      <c r="A199" s="277"/>
      <c r="B199" s="278"/>
      <c r="C199" s="278"/>
      <c r="D199" s="279"/>
      <c r="E199" s="280"/>
      <c r="F199" s="254"/>
      <c r="G199" s="254"/>
      <c r="H199" s="474"/>
      <c r="I199" s="212"/>
      <c r="J199" s="283"/>
      <c r="K199" s="311"/>
      <c r="L199" s="285"/>
      <c r="M199" s="212"/>
    </row>
    <row r="200" spans="1:13" ht="106.5" customHeight="1" x14ac:dyDescent="0.2">
      <c r="A200" s="277"/>
      <c r="B200" s="278"/>
      <c r="C200" s="278"/>
      <c r="D200" s="279"/>
      <c r="E200" s="1034" t="s">
        <v>663</v>
      </c>
      <c r="F200" s="1035"/>
      <c r="G200" s="1035"/>
      <c r="H200" s="1036"/>
      <c r="I200" s="220" t="s">
        <v>664</v>
      </c>
      <c r="J200" s="295" t="s">
        <v>263</v>
      </c>
      <c r="K200" s="491" t="s">
        <v>263</v>
      </c>
      <c r="L200" s="476"/>
      <c r="M200" s="475"/>
    </row>
    <row r="201" spans="1:13" ht="13.5" customHeight="1" x14ac:dyDescent="0.2">
      <c r="A201" s="277"/>
      <c r="B201" s="278"/>
      <c r="C201" s="278"/>
      <c r="D201" s="279"/>
      <c r="E201" s="609"/>
      <c r="F201" s="610"/>
      <c r="G201" s="610"/>
      <c r="H201" s="611"/>
      <c r="I201" s="225"/>
      <c r="J201" s="298"/>
      <c r="K201" s="586"/>
      <c r="L201" s="276"/>
      <c r="M201" s="253"/>
    </row>
    <row r="202" spans="1:13" ht="40.5" customHeight="1" x14ac:dyDescent="0.2">
      <c r="A202" s="1006" t="s">
        <v>665</v>
      </c>
      <c r="B202" s="1007"/>
      <c r="C202" s="1007"/>
      <c r="D202" s="1008"/>
      <c r="E202" s="1003" t="s">
        <v>666</v>
      </c>
      <c r="F202" s="1004"/>
      <c r="G202" s="1004"/>
      <c r="H202" s="1005"/>
      <c r="I202" s="220" t="s">
        <v>667</v>
      </c>
      <c r="J202" s="271" t="s">
        <v>263</v>
      </c>
      <c r="K202" s="313" t="s">
        <v>263</v>
      </c>
      <c r="L202" s="273"/>
      <c r="M202" s="220" t="s">
        <v>668</v>
      </c>
    </row>
    <row r="203" spans="1:13" ht="13.5" customHeight="1" x14ac:dyDescent="0.2">
      <c r="A203" s="277"/>
      <c r="B203" s="278"/>
      <c r="C203" s="278"/>
      <c r="D203" s="279"/>
      <c r="E203" s="268"/>
      <c r="F203" s="269"/>
      <c r="G203" s="269"/>
      <c r="H203" s="270"/>
      <c r="I203" s="253"/>
      <c r="J203" s="274"/>
      <c r="K203" s="312"/>
      <c r="L203" s="276"/>
      <c r="M203" s="253"/>
    </row>
    <row r="204" spans="1:13" ht="54" customHeight="1" x14ac:dyDescent="0.2">
      <c r="A204" s="997"/>
      <c r="B204" s="998"/>
      <c r="C204" s="998"/>
      <c r="D204" s="999"/>
      <c r="E204" s="1003" t="s">
        <v>669</v>
      </c>
      <c r="F204" s="1004"/>
      <c r="G204" s="1004"/>
      <c r="H204" s="1005"/>
      <c r="I204" s="220"/>
      <c r="J204" s="271" t="s">
        <v>263</v>
      </c>
      <c r="K204" s="313" t="s">
        <v>263</v>
      </c>
      <c r="L204" s="273"/>
      <c r="M204" s="220" t="s">
        <v>670</v>
      </c>
    </row>
    <row r="205" spans="1:13" ht="13.5" customHeight="1" x14ac:dyDescent="0.2">
      <c r="A205" s="265"/>
      <c r="B205" s="266"/>
      <c r="C205" s="266"/>
      <c r="D205" s="267"/>
      <c r="E205" s="268"/>
      <c r="F205" s="269"/>
      <c r="G205" s="269"/>
      <c r="H205" s="270"/>
      <c r="I205" s="253"/>
      <c r="J205" s="274"/>
      <c r="K205" s="312"/>
      <c r="L205" s="276"/>
      <c r="M205" s="253"/>
    </row>
    <row r="206" spans="1:13" ht="13.5" customHeight="1" x14ac:dyDescent="0.2">
      <c r="A206" s="997" t="s">
        <v>671</v>
      </c>
      <c r="B206" s="1002"/>
      <c r="C206" s="1002"/>
      <c r="D206" s="999"/>
      <c r="E206" s="1011" t="s">
        <v>672</v>
      </c>
      <c r="F206" s="1012"/>
      <c r="G206" s="1012"/>
      <c r="H206" s="1001"/>
      <c r="I206" s="521" t="s">
        <v>673</v>
      </c>
      <c r="J206" s="525" t="s">
        <v>263</v>
      </c>
      <c r="K206" s="540" t="s">
        <v>263</v>
      </c>
      <c r="L206" s="526"/>
      <c r="M206" s="1024" t="s">
        <v>674</v>
      </c>
    </row>
    <row r="207" spans="1:13" ht="13.5" customHeight="1" x14ac:dyDescent="0.2">
      <c r="A207" s="595"/>
      <c r="B207" s="607"/>
      <c r="C207" s="607"/>
      <c r="D207" s="596"/>
      <c r="E207" s="280"/>
      <c r="F207" s="612"/>
      <c r="G207" s="612"/>
      <c r="H207" s="282"/>
      <c r="I207" s="212"/>
      <c r="J207" s="283"/>
      <c r="K207" s="613"/>
      <c r="L207" s="285"/>
      <c r="M207" s="1024"/>
    </row>
    <row r="208" spans="1:13" ht="34.5" customHeight="1" x14ac:dyDescent="0.2">
      <c r="A208" s="1006" t="s">
        <v>675</v>
      </c>
      <c r="B208" s="1007"/>
      <c r="C208" s="1007"/>
      <c r="D208" s="1008"/>
      <c r="E208" s="1003" t="s">
        <v>676</v>
      </c>
      <c r="F208" s="1004"/>
      <c r="G208" s="1004"/>
      <c r="H208" s="1005"/>
      <c r="I208" s="1009" t="s">
        <v>677</v>
      </c>
      <c r="J208" s="988" t="s">
        <v>263</v>
      </c>
      <c r="K208" s="991" t="s">
        <v>263</v>
      </c>
      <c r="L208" s="994"/>
      <c r="M208" s="1023" t="s">
        <v>678</v>
      </c>
    </row>
    <row r="209" spans="1:13" ht="13.5" customHeight="1" x14ac:dyDescent="0.2">
      <c r="A209" s="997"/>
      <c r="B209" s="1002"/>
      <c r="C209" s="1002"/>
      <c r="D209" s="999"/>
      <c r="E209" s="620"/>
      <c r="F209" s="1012" t="s">
        <v>679</v>
      </c>
      <c r="G209" s="1012"/>
      <c r="H209" s="1001"/>
      <c r="I209" s="1010"/>
      <c r="J209" s="989"/>
      <c r="K209" s="992"/>
      <c r="L209" s="995"/>
      <c r="M209" s="1024"/>
    </row>
    <row r="210" spans="1:13" ht="13.5" customHeight="1" x14ac:dyDescent="0.2">
      <c r="A210" s="997"/>
      <c r="B210" s="1002"/>
      <c r="C210" s="1002"/>
      <c r="D210" s="999"/>
      <c r="E210" s="620"/>
      <c r="F210" s="1012" t="s">
        <v>680</v>
      </c>
      <c r="G210" s="1012"/>
      <c r="H210" s="1001"/>
      <c r="I210" s="1010"/>
      <c r="J210" s="989"/>
      <c r="K210" s="992"/>
      <c r="L210" s="995"/>
      <c r="M210" s="1024"/>
    </row>
    <row r="211" spans="1:13" ht="13.5" customHeight="1" x14ac:dyDescent="0.2">
      <c r="A211" s="997"/>
      <c r="B211" s="1002"/>
      <c r="C211" s="1002"/>
      <c r="D211" s="999"/>
      <c r="E211" s="620"/>
      <c r="F211" s="1012" t="s">
        <v>681</v>
      </c>
      <c r="G211" s="1012"/>
      <c r="H211" s="1001"/>
      <c r="I211" s="1010"/>
      <c r="J211" s="989"/>
      <c r="K211" s="992"/>
      <c r="L211" s="995"/>
      <c r="M211" s="616"/>
    </row>
    <row r="212" spans="1:13" ht="27" customHeight="1" x14ac:dyDescent="0.2">
      <c r="A212" s="997"/>
      <c r="B212" s="1002"/>
      <c r="C212" s="1002"/>
      <c r="D212" s="999"/>
      <c r="E212" s="620"/>
      <c r="F212" s="1012" t="s">
        <v>682</v>
      </c>
      <c r="G212" s="1012"/>
      <c r="H212" s="1001"/>
      <c r="I212" s="1010"/>
      <c r="J212" s="989"/>
      <c r="K212" s="992"/>
      <c r="L212" s="995"/>
      <c r="M212" s="616"/>
    </row>
    <row r="213" spans="1:13" ht="13.5" customHeight="1" x14ac:dyDescent="0.2">
      <c r="A213" s="595"/>
      <c r="B213" s="607"/>
      <c r="C213" s="607"/>
      <c r="D213" s="596"/>
      <c r="E213" s="268"/>
      <c r="F213" s="269"/>
      <c r="G213" s="269"/>
      <c r="H213" s="270"/>
      <c r="I213" s="253"/>
      <c r="J213" s="990"/>
      <c r="K213" s="993"/>
      <c r="L213" s="996"/>
      <c r="M213" s="253"/>
    </row>
    <row r="214" spans="1:13" ht="30.75" customHeight="1" x14ac:dyDescent="0.2">
      <c r="A214" s="997"/>
      <c r="B214" s="998"/>
      <c r="C214" s="998"/>
      <c r="D214" s="999"/>
      <c r="E214" s="1011" t="s">
        <v>683</v>
      </c>
      <c r="F214" s="1012"/>
      <c r="G214" s="1012"/>
      <c r="H214" s="1001"/>
      <c r="I214" s="616"/>
      <c r="J214" s="989" t="s">
        <v>263</v>
      </c>
      <c r="K214" s="992" t="s">
        <v>263</v>
      </c>
      <c r="L214" s="995" t="s">
        <v>263</v>
      </c>
      <c r="M214" s="205"/>
    </row>
    <row r="215" spans="1:13" ht="13.5" customHeight="1" x14ac:dyDescent="0.2">
      <c r="A215" s="258"/>
      <c r="B215" s="259"/>
      <c r="C215" s="259"/>
      <c r="D215" s="260"/>
      <c r="E215" s="268"/>
      <c r="F215" s="269"/>
      <c r="G215" s="269"/>
      <c r="H215" s="270"/>
      <c r="I215" s="253"/>
      <c r="J215" s="990"/>
      <c r="K215" s="993"/>
      <c r="L215" s="996"/>
      <c r="M215" s="212"/>
    </row>
    <row r="216" spans="1:13" ht="13.5" customHeight="1" x14ac:dyDescent="0.2">
      <c r="A216" s="997"/>
      <c r="B216" s="998"/>
      <c r="C216" s="998"/>
      <c r="D216" s="999"/>
      <c r="E216" s="1003" t="s">
        <v>684</v>
      </c>
      <c r="F216" s="1004"/>
      <c r="G216" s="1004"/>
      <c r="H216" s="1005"/>
      <c r="I216" s="220"/>
      <c r="J216" s="295" t="s">
        <v>263</v>
      </c>
      <c r="K216" s="296" t="s">
        <v>263</v>
      </c>
      <c r="L216" s="297" t="s">
        <v>263</v>
      </c>
      <c r="M216" s="205"/>
    </row>
    <row r="217" spans="1:13" ht="13.5" customHeight="1" x14ac:dyDescent="0.2">
      <c r="A217" s="307"/>
      <c r="B217" s="308"/>
      <c r="C217" s="308"/>
      <c r="D217" s="309"/>
      <c r="E217" s="479"/>
      <c r="F217" s="477"/>
      <c r="G217" s="477"/>
      <c r="H217" s="478"/>
      <c r="I217" s="225"/>
      <c r="J217" s="298"/>
      <c r="K217" s="299"/>
      <c r="L217" s="300"/>
      <c r="M217" s="225"/>
    </row>
    <row r="218" spans="1:13" ht="54" customHeight="1" x14ac:dyDescent="0.2">
      <c r="A218" s="997" t="s">
        <v>700</v>
      </c>
      <c r="B218" s="998"/>
      <c r="C218" s="998"/>
      <c r="D218" s="999"/>
      <c r="E218" s="1011" t="s">
        <v>701</v>
      </c>
      <c r="F218" s="1000"/>
      <c r="G218" s="1000"/>
      <c r="H218" s="1001"/>
      <c r="I218" s="1023" t="s">
        <v>702</v>
      </c>
      <c r="J218" s="989" t="s">
        <v>263</v>
      </c>
      <c r="K218" s="992" t="s">
        <v>263</v>
      </c>
      <c r="L218" s="995" t="s">
        <v>263</v>
      </c>
      <c r="M218" s="1010" t="s">
        <v>703</v>
      </c>
    </row>
    <row r="219" spans="1:13" ht="40.5" customHeight="1" x14ac:dyDescent="0.2">
      <c r="A219" s="997"/>
      <c r="B219" s="998"/>
      <c r="C219" s="998"/>
      <c r="D219" s="999"/>
      <c r="E219" s="563" t="s">
        <v>516</v>
      </c>
      <c r="F219" s="1000" t="s">
        <v>704</v>
      </c>
      <c r="G219" s="1000"/>
      <c r="H219" s="1001"/>
      <c r="I219" s="1024"/>
      <c r="J219" s="989"/>
      <c r="K219" s="992"/>
      <c r="L219" s="995"/>
      <c r="M219" s="1010"/>
    </row>
    <row r="220" spans="1:13" ht="13.5" customHeight="1" x14ac:dyDescent="0.2">
      <c r="A220" s="997"/>
      <c r="B220" s="998"/>
      <c r="C220" s="998"/>
      <c r="D220" s="999"/>
      <c r="E220" s="563"/>
      <c r="F220" s="560" t="s">
        <v>500</v>
      </c>
      <c r="G220" s="1000" t="s">
        <v>705</v>
      </c>
      <c r="H220" s="1001"/>
      <c r="I220" s="568"/>
      <c r="J220" s="989"/>
      <c r="K220" s="992"/>
      <c r="L220" s="995"/>
      <c r="M220" s="568"/>
    </row>
    <row r="221" spans="1:13" ht="13.5" customHeight="1" x14ac:dyDescent="0.2">
      <c r="A221" s="557"/>
      <c r="B221" s="558"/>
      <c r="C221" s="558"/>
      <c r="D221" s="559"/>
      <c r="E221" s="268"/>
      <c r="F221" s="269"/>
      <c r="G221" s="269"/>
      <c r="H221" s="270"/>
      <c r="I221" s="253"/>
      <c r="J221" s="990"/>
      <c r="K221" s="993"/>
      <c r="L221" s="996"/>
      <c r="M221" s="212"/>
    </row>
    <row r="222" spans="1:13" ht="27" customHeight="1" x14ac:dyDescent="0.2">
      <c r="A222" s="997"/>
      <c r="B222" s="998"/>
      <c r="C222" s="998"/>
      <c r="D222" s="999"/>
      <c r="E222" s="1003" t="s">
        <v>706</v>
      </c>
      <c r="F222" s="1004"/>
      <c r="G222" s="1004"/>
      <c r="H222" s="1005"/>
      <c r="I222" s="220"/>
      <c r="J222" s="988" t="s">
        <v>263</v>
      </c>
      <c r="K222" s="991" t="s">
        <v>263</v>
      </c>
      <c r="L222" s="994" t="s">
        <v>263</v>
      </c>
      <c r="M222" s="314"/>
    </row>
    <row r="223" spans="1:13" ht="13.5" customHeight="1" x14ac:dyDescent="0.2">
      <c r="A223" s="997"/>
      <c r="B223" s="998"/>
      <c r="C223" s="998"/>
      <c r="D223" s="999"/>
      <c r="E223" s="563"/>
      <c r="F223" s="560" t="s">
        <v>500</v>
      </c>
      <c r="G223" s="1000" t="s">
        <v>707</v>
      </c>
      <c r="H223" s="1001"/>
      <c r="I223" s="568"/>
      <c r="J223" s="989"/>
      <c r="K223" s="992"/>
      <c r="L223" s="995"/>
      <c r="M223" s="568"/>
    </row>
    <row r="224" spans="1:13" ht="13.5" customHeight="1" x14ac:dyDescent="0.2">
      <c r="A224" s="277"/>
      <c r="B224" s="278"/>
      <c r="C224" s="278"/>
      <c r="D224" s="279"/>
      <c r="E224" s="268"/>
      <c r="F224" s="269"/>
      <c r="G224" s="269"/>
      <c r="H224" s="270"/>
      <c r="I224" s="253"/>
      <c r="J224" s="990"/>
      <c r="K224" s="993"/>
      <c r="L224" s="996"/>
      <c r="M224" s="212"/>
    </row>
    <row r="225" spans="1:13" ht="32.25" customHeight="1" x14ac:dyDescent="0.2">
      <c r="A225" s="997"/>
      <c r="B225" s="1002"/>
      <c r="C225" s="1002"/>
      <c r="D225" s="999"/>
      <c r="E225" s="1003" t="s">
        <v>708</v>
      </c>
      <c r="F225" s="1004"/>
      <c r="G225" s="1004"/>
      <c r="H225" s="1005"/>
      <c r="I225" s="220"/>
      <c r="J225" s="295" t="s">
        <v>263</v>
      </c>
      <c r="K225" s="296" t="s">
        <v>263</v>
      </c>
      <c r="L225" s="297" t="s">
        <v>263</v>
      </c>
      <c r="M225" s="568" t="s">
        <v>709</v>
      </c>
    </row>
    <row r="226" spans="1:13" ht="13.5" customHeight="1" x14ac:dyDescent="0.2">
      <c r="A226" s="265"/>
      <c r="B226" s="266"/>
      <c r="C226" s="266"/>
      <c r="D226" s="267"/>
      <c r="E226" s="268"/>
      <c r="F226" s="269"/>
      <c r="G226" s="269"/>
      <c r="H226" s="270"/>
      <c r="I226" s="253"/>
      <c r="J226" s="298"/>
      <c r="K226" s="586"/>
      <c r="L226" s="300"/>
      <c r="M226" s="253"/>
    </row>
    <row r="227" spans="1:13" ht="41" customHeight="1" x14ac:dyDescent="0.2">
      <c r="A227" s="1020" t="s">
        <v>685</v>
      </c>
      <c r="B227" s="1021"/>
      <c r="C227" s="1021"/>
      <c r="D227" s="1022"/>
      <c r="E227" s="1013" t="s">
        <v>686</v>
      </c>
      <c r="F227" s="1014"/>
      <c r="G227" s="1014"/>
      <c r="H227" s="1015"/>
      <c r="I227" s="220" t="s">
        <v>740</v>
      </c>
      <c r="J227" s="271" t="s">
        <v>263</v>
      </c>
      <c r="K227" s="313" t="s">
        <v>263</v>
      </c>
      <c r="L227" s="297"/>
      <c r="M227" s="220" t="s">
        <v>745</v>
      </c>
    </row>
    <row r="228" spans="1:13" ht="40.5" customHeight="1" x14ac:dyDescent="0.2">
      <c r="A228" s="258"/>
      <c r="B228" s="259"/>
      <c r="C228" s="259"/>
      <c r="D228" s="260"/>
      <c r="E228" s="261" t="s">
        <v>516</v>
      </c>
      <c r="F228" s="1018" t="s">
        <v>687</v>
      </c>
      <c r="G228" s="1018"/>
      <c r="H228" s="1019"/>
      <c r="I228" s="205"/>
      <c r="J228" s="292"/>
      <c r="K228" s="293"/>
      <c r="L228" s="294"/>
      <c r="M228" s="205"/>
    </row>
    <row r="229" spans="1:13" ht="13.5" customHeight="1" x14ac:dyDescent="0.2">
      <c r="A229" s="258"/>
      <c r="B229" s="259"/>
      <c r="C229" s="259"/>
      <c r="D229" s="260"/>
      <c r="E229" s="261"/>
      <c r="F229" s="254"/>
      <c r="G229" s="1016" t="s">
        <v>688</v>
      </c>
      <c r="H229" s="1017"/>
      <c r="I229" s="205"/>
      <c r="J229" s="292"/>
      <c r="K229" s="293"/>
      <c r="L229" s="294"/>
      <c r="M229" s="205"/>
    </row>
    <row r="230" spans="1:13" ht="40.5" customHeight="1" x14ac:dyDescent="0.2">
      <c r="A230" s="258"/>
      <c r="B230" s="259"/>
      <c r="C230" s="259"/>
      <c r="D230" s="260"/>
      <c r="E230" s="261" t="s">
        <v>516</v>
      </c>
      <c r="F230" s="1018" t="s">
        <v>689</v>
      </c>
      <c r="G230" s="1018"/>
      <c r="H230" s="1019"/>
      <c r="I230" s="205"/>
      <c r="J230" s="292"/>
      <c r="K230" s="293"/>
      <c r="L230" s="294"/>
      <c r="M230" s="205"/>
    </row>
    <row r="231" spans="1:13" ht="13.5" customHeight="1" x14ac:dyDescent="0.2">
      <c r="A231" s="258"/>
      <c r="B231" s="259"/>
      <c r="C231" s="259"/>
      <c r="D231" s="260"/>
      <c r="E231" s="479"/>
      <c r="F231" s="477"/>
      <c r="G231" s="477"/>
      <c r="H231" s="478"/>
      <c r="I231" s="225"/>
      <c r="J231" s="298"/>
      <c r="K231" s="299"/>
      <c r="L231" s="300"/>
      <c r="M231" s="225"/>
    </row>
    <row r="232" spans="1:13" ht="27" customHeight="1" x14ac:dyDescent="0.2">
      <c r="A232" s="258"/>
      <c r="B232" s="259"/>
      <c r="C232" s="259"/>
      <c r="D232" s="260"/>
      <c r="E232" s="1013" t="s">
        <v>741</v>
      </c>
      <c r="F232" s="1014"/>
      <c r="G232" s="1014"/>
      <c r="H232" s="1015"/>
      <c r="I232" s="205"/>
      <c r="J232" s="271" t="s">
        <v>263</v>
      </c>
      <c r="K232" s="313" t="s">
        <v>263</v>
      </c>
      <c r="L232" s="294"/>
      <c r="M232" s="205" t="s">
        <v>690</v>
      </c>
    </row>
    <row r="233" spans="1:13" ht="20.25" customHeight="1" x14ac:dyDescent="0.2">
      <c r="A233" s="258"/>
      <c r="B233" s="259"/>
      <c r="C233" s="259"/>
      <c r="D233" s="260"/>
      <c r="E233" s="261" t="s">
        <v>263</v>
      </c>
      <c r="F233" s="1018" t="s">
        <v>691</v>
      </c>
      <c r="G233" s="1018"/>
      <c r="H233" s="1019"/>
      <c r="I233" s="205"/>
      <c r="J233" s="292"/>
      <c r="K233" s="293"/>
      <c r="L233" s="294"/>
      <c r="M233" s="205"/>
    </row>
    <row r="234" spans="1:13" ht="29.25" customHeight="1" x14ac:dyDescent="0.2">
      <c r="A234" s="258"/>
      <c r="B234" s="259"/>
      <c r="C234" s="259"/>
      <c r="D234" s="260"/>
      <c r="E234" s="261" t="s">
        <v>263</v>
      </c>
      <c r="F234" s="1018" t="s">
        <v>692</v>
      </c>
      <c r="G234" s="1018"/>
      <c r="H234" s="1019"/>
      <c r="I234" s="205"/>
      <c r="J234" s="292"/>
      <c r="K234" s="293"/>
      <c r="L234" s="294"/>
      <c r="M234" s="205"/>
    </row>
    <row r="235" spans="1:13" ht="21.75" customHeight="1" x14ac:dyDescent="0.2">
      <c r="A235" s="258"/>
      <c r="B235" s="259"/>
      <c r="C235" s="259"/>
      <c r="D235" s="260"/>
      <c r="E235" s="261" t="s">
        <v>263</v>
      </c>
      <c r="F235" s="1018" t="s">
        <v>693</v>
      </c>
      <c r="G235" s="1018"/>
      <c r="H235" s="1019"/>
      <c r="I235" s="205"/>
      <c r="J235" s="292"/>
      <c r="K235" s="293"/>
      <c r="L235" s="294"/>
      <c r="M235" s="205"/>
    </row>
    <row r="236" spans="1:13" ht="19.5" customHeight="1" x14ac:dyDescent="0.2">
      <c r="A236" s="258"/>
      <c r="B236" s="259"/>
      <c r="C236" s="259"/>
      <c r="D236" s="260"/>
      <c r="E236" s="261" t="s">
        <v>263</v>
      </c>
      <c r="F236" s="1018" t="s">
        <v>694</v>
      </c>
      <c r="G236" s="1018"/>
      <c r="H236" s="1019"/>
      <c r="I236" s="205"/>
      <c r="J236" s="292"/>
      <c r="K236" s="293"/>
      <c r="L236" s="294"/>
      <c r="M236" s="205"/>
    </row>
    <row r="237" spans="1:13" ht="31.5" customHeight="1" x14ac:dyDescent="0.2">
      <c r="A237" s="258"/>
      <c r="B237" s="259"/>
      <c r="C237" s="259"/>
      <c r="D237" s="260"/>
      <c r="E237" s="261" t="s">
        <v>263</v>
      </c>
      <c r="F237" s="1018" t="s">
        <v>695</v>
      </c>
      <c r="G237" s="1018"/>
      <c r="H237" s="1019"/>
      <c r="I237" s="205"/>
      <c r="J237" s="292"/>
      <c r="K237" s="293"/>
      <c r="L237" s="294"/>
      <c r="M237" s="205"/>
    </row>
    <row r="238" spans="1:13" ht="21.75" customHeight="1" x14ac:dyDescent="0.2">
      <c r="A238" s="258"/>
      <c r="B238" s="259"/>
      <c r="C238" s="259"/>
      <c r="D238" s="260"/>
      <c r="E238" s="261" t="s">
        <v>263</v>
      </c>
      <c r="F238" s="1018" t="s">
        <v>696</v>
      </c>
      <c r="G238" s="1018"/>
      <c r="H238" s="1019"/>
      <c r="I238" s="205"/>
      <c r="J238" s="292"/>
      <c r="K238" s="293"/>
      <c r="L238" s="294"/>
      <c r="M238" s="205"/>
    </row>
    <row r="239" spans="1:13" ht="21" customHeight="1" x14ac:dyDescent="0.2">
      <c r="A239" s="258"/>
      <c r="B239" s="259"/>
      <c r="C239" s="259"/>
      <c r="D239" s="260"/>
      <c r="E239" s="261" t="s">
        <v>263</v>
      </c>
      <c r="F239" s="1018" t="s">
        <v>697</v>
      </c>
      <c r="G239" s="1018"/>
      <c r="H239" s="1019"/>
      <c r="I239" s="205"/>
      <c r="J239" s="292"/>
      <c r="K239" s="293"/>
      <c r="L239" s="294"/>
      <c r="M239" s="205"/>
    </row>
    <row r="240" spans="1:13" ht="18" customHeight="1" x14ac:dyDescent="0.2">
      <c r="A240" s="258"/>
      <c r="B240" s="259"/>
      <c r="C240" s="259"/>
      <c r="D240" s="260"/>
      <c r="E240" s="261" t="s">
        <v>263</v>
      </c>
      <c r="F240" s="1018" t="s">
        <v>698</v>
      </c>
      <c r="G240" s="1018"/>
      <c r="H240" s="1019"/>
      <c r="I240" s="205"/>
      <c r="J240" s="292"/>
      <c r="K240" s="293"/>
      <c r="L240" s="294"/>
      <c r="M240" s="205"/>
    </row>
    <row r="241" spans="1:13" ht="17.25" customHeight="1" x14ac:dyDescent="0.2">
      <c r="A241" s="258"/>
      <c r="B241" s="259"/>
      <c r="C241" s="259"/>
      <c r="D241" s="260"/>
      <c r="E241" s="261" t="s">
        <v>263</v>
      </c>
      <c r="F241" s="1018" t="s">
        <v>699</v>
      </c>
      <c r="G241" s="1018"/>
      <c r="H241" s="1019"/>
      <c r="I241" s="205"/>
      <c r="J241" s="292"/>
      <c r="K241" s="293"/>
      <c r="L241" s="294"/>
      <c r="M241" s="205"/>
    </row>
    <row r="242" spans="1:13" ht="13.5" customHeight="1" x14ac:dyDescent="0.2">
      <c r="A242" s="258"/>
      <c r="B242" s="259"/>
      <c r="C242" s="259"/>
      <c r="D242" s="260"/>
      <c r="E242" s="479"/>
      <c r="F242" s="492"/>
      <c r="G242" s="492"/>
      <c r="H242" s="493"/>
      <c r="I242" s="225"/>
      <c r="J242" s="298"/>
      <c r="K242" s="299"/>
      <c r="L242" s="300"/>
      <c r="M242" s="225"/>
    </row>
    <row r="243" spans="1:13" ht="55" customHeight="1" x14ac:dyDescent="0.2">
      <c r="A243" s="258"/>
      <c r="B243" s="259"/>
      <c r="C243" s="259"/>
      <c r="D243" s="260"/>
      <c r="E243" s="1013" t="s">
        <v>750</v>
      </c>
      <c r="F243" s="1014"/>
      <c r="G243" s="1014"/>
      <c r="H243" s="1015"/>
      <c r="I243" s="205"/>
      <c r="J243" s="271" t="s">
        <v>263</v>
      </c>
      <c r="K243" s="313" t="s">
        <v>263</v>
      </c>
      <c r="L243" s="294"/>
      <c r="M243" s="205" t="s">
        <v>634</v>
      </c>
    </row>
    <row r="244" spans="1:13" ht="13.5" customHeight="1" x14ac:dyDescent="0.2">
      <c r="A244" s="565"/>
      <c r="B244" s="566"/>
      <c r="C244" s="566"/>
      <c r="D244" s="567"/>
      <c r="E244" s="587"/>
      <c r="F244" s="588"/>
      <c r="G244" s="588"/>
      <c r="H244" s="589"/>
      <c r="I244" s="590"/>
      <c r="J244" s="591"/>
      <c r="K244" s="592"/>
      <c r="L244" s="593"/>
      <c r="M244" s="590"/>
    </row>
    <row r="245" spans="1:13" ht="13.5" customHeight="1" x14ac:dyDescent="0.2">
      <c r="A245" s="998"/>
      <c r="B245" s="998"/>
      <c r="C245" s="998"/>
      <c r="D245" s="998"/>
      <c r="E245" s="1000"/>
      <c r="F245" s="1000"/>
      <c r="G245" s="1000"/>
      <c r="H245" s="1000"/>
      <c r="I245" s="315"/>
      <c r="J245" s="310"/>
      <c r="K245" s="310"/>
      <c r="L245" s="310"/>
      <c r="M245" s="315"/>
    </row>
    <row r="246" spans="1:13" ht="13.5" customHeight="1" x14ac:dyDescent="0.2">
      <c r="A246" s="1025" t="s">
        <v>710</v>
      </c>
      <c r="B246" s="1025"/>
      <c r="C246" s="1025"/>
      <c r="D246" s="1025"/>
      <c r="E246" s="1025"/>
      <c r="F246" s="1025"/>
      <c r="G246" s="1025"/>
      <c r="H246" s="1025"/>
      <c r="I246" s="1025"/>
      <c r="J246" s="1025"/>
      <c r="K246" s="1025"/>
      <c r="L246" s="1025"/>
      <c r="M246" s="1025"/>
    </row>
    <row r="247" spans="1:13" ht="13.5" customHeight="1" x14ac:dyDescent="0.2">
      <c r="A247" s="1025" t="s">
        <v>711</v>
      </c>
      <c r="B247" s="1025"/>
      <c r="C247" s="1025"/>
      <c r="D247" s="1025"/>
      <c r="E247" s="1025"/>
      <c r="F247" s="1025"/>
      <c r="G247" s="1025"/>
      <c r="H247" s="1025"/>
      <c r="I247" s="1025"/>
      <c r="J247" s="1025"/>
      <c r="K247" s="1025"/>
      <c r="L247" s="1025"/>
      <c r="M247" s="1025"/>
    </row>
    <row r="248" spans="1:13" ht="13.5" customHeight="1" x14ac:dyDescent="0.2">
      <c r="A248" s="1028"/>
      <c r="B248" s="1028"/>
      <c r="C248" s="1028"/>
      <c r="D248" s="1028"/>
      <c r="E248" s="1028"/>
      <c r="F248" s="1028"/>
      <c r="G248" s="1028"/>
      <c r="H248" s="1028"/>
      <c r="I248" s="1028"/>
      <c r="J248" s="1028"/>
      <c r="K248" s="1028"/>
      <c r="L248" s="1028"/>
      <c r="M248" s="1028"/>
    </row>
    <row r="249" spans="1:13" ht="13.5" customHeight="1" x14ac:dyDescent="0.2">
      <c r="A249" s="1025"/>
      <c r="B249" s="1025"/>
      <c r="C249" s="1025"/>
      <c r="D249" s="1025"/>
      <c r="E249" s="1025"/>
      <c r="F249" s="1025"/>
      <c r="G249" s="1025"/>
      <c r="H249" s="1025"/>
      <c r="I249" s="1025"/>
      <c r="J249" s="1025"/>
      <c r="K249" s="1025"/>
      <c r="L249" s="1025"/>
      <c r="M249" s="1025"/>
    </row>
    <row r="250" spans="1:13" ht="13.5" customHeight="1" x14ac:dyDescent="0.2">
      <c r="A250" s="1025"/>
      <c r="B250" s="1025"/>
      <c r="C250" s="1025"/>
      <c r="D250" s="1025"/>
      <c r="E250" s="1025"/>
      <c r="F250" s="1025"/>
      <c r="G250" s="1025"/>
      <c r="H250" s="1025"/>
      <c r="I250" s="1025"/>
      <c r="J250" s="1025"/>
      <c r="K250" s="1025"/>
      <c r="L250" s="1025"/>
      <c r="M250" s="1025"/>
    </row>
    <row r="251" spans="1:13" ht="13.5" customHeight="1" x14ac:dyDescent="0.2">
      <c r="A251" s="1028"/>
      <c r="B251" s="1028"/>
      <c r="C251" s="1028"/>
      <c r="D251" s="1028"/>
      <c r="E251" s="1028"/>
      <c r="F251" s="1028"/>
      <c r="G251" s="1028"/>
      <c r="H251" s="1028"/>
      <c r="I251" s="1028"/>
      <c r="J251" s="1028"/>
      <c r="K251" s="1028"/>
      <c r="L251" s="1028"/>
      <c r="M251" s="1028"/>
    </row>
    <row r="252" spans="1:13" ht="13.5" customHeight="1" x14ac:dyDescent="0.2">
      <c r="A252" s="1028"/>
      <c r="B252" s="1028"/>
      <c r="C252" s="1028"/>
      <c r="D252" s="1028"/>
      <c r="E252" s="1028"/>
      <c r="F252" s="1028"/>
      <c r="G252" s="1028"/>
      <c r="H252" s="1028"/>
      <c r="I252" s="1028"/>
      <c r="J252" s="1028"/>
      <c r="K252" s="1028"/>
      <c r="L252" s="1028"/>
      <c r="M252" s="1028"/>
    </row>
    <row r="253" spans="1:13" ht="13.5" customHeight="1" x14ac:dyDescent="0.2">
      <c r="A253" s="1028"/>
      <c r="B253" s="1028"/>
      <c r="C253" s="1028"/>
      <c r="D253" s="1028"/>
      <c r="E253" s="1028"/>
      <c r="F253" s="1028"/>
      <c r="G253" s="1028"/>
      <c r="H253" s="1028"/>
      <c r="I253" s="1028"/>
      <c r="J253" s="1028"/>
      <c r="K253" s="1028"/>
      <c r="L253" s="1028"/>
      <c r="M253" s="1028"/>
    </row>
    <row r="254" spans="1:13" ht="13.5" customHeight="1" x14ac:dyDescent="0.2">
      <c r="A254" s="1025"/>
      <c r="B254" s="1025"/>
      <c r="C254" s="1025"/>
      <c r="D254" s="1025"/>
      <c r="E254" s="1025"/>
      <c r="F254" s="1025"/>
      <c r="G254" s="1025"/>
      <c r="H254" s="1025"/>
      <c r="I254" s="1025"/>
      <c r="J254" s="1025"/>
      <c r="K254" s="1025"/>
      <c r="L254" s="1025"/>
      <c r="M254" s="1025"/>
    </row>
    <row r="255" spans="1:13" ht="13.5" customHeight="1" x14ac:dyDescent="0.2">
      <c r="A255" s="1026"/>
      <c r="B255" s="1026"/>
      <c r="C255" s="1026"/>
      <c r="D255" s="1026"/>
      <c r="E255" s="202"/>
      <c r="F255" s="202"/>
      <c r="G255" s="1027"/>
      <c r="H255" s="1027"/>
      <c r="I255" s="316"/>
      <c r="J255" s="317"/>
      <c r="K255" s="317"/>
      <c r="L255" s="317"/>
      <c r="M255" s="316"/>
    </row>
    <row r="256" spans="1:13" ht="13.5" customHeight="1" x14ac:dyDescent="0.2">
      <c r="A256" s="1026"/>
      <c r="B256" s="1026"/>
      <c r="C256" s="1026"/>
      <c r="D256" s="1026"/>
      <c r="E256" s="202"/>
      <c r="F256" s="202"/>
      <c r="G256" s="1027"/>
      <c r="H256" s="1027"/>
      <c r="I256" s="316"/>
      <c r="J256" s="317"/>
      <c r="K256" s="317"/>
      <c r="L256" s="317"/>
      <c r="M256" s="316"/>
    </row>
    <row r="257" spans="5:8" ht="13.5" customHeight="1" x14ac:dyDescent="0.2">
      <c r="E257" s="318"/>
      <c r="F257" s="229"/>
      <c r="G257" s="229"/>
      <c r="H257" s="229"/>
    </row>
  </sheetData>
  <mergeCells count="349">
    <mergeCell ref="D8:G8"/>
    <mergeCell ref="H8:L8"/>
    <mergeCell ref="A10:D11"/>
    <mergeCell ref="E10:H11"/>
    <mergeCell ref="I10:I11"/>
    <mergeCell ref="J10:L10"/>
    <mergeCell ref="A27:D27"/>
    <mergeCell ref="E27:H27"/>
    <mergeCell ref="J27:J28"/>
    <mergeCell ref="K27:K28"/>
    <mergeCell ref="L27:L28"/>
    <mergeCell ref="A28:D28"/>
    <mergeCell ref="D3:G3"/>
    <mergeCell ref="H3:L3"/>
    <mergeCell ref="D4:G4"/>
    <mergeCell ref="H4:L4"/>
    <mergeCell ref="D5:G5"/>
    <mergeCell ref="H5:L5"/>
    <mergeCell ref="D6:G6"/>
    <mergeCell ref="H6:L6"/>
    <mergeCell ref="D7:G7"/>
    <mergeCell ref="H7:L7"/>
    <mergeCell ref="M10:M11"/>
    <mergeCell ref="A13:D13"/>
    <mergeCell ref="E13:H13"/>
    <mergeCell ref="J13:J25"/>
    <mergeCell ref="K13:K25"/>
    <mergeCell ref="L13:L25"/>
    <mergeCell ref="M13:M16"/>
    <mergeCell ref="A14:D14"/>
    <mergeCell ref="A15:D15"/>
    <mergeCell ref="G15:H15"/>
    <mergeCell ref="A16:D16"/>
    <mergeCell ref="A17:D17"/>
    <mergeCell ref="G17:H17"/>
    <mergeCell ref="A18:D18"/>
    <mergeCell ref="A19:D19"/>
    <mergeCell ref="G19:H19"/>
    <mergeCell ref="A20:D20"/>
    <mergeCell ref="A21:D21"/>
    <mergeCell ref="G21:H21"/>
    <mergeCell ref="A22:D22"/>
    <mergeCell ref="A23:D23"/>
    <mergeCell ref="G23:H23"/>
    <mergeCell ref="A24:D24"/>
    <mergeCell ref="E25:H25"/>
    <mergeCell ref="E29:H29"/>
    <mergeCell ref="J29:J45"/>
    <mergeCell ref="K29:K45"/>
    <mergeCell ref="L29:L45"/>
    <mergeCell ref="E30:H30"/>
    <mergeCell ref="A32:D32"/>
    <mergeCell ref="A33:D33"/>
    <mergeCell ref="G33:H33"/>
    <mergeCell ref="G35:H35"/>
    <mergeCell ref="A37:D37"/>
    <mergeCell ref="F37:H37"/>
    <mergeCell ref="A38:D38"/>
    <mergeCell ref="A40:D40"/>
    <mergeCell ref="G40:H40"/>
    <mergeCell ref="A41:D41"/>
    <mergeCell ref="G41:H41"/>
    <mergeCell ref="A42:D42"/>
    <mergeCell ref="E32:H32"/>
    <mergeCell ref="M42:M43"/>
    <mergeCell ref="A44:D44"/>
    <mergeCell ref="G44:H44"/>
    <mergeCell ref="A46:D46"/>
    <mergeCell ref="A47:D47"/>
    <mergeCell ref="G47:H47"/>
    <mergeCell ref="A49:D49"/>
    <mergeCell ref="F49:H49"/>
    <mergeCell ref="E46:H46"/>
    <mergeCell ref="A50:D50"/>
    <mergeCell ref="A51:D51"/>
    <mergeCell ref="A55:D55"/>
    <mergeCell ref="F55:H55"/>
    <mergeCell ref="A56:D56"/>
    <mergeCell ref="G56:H56"/>
    <mergeCell ref="A57:D57"/>
    <mergeCell ref="G57:H57"/>
    <mergeCell ref="A58:D58"/>
    <mergeCell ref="M58:M59"/>
    <mergeCell ref="A60:D60"/>
    <mergeCell ref="G60:H60"/>
    <mergeCell ref="A62:D62"/>
    <mergeCell ref="F62:H62"/>
    <mergeCell ref="A65:D65"/>
    <mergeCell ref="F65:H65"/>
    <mergeCell ref="A66:D66"/>
    <mergeCell ref="A67:D67"/>
    <mergeCell ref="G67:H67"/>
    <mergeCell ref="G69:H69"/>
    <mergeCell ref="A70:D70"/>
    <mergeCell ref="G70:H70"/>
    <mergeCell ref="G71:H71"/>
    <mergeCell ref="A73:D73"/>
    <mergeCell ref="E73:H73"/>
    <mergeCell ref="J73:J79"/>
    <mergeCell ref="K73:K79"/>
    <mergeCell ref="L73:L79"/>
    <mergeCell ref="A74:D74"/>
    <mergeCell ref="G74:H74"/>
    <mergeCell ref="A75:D75"/>
    <mergeCell ref="G75:H75"/>
    <mergeCell ref="A76:D76"/>
    <mergeCell ref="G76:H76"/>
    <mergeCell ref="A77:D77"/>
    <mergeCell ref="G77:H77"/>
    <mergeCell ref="A78:D78"/>
    <mergeCell ref="G78:H78"/>
    <mergeCell ref="A80:D80"/>
    <mergeCell ref="E80:H80"/>
    <mergeCell ref="J80:J81"/>
    <mergeCell ref="K80:K81"/>
    <mergeCell ref="L80:L81"/>
    <mergeCell ref="A81:D81"/>
    <mergeCell ref="E82:H82"/>
    <mergeCell ref="J82:J90"/>
    <mergeCell ref="K82:K90"/>
    <mergeCell ref="L82:L90"/>
    <mergeCell ref="A87:D87"/>
    <mergeCell ref="A88:D88"/>
    <mergeCell ref="A89:D89"/>
    <mergeCell ref="M82:M84"/>
    <mergeCell ref="A83:D83"/>
    <mergeCell ref="G83:H83"/>
    <mergeCell ref="A84:D84"/>
    <mergeCell ref="G84:H84"/>
    <mergeCell ref="A85:D85"/>
    <mergeCell ref="G85:H85"/>
    <mergeCell ref="A86:D86"/>
    <mergeCell ref="G86:H86"/>
    <mergeCell ref="A92:D92"/>
    <mergeCell ref="E92:H92"/>
    <mergeCell ref="J92:J94"/>
    <mergeCell ref="K92:K94"/>
    <mergeCell ref="L92:L94"/>
    <mergeCell ref="M92:M93"/>
    <mergeCell ref="A93:D93"/>
    <mergeCell ref="G93:H93"/>
    <mergeCell ref="A95:D95"/>
    <mergeCell ref="E95:H95"/>
    <mergeCell ref="A97:D97"/>
    <mergeCell ref="E97:H97"/>
    <mergeCell ref="A99:D99"/>
    <mergeCell ref="E99:H99"/>
    <mergeCell ref="A101:D101"/>
    <mergeCell ref="E101:H101"/>
    <mergeCell ref="A103:D103"/>
    <mergeCell ref="E103:H103"/>
    <mergeCell ref="J103:J104"/>
    <mergeCell ref="K103:K104"/>
    <mergeCell ref="A105:D105"/>
    <mergeCell ref="E105:H105"/>
    <mergeCell ref="J105:J106"/>
    <mergeCell ref="K105:K106"/>
    <mergeCell ref="L105:L106"/>
    <mergeCell ref="A107:D107"/>
    <mergeCell ref="E107:H107"/>
    <mergeCell ref="A109:D109"/>
    <mergeCell ref="E109:H109"/>
    <mergeCell ref="J109:J110"/>
    <mergeCell ref="K109:K110"/>
    <mergeCell ref="L109:L110"/>
    <mergeCell ref="A111:D111"/>
    <mergeCell ref="E111:H111"/>
    <mergeCell ref="M111:M113"/>
    <mergeCell ref="E114:H114"/>
    <mergeCell ref="A115:D115"/>
    <mergeCell ref="G115:H115"/>
    <mergeCell ref="A116:D116"/>
    <mergeCell ref="G116:H116"/>
    <mergeCell ref="E118:H118"/>
    <mergeCell ref="J118:J119"/>
    <mergeCell ref="K118:K119"/>
    <mergeCell ref="L118:L119"/>
    <mergeCell ref="E120:H120"/>
    <mergeCell ref="A126:D126"/>
    <mergeCell ref="E126:H126"/>
    <mergeCell ref="J126:J128"/>
    <mergeCell ref="K126:K128"/>
    <mergeCell ref="L126:L128"/>
    <mergeCell ref="A127:D127"/>
    <mergeCell ref="G127:H127"/>
    <mergeCell ref="A129:D129"/>
    <mergeCell ref="E129:H129"/>
    <mergeCell ref="J129:J130"/>
    <mergeCell ref="K129:K130"/>
    <mergeCell ref="L129:L130"/>
    <mergeCell ref="A122:D122"/>
    <mergeCell ref="E122:H122"/>
    <mergeCell ref="A124:D124"/>
    <mergeCell ref="E124:H124"/>
    <mergeCell ref="M138:M141"/>
    <mergeCell ref="E140:H140"/>
    <mergeCell ref="A131:D131"/>
    <mergeCell ref="E131:H131"/>
    <mergeCell ref="J131:J133"/>
    <mergeCell ref="K131:K133"/>
    <mergeCell ref="L131:L133"/>
    <mergeCell ref="A132:D132"/>
    <mergeCell ref="G132:H132"/>
    <mergeCell ref="A134:D134"/>
    <mergeCell ref="E134:H134"/>
    <mergeCell ref="J134:J135"/>
    <mergeCell ref="K134:K135"/>
    <mergeCell ref="L134:L135"/>
    <mergeCell ref="K136:K137"/>
    <mergeCell ref="L136:L137"/>
    <mergeCell ref="A138:D138"/>
    <mergeCell ref="E138:H138"/>
    <mergeCell ref="A136:D136"/>
    <mergeCell ref="E136:H136"/>
    <mergeCell ref="J136:J137"/>
    <mergeCell ref="A147:D147"/>
    <mergeCell ref="F147:H147"/>
    <mergeCell ref="E164:H164"/>
    <mergeCell ref="F165:H165"/>
    <mergeCell ref="F166:H167"/>
    <mergeCell ref="F168:H168"/>
    <mergeCell ref="F169:H170"/>
    <mergeCell ref="F172:H172"/>
    <mergeCell ref="F173:H175"/>
    <mergeCell ref="A142:D142"/>
    <mergeCell ref="E142:H142"/>
    <mergeCell ref="A143:D143"/>
    <mergeCell ref="F143:H143"/>
    <mergeCell ref="A144:D144"/>
    <mergeCell ref="F144:H144"/>
    <mergeCell ref="A145:D145"/>
    <mergeCell ref="F145:H145"/>
    <mergeCell ref="A146:D146"/>
    <mergeCell ref="F146:H146"/>
    <mergeCell ref="E183:H183"/>
    <mergeCell ref="F177:H177"/>
    <mergeCell ref="F181:H181"/>
    <mergeCell ref="A148:D148"/>
    <mergeCell ref="F148:H148"/>
    <mergeCell ref="K152:K153"/>
    <mergeCell ref="L152:L153"/>
    <mergeCell ref="A154:D154"/>
    <mergeCell ref="E154:H154"/>
    <mergeCell ref="E156:H156"/>
    <mergeCell ref="H158:H160"/>
    <mergeCell ref="H161:H162"/>
    <mergeCell ref="J152:J153"/>
    <mergeCell ref="A150:D150"/>
    <mergeCell ref="F150:H150"/>
    <mergeCell ref="A152:D152"/>
    <mergeCell ref="E152:H152"/>
    <mergeCell ref="F176:H176"/>
    <mergeCell ref="A164:D164"/>
    <mergeCell ref="E179:H179"/>
    <mergeCell ref="F180:H180"/>
    <mergeCell ref="F149:H149"/>
    <mergeCell ref="M208:M210"/>
    <mergeCell ref="A209:D209"/>
    <mergeCell ref="F209:H209"/>
    <mergeCell ref="A210:D210"/>
    <mergeCell ref="F210:H210"/>
    <mergeCell ref="A211:D211"/>
    <mergeCell ref="F211:H211"/>
    <mergeCell ref="E185:H185"/>
    <mergeCell ref="F186:H186"/>
    <mergeCell ref="G187:H187"/>
    <mergeCell ref="F190:H190"/>
    <mergeCell ref="F192:H192"/>
    <mergeCell ref="A185:D185"/>
    <mergeCell ref="A196:D196"/>
    <mergeCell ref="E196:H196"/>
    <mergeCell ref="E194:H194"/>
    <mergeCell ref="A194:D194"/>
    <mergeCell ref="A202:D202"/>
    <mergeCell ref="E202:H202"/>
    <mergeCell ref="A204:D204"/>
    <mergeCell ref="M206:M207"/>
    <mergeCell ref="E198:H198"/>
    <mergeCell ref="E200:H200"/>
    <mergeCell ref="E204:H204"/>
    <mergeCell ref="A245:D245"/>
    <mergeCell ref="E245:H245"/>
    <mergeCell ref="A246:M246"/>
    <mergeCell ref="A247:M247"/>
    <mergeCell ref="A256:D256"/>
    <mergeCell ref="G256:H256"/>
    <mergeCell ref="A248:M248"/>
    <mergeCell ref="A249:M249"/>
    <mergeCell ref="A250:M250"/>
    <mergeCell ref="A251:M251"/>
    <mergeCell ref="A252:M252"/>
    <mergeCell ref="A253:M253"/>
    <mergeCell ref="A254:M254"/>
    <mergeCell ref="A255:D255"/>
    <mergeCell ref="G255:H255"/>
    <mergeCell ref="E227:H227"/>
    <mergeCell ref="F228:H228"/>
    <mergeCell ref="A227:D227"/>
    <mergeCell ref="A222:D222"/>
    <mergeCell ref="A212:D212"/>
    <mergeCell ref="F212:H212"/>
    <mergeCell ref="M218:M219"/>
    <mergeCell ref="A219:D219"/>
    <mergeCell ref="F219:H219"/>
    <mergeCell ref="A220:D220"/>
    <mergeCell ref="G220:H220"/>
    <mergeCell ref="A218:D218"/>
    <mergeCell ref="E218:H218"/>
    <mergeCell ref="I218:I219"/>
    <mergeCell ref="J218:J221"/>
    <mergeCell ref="K218:K221"/>
    <mergeCell ref="L218:L221"/>
    <mergeCell ref="J214:J215"/>
    <mergeCell ref="K214:K215"/>
    <mergeCell ref="L214:L215"/>
    <mergeCell ref="A216:D216"/>
    <mergeCell ref="E216:H216"/>
    <mergeCell ref="J208:J213"/>
    <mergeCell ref="K208:K213"/>
    <mergeCell ref="E243:H243"/>
    <mergeCell ref="G229:H229"/>
    <mergeCell ref="F230:H230"/>
    <mergeCell ref="E232:H232"/>
    <mergeCell ref="F233:H233"/>
    <mergeCell ref="F234:H234"/>
    <mergeCell ref="F240:H240"/>
    <mergeCell ref="F241:H241"/>
    <mergeCell ref="F235:H235"/>
    <mergeCell ref="F236:H236"/>
    <mergeCell ref="F237:H237"/>
    <mergeCell ref="F238:H238"/>
    <mergeCell ref="F239:H239"/>
    <mergeCell ref="J222:J224"/>
    <mergeCell ref="K222:K224"/>
    <mergeCell ref="L222:L224"/>
    <mergeCell ref="A223:D223"/>
    <mergeCell ref="G223:H223"/>
    <mergeCell ref="A225:D225"/>
    <mergeCell ref="E225:H225"/>
    <mergeCell ref="E222:H222"/>
    <mergeCell ref="A198:D198"/>
    <mergeCell ref="A208:D208"/>
    <mergeCell ref="E208:H208"/>
    <mergeCell ref="I208:I212"/>
    <mergeCell ref="L208:L213"/>
    <mergeCell ref="A214:D214"/>
    <mergeCell ref="E214:H214"/>
    <mergeCell ref="A206:D206"/>
    <mergeCell ref="E206:H206"/>
  </mergeCells>
  <phoneticPr fontId="3"/>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6" manualBreakCount="6">
    <brk id="45" max="16383" man="1"/>
    <brk id="90" max="12" man="1"/>
    <brk id="121" max="12" man="1"/>
    <brk id="151" max="12" man="1"/>
    <brk id="184" max="12" man="1"/>
    <brk id="213" max="12" man="1"/>
  </rowBreaks>
  <drawing r:id="rId2"/>
  <legacyDrawing r:id="rId3"/>
  <oleObjects>
    <mc:AlternateContent xmlns:mc="http://schemas.openxmlformats.org/markup-compatibility/2006">
      <mc:Choice Requires="x14">
        <oleObject progId="ワークシート" shapeId="11265" r:id="rId4">
          <objectPr defaultSize="0" r:id="rId5">
            <anchor moveWithCells="1">
              <from>
                <xdr:col>7</xdr:col>
                <xdr:colOff>0</xdr:colOff>
                <xdr:row>62</xdr:row>
                <xdr:rowOff>0</xdr:rowOff>
              </from>
              <to>
                <xdr:col>7</xdr:col>
                <xdr:colOff>2781300</xdr:colOff>
                <xdr:row>64</xdr:row>
                <xdr:rowOff>107950</xdr:rowOff>
              </to>
            </anchor>
          </objectPr>
        </oleObject>
      </mc:Choice>
      <mc:Fallback>
        <oleObject progId="ワークシート" shapeId="1126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表紙</vt:lpstr>
      <vt:lpstr>添付書類等</vt:lpstr>
      <vt:lpstr>1勤務表</vt:lpstr>
      <vt:lpstr>【記載例】勤務表</vt:lpstr>
      <vt:lpstr>記入方法</vt:lpstr>
      <vt:lpstr>プルダウン・リスト</vt:lpstr>
      <vt:lpstr>２苦情・事故</vt:lpstr>
      <vt:lpstr>３運営状況</vt:lpstr>
      <vt:lpstr>加算自己点検</vt:lpstr>
      <vt:lpstr>基準自己点検</vt:lpstr>
      <vt:lpstr>【記載例】勤務表!Print_Area</vt:lpstr>
      <vt:lpstr>'1勤務表'!Print_Area</vt:lpstr>
      <vt:lpstr>'２苦情・事故'!Print_Area</vt:lpstr>
      <vt:lpstr>基準自己点検!Print_Area</vt:lpstr>
      <vt:lpstr>記入方法!Print_Area</vt:lpstr>
      <vt:lpstr>【記載例】勤務表!Print_Titles</vt:lpstr>
      <vt:lpstr>'1勤務表'!Print_Titles</vt:lpstr>
      <vt:lpstr>加算自己点検!Print_Titles</vt:lpstr>
      <vt:lpstr>基準自己点検!Print_Titles</vt:lpstr>
      <vt:lpstr>サービス提供責任者</vt:lpstr>
      <vt:lpstr>管理者</vt:lpstr>
      <vt:lpstr>訪問介護員</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2024-04-09T05:54:01Z</cp:lastPrinted>
  <dcterms:created xsi:type="dcterms:W3CDTF">2006-05-08T10:56:33Z</dcterms:created>
  <dcterms:modified xsi:type="dcterms:W3CDTF">2024-05-01T01:06:15Z</dcterms:modified>
  <cp:category/>
  <cp:contentStatus/>
</cp:coreProperties>
</file>