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7監査調書、事前資料/児童/事前提出資料/"/>
    </mc:Choice>
  </mc:AlternateContent>
  <xr:revisionPtr revIDLastSave="527" documentId="13_ncr:1_{5BEE6918-4F04-4912-98A7-D6D00CCBE9E3}" xr6:coauthVersionLast="47" xr6:coauthVersionMax="47" xr10:uidLastSave="{338C5853-9ED8-41D4-BF36-626C8BA7FA55}"/>
  <bookViews>
    <workbookView xWindow="-120" yWindow="-120" windowWidth="23280" windowHeight="14880" tabRatio="772" firstSheet="4" activeTab="20" xr2:uid="{00000000-000D-0000-FFFF-FFFF00000000}"/>
  </bookViews>
  <sheets>
    <sheet name="参考(変更箇所等)" sheetId="28" r:id="rId1"/>
    <sheet name="表紙" sheetId="7" r:id="rId2"/>
    <sheet name="1" sheetId="8" r:id="rId3"/>
    <sheet name="2" sheetId="9" r:id="rId4"/>
    <sheet name="3" sheetId="24" r:id="rId5"/>
    <sheet name="4" sheetId="11" r:id="rId6"/>
    <sheet name="別表(平日)" sheetId="4" r:id="rId7"/>
    <sheet name="記載例(平日)" sheetId="1" r:id="rId8"/>
    <sheet name="別表(土日)" sheetId="5" r:id="rId9"/>
    <sheet name="記載例(土日)" sheetId="6" r:id="rId10"/>
    <sheet name="5" sheetId="12" r:id="rId11"/>
    <sheet name="6-7" sheetId="13" r:id="rId12"/>
    <sheet name="８" sheetId="14" r:id="rId13"/>
    <sheet name="9-11" sheetId="29" r:id="rId14"/>
    <sheet name="12-13" sheetId="16" r:id="rId15"/>
    <sheet name="14" sheetId="17" r:id="rId16"/>
    <sheet name="15" sheetId="18" r:id="rId17"/>
    <sheet name="16" sheetId="19" r:id="rId18"/>
    <sheet name="17-18" sheetId="20" r:id="rId19"/>
    <sheet name="19" sheetId="21" r:id="rId20"/>
    <sheet name="20" sheetId="25" r:id="rId21"/>
    <sheet name="21" sheetId="22" r:id="rId22"/>
    <sheet name="提出添付・当日準備" sheetId="23" r:id="rId23"/>
  </sheets>
  <definedNames>
    <definedName name="_xlnm.Print_Area" localSheetId="16">'15'!$A$1:$S$36</definedName>
    <definedName name="_xlnm.Print_Area" localSheetId="17">'16'!$A$1:$I$38</definedName>
    <definedName name="_xlnm.Print_Area" localSheetId="19">'19'!$A$1:$J$33</definedName>
    <definedName name="_xlnm.Print_Area" localSheetId="20">'20'!$A$1:$Q$23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6" l="1"/>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L13" i="1"/>
  <c r="K13" i="1"/>
  <c r="J13" i="1"/>
  <c r="I13" i="1"/>
  <c r="AG13" i="4"/>
  <c r="AE13" i="4"/>
  <c r="AF13" i="4"/>
  <c r="O13" i="4"/>
  <c r="P13" i="4"/>
  <c r="Q13" i="4"/>
  <c r="R13" i="4"/>
  <c r="S13" i="4"/>
  <c r="T13" i="4"/>
  <c r="U13" i="4"/>
  <c r="V13" i="4"/>
  <c r="W13" i="4"/>
  <c r="X13" i="4"/>
  <c r="Y13" i="4"/>
  <c r="Z13" i="4"/>
  <c r="AA13" i="4"/>
  <c r="AB13" i="4"/>
  <c r="AC13" i="4"/>
  <c r="AD13" i="4"/>
  <c r="I13" i="4"/>
  <c r="J13" i="4"/>
  <c r="K13" i="4"/>
  <c r="L13" i="4"/>
  <c r="M13" i="4"/>
  <c r="N13" i="4"/>
  <c r="N16" i="25"/>
  <c r="E16" i="25"/>
  <c r="N14" i="25"/>
  <c r="E14" i="25"/>
  <c r="N20" i="8" l="1"/>
  <c r="P18" i="25"/>
  <c r="K18" i="25"/>
  <c r="G18" i="25"/>
  <c r="B18" i="25"/>
  <c r="E10" i="25"/>
  <c r="E12" i="25"/>
  <c r="N10" i="25"/>
  <c r="N12" i="25"/>
  <c r="E18" i="25" l="1"/>
  <c r="N18" i="25"/>
  <c r="K6" i="18"/>
  <c r="K4" i="18" l="1"/>
  <c r="L34" i="18" l="1"/>
  <c r="N34" i="18" s="1"/>
  <c r="L33" i="18"/>
  <c r="N33" i="18" s="1"/>
  <c r="L32" i="18"/>
  <c r="N32" i="18" s="1"/>
  <c r="L31" i="18"/>
  <c r="N31" i="18" s="1"/>
  <c r="L30" i="18"/>
  <c r="N30" i="18" s="1"/>
  <c r="L29" i="18"/>
  <c r="N29" i="18" s="1"/>
  <c r="L28" i="18"/>
  <c r="N28" i="18" s="1"/>
  <c r="L27" i="18"/>
  <c r="N27" i="18" s="1"/>
  <c r="L26" i="18"/>
  <c r="N26" i="18" s="1"/>
  <c r="L25" i="18"/>
  <c r="N25" i="18" s="1"/>
  <c r="L24" i="18"/>
  <c r="N24" i="18" s="1"/>
  <c r="L23" i="18"/>
  <c r="N23" i="18" s="1"/>
  <c r="L22" i="18"/>
  <c r="N22" i="18" s="1"/>
  <c r="L21" i="18"/>
  <c r="N21" i="18" s="1"/>
  <c r="K10" i="18"/>
  <c r="K8" i="18"/>
  <c r="R20" i="8"/>
  <c r="Q20" i="8"/>
  <c r="P20" i="8"/>
  <c r="O20" i="8"/>
  <c r="R19" i="8"/>
  <c r="Q19" i="8"/>
  <c r="P19" i="8"/>
  <c r="O19" i="8"/>
  <c r="N19" i="8"/>
  <c r="R18" i="8"/>
  <c r="Q18" i="8"/>
  <c r="P18" i="8"/>
  <c r="O18" i="8"/>
  <c r="N18" i="8"/>
  <c r="R17" i="8"/>
  <c r="Q17" i="8"/>
  <c r="P17" i="8"/>
  <c r="O17" i="8"/>
  <c r="N17" i="8"/>
  <c r="P6" i="8"/>
  <c r="N6" i="8"/>
  <c r="I6" i="8"/>
  <c r="D6" i="8"/>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BH42" i="5" s="1"/>
  <c r="AG42" i="5" s="1"/>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G35" i="5"/>
  <c r="CM34" i="5"/>
  <c r="CL34" i="5"/>
  <c r="CK34" i="5"/>
  <c r="BF34" i="5" s="1"/>
  <c r="AE34" i="5" s="1"/>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BK26" i="5"/>
  <c r="BJ26" i="5"/>
  <c r="AV26" i="5"/>
  <c r="U26" i="5" s="1"/>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AH19" i="5" s="1"/>
  <c r="BL19" i="5"/>
  <c r="BK19" i="5"/>
  <c r="BJ19" i="5"/>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L14" i="5"/>
  <c r="L47" i="5" s="1"/>
  <c r="AE48" i="5"/>
  <c r="AD14" i="5"/>
  <c r="AB14" i="5"/>
  <c r="AB47" i="5" s="1"/>
  <c r="AA14" i="5"/>
  <c r="AA47" i="5" s="1"/>
  <c r="Z14" i="5"/>
  <c r="W48" i="5"/>
  <c r="V14" i="5"/>
  <c r="T14" i="5"/>
  <c r="T47" i="5" s="1"/>
  <c r="S14" i="5"/>
  <c r="S47" i="5" s="1"/>
  <c r="O48" i="5"/>
  <c r="N14" i="5"/>
  <c r="K14" i="5"/>
  <c r="K47" i="5" s="1"/>
  <c r="J14" i="5"/>
  <c r="AC14" i="1"/>
  <c r="I14" i="4"/>
  <c r="AG14" i="4"/>
  <c r="AF14" i="4"/>
  <c r="AA14" i="4"/>
  <c r="X14" i="4"/>
  <c r="W14" i="4"/>
  <c r="S14" i="4"/>
  <c r="Q14" i="4"/>
  <c r="P14" i="4"/>
  <c r="O14" i="4"/>
  <c r="K14" i="4"/>
  <c r="L14" i="1"/>
  <c r="P14" i="1"/>
  <c r="Q14" i="1"/>
  <c r="T14" i="1"/>
  <c r="U14" i="1"/>
  <c r="X14" i="1"/>
  <c r="Y14" i="1"/>
  <c r="AB14" i="1"/>
  <c r="AF14" i="1"/>
  <c r="J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D46" i="4" s="1"/>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BF29" i="4" s="1"/>
  <c r="AE29" i="4" s="1"/>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B28" i="4" s="1"/>
  <c r="AA28" i="4" s="1"/>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E14" i="4"/>
  <c r="AC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K14" i="1"/>
  <c r="M14" i="1"/>
  <c r="N14" i="1"/>
  <c r="O14" i="1"/>
  <c r="R14" i="1"/>
  <c r="S14" i="1"/>
  <c r="V14" i="1"/>
  <c r="W14" i="1"/>
  <c r="Z14" i="1"/>
  <c r="AA14" i="1"/>
  <c r="AD14" i="1"/>
  <c r="AE14" i="1"/>
  <c r="AG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BE32" i="4" l="1"/>
  <c r="AD32" i="4" s="1"/>
  <c r="BH28" i="5"/>
  <c r="AG28" i="5" s="1"/>
  <c r="AX41" i="5"/>
  <c r="W41" i="5" s="1"/>
  <c r="AR20" i="6"/>
  <c r="Q20" i="6" s="1"/>
  <c r="BH19" i="5"/>
  <c r="AG19" i="5" s="1"/>
  <c r="BA27" i="1"/>
  <c r="Z27" i="1" s="1"/>
  <c r="BA30" i="5"/>
  <c r="Z30" i="5" s="1"/>
  <c r="AH33" i="5"/>
  <c r="BB30" i="6"/>
  <c r="AA30" i="6" s="1"/>
  <c r="BH27" i="6"/>
  <c r="AG27" i="6" s="1"/>
  <c r="AV16" i="6"/>
  <c r="AN24" i="6"/>
  <c r="M24" i="6" s="1"/>
  <c r="BB32" i="6"/>
  <c r="AA32" i="6" s="1"/>
  <c r="AT22" i="4"/>
  <c r="S22" i="4" s="1"/>
  <c r="AN43" i="4"/>
  <c r="M43" i="4" s="1"/>
  <c r="AX32" i="5"/>
  <c r="W32" i="5" s="1"/>
  <c r="AW46" i="5"/>
  <c r="AL19" i="4"/>
  <c r="K19" i="4" s="1"/>
  <c r="AS34" i="4"/>
  <c r="R34" i="4" s="1"/>
  <c r="AP31" i="5"/>
  <c r="O31" i="5" s="1"/>
  <c r="AN26" i="6"/>
  <c r="M26" i="6" s="1"/>
  <c r="AZ41" i="6"/>
  <c r="Y41" i="6" s="1"/>
  <c r="AV44" i="6"/>
  <c r="U44" i="6" s="1"/>
  <c r="BE18" i="4"/>
  <c r="AD18" i="4" s="1"/>
  <c r="AK18" i="4"/>
  <c r="J18" i="4" s="1"/>
  <c r="AZ25" i="4"/>
  <c r="Y25" i="4" s="1"/>
  <c r="AP32" i="4"/>
  <c r="O32" i="4" s="1"/>
  <c r="AV18" i="5"/>
  <c r="U18" i="5" s="1"/>
  <c r="BH24" i="5"/>
  <c r="AG24" i="5" s="1"/>
  <c r="AH28" i="5"/>
  <c r="AP37" i="5"/>
  <c r="O37" i="5" s="1"/>
  <c r="BH44" i="5"/>
  <c r="AG44" i="5" s="1"/>
  <c r="BC23" i="6"/>
  <c r="AB23" i="6" s="1"/>
  <c r="AJ28" i="6"/>
  <c r="I28" i="6" s="1"/>
  <c r="AT30" i="6"/>
  <c r="S30" i="6" s="1"/>
  <c r="BH42" i="6"/>
  <c r="AV46" i="5"/>
  <c r="AU43" i="6"/>
  <c r="T43" i="6" s="1"/>
  <c r="AQ44" i="6"/>
  <c r="P44" i="6" s="1"/>
  <c r="AW27" i="1"/>
  <c r="V27" i="1" s="1"/>
  <c r="AR46" i="4"/>
  <c r="BH16" i="5"/>
  <c r="AV22" i="5"/>
  <c r="U22" i="5" s="1"/>
  <c r="BH23" i="5"/>
  <c r="AG23" i="5" s="1"/>
  <c r="AY40" i="5"/>
  <c r="BD28" i="6"/>
  <c r="AC28" i="6" s="1"/>
  <c r="AO28" i="4"/>
  <c r="N28" i="4" s="1"/>
  <c r="AR42" i="4"/>
  <c r="Q42" i="4" s="1"/>
  <c r="AV46" i="4"/>
  <c r="BH20" i="5"/>
  <c r="AG20" i="5" s="1"/>
  <c r="AZ22" i="5"/>
  <c r="Y22" i="5" s="1"/>
  <c r="BH27" i="5"/>
  <c r="AG27" i="5" s="1"/>
  <c r="AK30" i="5"/>
  <c r="J30" i="5" s="1"/>
  <c r="BB31" i="6"/>
  <c r="AA31" i="6" s="1"/>
  <c r="AR19" i="4"/>
  <c r="Q19" i="4" s="1"/>
  <c r="AP22" i="4"/>
  <c r="O22" i="4" s="1"/>
  <c r="BH28" i="4"/>
  <c r="AG28" i="4" s="1"/>
  <c r="AT28" i="4"/>
  <c r="S28" i="4" s="1"/>
  <c r="AX29" i="4"/>
  <c r="W29" i="4" s="1"/>
  <c r="AW32" i="4"/>
  <c r="V32" i="4" s="1"/>
  <c r="BF32" i="4"/>
  <c r="AE32" i="4" s="1"/>
  <c r="AN33" i="4"/>
  <c r="M33" i="4" s="1"/>
  <c r="AL34" i="4"/>
  <c r="K34" i="4" s="1"/>
  <c r="AZ43" i="4"/>
  <c r="Y43" i="4" s="1"/>
  <c r="AH16" i="5"/>
  <c r="AH23" i="5"/>
  <c r="AZ26" i="5"/>
  <c r="Y26" i="5" s="1"/>
  <c r="BF30" i="5"/>
  <c r="AE30" i="5" s="1"/>
  <c r="BE33" i="5"/>
  <c r="AD33" i="5" s="1"/>
  <c r="BE46" i="5"/>
  <c r="AY26" i="6"/>
  <c r="X26" i="6" s="1"/>
  <c r="AO28" i="6"/>
  <c r="N28" i="6" s="1"/>
  <c r="AS31" i="6"/>
  <c r="R31" i="6" s="1"/>
  <c r="BE32" i="6"/>
  <c r="AD32" i="6" s="1"/>
  <c r="AT21" i="4"/>
  <c r="S21" i="4" s="1"/>
  <c r="AJ22" i="4"/>
  <c r="I22" i="4" s="1"/>
  <c r="AN24" i="4"/>
  <c r="M24" i="4" s="1"/>
  <c r="BA28" i="4"/>
  <c r="Z28" i="4" s="1"/>
  <c r="BD30" i="4"/>
  <c r="AC30" i="4" s="1"/>
  <c r="AZ32" i="4"/>
  <c r="Y32" i="4" s="1"/>
  <c r="BB33" i="4"/>
  <c r="AA33" i="4" s="1"/>
  <c r="AX37" i="4"/>
  <c r="W37" i="4" s="1"/>
  <c r="AV40" i="4"/>
  <c r="U40" i="4" s="1"/>
  <c r="AZ18" i="5"/>
  <c r="Y18" i="5" s="1"/>
  <c r="AH24" i="5"/>
  <c r="BH40" i="5"/>
  <c r="AG40" i="5" s="1"/>
  <c r="AJ46" i="5"/>
  <c r="AS27" i="6"/>
  <c r="R27" i="6" s="1"/>
  <c r="AL27" i="6"/>
  <c r="K27" i="6" s="1"/>
  <c r="BA31" i="6"/>
  <c r="Z31" i="6" s="1"/>
  <c r="AP33" i="6"/>
  <c r="O33" i="6" s="1"/>
  <c r="BG44" i="6"/>
  <c r="AF44" i="6" s="1"/>
  <c r="AK46" i="6"/>
  <c r="AS46" i="6"/>
  <c r="BA18" i="4"/>
  <c r="Z18" i="4" s="1"/>
  <c r="AW17" i="4"/>
  <c r="V17" i="4" s="1"/>
  <c r="AX20" i="4"/>
  <c r="W20" i="4" s="1"/>
  <c r="BB23" i="4"/>
  <c r="AA23" i="4" s="1"/>
  <c r="AH26" i="4"/>
  <c r="BA26" i="4"/>
  <c r="Z26" i="4" s="1"/>
  <c r="BE27" i="4"/>
  <c r="AD27" i="4" s="1"/>
  <c r="AP29" i="4"/>
  <c r="O29" i="4" s="1"/>
  <c r="BA31" i="4"/>
  <c r="Z31" i="4" s="1"/>
  <c r="AV33" i="4"/>
  <c r="U33" i="4" s="1"/>
  <c r="BH34" i="4"/>
  <c r="AG34" i="4" s="1"/>
  <c r="BD44" i="4"/>
  <c r="AC44" i="4" s="1"/>
  <c r="AE14" i="5"/>
  <c r="AE47" i="5" s="1"/>
  <c r="AH20" i="5"/>
  <c r="AH27" i="5"/>
  <c r="AY33" i="5"/>
  <c r="X33" i="5" s="1"/>
  <c r="AM40" i="5"/>
  <c r="L40" i="5" s="1"/>
  <c r="AM42" i="5"/>
  <c r="L42" i="5" s="1"/>
  <c r="AY42" i="5"/>
  <c r="X42" i="5" s="1"/>
  <c r="AZ46" i="5"/>
  <c r="AO46" i="5"/>
  <c r="AH22" i="6"/>
  <c r="AX27" i="6"/>
  <c r="W27" i="6" s="1"/>
  <c r="AY37" i="6"/>
  <c r="AP37" i="6"/>
  <c r="AN40" i="6"/>
  <c r="M40" i="6" s="1"/>
  <c r="AM23" i="5"/>
  <c r="L23" i="5" s="1"/>
  <c r="BE31" i="5"/>
  <c r="AD31" i="5" s="1"/>
  <c r="BF31" i="5"/>
  <c r="AE31" i="5" s="1"/>
  <c r="AU31" i="5"/>
  <c r="T31" i="5" s="1"/>
  <c r="AK31" i="5"/>
  <c r="J31" i="5" s="1"/>
  <c r="BB31" i="5"/>
  <c r="AA31" i="5" s="1"/>
  <c r="AQ31" i="5"/>
  <c r="P31" i="5" s="1"/>
  <c r="BC42" i="5"/>
  <c r="AB42" i="5" s="1"/>
  <c r="BH43" i="5"/>
  <c r="AG43" i="5" s="1"/>
  <c r="AM43" i="5"/>
  <c r="L43" i="5" s="1"/>
  <c r="AY43" i="5"/>
  <c r="X43" i="5" s="1"/>
  <c r="AY24" i="6"/>
  <c r="X24" i="6" s="1"/>
  <c r="AM24" i="6"/>
  <c r="L24" i="6" s="1"/>
  <c r="AW18" i="4"/>
  <c r="V18" i="4" s="1"/>
  <c r="BE19" i="4"/>
  <c r="AD19" i="4" s="1"/>
  <c r="AN20" i="4"/>
  <c r="M20" i="4" s="1"/>
  <c r="AZ21" i="4"/>
  <c r="Y21" i="4" s="1"/>
  <c r="AP26" i="4"/>
  <c r="O26" i="4" s="1"/>
  <c r="AH27" i="4"/>
  <c r="BA27" i="4"/>
  <c r="Z27" i="4" s="1"/>
  <c r="AR29" i="4"/>
  <c r="Q29" i="4" s="1"/>
  <c r="AH30" i="4"/>
  <c r="AN31" i="4"/>
  <c r="M31" i="4" s="1"/>
  <c r="AZ34" i="4"/>
  <c r="Y34" i="4" s="1"/>
  <c r="AH40" i="4"/>
  <c r="AY42" i="4"/>
  <c r="BC43" i="4"/>
  <c r="AB43" i="4" s="1"/>
  <c r="AH44" i="4"/>
  <c r="W14" i="5"/>
  <c r="W47" i="5" s="1"/>
  <c r="BF16" i="5"/>
  <c r="AE16" i="5" s="1"/>
  <c r="AZ16" i="5"/>
  <c r="Y16" i="5" s="1"/>
  <c r="AV16" i="5"/>
  <c r="U16" i="5" s="1"/>
  <c r="BF24" i="5"/>
  <c r="AE24" i="5" s="1"/>
  <c r="AZ24" i="5"/>
  <c r="Y24" i="5" s="1"/>
  <c r="AV24" i="5"/>
  <c r="U24" i="5" s="1"/>
  <c r="BF28" i="5"/>
  <c r="AE28" i="5" s="1"/>
  <c r="AZ28" i="5"/>
  <c r="Y28" i="5" s="1"/>
  <c r="AV28" i="5"/>
  <c r="U28" i="5" s="1"/>
  <c r="BA34" i="5"/>
  <c r="Z34" i="5" s="1"/>
  <c r="AU34" i="5"/>
  <c r="T34" i="5" s="1"/>
  <c r="BC40" i="5"/>
  <c r="AB40" i="5" s="1"/>
  <c r="BH41" i="5"/>
  <c r="AG41" i="5" s="1"/>
  <c r="AM41" i="5"/>
  <c r="L41" i="5" s="1"/>
  <c r="AY41" i="5"/>
  <c r="X41" i="5" s="1"/>
  <c r="BH43" i="6"/>
  <c r="AG43" i="6" s="1"/>
  <c r="AM43" i="6"/>
  <c r="L43" i="6" s="1"/>
  <c r="BD43" i="6"/>
  <c r="AC43" i="6" s="1"/>
  <c r="AJ43" i="6"/>
  <c r="I43" i="6" s="1"/>
  <c r="AV43" i="6"/>
  <c r="U43" i="6" s="1"/>
  <c r="AW23" i="4"/>
  <c r="V23" i="4" s="1"/>
  <c r="AO27" i="4"/>
  <c r="N27" i="4" s="1"/>
  <c r="BD29" i="4"/>
  <c r="AC29" i="4" s="1"/>
  <c r="AW30" i="4"/>
  <c r="V30" i="4" s="1"/>
  <c r="AJ32" i="4"/>
  <c r="I32" i="4" s="1"/>
  <c r="BH46" i="4"/>
  <c r="BE46" i="4"/>
  <c r="X48" i="5"/>
  <c r="X14" i="5"/>
  <c r="X47" i="5" s="1"/>
  <c r="AF48" i="5"/>
  <c r="AF14" i="5"/>
  <c r="AF47" i="5" s="1"/>
  <c r="AJ16" i="5"/>
  <c r="BH21" i="5"/>
  <c r="AG21" i="5" s="1"/>
  <c r="AR21" i="5"/>
  <c r="Q21" i="5" s="1"/>
  <c r="BH25" i="5"/>
  <c r="AG25" i="5" s="1"/>
  <c r="AR25" i="5"/>
  <c r="Q25" i="5" s="1"/>
  <c r="BD46" i="5"/>
  <c r="AR46" i="5"/>
  <c r="BH24" i="6"/>
  <c r="AG24" i="6" s="1"/>
  <c r="BF37" i="6"/>
  <c r="BF38" i="6" s="1"/>
  <c r="AE38" i="6" s="1"/>
  <c r="AU42" i="6"/>
  <c r="AV27" i="4"/>
  <c r="U27" i="4" s="1"/>
  <c r="R14" i="5"/>
  <c r="R47" i="5" s="1"/>
  <c r="R48" i="5"/>
  <c r="AQ20" i="5"/>
  <c r="P20" i="5" s="1"/>
  <c r="BG29" i="5"/>
  <c r="AF29" i="5" s="1"/>
  <c r="BE29" i="5"/>
  <c r="AD29" i="5" s="1"/>
  <c r="AN29" i="5"/>
  <c r="M29" i="5" s="1"/>
  <c r="AZ29" i="5"/>
  <c r="Y29" i="5" s="1"/>
  <c r="AJ29" i="5"/>
  <c r="I29" i="5" s="1"/>
  <c r="BF37" i="5"/>
  <c r="AT37" i="5"/>
  <c r="S37" i="5" s="1"/>
  <c r="AH37" i="5"/>
  <c r="BB37" i="5"/>
  <c r="AA37" i="5" s="1"/>
  <c r="AQ37" i="5"/>
  <c r="P37" i="5" s="1"/>
  <c r="AX40" i="5"/>
  <c r="W40" i="5" s="1"/>
  <c r="AX24" i="6"/>
  <c r="W24" i="6" s="1"/>
  <c r="BH19" i="4"/>
  <c r="AG19" i="4" s="1"/>
  <c r="BE22" i="4"/>
  <c r="AD22" i="4" s="1"/>
  <c r="BH23" i="4"/>
  <c r="AG23" i="4" s="1"/>
  <c r="AH25" i="4"/>
  <c r="AJ27" i="4"/>
  <c r="I27" i="4" s="1"/>
  <c r="AX27" i="4"/>
  <c r="W27" i="4" s="1"/>
  <c r="BE28" i="4"/>
  <c r="AD28" i="4" s="1"/>
  <c r="BB29" i="4"/>
  <c r="AA29" i="4" s="1"/>
  <c r="AO30" i="4"/>
  <c r="N30" i="4" s="1"/>
  <c r="AR32" i="4"/>
  <c r="Q32" i="4" s="1"/>
  <c r="AJ41" i="4"/>
  <c r="I41" i="4" s="1"/>
  <c r="BF20" i="5"/>
  <c r="AE20" i="5" s="1"/>
  <c r="AZ20" i="5"/>
  <c r="Y20" i="5" s="1"/>
  <c r="AV20" i="5"/>
  <c r="U20" i="5" s="1"/>
  <c r="AW31" i="5"/>
  <c r="V31" i="5" s="1"/>
  <c r="AX37" i="5"/>
  <c r="S48" i="5"/>
  <c r="BC24" i="6"/>
  <c r="AB24" i="6" s="1"/>
  <c r="AS24" i="4"/>
  <c r="R24" i="4" s="1"/>
  <c r="BD27" i="4"/>
  <c r="AC27" i="4" s="1"/>
  <c r="AV28" i="4"/>
  <c r="U28" i="4" s="1"/>
  <c r="AK29" i="4"/>
  <c r="J29" i="4" s="1"/>
  <c r="AV29" i="4"/>
  <c r="U29" i="4" s="1"/>
  <c r="AT31" i="4"/>
  <c r="S31" i="4" s="1"/>
  <c r="BD34" i="4"/>
  <c r="AC34" i="4" s="1"/>
  <c r="BF37" i="4"/>
  <c r="AE37" i="4" s="1"/>
  <c r="AN46" i="4"/>
  <c r="P48" i="5"/>
  <c r="P14" i="5"/>
  <c r="P47" i="5" s="1"/>
  <c r="O14" i="5"/>
  <c r="O47" i="5" s="1"/>
  <c r="BH17" i="5"/>
  <c r="AG17" i="5" s="1"/>
  <c r="AR17" i="5"/>
  <c r="Q17" i="5" s="1"/>
  <c r="BH18" i="5"/>
  <c r="AG18" i="5" s="1"/>
  <c r="AJ20" i="5"/>
  <c r="I20" i="5" s="1"/>
  <c r="BH22" i="5"/>
  <c r="AG22" i="5" s="1"/>
  <c r="AJ24" i="5"/>
  <c r="I24" i="5" s="1"/>
  <c r="BH26" i="5"/>
  <c r="AG26" i="5" s="1"/>
  <c r="AJ28" i="5"/>
  <c r="I28" i="5" s="1"/>
  <c r="AR29" i="5"/>
  <c r="Q29" i="5" s="1"/>
  <c r="AP30" i="5"/>
  <c r="O30" i="5" s="1"/>
  <c r="BA31" i="5"/>
  <c r="Z31" i="5" s="1"/>
  <c r="BC32" i="5"/>
  <c r="AB32" i="5" s="1"/>
  <c r="AS32" i="5"/>
  <c r="R32" i="5" s="1"/>
  <c r="AM32" i="5"/>
  <c r="L32" i="5" s="1"/>
  <c r="AO33" i="5"/>
  <c r="N33" i="5" s="1"/>
  <c r="AK34" i="5"/>
  <c r="J34" i="5" s="1"/>
  <c r="AY37" i="5"/>
  <c r="X37" i="5" s="1"/>
  <c r="AN42" i="5"/>
  <c r="M42" i="5" s="1"/>
  <c r="AN43" i="5"/>
  <c r="M43" i="5" s="1"/>
  <c r="AM44" i="5"/>
  <c r="L44" i="5" s="1"/>
  <c r="BC44" i="5"/>
  <c r="AB44" i="5" s="1"/>
  <c r="BA29" i="1"/>
  <c r="Z29" i="1" s="1"/>
  <c r="AS20" i="4"/>
  <c r="R20" i="4" s="1"/>
  <c r="AO21" i="4"/>
  <c r="N21" i="4" s="1"/>
  <c r="AZ22" i="4"/>
  <c r="Y22" i="4" s="1"/>
  <c r="AT25" i="4"/>
  <c r="S25" i="4" s="1"/>
  <c r="BE26" i="4"/>
  <c r="AD26" i="4" s="1"/>
  <c r="AP27" i="4"/>
  <c r="O27" i="4" s="1"/>
  <c r="AL28" i="4"/>
  <c r="K28" i="4" s="1"/>
  <c r="AN29" i="4"/>
  <c r="M29" i="4" s="1"/>
  <c r="AW29" i="4"/>
  <c r="V29" i="4" s="1"/>
  <c r="AK32" i="4"/>
  <c r="J32" i="4" s="1"/>
  <c r="AO32" i="4"/>
  <c r="N32" i="4" s="1"/>
  <c r="BA32" i="4"/>
  <c r="Z32" i="4" s="1"/>
  <c r="AY37" i="4"/>
  <c r="X37" i="4" s="1"/>
  <c r="AZ42" i="4"/>
  <c r="Y42" i="4" s="1"/>
  <c r="BH42" i="4"/>
  <c r="BH43" i="4"/>
  <c r="AG43" i="4" s="1"/>
  <c r="AQ44" i="4"/>
  <c r="P44" i="4" s="1"/>
  <c r="BF46" i="4"/>
  <c r="AZ46" i="4"/>
  <c r="AJ46" i="4"/>
  <c r="AR16" i="5"/>
  <c r="AR18" i="5"/>
  <c r="Q18" i="5" s="1"/>
  <c r="AR19" i="5"/>
  <c r="Q19" i="5" s="1"/>
  <c r="AR20" i="5"/>
  <c r="Q20" i="5" s="1"/>
  <c r="AR22" i="5"/>
  <c r="Q22" i="5" s="1"/>
  <c r="AR23" i="5"/>
  <c r="Q23" i="5" s="1"/>
  <c r="AR24" i="5"/>
  <c r="Q24" i="5" s="1"/>
  <c r="AR26" i="5"/>
  <c r="Q26" i="5" s="1"/>
  <c r="AR27" i="5"/>
  <c r="Q27" i="5" s="1"/>
  <c r="AR28" i="5"/>
  <c r="Q28" i="5" s="1"/>
  <c r="AV29" i="5"/>
  <c r="U29" i="5" s="1"/>
  <c r="AU30" i="5"/>
  <c r="T30" i="5" s="1"/>
  <c r="AL31" i="5"/>
  <c r="K31" i="5" s="1"/>
  <c r="BG31" i="5"/>
  <c r="AF31" i="5" s="1"/>
  <c r="AT33" i="5"/>
  <c r="S33" i="5" s="1"/>
  <c r="AP34" i="5"/>
  <c r="O34" i="5" s="1"/>
  <c r="AL37" i="5"/>
  <c r="K37" i="5" s="1"/>
  <c r="BG37" i="5"/>
  <c r="AN40" i="5"/>
  <c r="M40" i="5" s="1"/>
  <c r="AN41" i="5"/>
  <c r="M41" i="5" s="1"/>
  <c r="AX42" i="5"/>
  <c r="W42" i="5" s="1"/>
  <c r="AX43" i="5"/>
  <c r="W43" i="5" s="1"/>
  <c r="AU44" i="5"/>
  <c r="T44" i="5" s="1"/>
  <c r="AR44" i="5"/>
  <c r="Q44" i="5" s="1"/>
  <c r="AN46" i="5"/>
  <c r="BH46" i="5"/>
  <c r="BA46" i="5"/>
  <c r="AP32" i="6"/>
  <c r="O32" i="6" s="1"/>
  <c r="AT32" i="6"/>
  <c r="S32" i="6" s="1"/>
  <c r="BB34" i="6"/>
  <c r="AA34" i="6" s="1"/>
  <c r="BD44" i="6"/>
  <c r="AC44" i="6" s="1"/>
  <c r="AN44" i="6"/>
  <c r="M44" i="6" s="1"/>
  <c r="AH44" i="6"/>
  <c r="AY44" i="6"/>
  <c r="X44" i="6" s="1"/>
  <c r="BA46" i="6"/>
  <c r="AZ22" i="6"/>
  <c r="Y22" i="6" s="1"/>
  <c r="BD23" i="6"/>
  <c r="AC23" i="6" s="1"/>
  <c r="AR24" i="6"/>
  <c r="Q24" i="6" s="1"/>
  <c r="BA27" i="6"/>
  <c r="Z27" i="6" s="1"/>
  <c r="AS33" i="6"/>
  <c r="R33" i="6" s="1"/>
  <c r="AZ43" i="6"/>
  <c r="Y43" i="6" s="1"/>
  <c r="AV46" i="6"/>
  <c r="AJ42" i="4"/>
  <c r="AU42" i="4"/>
  <c r="AJ18" i="5"/>
  <c r="I18" i="5" s="1"/>
  <c r="AH18" i="5"/>
  <c r="AJ22" i="5"/>
  <c r="I22" i="5" s="1"/>
  <c r="AH22" i="5"/>
  <c r="AJ26" i="5"/>
  <c r="I26" i="5" s="1"/>
  <c r="AH26" i="5"/>
  <c r="AQ34" i="5"/>
  <c r="P34" i="5" s="1"/>
  <c r="AS34" i="5"/>
  <c r="R34" i="5" s="1"/>
  <c r="BD16" i="6"/>
  <c r="AC16" i="6" s="1"/>
  <c r="AH21" i="6"/>
  <c r="AH23" i="6"/>
  <c r="BD24" i="6"/>
  <c r="AC24" i="6" s="1"/>
  <c r="BC26" i="6"/>
  <c r="AB26" i="6" s="1"/>
  <c r="AX28" i="6"/>
  <c r="W28" i="6" s="1"/>
  <c r="BG41" i="6"/>
  <c r="AF41" i="6" s="1"/>
  <c r="BC43" i="6"/>
  <c r="AB43" i="6" s="1"/>
  <c r="AK44" i="6"/>
  <c r="J44" i="6" s="1"/>
  <c r="AO44" i="6"/>
  <c r="N44" i="6" s="1"/>
  <c r="AS44" i="6"/>
  <c r="R44" i="6" s="1"/>
  <c r="AW44" i="6"/>
  <c r="V44" i="6" s="1"/>
  <c r="BA44" i="6"/>
  <c r="Z44" i="6" s="1"/>
  <c r="BE44" i="6"/>
  <c r="AD44" i="6" s="1"/>
  <c r="AH17" i="5"/>
  <c r="AM17" i="5"/>
  <c r="L17" i="5" s="1"/>
  <c r="BF18" i="5"/>
  <c r="AE18" i="5" s="1"/>
  <c r="AH21" i="5"/>
  <c r="AM21" i="5"/>
  <c r="L21" i="5" s="1"/>
  <c r="BF22" i="5"/>
  <c r="AE22" i="5" s="1"/>
  <c r="AH25" i="5"/>
  <c r="AM25" i="5"/>
  <c r="L25" i="5" s="1"/>
  <c r="BF26" i="5"/>
  <c r="AE26" i="5" s="1"/>
  <c r="BG30" i="5"/>
  <c r="AF30" i="5" s="1"/>
  <c r="AS30" i="5"/>
  <c r="R30" i="5" s="1"/>
  <c r="AW30" i="5"/>
  <c r="V30" i="5" s="1"/>
  <c r="BC31" i="5"/>
  <c r="AB31" i="5" s="1"/>
  <c r="AX31" i="5"/>
  <c r="W31" i="5" s="1"/>
  <c r="BC37" i="5"/>
  <c r="BC38" i="5" s="1"/>
  <c r="AB38" i="5" s="1"/>
  <c r="BD41" i="5"/>
  <c r="AC41" i="5" s="1"/>
  <c r="BC41" i="5"/>
  <c r="AB41" i="5" s="1"/>
  <c r="AU43" i="5"/>
  <c r="T43" i="5" s="1"/>
  <c r="BC43" i="5"/>
  <c r="AB43" i="5" s="1"/>
  <c r="AX18" i="6"/>
  <c r="W18" i="6" s="1"/>
  <c r="AX19" i="6"/>
  <c r="W19" i="6" s="1"/>
  <c r="BD22" i="6"/>
  <c r="AC22" i="6" s="1"/>
  <c r="BD25" i="6"/>
  <c r="AC25" i="6" s="1"/>
  <c r="AS29" i="6"/>
  <c r="R29" i="6" s="1"/>
  <c r="AT34" i="6"/>
  <c r="S34" i="6" s="1"/>
  <c r="BG37" i="6"/>
  <c r="AF37" i="6" s="1"/>
  <c r="AH43" i="6"/>
  <c r="AQ43" i="6"/>
  <c r="P43" i="6" s="1"/>
  <c r="AY43" i="6"/>
  <c r="X43" i="6" s="1"/>
  <c r="BG43" i="6"/>
  <c r="AF43" i="6" s="1"/>
  <c r="BD46" i="6"/>
  <c r="BF16" i="4"/>
  <c r="AE16" i="4" s="1"/>
  <c r="AS16" i="4"/>
  <c r="R16" i="4" s="1"/>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Q16" i="5"/>
  <c r="I48" i="5"/>
  <c r="I14" i="5"/>
  <c r="I47" i="5" s="1"/>
  <c r="M48" i="5"/>
  <c r="M14" i="5"/>
  <c r="M47" i="5" s="1"/>
  <c r="Q48" i="5"/>
  <c r="Q14" i="5"/>
  <c r="Q47" i="5" s="1"/>
  <c r="U48" i="5"/>
  <c r="U14" i="5"/>
  <c r="U47" i="5" s="1"/>
  <c r="Y48" i="5"/>
  <c r="Y14" i="5"/>
  <c r="Y47" i="5" s="1"/>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AT38" i="5"/>
  <c r="S38" i="5" s="1"/>
  <c r="X40"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I16" i="5"/>
  <c r="BB38" i="5"/>
  <c r="AA38" i="5" s="1"/>
  <c r="AG16"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X37" i="6"/>
  <c r="AY38" i="6"/>
  <c r="X38" i="6" s="1"/>
  <c r="T48" i="5"/>
  <c r="BH33" i="5"/>
  <c r="AG33" i="5" s="1"/>
  <c r="BD33" i="5"/>
  <c r="AC33" i="5" s="1"/>
  <c r="AZ33" i="5"/>
  <c r="Y33" i="5" s="1"/>
  <c r="AV33" i="5"/>
  <c r="U33" i="5" s="1"/>
  <c r="AR33" i="5"/>
  <c r="Q33" i="5" s="1"/>
  <c r="AN33" i="5"/>
  <c r="M33" i="5" s="1"/>
  <c r="AJ33" i="5"/>
  <c r="I33" i="5" s="1"/>
  <c r="AY38" i="5"/>
  <c r="X38" i="5" s="1"/>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X38" i="5"/>
  <c r="W38" i="5" s="1"/>
  <c r="W37" i="5"/>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AQ38" i="5"/>
  <c r="P38" i="5" s="1"/>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T42" i="6"/>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U16" i="6"/>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U40" i="6"/>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O37" i="6"/>
  <c r="AP38" i="6"/>
  <c r="O38" i="6" s="1"/>
  <c r="AE37" i="6"/>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BG38" i="6"/>
  <c r="AF38" i="6" s="1"/>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L42" i="4" s="1"/>
  <c r="AV43" i="4"/>
  <c r="U43" i="4" s="1"/>
  <c r="AM44" i="4"/>
  <c r="L44" i="4" s="1"/>
  <c r="AV44" i="4"/>
  <c r="U44" i="4" s="1"/>
  <c r="BG44" i="4"/>
  <c r="AF44" i="4" s="1"/>
  <c r="BG42" i="4"/>
  <c r="AF42" i="4" s="1"/>
  <c r="AO44" i="4"/>
  <c r="N44" i="4" s="1"/>
  <c r="AS44" i="4"/>
  <c r="R44" i="4" s="1"/>
  <c r="BA44" i="4"/>
  <c r="Z44" i="4" s="1"/>
  <c r="BE44" i="4"/>
  <c r="AD44" i="4" s="1"/>
  <c r="AH42" i="4"/>
  <c r="AR43" i="4"/>
  <c r="Q43" i="4" s="1"/>
  <c r="AH43" i="4"/>
  <c r="AU43" i="4"/>
  <c r="T43" i="4" s="1"/>
  <c r="AU44" i="4"/>
  <c r="T44" i="4" s="1"/>
  <c r="BH44" i="4"/>
  <c r="AG44" i="4" s="1"/>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AY38" i="4"/>
  <c r="X38" i="4" s="1"/>
  <c r="T42" i="4"/>
  <c r="I42" i="4"/>
  <c r="AB37" i="4"/>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AU38" i="4"/>
  <c r="T38" i="4" s="1"/>
  <c r="T46" i="4" s="1"/>
  <c r="BH40" i="4"/>
  <c r="AZ40" i="4"/>
  <c r="AR40" i="4"/>
  <c r="AJ40" i="4"/>
  <c r="P42"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X42" i="4"/>
  <c r="AG46" i="4"/>
  <c r="AG47" i="4" s="1"/>
  <c r="AG42" i="4"/>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X38" i="4"/>
  <c r="W38" i="4" s="1"/>
  <c r="BG38" i="4"/>
  <c r="AF38"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S22" i="1" s="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I20" i="1" s="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BC45" i="5" l="1"/>
  <c r="AB45" i="5" s="1"/>
  <c r="AL38" i="5"/>
  <c r="K38" i="5" s="1"/>
  <c r="AM38" i="4"/>
  <c r="L38" i="4" s="1"/>
  <c r="L46" i="4" s="1"/>
  <c r="AP38" i="4"/>
  <c r="O38" i="4" s="1"/>
  <c r="AX45" i="5"/>
  <c r="W45" i="5" s="1"/>
  <c r="AM45" i="5"/>
  <c r="L45" i="5" s="1"/>
  <c r="AX38" i="6"/>
  <c r="W38" i="6" s="1"/>
  <c r="AU45" i="4"/>
  <c r="T45" i="4" s="1"/>
  <c r="AN45" i="5"/>
  <c r="M45" i="5" s="1"/>
  <c r="AB37" i="5"/>
  <c r="BH45" i="5"/>
  <c r="AG45" i="5" s="1"/>
  <c r="BF35" i="5"/>
  <c r="AE35" i="5" s="1"/>
  <c r="AF37" i="5"/>
  <c r="BG38" i="5"/>
  <c r="AF38" i="5" s="1"/>
  <c r="AE37" i="5"/>
  <c r="BF38" i="5"/>
  <c r="AE38" i="5" s="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50"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E49" i="5"/>
  <c r="AY45" i="5"/>
  <c r="X45" i="5" s="1"/>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O49" i="5" l="1"/>
  <c r="W49" i="4"/>
  <c r="M49" i="5"/>
  <c r="E53" i="1"/>
  <c r="W49" i="5"/>
  <c r="AF49" i="5"/>
  <c r="P49" i="5"/>
  <c r="Q49" i="4"/>
  <c r="T49" i="5"/>
  <c r="J49" i="5"/>
  <c r="AC49" i="5"/>
  <c r="Q49" i="5"/>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J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9"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7"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<sst xmlns="http://schemas.openxmlformats.org/spreadsheetml/2006/main" count="1016" uniqueCount="724">
  <si>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7"/>
  </si>
  <si>
    <t>変更個所</t>
    <rPh sb="0" eb="2">
      <t>ヘンコウ</t>
    </rPh>
    <rPh sb="2" eb="4">
      <t>カショ</t>
    </rPh>
    <phoneticPr fontId="77"/>
  </si>
  <si>
    <t>変更内容</t>
    <rPh sb="0" eb="2">
      <t>ヘンコウ</t>
    </rPh>
    <rPh sb="2" eb="4">
      <t>ナイヨウ</t>
    </rPh>
    <phoneticPr fontId="77"/>
  </si>
  <si>
    <t>共通事項</t>
    <rPh sb="0" eb="2">
      <t>キョウツウ</t>
    </rPh>
    <rPh sb="2" eb="4">
      <t>ジコウ</t>
    </rPh>
    <phoneticPr fontId="77"/>
  </si>
  <si>
    <t>私立保育所の指導監査に係る事前提出資料</t>
  </si>
  <si>
    <t>保育所名</t>
    <rPh sb="0" eb="2">
      <t>ホイク</t>
    </rPh>
    <rPh sb="2" eb="3">
      <t>ショ</t>
    </rPh>
    <rPh sb="3" eb="4">
      <t>メイ</t>
    </rPh>
    <phoneticPr fontId="8"/>
  </si>
  <si>
    <t>○○○○保育園</t>
    <rPh sb="4" eb="6">
      <t>ホイク</t>
    </rPh>
    <rPh sb="6" eb="7">
      <t>エン</t>
    </rPh>
    <phoneticPr fontId="8"/>
  </si>
  <si>
    <t>提出年月日：令和　　年　　月　　日</t>
    <rPh sb="6" eb="8">
      <t>レイワ</t>
    </rPh>
    <phoneticPr fontId="7"/>
  </si>
  <si>
    <t>経営法人名</t>
    <phoneticPr fontId="8"/>
  </si>
  <si>
    <t>○○○○法人○○会</t>
    <rPh sb="4" eb="6">
      <t>ホウジン</t>
    </rPh>
    <rPh sb="8" eb="9">
      <t>カイ</t>
    </rPh>
    <phoneticPr fontId="8"/>
  </si>
  <si>
    <t>代表者名　　　　　　　　　　　　　　　　　　　　</t>
    <phoneticPr fontId="8"/>
  </si>
  <si>
    <t>理事長　○○　○○</t>
    <rPh sb="0" eb="3">
      <t>リジチョウ</t>
    </rPh>
    <phoneticPr fontId="8"/>
  </si>
  <si>
    <t>（記入担当者と連絡先）　　　　　　　　　　　　　　　</t>
  </si>
  <si>
    <t>事務職員　○○　○○（℡077X-XX-XXXX）</t>
    <rPh sb="0" eb="2">
      <t>ジム</t>
    </rPh>
    <rPh sb="2" eb="4">
      <t>ショクイン</t>
    </rPh>
    <phoneticPr fontId="8"/>
  </si>
  <si>
    <t>※   既存の資料として作成され、内容に変更のない事項については、既存の様式を利用してください。</t>
  </si>
  <si>
    <t>１　保育所の概要</t>
    <rPh sb="2" eb="4">
      <t>ホイク</t>
    </rPh>
    <rPh sb="4" eb="5">
      <t>ショ</t>
    </rPh>
    <phoneticPr fontId="8"/>
  </si>
  <si>
    <t>設置主体法人名</t>
    <rPh sb="4" eb="6">
      <t>ホウジン</t>
    </rPh>
    <phoneticPr fontId="8"/>
  </si>
  <si>
    <t>施設所在地</t>
  </si>
  <si>
    <t>保育所名</t>
    <rPh sb="0" eb="2">
      <t>ホイク</t>
    </rPh>
    <rPh sb="2" eb="3">
      <t>ショ</t>
    </rPh>
    <phoneticPr fontId="8"/>
  </si>
  <si>
    <t>施設長名</t>
  </si>
  <si>
    <t>施設認可年月日</t>
  </si>
  <si>
    <t>　　　　　　年　　月　　日</t>
  </si>
  <si>
    <t>事業開始年月日</t>
  </si>
  <si>
    <t>　　　　　　　年　　月　　日</t>
  </si>
  <si>
    <t>認可定員</t>
    <rPh sb="0" eb="2">
      <t>ニンカ</t>
    </rPh>
    <phoneticPr fontId="8"/>
  </si>
  <si>
    <t>利用定員</t>
  </si>
  <si>
    <t>現　　員</t>
  </si>
  <si>
    <t>開所日・時間等</t>
  </si>
  <si>
    <t>　平日</t>
    <phoneticPr fontId="8"/>
  </si>
  <si>
    <t>保育標準時間</t>
    <rPh sb="0" eb="2">
      <t>ホイク</t>
    </rPh>
    <rPh sb="2" eb="4">
      <t>ヒョウジュン</t>
    </rPh>
    <rPh sb="4" eb="6">
      <t>ジカン</t>
    </rPh>
    <phoneticPr fontId="8"/>
  </si>
  <si>
    <t>～</t>
    <phoneticPr fontId="8"/>
  </si>
  <si>
    <t>〃</t>
    <phoneticPr fontId="8"/>
  </si>
  <si>
    <t>保育短時間</t>
    <rPh sb="0" eb="2">
      <t>ホイク</t>
    </rPh>
    <rPh sb="2" eb="5">
      <t>タンジカン</t>
    </rPh>
    <phoneticPr fontId="8"/>
  </si>
  <si>
    <t>延長保育</t>
    <rPh sb="0" eb="2">
      <t>エンチョウ</t>
    </rPh>
    <rPh sb="2" eb="4">
      <t>ホイク</t>
    </rPh>
    <phoneticPr fontId="8"/>
  </si>
  <si>
    <t>土曜日</t>
    <phoneticPr fontId="8"/>
  </si>
  <si>
    <t>日曜日</t>
    <rPh sb="0" eb="3">
      <t>ニチヨウビ</t>
    </rPh>
    <phoneticPr fontId="8"/>
  </si>
  <si>
    <t>休園日</t>
    <rPh sb="0" eb="2">
      <t>キュウエン</t>
    </rPh>
    <rPh sb="2" eb="3">
      <t>ビ</t>
    </rPh>
    <phoneticPr fontId="8"/>
  </si>
  <si>
    <t>　　記入例：日曜日、年末年始</t>
    <rPh sb="2" eb="4">
      <t>キニュウ</t>
    </rPh>
    <rPh sb="4" eb="5">
      <t>レイ</t>
    </rPh>
    <rPh sb="6" eb="9">
      <t>ニチヨウビ</t>
    </rPh>
    <rPh sb="10" eb="12">
      <t>ネンマツ</t>
    </rPh>
    <rPh sb="12" eb="14">
      <t>ネンシ</t>
    </rPh>
    <phoneticPr fontId="8"/>
  </si>
  <si>
    <t>年齢別人員</t>
  </si>
  <si>
    <t>年　齢</t>
  </si>
  <si>
    <t>３号</t>
    <rPh sb="1" eb="2">
      <t>ゴウ</t>
    </rPh>
    <phoneticPr fontId="8"/>
  </si>
  <si>
    <t>２号</t>
    <rPh sb="1" eb="2">
      <t>ゴウ</t>
    </rPh>
    <phoneticPr fontId="8"/>
  </si>
  <si>
    <t>（１号　特例給付）</t>
    <rPh sb="2" eb="3">
      <t>ゴウ</t>
    </rPh>
    <rPh sb="4" eb="6">
      <t>トクレイ</t>
    </rPh>
    <rPh sb="6" eb="8">
      <t>キュウフ</t>
    </rPh>
    <phoneticPr fontId="8"/>
  </si>
  <si>
    <t>合計</t>
    <rPh sb="0" eb="2">
      <t>ゴウケイ</t>
    </rPh>
    <phoneticPr fontId="8"/>
  </si>
  <si>
    <t>2号
合計</t>
    <rPh sb="1" eb="2">
      <t>ゴウ</t>
    </rPh>
    <rPh sb="3" eb="5">
      <t>ゴウケイ</t>
    </rPh>
    <phoneticPr fontId="8"/>
  </si>
  <si>
    <t>3号
合計</t>
    <rPh sb="1" eb="2">
      <t>ゴウ</t>
    </rPh>
    <rPh sb="3" eb="5">
      <t>ゴウケイ</t>
    </rPh>
    <phoneticPr fontId="8"/>
  </si>
  <si>
    <t>1,2歳
合計</t>
    <rPh sb="3" eb="4">
      <t>サイ</t>
    </rPh>
    <rPh sb="5" eb="7">
      <t>ゴウケイ</t>
    </rPh>
    <phoneticPr fontId="8"/>
  </si>
  <si>
    <t>4,5歳
合計</t>
    <rPh sb="3" eb="4">
      <t>サイ</t>
    </rPh>
    <rPh sb="5" eb="7">
      <t>ゴウケイ</t>
    </rPh>
    <phoneticPr fontId="8"/>
  </si>
  <si>
    <t>０歳</t>
    <rPh sb="1" eb="2">
      <t>サイ</t>
    </rPh>
    <phoneticPr fontId="8"/>
  </si>
  <si>
    <t>１歳</t>
    <rPh sb="1" eb="2">
      <t>サイ</t>
    </rPh>
    <phoneticPr fontId="8"/>
  </si>
  <si>
    <t>２歳</t>
    <rPh sb="1" eb="2">
      <t>サイ</t>
    </rPh>
    <phoneticPr fontId="8"/>
  </si>
  <si>
    <t>３歳</t>
    <rPh sb="1" eb="2">
      <t>サイ</t>
    </rPh>
    <phoneticPr fontId="8"/>
  </si>
  <si>
    <t>４歳</t>
    <rPh sb="1" eb="2">
      <t>サイ</t>
    </rPh>
    <phoneticPr fontId="8"/>
  </si>
  <si>
    <t>５歳以上</t>
    <rPh sb="1" eb="2">
      <t>サイ</t>
    </rPh>
    <rPh sb="2" eb="4">
      <t>イジョウ</t>
    </rPh>
    <phoneticPr fontId="8"/>
  </si>
  <si>
    <t>認可定員の内訳</t>
  </si>
  <si>
    <t>児童数</t>
    <rPh sb="0" eb="2">
      <t>ジドウ</t>
    </rPh>
    <rPh sb="2" eb="3">
      <t>スウ</t>
    </rPh>
    <phoneticPr fontId="8"/>
  </si>
  <si>
    <t>利用定員の内訳</t>
  </si>
  <si>
    <t>現員の内訳</t>
    <rPh sb="0" eb="1">
      <t>ゲン</t>
    </rPh>
    <phoneticPr fontId="8"/>
  </si>
  <si>
    <t>私的契約児（再掲）</t>
    <rPh sb="0" eb="2">
      <t>シテキ</t>
    </rPh>
    <rPh sb="2" eb="4">
      <t>ケイヤク</t>
    </rPh>
    <rPh sb="4" eb="5">
      <t>ジ</t>
    </rPh>
    <rPh sb="6" eb="8">
      <t>サイケイ</t>
    </rPh>
    <phoneticPr fontId="8"/>
  </si>
  <si>
    <t>□障害児保育　　□低年齢児　　　　　□延長保育　　　　　□休日保育　　　　　□一時預かり
□地域子育て支援拠点事業　　　□その他（　　　　　　　　　　　　　）　※今年度の実施事業の□を、■または☑にしてください。</t>
    <rPh sb="1" eb="3">
      <t>ショウガイ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8"/>
  </si>
  <si>
    <t>（注）この表は監査実施日の属する月の初日または前月の初日現在で記入すること。</t>
    <phoneticPr fontId="7"/>
  </si>
  <si>
    <t>会議等の名称</t>
  </si>
  <si>
    <t>参加職員</t>
  </si>
  <si>
    <t>実施状況</t>
  </si>
  <si>
    <t>記録の有無</t>
    <rPh sb="3" eb="5">
      <t>ウム</t>
    </rPh>
    <phoneticPr fontId="8"/>
  </si>
  <si>
    <t>記録者の職種</t>
    <rPh sb="4" eb="6">
      <t>ショクシュ</t>
    </rPh>
    <phoneticPr fontId="8"/>
  </si>
  <si>
    <t>出席していない者への対応</t>
    <rPh sb="0" eb="2">
      <t>シュッセキ</t>
    </rPh>
    <rPh sb="7" eb="8">
      <t>モノ</t>
    </rPh>
    <rPh sb="10" eb="12">
      <t>タイオウ</t>
    </rPh>
    <phoneticPr fontId="8"/>
  </si>
  <si>
    <t>＜記載例＞職員会議</t>
    <rPh sb="1" eb="3">
      <t>キサイ</t>
    </rPh>
    <rPh sb="3" eb="4">
      <t>レイ</t>
    </rPh>
    <phoneticPr fontId="8"/>
  </si>
  <si>
    <t>全職員</t>
  </si>
  <si>
    <t>月1回</t>
    <phoneticPr fontId="8"/>
  </si>
  <si>
    <t>有</t>
    <rPh sb="0" eb="1">
      <t>ア</t>
    </rPh>
    <phoneticPr fontId="8"/>
  </si>
  <si>
    <t>事務職員</t>
    <rPh sb="0" eb="2">
      <t>ジム</t>
    </rPh>
    <rPh sb="2" eb="4">
      <t>ショクイン</t>
    </rPh>
    <phoneticPr fontId="8"/>
  </si>
  <si>
    <t>＜記載例＞給食会議</t>
    <phoneticPr fontId="8"/>
  </si>
  <si>
    <t>月1回</t>
  </si>
  <si>
    <t>有</t>
  </si>
  <si>
    <t>栄養士</t>
  </si>
  <si>
    <t>３　職員の採用・退職の状況</t>
  </si>
  <si>
    <t>職種別</t>
    <rPh sb="0" eb="3">
      <t>ショクシュベツ</t>
    </rPh>
    <phoneticPr fontId="8"/>
  </si>
  <si>
    <r>
      <t xml:space="preserve">施設長
</t>
    </r>
    <r>
      <rPr>
        <sz val="9"/>
        <rFont val="ＭＳ 明朝"/>
        <family val="1"/>
        <charset val="128"/>
      </rPr>
      <t>(□専任・
□兼任)
※どちらかの□を、■または☑に</t>
    </r>
    <rPh sb="0" eb="2">
      <t>シセツ</t>
    </rPh>
    <rPh sb="2" eb="3">
      <t>チョウ</t>
    </rPh>
    <phoneticPr fontId="8"/>
  </si>
  <si>
    <t>副
施設長</t>
    <rPh sb="0" eb="1">
      <t>フク</t>
    </rPh>
    <rPh sb="2" eb="4">
      <t>シセツ</t>
    </rPh>
    <rPh sb="4" eb="5">
      <t>チョウ</t>
    </rPh>
    <phoneticPr fontId="8"/>
  </si>
  <si>
    <t>事務員</t>
    <rPh sb="0" eb="2">
      <t>ジム</t>
    </rPh>
    <phoneticPr fontId="8"/>
  </si>
  <si>
    <t>保育士</t>
    <rPh sb="0" eb="3">
      <t>ホイクシ</t>
    </rPh>
    <phoneticPr fontId="8"/>
  </si>
  <si>
    <t>保健師
看護師</t>
    <rPh sb="0" eb="3">
      <t>ホケンシ</t>
    </rPh>
    <rPh sb="4" eb="7">
      <t>カンゴシ</t>
    </rPh>
    <phoneticPr fontId="8"/>
  </si>
  <si>
    <t>准看護師</t>
    <rPh sb="0" eb="4">
      <t>ジュンカンゴシ</t>
    </rPh>
    <phoneticPr fontId="8"/>
  </si>
  <si>
    <r>
      <t>調理員
(</t>
    </r>
    <r>
      <rPr>
        <sz val="9"/>
        <rFont val="ＭＳ 明朝"/>
        <family val="1"/>
        <charset val="128"/>
      </rPr>
      <t>栄養士
含む)</t>
    </r>
    <rPh sb="0" eb="3">
      <t>チョウリイン</t>
    </rPh>
    <rPh sb="5" eb="8">
      <t>エイヨウシ</t>
    </rPh>
    <rPh sb="9" eb="10">
      <t>フク</t>
    </rPh>
    <phoneticPr fontId="8"/>
  </si>
  <si>
    <t>嘱託医
嘱託歯科医</t>
    <rPh sb="0" eb="3">
      <t>ショクタクイ</t>
    </rPh>
    <rPh sb="4" eb="6">
      <t>ショクタク</t>
    </rPh>
    <rPh sb="6" eb="9">
      <t>シカイ</t>
    </rPh>
    <phoneticPr fontId="8"/>
  </si>
  <si>
    <t>特例による配置</t>
    <rPh sb="0" eb="2">
      <t>トクレイ</t>
    </rPh>
    <rPh sb="5" eb="7">
      <t>ハイチ</t>
    </rPh>
    <phoneticPr fontId="8"/>
  </si>
  <si>
    <r>
      <t xml:space="preserve">その他
</t>
    </r>
    <r>
      <rPr>
        <sz val="6"/>
        <rFont val="ＭＳ 明朝"/>
        <family val="1"/>
        <charset val="128"/>
      </rPr>
      <t>(未登録の保育従事者を含む)</t>
    </r>
    <rPh sb="2" eb="3">
      <t>タ</t>
    </rPh>
    <phoneticPr fontId="8"/>
  </si>
  <si>
    <t>年度</t>
    <rPh sb="0" eb="1">
      <t>ネン</t>
    </rPh>
    <rPh sb="1" eb="2">
      <t>ド</t>
    </rPh>
    <phoneticPr fontId="8"/>
  </si>
  <si>
    <t>常勤</t>
    <rPh sb="0" eb="2">
      <t>ジョウキン</t>
    </rPh>
    <phoneticPr fontId="8"/>
  </si>
  <si>
    <t>非常勤</t>
    <rPh sb="0" eb="3">
      <t>ヒジョウキン</t>
    </rPh>
    <phoneticPr fontId="8"/>
  </si>
  <si>
    <t>朝夕</t>
    <rPh sb="0" eb="2">
      <t>アサユウ</t>
    </rPh>
    <phoneticPr fontId="8"/>
  </si>
  <si>
    <t>小学校教諭等</t>
    <rPh sb="0" eb="3">
      <t>ショウガッコウ</t>
    </rPh>
    <rPh sb="3" eb="5">
      <t>キョウユ</t>
    </rPh>
    <rPh sb="5" eb="6">
      <t>トウ</t>
    </rPh>
    <phoneticPr fontId="8"/>
  </si>
  <si>
    <t>追加
配置</t>
    <rPh sb="0" eb="2">
      <t>ツイカ</t>
    </rPh>
    <rPh sb="3" eb="5">
      <t>ハイチ</t>
    </rPh>
    <phoneticPr fontId="8"/>
  </si>
  <si>
    <t>年度当初職員数</t>
  </si>
  <si>
    <t>年度中</t>
  </si>
  <si>
    <t>採　用</t>
  </si>
  <si>
    <t>退　職</t>
  </si>
  <si>
    <t>年度末職員数</t>
  </si>
  <si>
    <t>( 　)</t>
    <phoneticPr fontId="8"/>
  </si>
  <si>
    <t>配置基準数</t>
  </si>
  <si>
    <t>　　月末職員数</t>
  </si>
  <si>
    <t>上記のうち病休・産休・育休者数</t>
    <rPh sb="0" eb="2">
      <t>ジョウキ</t>
    </rPh>
    <rPh sb="5" eb="6">
      <t>ビョウ</t>
    </rPh>
    <rPh sb="6" eb="7">
      <t>キュウ</t>
    </rPh>
    <rPh sb="8" eb="10">
      <t>サンキュウ</t>
    </rPh>
    <rPh sb="11" eb="13">
      <t>イクキュウ</t>
    </rPh>
    <rPh sb="13" eb="14">
      <t>シャ</t>
    </rPh>
    <rPh sb="14" eb="15">
      <t>スウ</t>
    </rPh>
    <phoneticPr fontId="8"/>
  </si>
  <si>
    <t>（注）１　本表の保育教諭欄は、常勤職員については，施設が定めた勤務時間（所定労働時間）のすべてを勤務する者を、非常勤職員についてはそれ以外を記入。</t>
    <rPh sb="10" eb="12">
      <t>キョウユ</t>
    </rPh>
    <phoneticPr fontId="8"/>
  </si>
  <si>
    <t>　　　　　また、非常勤職員欄は、常勤職員の勤務時間に換算して得た数を小数点第１位（小数点第２位を四捨五入）まで記入し、実人員を（　）書きで再掲すること。</t>
    <phoneticPr fontId="8"/>
  </si>
  <si>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</si>
  <si>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8"/>
  </si>
  <si>
    <t>　　　２　「特例による配置」の「朝夕」欄は、朝夕等の児童が少数の時間帯に保育士1名に加えて子育て支援員研修を修了した者等を配置した場合に記入。「小学校教諭等」欄は、配置基準上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39">
      <t>シ</t>
    </rPh>
    <rPh sb="40" eb="41">
      <t>メイ</t>
    </rPh>
    <rPh sb="42" eb="43">
      <t>クワ</t>
    </rPh>
    <rPh sb="45" eb="47">
      <t>コソダ</t>
    </rPh>
    <rPh sb="48" eb="50">
      <t>シエン</t>
    </rPh>
    <rPh sb="50" eb="51">
      <t>イン</t>
    </rPh>
    <rPh sb="51" eb="53">
      <t>ケンシュウ</t>
    </rPh>
    <rPh sb="54" eb="56">
      <t>シュウリョウ</t>
    </rPh>
    <rPh sb="58" eb="59">
      <t>モノ</t>
    </rPh>
    <rPh sb="59" eb="60">
      <t>トウ</t>
    </rPh>
    <rPh sb="61" eb="63">
      <t>ハイチ</t>
    </rPh>
    <rPh sb="65" eb="67">
      <t>バアイ</t>
    </rPh>
    <rPh sb="68" eb="70">
      <t>キニュウ</t>
    </rPh>
    <rPh sb="72" eb="75">
      <t>ショウガッコウ</t>
    </rPh>
    <rPh sb="75" eb="77">
      <t>キョウユ</t>
    </rPh>
    <rPh sb="77" eb="78">
      <t>トウ</t>
    </rPh>
    <rPh sb="79" eb="80">
      <t>ラン</t>
    </rPh>
    <rPh sb="82" eb="84">
      <t>ハイチ</t>
    </rPh>
    <rPh sb="84" eb="86">
      <t>キジュン</t>
    </rPh>
    <rPh sb="86" eb="87">
      <t>ジョウ</t>
    </rPh>
    <phoneticPr fontId="8"/>
  </si>
  <si>
    <t>　　　　　必要な保育士のうち３分の１の範囲内で幼稚園教諭や小学校教諭または養護教諭の普通免許状を有する者を配置した場合に記入。「追加配置」欄は、シフト勤務等により認可定員の</t>
    <rPh sb="23" eb="26">
      <t>ヨウチエン</t>
    </rPh>
    <rPh sb="26" eb="28">
      <t>キョウユ</t>
    </rPh>
    <rPh sb="81" eb="83">
      <t>ニンカ</t>
    </rPh>
    <rPh sb="83" eb="85">
      <t>テイイン</t>
    </rPh>
    <phoneticPr fontId="8"/>
  </si>
  <si>
    <t>　　　　　配置基準上必要な保育士に追加して必要となる職員について各時間帯において必要となる職員のうち３分の１の範囲内で子育て支援員研修を修了した者等を配置した場合に記入。</t>
    <rPh sb="32" eb="36">
      <t>カクジカンタイ</t>
    </rPh>
    <rPh sb="40" eb="42">
      <t>ヒツヨウ</t>
    </rPh>
    <rPh sb="45" eb="47">
      <t>ショクイン</t>
    </rPh>
    <rPh sb="51" eb="52">
      <t>ブン</t>
    </rPh>
    <rPh sb="55" eb="58">
      <t>ハンイナイ</t>
    </rPh>
    <phoneticPr fontId="8"/>
  </si>
  <si>
    <t>　　　３　「年度当初職員数」欄は、各年度の４月１日現在の職員数（４月１日採用を含む）を記入すること。「年度中」欄には、４月２日～３月３１日までの</t>
    <phoneticPr fontId="8"/>
  </si>
  <si>
    <t xml:space="preserve">          動向を記入すること。３月３１日退職者については、「年度中の退職」欄に掲示し、年度末職員数には含めないこと。</t>
    <phoneticPr fontId="8"/>
  </si>
  <si>
    <t>４　職員の勤務状況</t>
    <phoneticPr fontId="8"/>
  </si>
  <si>
    <t>平日</t>
  </si>
  <si>
    <t>土曜日</t>
  </si>
  <si>
    <t>備考</t>
  </si>
  <si>
    <t>人数</t>
  </si>
  <si>
    <t>出勤時間</t>
  </si>
  <si>
    <t>退所時間</t>
  </si>
  <si>
    <t>休憩時間</t>
  </si>
  <si>
    <t>(記入例)</t>
  </si>
  <si>
    <t>記載例：</t>
  </si>
  <si>
    <t>保育士早出</t>
    <rPh sb="2" eb="3">
      <t>シ</t>
    </rPh>
    <rPh sb="3" eb="5">
      <t>ハヤデ</t>
    </rPh>
    <phoneticPr fontId="8"/>
  </si>
  <si>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8"/>
  </si>
  <si>
    <t>〃　　平常１</t>
    <phoneticPr fontId="8"/>
  </si>
  <si>
    <t>〃　　平常２</t>
    <phoneticPr fontId="8"/>
  </si>
  <si>
    <t>〃　　遅出</t>
    <phoneticPr fontId="8"/>
  </si>
  <si>
    <t>調理員等</t>
  </si>
  <si>
    <t>※　保育士の勤務体制については、既存の資料（シフト表等）の提出も可。</t>
    <rPh sb="4" eb="5">
      <t>シ</t>
    </rPh>
    <phoneticPr fontId="8"/>
  </si>
  <si>
    <t>※　保育士の配置要件に係る特例により職員を配置している場合は、（別表）シフト表も併せて提出すること。</t>
    <rPh sb="2" eb="4">
      <t>ホイク</t>
    </rPh>
    <rPh sb="4" eb="5">
      <t>シ</t>
    </rPh>
    <rPh sb="6" eb="8">
      <t>ハイチ</t>
    </rPh>
    <rPh sb="8" eb="10">
      <t>ヨウケン</t>
    </rPh>
    <rPh sb="11" eb="12">
      <t>カカ</t>
    </rPh>
    <rPh sb="13" eb="15">
      <t>トクレイ</t>
    </rPh>
    <rPh sb="18" eb="20">
      <t>ショクイン</t>
    </rPh>
    <rPh sb="21" eb="23">
      <t>ハイチ</t>
    </rPh>
    <rPh sb="27" eb="29">
      <t>バアイ</t>
    </rPh>
    <rPh sb="32" eb="34">
      <t>ベッピョウ</t>
    </rPh>
    <rPh sb="38" eb="39">
      <t>ヒョウ</t>
    </rPh>
    <rPh sb="40" eb="41">
      <t>アワ</t>
    </rPh>
    <rPh sb="43" eb="45">
      <t>テイシュツ</t>
    </rPh>
    <phoneticPr fontId="8"/>
  </si>
  <si>
    <t>※　上記は例示であり、各保育所の実態に合わせて勤務時間や人数を修正すること。</t>
    <rPh sb="12" eb="14">
      <t>ホイク</t>
    </rPh>
    <rPh sb="14" eb="15">
      <t>ショ</t>
    </rPh>
    <phoneticPr fontId="8"/>
  </si>
  <si>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8"/>
  </si>
  <si>
    <t>※　　　　枠に記入してください。</t>
    <rPh sb="5" eb="6">
      <t>ワク</t>
    </rPh>
    <rPh sb="7" eb="9">
      <t>キニュウ</t>
    </rPh>
    <phoneticPr fontId="7"/>
  </si>
  <si>
    <t>①開所時間</t>
    <rPh sb="1" eb="3">
      <t>カイショ</t>
    </rPh>
    <rPh sb="3" eb="5">
      <t>ジカン</t>
    </rPh>
    <phoneticPr fontId="7"/>
  </si>
  <si>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7"/>
  </si>
  <si>
    <t>延長（前）</t>
    <rPh sb="0" eb="2">
      <t>エンチョウ</t>
    </rPh>
    <rPh sb="3" eb="4">
      <t>マエ</t>
    </rPh>
    <phoneticPr fontId="7"/>
  </si>
  <si>
    <t>通常</t>
    <rPh sb="0" eb="2">
      <t>ツウジョウ</t>
    </rPh>
    <phoneticPr fontId="7"/>
  </si>
  <si>
    <t>延長（後）</t>
    <rPh sb="0" eb="2">
      <t>エンチョウ</t>
    </rPh>
    <rPh sb="3" eb="4">
      <t>アト</t>
    </rPh>
    <phoneticPr fontId="7"/>
  </si>
  <si>
    <t>０歳</t>
    <rPh sb="1" eb="2">
      <t>サイ</t>
    </rPh>
    <phoneticPr fontId="7"/>
  </si>
  <si>
    <t>②在籍児童数</t>
    <rPh sb="1" eb="3">
      <t>ザイセキ</t>
    </rPh>
    <rPh sb="3" eb="5">
      <t>ジドウ</t>
    </rPh>
    <rPh sb="5" eb="6">
      <t>スウ</t>
    </rPh>
    <phoneticPr fontId="7"/>
  </si>
  <si>
    <t>１・２歳</t>
    <rPh sb="3" eb="4">
      <t>サイ</t>
    </rPh>
    <phoneticPr fontId="7"/>
  </si>
  <si>
    <t>※提出日の１か月前の状況についてご記入ください。</t>
    <rPh sb="1" eb="3">
      <t>テイシュツ</t>
    </rPh>
    <rPh sb="3" eb="4">
      <t>ビ</t>
    </rPh>
    <rPh sb="7" eb="8">
      <t>ゲツ</t>
    </rPh>
    <rPh sb="8" eb="9">
      <t>マエ</t>
    </rPh>
    <rPh sb="10" eb="12">
      <t>ジョウキョウ</t>
    </rPh>
    <rPh sb="17" eb="19">
      <t>キニュウ</t>
    </rPh>
    <phoneticPr fontId="7"/>
  </si>
  <si>
    <t>３歳</t>
    <rPh sb="1" eb="2">
      <t>サイ</t>
    </rPh>
    <phoneticPr fontId="7"/>
  </si>
  <si>
    <t>４・５歳</t>
    <rPh sb="3" eb="4">
      <t>サイ</t>
    </rPh>
    <phoneticPr fontId="7"/>
  </si>
  <si>
    <t>Ⓐ必要保育士数</t>
    <rPh sb="1" eb="3">
      <t>ヒツヨウ</t>
    </rPh>
    <rPh sb="3" eb="6">
      <t>ホイクシ</t>
    </rPh>
    <rPh sb="6" eb="7">
      <t>スウ</t>
    </rPh>
    <phoneticPr fontId="7"/>
  </si>
  <si>
    <t>③平日のシフト表</t>
    <rPh sb="1" eb="3">
      <t>ヘイジツ</t>
    </rPh>
    <rPh sb="7" eb="8">
      <t>ヒョウ</t>
    </rPh>
    <phoneticPr fontId="8"/>
  </si>
  <si>
    <t>Ⓐ÷３</t>
    <phoneticPr fontId="7"/>
  </si>
  <si>
    <t>職名
（保育士）</t>
    <rPh sb="0" eb="2">
      <t>ショクメイ</t>
    </rPh>
    <rPh sb="4" eb="7">
      <t>ホイクシ</t>
    </rPh>
    <phoneticPr fontId="7"/>
  </si>
  <si>
    <t>名前</t>
    <rPh sb="0" eb="2">
      <t>ナマエ</t>
    </rPh>
    <phoneticPr fontId="7"/>
  </si>
  <si>
    <t>出勤</t>
    <rPh sb="0" eb="2">
      <t>シュッキン</t>
    </rPh>
    <phoneticPr fontId="8"/>
  </si>
  <si>
    <t>退所</t>
    <rPh sb="0" eb="2">
      <t>タイショ</t>
    </rPh>
    <phoneticPr fontId="8"/>
  </si>
  <si>
    <t>休憩時間</t>
    <rPh sb="0" eb="2">
      <t>キュウケイ</t>
    </rPh>
    <rPh sb="2" eb="4">
      <t>ジカン</t>
    </rPh>
    <phoneticPr fontId="8"/>
  </si>
  <si>
    <t>実勤務
時間</t>
    <rPh sb="0" eb="1">
      <t>ジツ</t>
    </rPh>
    <rPh sb="1" eb="3">
      <t>キンム</t>
    </rPh>
    <rPh sb="4" eb="6">
      <t>ジカン</t>
    </rPh>
    <phoneticPr fontId="8"/>
  </si>
  <si>
    <t>開</t>
    <rPh sb="0" eb="1">
      <t>カイ</t>
    </rPh>
    <phoneticPr fontId="8"/>
  </si>
  <si>
    <t>閉</t>
    <rPh sb="0" eb="1">
      <t>ヘイ</t>
    </rPh>
    <phoneticPr fontId="8"/>
  </si>
  <si>
    <t>休憩</t>
    <rPh sb="0" eb="2">
      <t>キュウケイ</t>
    </rPh>
    <phoneticPr fontId="8"/>
  </si>
  <si>
    <t>人数</t>
    <rPh sb="0" eb="2">
      <t>ニンズウ</t>
    </rPh>
    <phoneticPr fontId="7"/>
  </si>
  <si>
    <t>職名
（保健師等）</t>
    <rPh sb="0" eb="2">
      <t>ショクメイ</t>
    </rPh>
    <rPh sb="4" eb="7">
      <t>ホケンシ</t>
    </rPh>
    <rPh sb="7" eb="8">
      <t>トウ</t>
    </rPh>
    <phoneticPr fontId="7"/>
  </si>
  <si>
    <t>適用する特例</t>
    <rPh sb="0" eb="2">
      <t>テキヨウ</t>
    </rPh>
    <rPh sb="4" eb="6">
      <t>トクレイ</t>
    </rPh>
    <phoneticPr fontId="7"/>
  </si>
  <si>
    <t>職名
（特例職員）</t>
    <rPh sb="0" eb="2">
      <t>ショクメイ</t>
    </rPh>
    <rPh sb="4" eb="6">
      <t>トクレイ</t>
    </rPh>
    <rPh sb="6" eb="8">
      <t>ショクイン</t>
    </rPh>
    <phoneticPr fontId="7"/>
  </si>
  <si>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7"/>
  </si>
  <si>
    <t>　　　　　特例②、③の職員（保健師等含む）は必要保育士の１/３未満か</t>
    <rPh sb="5" eb="7">
      <t>トクレイ</t>
    </rPh>
    <rPh sb="11" eb="13">
      <t>ショクイン</t>
    </rPh>
    <rPh sb="14" eb="17">
      <t>ホケンシ</t>
    </rPh>
    <rPh sb="17" eb="18">
      <t>トウ</t>
    </rPh>
    <rPh sb="18" eb="19">
      <t>フク</t>
    </rPh>
    <rPh sb="22" eb="24">
      <t>ヒツヨウ</t>
    </rPh>
    <rPh sb="24" eb="27">
      <t>ホイクシ</t>
    </rPh>
    <rPh sb="31" eb="33">
      <t>ミマン</t>
    </rPh>
    <phoneticPr fontId="7"/>
  </si>
  <si>
    <t>　　　　　（参考）特例②、③の職員（保健師等含む）の必要保育士に占める割合</t>
    <rPh sb="6" eb="8">
      <t>サンコウ</t>
    </rPh>
    <rPh sb="9" eb="11">
      <t>トクレイ</t>
    </rPh>
    <rPh sb="15" eb="17">
      <t>ショクイン</t>
    </rPh>
    <rPh sb="18" eb="21">
      <t>ホケンシ</t>
    </rPh>
    <rPh sb="21" eb="22">
      <t>トウ</t>
    </rPh>
    <rPh sb="22" eb="23">
      <t>フク</t>
    </rPh>
    <rPh sb="26" eb="28">
      <t>ヒツヨウ</t>
    </rPh>
    <rPh sb="28" eb="31">
      <t>ホイクシ</t>
    </rPh>
    <rPh sb="32" eb="33">
      <t>シ</t>
    </rPh>
    <rPh sb="35" eb="37">
      <t>ワリアイ</t>
    </rPh>
    <phoneticPr fontId="7"/>
  </si>
  <si>
    <t>　　　　　最低２人配置できているか</t>
    <rPh sb="5" eb="7">
      <t>サイテイ</t>
    </rPh>
    <rPh sb="8" eb="9">
      <t>ニン</t>
    </rPh>
    <rPh sb="9" eb="11">
      <t>ハイチ</t>
    </rPh>
    <phoneticPr fontId="7"/>
  </si>
  <si>
    <t>　　　　　最低基準以上配置できているか</t>
    <rPh sb="5" eb="7">
      <t>サイテイ</t>
    </rPh>
    <rPh sb="7" eb="9">
      <t>キジュン</t>
    </rPh>
    <rPh sb="9" eb="11">
      <t>イジョウ</t>
    </rPh>
    <rPh sb="11" eb="13">
      <t>ハイチ</t>
    </rPh>
    <phoneticPr fontId="7"/>
  </si>
  <si>
    <t>　　　　　　　　不足している人数</t>
    <rPh sb="8" eb="10">
      <t>フソク</t>
    </rPh>
    <rPh sb="14" eb="16">
      <t>ニンズウ</t>
    </rPh>
    <phoneticPr fontId="7"/>
  </si>
  <si>
    <t>配置職員数</t>
    <rPh sb="0" eb="2">
      <t>ハイチ</t>
    </rPh>
    <rPh sb="2" eb="5">
      <t>ショクインスウ</t>
    </rPh>
    <phoneticPr fontId="7"/>
  </si>
  <si>
    <t>　【特例内容】
　①利用園児が少ない朝夕に限り、最低２人配置のところ、１人を保育士と同等の知識および経験を有すると認められるものに代替可能
　②配置基準上必要となる職員の数の３分の１未満（保健師等含む）において、小学校教諭・幼稚園教諭・養護教諭に代替可能
　③配置基準上必要となる職員の数の３分の１未満（保健師等含む）において、開所時間を通して最低基準を維持するため、追加して必要となる保育士に限り、保育士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1">
      <t>ホイクシ</t>
    </rPh>
    <rPh sb="42" eb="44">
      <t>ドウトウ</t>
    </rPh>
    <rPh sb="45" eb="47">
      <t>チシキ</t>
    </rPh>
    <rPh sb="50" eb="52">
      <t>ケイケン</t>
    </rPh>
    <rPh sb="53" eb="54">
      <t>ユウ</t>
    </rPh>
    <rPh sb="57" eb="58">
      <t>ミト</t>
    </rPh>
    <rPh sb="65" eb="67">
      <t>ダイタイ</t>
    </rPh>
    <rPh sb="67" eb="69">
      <t>カノウ</t>
    </rPh>
    <rPh sb="118" eb="120">
      <t>ヨウゴ</t>
    </rPh>
    <phoneticPr fontId="7"/>
  </si>
  <si>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8"/>
  </si>
  <si>
    <t>AA AA</t>
    <phoneticPr fontId="7"/>
  </si>
  <si>
    <t>BB BB</t>
    <phoneticPr fontId="7"/>
  </si>
  <si>
    <t>CC CC</t>
    <phoneticPr fontId="7"/>
  </si>
  <si>
    <t>DD DD</t>
    <phoneticPr fontId="7"/>
  </si>
  <si>
    <t>EE EE</t>
    <phoneticPr fontId="7"/>
  </si>
  <si>
    <t>FF FF</t>
    <phoneticPr fontId="7"/>
  </si>
  <si>
    <t>GG GG</t>
    <phoneticPr fontId="7"/>
  </si>
  <si>
    <t>HH HH</t>
    <phoneticPr fontId="7"/>
  </si>
  <si>
    <t>II II</t>
    <phoneticPr fontId="7"/>
  </si>
  <si>
    <t>保育士</t>
    <rPh sb="0" eb="3">
      <t>ホイクシ</t>
    </rPh>
    <phoneticPr fontId="7"/>
  </si>
  <si>
    <t>JJ JJ</t>
    <phoneticPr fontId="7"/>
  </si>
  <si>
    <t>KK KK</t>
    <phoneticPr fontId="7"/>
  </si>
  <si>
    <t>保健師</t>
    <rPh sb="0" eb="3">
      <t>ホケンシ</t>
    </rPh>
    <phoneticPr fontId="8"/>
  </si>
  <si>
    <t>LL LL</t>
    <phoneticPr fontId="7"/>
  </si>
  <si>
    <t>①</t>
  </si>
  <si>
    <t>子育て支援員</t>
    <rPh sb="0" eb="2">
      <t>コソダ</t>
    </rPh>
    <rPh sb="3" eb="5">
      <t>シエン</t>
    </rPh>
    <rPh sb="5" eb="6">
      <t>イン</t>
    </rPh>
    <phoneticPr fontId="8"/>
  </si>
  <si>
    <t>MM MM</t>
    <phoneticPr fontId="7"/>
  </si>
  <si>
    <t>NN NN</t>
    <phoneticPr fontId="7"/>
  </si>
  <si>
    <t>②</t>
  </si>
  <si>
    <t>小学校教諭</t>
    <rPh sb="0" eb="3">
      <t>ショウガッコウ</t>
    </rPh>
    <rPh sb="3" eb="5">
      <t>キョウユ</t>
    </rPh>
    <phoneticPr fontId="8"/>
  </si>
  <si>
    <t>OO OO</t>
    <phoneticPr fontId="7"/>
  </si>
  <si>
    <t>③</t>
  </si>
  <si>
    <t>子育て支援員</t>
    <rPh sb="0" eb="2">
      <t>コソダ</t>
    </rPh>
    <rPh sb="3" eb="5">
      <t>シエン</t>
    </rPh>
    <rPh sb="5" eb="6">
      <t>イン</t>
    </rPh>
    <phoneticPr fontId="7"/>
  </si>
  <si>
    <t>PP PP</t>
    <phoneticPr fontId="7"/>
  </si>
  <si>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8"/>
  </si>
  <si>
    <t>別表</t>
    <rPh sb="0" eb="2">
      <t>ベッピョウ</t>
    </rPh>
    <phoneticPr fontId="7"/>
  </si>
  <si>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8"/>
  </si>
  <si>
    <t>子育て支援員</t>
  </si>
  <si>
    <t>MM MM</t>
  </si>
  <si>
    <t>５　労働関係法規</t>
    <phoneticPr fontId="8"/>
  </si>
  <si>
    <t>項　　　　目</t>
    <phoneticPr fontId="8"/>
  </si>
  <si>
    <t>就業規則の整備</t>
    <phoneticPr fontId="8"/>
  </si>
  <si>
    <t>□有　　　□無</t>
    <rPh sb="1" eb="2">
      <t>アリ</t>
    </rPh>
    <rPh sb="6" eb="7">
      <t>ナ</t>
    </rPh>
    <phoneticPr fontId="8"/>
  </si>
  <si>
    <t>従業員10人以上の場合は就業規則を労働基準監督署へ届出</t>
    <phoneticPr fontId="8"/>
  </si>
  <si>
    <t>□有（届出年月日　　　年　　月　　日）　　　□無</t>
    <rPh sb="1" eb="2">
      <t>アリ</t>
    </rPh>
    <rPh sb="23" eb="24">
      <t>ナ</t>
    </rPh>
    <phoneticPr fontId="8"/>
  </si>
  <si>
    <t>給与規程の整備</t>
    <phoneticPr fontId="8"/>
  </si>
  <si>
    <t>36協定（時間外・休日労働）締結と労基署への届出　　</t>
    <phoneticPr fontId="8"/>
  </si>
  <si>
    <t>給与を口座振込している場合、従業員からの同意</t>
    <rPh sb="0" eb="2">
      <t>キュウヨ</t>
    </rPh>
    <rPh sb="11" eb="13">
      <t>バアイ</t>
    </rPh>
    <rPh sb="14" eb="17">
      <t>ジュウギョウイン</t>
    </rPh>
    <rPh sb="20" eb="22">
      <t>ドウイ</t>
    </rPh>
    <phoneticPr fontId="8"/>
  </si>
  <si>
    <t>□有　　　□無　　　□該当なし</t>
    <rPh sb="1" eb="2">
      <t>アリ</t>
    </rPh>
    <rPh sb="6" eb="7">
      <t>ナ</t>
    </rPh>
    <rPh sb="11" eb="13">
      <t>ガイトウ</t>
    </rPh>
    <phoneticPr fontId="8"/>
  </si>
  <si>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8"/>
  </si>
  <si>
    <t>□有（締結年月日　　　年　　月　　日）　□無　　□該当なし</t>
    <rPh sb="1" eb="2">
      <t>アリ</t>
    </rPh>
    <rPh sb="3" eb="5">
      <t>テイケツ</t>
    </rPh>
    <rPh sb="21" eb="22">
      <t>ナ</t>
    </rPh>
    <phoneticPr fontId="8"/>
  </si>
  <si>
    <t>休暇簿の整備</t>
    <phoneticPr fontId="8"/>
  </si>
  <si>
    <t>時間外労働管理簿の整備　　</t>
    <phoneticPr fontId="8"/>
  </si>
  <si>
    <t>□有（超過勤務　□有　□無）　　　□無</t>
    <phoneticPr fontId="8"/>
  </si>
  <si>
    <t>非常勤職員等への労働条件の明示（労働条件通知書）</t>
    <phoneticPr fontId="8"/>
  </si>
  <si>
    <t>対象　　　　　　　人
有期の場合更新しているか。　　□はい　　　□いいえ
休憩時間は妥当か。（6時間を超える場合45分、8時間を超える場合1時間）
　　　　　　　　　　　　　　　□はい　　　□いいえ</t>
    <phoneticPr fontId="8"/>
  </si>
  <si>
    <t>６　職員の健康管理について</t>
    <phoneticPr fontId="8"/>
  </si>
  <si>
    <t>検査内容</t>
  </si>
  <si>
    <t>対象人員</t>
  </si>
  <si>
    <t>受診人員</t>
  </si>
  <si>
    <t>実施日</t>
  </si>
  <si>
    <t>実施機関</t>
  </si>
  <si>
    <t>定期健康診断</t>
  </si>
  <si>
    <t>７　職員の研修状況等</t>
    <phoneticPr fontId="8"/>
  </si>
  <si>
    <r>
      <t xml:space="preserve">施設長、園長
</t>
    </r>
    <r>
      <rPr>
        <sz val="8"/>
        <rFont val="ＭＳ 明朝"/>
        <family val="1"/>
        <charset val="128"/>
      </rPr>
      <t>(副施設長含む)</t>
    </r>
    <rPh sb="0" eb="2">
      <t>シセツ</t>
    </rPh>
    <rPh sb="2" eb="3">
      <t>チョウ</t>
    </rPh>
    <rPh sb="4" eb="6">
      <t>エンチョウ</t>
    </rPh>
    <rPh sb="5" eb="6">
      <t>チョウ</t>
    </rPh>
    <rPh sb="8" eb="9">
      <t>フク</t>
    </rPh>
    <rPh sb="9" eb="11">
      <t>シセツ</t>
    </rPh>
    <rPh sb="11" eb="12">
      <t>チョウ</t>
    </rPh>
    <rPh sb="12" eb="13">
      <t>フク</t>
    </rPh>
    <phoneticPr fontId="8"/>
  </si>
  <si>
    <t>主任保育士</t>
    <rPh sb="0" eb="2">
      <t>シュニン</t>
    </rPh>
    <phoneticPr fontId="8"/>
  </si>
  <si>
    <t>正規保育士</t>
    <phoneticPr fontId="8"/>
  </si>
  <si>
    <t>非正規保育士</t>
    <rPh sb="3" eb="6">
      <t>ホイクシ</t>
    </rPh>
    <phoneticPr fontId="8"/>
  </si>
  <si>
    <t>栄養士・調理員
ほか</t>
    <rPh sb="4" eb="6">
      <t>チョウリ</t>
    </rPh>
    <rPh sb="6" eb="7">
      <t>イン</t>
    </rPh>
    <phoneticPr fontId="8"/>
  </si>
  <si>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</si>
  <si>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8"/>
  </si>
  <si>
    <t>外部研修
（参加の有無）</t>
    <phoneticPr fontId="8"/>
  </si>
  <si>
    <t>内部研修
（参加の有無）</t>
    <phoneticPr fontId="8"/>
  </si>
  <si>
    <t>外部研修の伝達・復命</t>
  </si>
  <si>
    <t>あり…○、なし…×</t>
  </si>
  <si>
    <t>方針の有無</t>
  </si>
  <si>
    <t>研修計画作成の有無</t>
  </si>
  <si>
    <t>キャリアアップの取組</t>
  </si>
  <si>
    <t>○×を記入</t>
  </si>
  <si>
    <t>法人で作成し、職員に配布している資料等があれば添付してください。</t>
    <phoneticPr fontId="8"/>
  </si>
  <si>
    <t>８　災害事故防止対策の状況</t>
    <phoneticPr fontId="8"/>
  </si>
  <si>
    <t>（１）防災設備等の整備状況</t>
  </si>
  <si>
    <t>※該当する内容の□を、■または☑にしてください。</t>
    <phoneticPr fontId="8"/>
  </si>
  <si>
    <t>消防計画の届出</t>
  </si>
  <si>
    <t>年　　　月　　　日</t>
    <phoneticPr fontId="8"/>
  </si>
  <si>
    <r>
      <t>避難器具</t>
    </r>
    <r>
      <rPr>
        <sz val="9"/>
        <rFont val="ＭＳ 明朝"/>
        <family val="1"/>
        <charset val="128"/>
      </rPr>
      <t>（滑り台、救助袋等）</t>
    </r>
    <phoneticPr fontId="8"/>
  </si>
  <si>
    <t>□有（　　ヵ所）　□無</t>
    <phoneticPr fontId="8"/>
  </si>
  <si>
    <t>防火管理者氏名</t>
  </si>
  <si>
    <t>消防用水</t>
  </si>
  <si>
    <t>□有　　　　　　　□無</t>
    <phoneticPr fontId="8"/>
  </si>
  <si>
    <t>消火器具</t>
  </si>
  <si>
    <t>　　　　　　本</t>
    <phoneticPr fontId="8"/>
  </si>
  <si>
    <t>防火戸</t>
  </si>
  <si>
    <t>屋内消火栓設備</t>
  </si>
  <si>
    <t>防火壁</t>
  </si>
  <si>
    <t>スプリンクラー設備</t>
  </si>
  <si>
    <r>
      <t xml:space="preserve">防炎化
</t>
    </r>
    <r>
      <rPr>
        <sz val="9"/>
        <rFont val="ＭＳ 明朝"/>
        <family val="1"/>
        <charset val="128"/>
      </rPr>
      <t>（内装、カーテン、じゅうたん、
ふとんなど）</t>
    </r>
    <phoneticPr fontId="8"/>
  </si>
  <si>
    <t>□有　　　　　　　□無</t>
  </si>
  <si>
    <t>屋外消火栓設備</t>
  </si>
  <si>
    <t>（内容　　　　　　　　　）</t>
    <phoneticPr fontId="8"/>
  </si>
  <si>
    <t>自動火災報知器設備</t>
  </si>
  <si>
    <t>漏電火災警報器</t>
  </si>
  <si>
    <t>非常警報器具等</t>
  </si>
  <si>
    <t>（注）本表は、消防法、建築基準法に定める設備等を記載することとし、ここに掲げる以外の設備等があれば順次空欄に記載すること。</t>
    <phoneticPr fontId="8"/>
  </si>
  <si>
    <t>（２）各種防災訓練の実施状況</t>
  </si>
  <si>
    <t>　※該当する内容の□を、■または☑にしてください。</t>
    <phoneticPr fontId="8"/>
  </si>
  <si>
    <t>（３）地域消防組織等との連携状況</t>
  </si>
  <si>
    <t>区　分</t>
  </si>
  <si>
    <t>実施回数</t>
  </si>
  <si>
    <t>うち消防署への
事前通報</t>
    <rPh sb="8" eb="10">
      <t>ジゼン</t>
    </rPh>
    <rPh sb="10" eb="12">
      <t>ツウホウ</t>
    </rPh>
    <phoneticPr fontId="8"/>
  </si>
  <si>
    <t>うち消防署の立ち合い</t>
    <rPh sb="6" eb="7">
      <t>タ</t>
    </rPh>
    <rPh sb="8" eb="9">
      <t>ア</t>
    </rPh>
    <phoneticPr fontId="8"/>
  </si>
  <si>
    <t>記録</t>
  </si>
  <si>
    <t>避難訓練</t>
    <rPh sb="0" eb="2">
      <t>ヒナン</t>
    </rPh>
    <rPh sb="2" eb="4">
      <t>クンレン</t>
    </rPh>
    <phoneticPr fontId="8"/>
  </si>
  <si>
    <t>□有（　回）・□無</t>
    <rPh sb="1" eb="2">
      <t>ア</t>
    </rPh>
    <rPh sb="4" eb="5">
      <t>カイ</t>
    </rPh>
    <rPh sb="8" eb="9">
      <t>ナシ</t>
    </rPh>
    <phoneticPr fontId="8"/>
  </si>
  <si>
    <t>□有・□無</t>
    <rPh sb="1" eb="2">
      <t>ア</t>
    </rPh>
    <rPh sb="4" eb="5">
      <t>ナシ</t>
    </rPh>
    <phoneticPr fontId="8"/>
  </si>
  <si>
    <t>消火訓練</t>
    <rPh sb="0" eb="2">
      <t>ショウカ</t>
    </rPh>
    <rPh sb="2" eb="4">
      <t>クンレン</t>
    </rPh>
    <phoneticPr fontId="8"/>
  </si>
  <si>
    <t>通報訓練</t>
    <rPh sb="0" eb="2">
      <t>ツウホウ</t>
    </rPh>
    <rPh sb="2" eb="4">
      <t>クンレン</t>
    </rPh>
    <phoneticPr fontId="7"/>
  </si>
  <si>
    <t>引き渡し訓練</t>
    <rPh sb="0" eb="1">
      <t>ヒ</t>
    </rPh>
    <rPh sb="2" eb="3">
      <t>ワタ</t>
    </rPh>
    <rPh sb="4" eb="6">
      <t>クンレン</t>
    </rPh>
    <phoneticPr fontId="7"/>
  </si>
  <si>
    <t>（注）本表は、指導監査実施日の属する月の初日または前月から過去１年間における状況について記載すること。</t>
    <phoneticPr fontId="8"/>
  </si>
  <si>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8"/>
  </si>
  <si>
    <t>（注）防火対策についての地域防災組織等との連携について具体的な対策があれば記入すること。</t>
    <phoneticPr fontId="8"/>
  </si>
  <si>
    <t>９　児童福祉施設の安全管理について</t>
    <phoneticPr fontId="8"/>
  </si>
  <si>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8"/>
  </si>
  <si>
    <t>（３）防犯対策</t>
    <rPh sb="3" eb="7">
      <t>ボウハンタイサク</t>
    </rPh>
    <phoneticPr fontId="7"/>
  </si>
  <si>
    <t>　　　安全計画の策定</t>
    <rPh sb="3" eb="7">
      <t>アンゼンケイカク</t>
    </rPh>
    <rPh sb="8" eb="10">
      <t>サクテイ</t>
    </rPh>
    <phoneticPr fontId="7"/>
  </si>
  <si>
    <t>□有　・　□無</t>
    <phoneticPr fontId="8"/>
  </si>
  <si>
    <t>＜取組み内容＞</t>
    <rPh sb="4" eb="6">
      <t>ナイヨウ</t>
    </rPh>
    <phoneticPr fontId="8"/>
  </si>
  <si>
    <t>（２）施設の点検状況　　　※該当する内容の□を、■または☑にしてください。</t>
    <phoneticPr fontId="8"/>
  </si>
  <si>
    <t>（記載例）</t>
    <rPh sb="1" eb="3">
      <t>キサイ</t>
    </rPh>
    <rPh sb="3" eb="4">
      <t>レイ</t>
    </rPh>
    <phoneticPr fontId="7"/>
  </si>
  <si>
    <t>・防犯対策（不審者対応等）マニュアルの整備</t>
    <rPh sb="1" eb="3">
      <t>ボウハン</t>
    </rPh>
    <rPh sb="3" eb="5">
      <t>タイサク</t>
    </rPh>
    <rPh sb="6" eb="9">
      <t>フシンシャ</t>
    </rPh>
    <rPh sb="9" eb="11">
      <t>タイオウ</t>
    </rPh>
    <rPh sb="11" eb="12">
      <t>トウ</t>
    </rPh>
    <rPh sb="19" eb="21">
      <t>セイビ</t>
    </rPh>
    <phoneticPr fontId="7"/>
  </si>
  <si>
    <t>点検の種類</t>
  </si>
  <si>
    <t>点検頻度</t>
  </si>
  <si>
    <t>点検者</t>
  </si>
  <si>
    <t>記録の有無</t>
  </si>
  <si>
    <t>・玄関の施錠（送迎時以外）</t>
    <rPh sb="1" eb="3">
      <t>ゲンカン</t>
    </rPh>
    <rPh sb="4" eb="6">
      <t>セジョウ</t>
    </rPh>
    <rPh sb="7" eb="12">
      <t>ソウゲイジイガイ</t>
    </rPh>
    <phoneticPr fontId="7"/>
  </si>
  <si>
    <t>（例）遊具日常点検</t>
  </si>
  <si>
    <t>年１回</t>
    <phoneticPr fontId="8"/>
  </si>
  <si>
    <t>業者</t>
  </si>
  <si>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7"/>
  </si>
  <si>
    <t>週１回</t>
  </si>
  <si>
    <t>園長</t>
  </si>
  <si>
    <t>・防犯講習会の開催</t>
    <rPh sb="1" eb="3">
      <t>ボウハン</t>
    </rPh>
    <rPh sb="3" eb="6">
      <t>コウシュウカイ</t>
    </rPh>
    <rPh sb="7" eb="9">
      <t>カイサイ</t>
    </rPh>
    <phoneticPr fontId="7"/>
  </si>
  <si>
    <t>（例）室内日常点検</t>
  </si>
  <si>
    <t>園長　または　保育士</t>
  </si>
  <si>
    <t>・不審者対応訓練の実施（年〇回）</t>
    <rPh sb="1" eb="4">
      <t>フシンシャ</t>
    </rPh>
    <rPh sb="4" eb="8">
      <t>タイオウクンレン</t>
    </rPh>
    <rPh sb="9" eb="11">
      <t>ジッシ</t>
    </rPh>
    <rPh sb="12" eb="13">
      <t>ネン</t>
    </rPh>
    <rPh sb="14" eb="15">
      <t>カイ</t>
    </rPh>
    <phoneticPr fontId="7"/>
  </si>
  <si>
    <t>・警察等関係機関との協力・連携体制の構築</t>
    <phoneticPr fontId="7"/>
  </si>
  <si>
    <t>１０児童の安全管理について</t>
    <rPh sb="2" eb="4">
      <t>ジドウ</t>
    </rPh>
    <rPh sb="5" eb="7">
      <t>アンゼン</t>
    </rPh>
    <rPh sb="7" eb="9">
      <t>カンリ</t>
    </rPh>
    <phoneticPr fontId="8"/>
  </si>
  <si>
    <t>１　関係機関等との連携</t>
    <rPh sb="6" eb="7">
      <t>トウ</t>
    </rPh>
    <phoneticPr fontId="8"/>
  </si>
  <si>
    <t>児童の安全確保のため、地域の安全に係る情報の共有（市役所等からの連絡など）</t>
    <phoneticPr fontId="8"/>
  </si>
  <si>
    <t>□共有している　・　□共有していない</t>
    <phoneticPr fontId="8"/>
  </si>
  <si>
    <t>２　午睡時の事故防止</t>
    <rPh sb="2" eb="4">
      <t>ゴスイ</t>
    </rPh>
    <rPh sb="4" eb="5">
      <t>ジ</t>
    </rPh>
    <rPh sb="6" eb="8">
      <t>ジコ</t>
    </rPh>
    <rPh sb="8" eb="10">
      <t>ボウシ</t>
    </rPh>
    <phoneticPr fontId="7"/>
  </si>
  <si>
    <t>おもちゃ・タオル・ヒモ状のものの排除、布団の適切な間隔、顔色を観察できる明るさなど、室内の安全を確認</t>
    <phoneticPr fontId="7"/>
  </si>
  <si>
    <t>□実施している　・　□実施していない</t>
    <phoneticPr fontId="8"/>
  </si>
  <si>
    <t>０・１歳児はうつぶせ寝を避けて、仰向けにしていますか。</t>
    <rPh sb="3" eb="5">
      <t>サイジ</t>
    </rPh>
    <rPh sb="10" eb="11">
      <t>ネ</t>
    </rPh>
    <rPh sb="12" eb="13">
      <t>サ</t>
    </rPh>
    <rPh sb="16" eb="18">
      <t>アオム</t>
    </rPh>
    <phoneticPr fontId="7"/>
  </si>
  <si>
    <t>観察チェックの間隔</t>
    <rPh sb="0" eb="2">
      <t>カンサツ</t>
    </rPh>
    <rPh sb="7" eb="9">
      <t>カンカク</t>
    </rPh>
    <phoneticPr fontId="7"/>
  </si>
  <si>
    <t xml:space="preserve"> ０歳児（　　 ）分毎  　１歳児（ 　　）分毎</t>
    <rPh sb="2" eb="4">
      <t>サイジ</t>
    </rPh>
    <rPh sb="9" eb="10">
      <t>フン</t>
    </rPh>
    <rPh sb="10" eb="11">
      <t>ゴト</t>
    </rPh>
    <rPh sb="15" eb="17">
      <t>サイジ</t>
    </rPh>
    <rPh sb="22" eb="23">
      <t>フン</t>
    </rPh>
    <rPh sb="23" eb="24">
      <t>ゴト</t>
    </rPh>
    <phoneticPr fontId="7"/>
  </si>
  <si>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7"/>
  </si>
  <si>
    <t xml:space="preserve">  □顔唇色　・ □呼吸　・ □熱感　・ □体位</t>
    <rPh sb="3" eb="4">
      <t>カオ</t>
    </rPh>
    <rPh sb="4" eb="5">
      <t>クチビル</t>
    </rPh>
    <rPh sb="5" eb="6">
      <t>イロ</t>
    </rPh>
    <rPh sb="10" eb="12">
      <t>コキュウ</t>
    </rPh>
    <rPh sb="16" eb="18">
      <t>ネツカン</t>
    </rPh>
    <rPh sb="22" eb="24">
      <t>タイイ</t>
    </rPh>
    <phoneticPr fontId="7"/>
  </si>
  <si>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7"/>
  </si>
  <si>
    <t>□記録している　・　□記録していない</t>
    <rPh sb="1" eb="3">
      <t>キロク</t>
    </rPh>
    <rPh sb="11" eb="13">
      <t>キロク</t>
    </rPh>
    <phoneticPr fontId="8"/>
  </si>
  <si>
    <t>３　プール活動・水遊び</t>
    <phoneticPr fontId="8"/>
  </si>
  <si>
    <t>職員への事前教育の実施</t>
    <phoneticPr fontId="8"/>
  </si>
  <si>
    <t>乳幼児の特性とリスクの理解</t>
    <phoneticPr fontId="8"/>
  </si>
  <si>
    <t>プール活動前の児童の衛生管理について保護者に周知</t>
    <phoneticPr fontId="8"/>
  </si>
  <si>
    <t>入水前の健康チェック</t>
    <phoneticPr fontId="8"/>
  </si>
  <si>
    <t>職員の役割分担</t>
    <rPh sb="3" eb="7">
      <t>ヤクワリブンタン</t>
    </rPh>
    <phoneticPr fontId="8"/>
  </si>
  <si>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7"/>
  </si>
  <si>
    <t>□配置している　・　□配置していない</t>
    <rPh sb="1" eb="3">
      <t>ハイチ</t>
    </rPh>
    <rPh sb="11" eb="13">
      <t>ハイチ</t>
    </rPh>
    <phoneticPr fontId="7"/>
  </si>
  <si>
    <t>救急法講習の実施</t>
    <phoneticPr fontId="8"/>
  </si>
  <si>
    <t>緊急時対応マニュアルの整備</t>
    <rPh sb="11" eb="13">
      <t>セイビ</t>
    </rPh>
    <phoneticPr fontId="8"/>
  </si>
  <si>
    <t>□整備している　・　□整備していない</t>
    <phoneticPr fontId="8"/>
  </si>
  <si>
    <t>４　園外活動</t>
    <rPh sb="2" eb="3">
      <t>エン</t>
    </rPh>
    <rPh sb="3" eb="4">
      <t>ガイ</t>
    </rPh>
    <rPh sb="4" eb="6">
      <t>カツドウ</t>
    </rPh>
    <phoneticPr fontId="7"/>
  </si>
  <si>
    <t>散歩時の安全管理に関する職員体制、役割分担、緊急事態が発生した場合の連絡方法などのルール化</t>
    <phoneticPr fontId="7"/>
  </si>
  <si>
    <t>□整備している　・　□整備していない</t>
    <rPh sb="1" eb="3">
      <t>セイビ</t>
    </rPh>
    <rPh sb="11" eb="13">
      <t>セイビ</t>
    </rPh>
    <phoneticPr fontId="7"/>
  </si>
  <si>
    <t>日常的に利用する散歩の経路や公園等について、異常や危険性の有無、工事箇所や交通量等を含めて点検し記録を付けるなど、情報を全職員で共有</t>
    <rPh sb="34" eb="36">
      <t>カショ</t>
    </rPh>
    <phoneticPr fontId="8"/>
  </si>
  <si>
    <t>□共有している　・　□共有していない</t>
    <phoneticPr fontId="7"/>
  </si>
  <si>
    <t>散歩時の散歩計画を随時作成していますか。</t>
    <phoneticPr fontId="7"/>
  </si>
  <si>
    <t>□作成している　・　□作成していない</t>
    <rPh sb="1" eb="3">
      <t>サクセイ</t>
    </rPh>
    <rPh sb="11" eb="13">
      <t>サクセイ</t>
    </rPh>
    <phoneticPr fontId="7"/>
  </si>
  <si>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7"/>
  </si>
  <si>
    <t>□確認している　・　□確認していない</t>
    <rPh sb="1" eb="3">
      <t>カクニン</t>
    </rPh>
    <rPh sb="11" eb="13">
      <t>カクニン</t>
    </rPh>
    <phoneticPr fontId="8"/>
  </si>
  <si>
    <t>５　送迎</t>
    <rPh sb="2" eb="4">
      <t>ソウゲイ</t>
    </rPh>
    <phoneticPr fontId="7"/>
  </si>
  <si>
    <t>送迎用バスの運行</t>
    <rPh sb="0" eb="2">
      <t>ソウゲイ</t>
    </rPh>
    <rPh sb="2" eb="3">
      <t>ヨウ</t>
    </rPh>
    <rPh sb="6" eb="8">
      <t>ウンコウ</t>
    </rPh>
    <phoneticPr fontId="7"/>
  </si>
  <si>
    <t>※運行がある場合</t>
    <rPh sb="1" eb="3">
      <t>ウンコウ</t>
    </rPh>
    <rPh sb="6" eb="8">
      <t>バアイ</t>
    </rPh>
    <phoneticPr fontId="7"/>
  </si>
  <si>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7"/>
  </si>
  <si>
    <t>□有・□無</t>
    <rPh sb="1" eb="2">
      <t>アリ</t>
    </rPh>
    <rPh sb="4" eb="5">
      <t>ナシ</t>
    </rPh>
    <phoneticPr fontId="7"/>
  </si>
  <si>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7"/>
  </si>
  <si>
    <t>□実施している　・　□実施していない</t>
  </si>
  <si>
    <t>子どもの置き去り事故防止のための安全装置を設置していますか。（経過措置あり）</t>
    <rPh sb="0" eb="1">
      <t>コ</t>
    </rPh>
    <rPh sb="4" eb="5">
      <t>オ</t>
    </rPh>
    <rPh sb="6" eb="7">
      <t>ザ</t>
    </rPh>
    <rPh sb="8" eb="10">
      <t>ジコ</t>
    </rPh>
    <rPh sb="10" eb="12">
      <t>ボウシ</t>
    </rPh>
    <rPh sb="16" eb="20">
      <t>アンゼンソウチ</t>
    </rPh>
    <rPh sb="21" eb="23">
      <t>セッチ</t>
    </rPh>
    <rPh sb="31" eb="33">
      <t>ケイカ</t>
    </rPh>
    <rPh sb="33" eb="35">
      <t>ソチ</t>
    </rPh>
    <phoneticPr fontId="7"/>
  </si>
  <si>
    <t>□設置している　・　□設置していない</t>
    <rPh sb="1" eb="3">
      <t>セッチ</t>
    </rPh>
    <rPh sb="11" eb="13">
      <t>セッチ</t>
    </rPh>
    <phoneticPr fontId="7"/>
  </si>
  <si>
    <t>１１　児童の権利擁護</t>
    <rPh sb="3" eb="5">
      <t>ジドウ</t>
    </rPh>
    <rPh sb="6" eb="8">
      <t>ケンリ</t>
    </rPh>
    <rPh sb="8" eb="10">
      <t>ヨウゴ</t>
    </rPh>
    <phoneticPr fontId="8"/>
  </si>
  <si>
    <t>項　　　　目</t>
  </si>
  <si>
    <t>１　子どもの人権に十分配慮するとともに、子ども一人一人の人格を尊重した保育</t>
    <phoneticPr fontId="8"/>
  </si>
  <si>
    <t>取組み事項　□研修　□職員会議　□朝礼等　□その他　□実施していない</t>
    <rPh sb="27" eb="29">
      <t>ジッシ</t>
    </rPh>
    <phoneticPr fontId="8"/>
  </si>
  <si>
    <t>２　職員が話をしやすい雰囲気ですか。</t>
    <phoneticPr fontId="8"/>
  </si>
  <si>
    <t>　　□はい　　　□いいえ</t>
    <phoneticPr fontId="8"/>
  </si>
  <si>
    <t>３　職員のストレス軽減・メンタルセミナーなどを行っていますか。</t>
    <phoneticPr fontId="8"/>
  </si>
  <si>
    <t>４　児童の権利擁護について、日ごろから職員間の共通理解を図っていますか。</t>
    <phoneticPr fontId="8"/>
  </si>
  <si>
    <t>１２　地域社会との交流や連携</t>
    <phoneticPr fontId="8"/>
  </si>
  <si>
    <t>＜取組み事例＞</t>
    <phoneticPr fontId="8"/>
  </si>
  <si>
    <t>１３　建物設備の状況</t>
    <phoneticPr fontId="8"/>
  </si>
  <si>
    <t>（１）土地・建物</t>
    <phoneticPr fontId="8"/>
  </si>
  <si>
    <t>土　　地</t>
    <phoneticPr fontId="8"/>
  </si>
  <si>
    <t>建　　物</t>
    <phoneticPr fontId="8"/>
  </si>
  <si>
    <t>敷地面積</t>
  </si>
  <si>
    <t>構  造</t>
    <phoneticPr fontId="8"/>
  </si>
  <si>
    <t>　　　　　　　　　　　　　　　　造　</t>
  </si>
  <si>
    <t>（うち借地面積）</t>
  </si>
  <si>
    <t>平家建・　　　階建</t>
    <phoneticPr fontId="8"/>
  </si>
  <si>
    <t>（うち園庭面積）</t>
    <rPh sb="3" eb="5">
      <t>エンテイ</t>
    </rPh>
    <phoneticPr fontId="8"/>
  </si>
  <si>
    <t>建物(園舎)面積</t>
    <rPh sb="3" eb="5">
      <t>エンシャ</t>
    </rPh>
    <phoneticPr fontId="8"/>
  </si>
  <si>
    <t>　延面積</t>
    <rPh sb="1" eb="2">
      <t>ノ</t>
    </rPh>
    <rPh sb="2" eb="4">
      <t>メンセキ</t>
    </rPh>
    <phoneticPr fontId="8"/>
  </si>
  <si>
    <t>建築年月日</t>
  </si>
  <si>
    <t>　昭和・平成・令和　　　年　　月　　日</t>
    <rPh sb="7" eb="9">
      <t>レイワ</t>
    </rPh>
    <phoneticPr fontId="7"/>
  </si>
  <si>
    <t>（２）設備</t>
    <phoneticPr fontId="8"/>
  </si>
  <si>
    <t>室　名</t>
  </si>
  <si>
    <t>床面積(㎡)</t>
  </si>
  <si>
    <t>有無</t>
  </si>
  <si>
    <t>屋外遊具</t>
  </si>
  <si>
    <t>・乳児室</t>
  </si>
  <si>
    <t>・事務室</t>
    <rPh sb="1" eb="4">
      <t>ジムシツ</t>
    </rPh>
    <phoneticPr fontId="8"/>
  </si>
  <si>
    <t>□有・□無</t>
    <phoneticPr fontId="8"/>
  </si>
  <si>
    <t>砂場　　　□有・□無</t>
    <phoneticPr fontId="8"/>
  </si>
  <si>
    <t>・ほふく室</t>
  </si>
  <si>
    <t>・医務室</t>
    <rPh sb="1" eb="3">
      <t>イム</t>
    </rPh>
    <rPh sb="3" eb="4">
      <t>シツ</t>
    </rPh>
    <phoneticPr fontId="8"/>
  </si>
  <si>
    <t>□有・□有(事務室内)・□無</t>
    <rPh sb="6" eb="8">
      <t>ジム</t>
    </rPh>
    <rPh sb="8" eb="10">
      <t>シツナイ</t>
    </rPh>
    <phoneticPr fontId="8"/>
  </si>
  <si>
    <t>すべり台　□有・□無</t>
    <phoneticPr fontId="8"/>
  </si>
  <si>
    <t>・保育室</t>
  </si>
  <si>
    <t>・調理室</t>
  </si>
  <si>
    <t>ブランコ　□有・□無</t>
    <phoneticPr fontId="8"/>
  </si>
  <si>
    <t>・遊戯室</t>
    <rPh sb="1" eb="4">
      <t>ユウギシツ</t>
    </rPh>
    <phoneticPr fontId="8"/>
  </si>
  <si>
    <t>・便所</t>
    <rPh sb="1" eb="3">
      <t>ベンジョ</t>
    </rPh>
    <phoneticPr fontId="8"/>
  </si>
  <si>
    <t>その他遊具（主なもの）</t>
    <rPh sb="2" eb="3">
      <t>タ</t>
    </rPh>
    <rPh sb="3" eb="5">
      <t>ユウグ</t>
    </rPh>
    <rPh sb="6" eb="7">
      <t>オモ</t>
    </rPh>
    <phoneticPr fontId="8"/>
  </si>
  <si>
    <t>・保育士休憩室</t>
    <rPh sb="1" eb="4">
      <t>ホイクシ</t>
    </rPh>
    <rPh sb="4" eb="7">
      <t>キュウケイシツ</t>
    </rPh>
    <phoneticPr fontId="8"/>
  </si>
  <si>
    <t>（３）認可施設の構造等の変更</t>
  </si>
  <si>
    <t>　設置認可に提出した「建物その他設備の規模及び構造並びに図面」あるいは厚生労働省令第３７条第６項の規定により同届出事項が変更</t>
    <rPh sb="35" eb="37">
      <t>コウセイ</t>
    </rPh>
    <rPh sb="37" eb="40">
      <t>ロウドウショウ</t>
    </rPh>
    <rPh sb="40" eb="41">
      <t>レイ</t>
    </rPh>
    <rPh sb="41" eb="42">
      <t>ダイ</t>
    </rPh>
    <rPh sb="44" eb="45">
      <t>ジョウ</t>
    </rPh>
    <rPh sb="45" eb="46">
      <t>ダイ</t>
    </rPh>
    <rPh sb="47" eb="48">
      <t>コウ</t>
    </rPh>
    <rPh sb="49" eb="51">
      <t>キテイ</t>
    </rPh>
    <phoneticPr fontId="8"/>
  </si>
  <si>
    <t>したとして届出を提出してから、部屋の使用目的や構造等に変更のあった事項を記載のこと。</t>
    <phoneticPr fontId="8"/>
  </si>
  <si>
    <t>【変更事項】</t>
    <phoneticPr fontId="8"/>
  </si>
  <si>
    <t>１４　給食業務の状況</t>
    <phoneticPr fontId="8"/>
  </si>
  <si>
    <t>※該当する内容の□を、■または☑にしてください。</t>
    <rPh sb="5" eb="7">
      <t>ナイヨウ</t>
    </rPh>
    <phoneticPr fontId="8"/>
  </si>
  <si>
    <t>１　食事の提供</t>
    <rPh sb="2" eb="4">
      <t>ショクジ</t>
    </rPh>
    <rPh sb="5" eb="7">
      <t>テイキョウ</t>
    </rPh>
    <phoneticPr fontId="8"/>
  </si>
  <si>
    <t>３歳未満児　　　　　　　・自園調理（ □直営・□業務委託 ）・　□外部搬入（公立給食特区のみ可）</t>
    <rPh sb="1" eb="2">
      <t>サイ</t>
    </rPh>
    <rPh sb="2" eb="4">
      <t>ミマン</t>
    </rPh>
    <rPh sb="4" eb="5">
      <t>ジ</t>
    </rPh>
    <rPh sb="24" eb="26">
      <t>ギョウム</t>
    </rPh>
    <rPh sb="26" eb="28">
      <t>イタク</t>
    </rPh>
    <rPh sb="38" eb="39">
      <t>コウ</t>
    </rPh>
    <rPh sb="39" eb="40">
      <t>リツ</t>
    </rPh>
    <rPh sb="40" eb="42">
      <t>キュウショク</t>
    </rPh>
    <rPh sb="42" eb="44">
      <t>トック</t>
    </rPh>
    <rPh sb="46" eb="47">
      <t>カ</t>
    </rPh>
    <phoneticPr fontId="8"/>
  </si>
  <si>
    <t>３歳以上児　　　　　　　・自園調理（ □直営・□業務委託 ）・　□外部搬入</t>
    <rPh sb="1" eb="2">
      <t>サイ</t>
    </rPh>
    <rPh sb="2" eb="4">
      <t>イジョウ</t>
    </rPh>
    <rPh sb="4" eb="5">
      <t>ジ</t>
    </rPh>
    <rPh sb="33" eb="35">
      <t>ガイブ</t>
    </rPh>
    <rPh sb="35" eb="37">
      <t>ハンニュウ</t>
    </rPh>
    <phoneticPr fontId="8"/>
  </si>
  <si>
    <t>２　食事時間の状況</t>
    <phoneticPr fontId="8"/>
  </si>
  <si>
    <t>　　　時　　　分～　　　時　　　分　　　おやつ　　　時　　分～　　　　　　時　　分～</t>
    <phoneticPr fontId="8"/>
  </si>
  <si>
    <t>３　手作りおやつの状況</t>
    <phoneticPr fontId="8"/>
  </si>
  <si>
    <t>週(月)　　　　　　　　回程度作成</t>
    <phoneticPr fontId="8"/>
  </si>
  <si>
    <t>４　スキムミルクの使用状況</t>
    <phoneticPr fontId="8"/>
  </si>
  <si>
    <t>使用　　□有（毎日・週(月)　　　回程度）　・　□無</t>
    <phoneticPr fontId="8"/>
  </si>
  <si>
    <t>受払簿の作成状況　　□有・□無　　　　　　　　現物の在庫量の確認　　□実施・□未実施</t>
    <phoneticPr fontId="8"/>
  </si>
  <si>
    <t>５　献立の作成状況</t>
    <phoneticPr fontId="8"/>
  </si>
  <si>
    <t>□市町作成　　□園で作成　　　　　　　　　月単位、　　　週単位、　　　　日単位で作成</t>
    <phoneticPr fontId="8"/>
  </si>
  <si>
    <t>　　　　　　　　園で作成の場合　　作成者（職　　　　　氏名　　　　　　　　）</t>
    <phoneticPr fontId="8"/>
  </si>
  <si>
    <t>６　給食日誌の状況</t>
    <phoneticPr fontId="8"/>
  </si>
  <si>
    <t>　　　□有　・　□無</t>
    <phoneticPr fontId="8"/>
  </si>
  <si>
    <t>７　材料の状況</t>
    <phoneticPr fontId="8"/>
  </si>
  <si>
    <t>材料計算者（職　　　　　氏名　　　　　　　　）、発注者（職　　　　　氏名　　　　　　　　）
検収者（職　　　　　氏名　　　　　　　　）　　、保管者（職　　　　　氏名　　　　　　　　）</t>
    <phoneticPr fontId="8"/>
  </si>
  <si>
    <t>８　検食の状況</t>
    <phoneticPr fontId="8"/>
  </si>
  <si>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8"/>
  </si>
  <si>
    <t>　内容（□味付け、□臭い、□鮮度、□量、□色彩、□食器、□その他（　　　　　　　　））、嗜好調査・残食調査（□有・□無）</t>
    <rPh sb="44" eb="48">
      <t>シコウチョウサ</t>
    </rPh>
    <rPh sb="49" eb="53">
      <t>ザンショクチョウサ</t>
    </rPh>
    <rPh sb="55" eb="56">
      <t>アリ</t>
    </rPh>
    <rPh sb="58" eb="59">
      <t>ナ</t>
    </rPh>
    <phoneticPr fontId="8"/>
  </si>
  <si>
    <t>９　保存食の状況</t>
    <phoneticPr fontId="8"/>
  </si>
  <si>
    <t>保存期間　　　週間　　専用容器（□有・□無）　保存場所（□冷蔵庫・□専用冷凍庫・□その他（　　　））　　　</t>
    <phoneticPr fontId="8"/>
  </si>
  <si>
    <t>10　水質検査の状況</t>
    <phoneticPr fontId="8"/>
  </si>
  <si>
    <t>使用水道（□公共水道（受水槽　□有・□無）　・　□井戸　）</t>
    <rPh sb="11" eb="14">
      <t>ジュスイソウ</t>
    </rPh>
    <rPh sb="16" eb="17">
      <t>アリ</t>
    </rPh>
    <rPh sb="19" eb="20">
      <t>ナ</t>
    </rPh>
    <phoneticPr fontId="8"/>
  </si>
  <si>
    <t>公共水道以外の場合の水質検査の実施（□実施した　　　年　月　日　・　□実施していない　）</t>
    <phoneticPr fontId="8"/>
  </si>
  <si>
    <t>11　食器等の保管状況</t>
    <rPh sb="3" eb="5">
      <t>ショッキ</t>
    </rPh>
    <rPh sb="5" eb="6">
      <t>トウ</t>
    </rPh>
    <rPh sb="7" eb="9">
      <t>ホカン</t>
    </rPh>
    <rPh sb="9" eb="11">
      <t>ジョウキョウ</t>
    </rPh>
    <phoneticPr fontId="8"/>
  </si>
  <si>
    <t>食器消毒保管庫（　□有　・　□無　）</t>
    <rPh sb="0" eb="2">
      <t>ショッキ</t>
    </rPh>
    <rPh sb="2" eb="4">
      <t>ショウドク</t>
    </rPh>
    <rPh sb="4" eb="7">
      <t>ホカンコ</t>
    </rPh>
    <rPh sb="10" eb="11">
      <t>アリ</t>
    </rPh>
    <rPh sb="15" eb="16">
      <t>ナシ</t>
    </rPh>
    <phoneticPr fontId="8"/>
  </si>
  <si>
    <t>12　３歳以上児の主食</t>
    <rPh sb="4" eb="7">
      <t>サイイジョウ</t>
    </rPh>
    <rPh sb="7" eb="8">
      <t>ジ</t>
    </rPh>
    <rPh sb="9" eb="11">
      <t>シュショク</t>
    </rPh>
    <phoneticPr fontId="8"/>
  </si>
  <si>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8"/>
  </si>
  <si>
    <t>１５　園児の状況</t>
    <rPh sb="3" eb="5">
      <t>エンジ</t>
    </rPh>
    <phoneticPr fontId="8"/>
  </si>
  <si>
    <t>（１）利用定員に対する入所状況</t>
    <rPh sb="3" eb="5">
      <t>リヨウ</t>
    </rPh>
    <phoneticPr fontId="8"/>
  </si>
  <si>
    <t>対象年度</t>
    <rPh sb="0" eb="2">
      <t>タイショウ</t>
    </rPh>
    <rPh sb="2" eb="4">
      <t>ネンド</t>
    </rPh>
    <phoneticPr fontId="7"/>
  </si>
  <si>
    <r>
      <t>年間のべ児童数（</t>
    </r>
    <r>
      <rPr>
        <sz val="10.5"/>
        <rFont val="Century"/>
        <family val="1"/>
      </rPr>
      <t>A</t>
    </r>
    <r>
      <rPr>
        <sz val="10.5"/>
        <rFont val="ＭＳ 明朝"/>
        <family val="1"/>
        <charset val="128"/>
      </rPr>
      <t>）</t>
    </r>
    <rPh sb="4" eb="6">
      <t>ジドウ</t>
    </rPh>
    <rPh sb="6" eb="7">
      <t>スウ</t>
    </rPh>
    <phoneticPr fontId="8"/>
  </si>
  <si>
    <r>
      <t>定員×</t>
    </r>
    <r>
      <rPr>
        <sz val="10.5"/>
        <rFont val="Century"/>
        <family val="1"/>
      </rPr>
      <t>12</t>
    </r>
    <r>
      <rPr>
        <sz val="10.5"/>
        <rFont val="ＭＳ 明朝"/>
        <family val="1"/>
        <charset val="128"/>
      </rPr>
      <t>（</t>
    </r>
    <r>
      <rPr>
        <sz val="10.5"/>
        <rFont val="Century"/>
        <family val="1"/>
      </rPr>
      <t>B</t>
    </r>
    <r>
      <rPr>
        <sz val="10.5"/>
        <rFont val="ＭＳ 明朝"/>
        <family val="1"/>
        <charset val="128"/>
      </rPr>
      <t>）</t>
    </r>
  </si>
  <si>
    <r>
      <t>A</t>
    </r>
    <r>
      <rPr>
        <sz val="10.5"/>
        <rFont val="ＭＳ 明朝"/>
        <family val="1"/>
        <charset val="128"/>
      </rPr>
      <t>／</t>
    </r>
    <r>
      <rPr>
        <sz val="10.5"/>
        <rFont val="Century"/>
        <family val="1"/>
      </rPr>
      <t>B</t>
    </r>
    <r>
      <rPr>
        <sz val="10.5"/>
        <rFont val="ＭＳ 明朝"/>
        <family val="1"/>
        <charset val="128"/>
      </rPr>
      <t>（％）</t>
    </r>
  </si>
  <si>
    <t>実施期日</t>
  </si>
  <si>
    <t>検査機関等</t>
  </si>
  <si>
    <t>定員を超過しなかった
年月・人数</t>
    <phoneticPr fontId="8"/>
  </si>
  <si>
    <t>　　年　　月</t>
  </si>
  <si>
    <r>
      <t>(</t>
    </r>
    <r>
      <rPr>
        <sz val="10.5"/>
        <rFont val="ＭＳ 明朝"/>
        <family val="1"/>
        <charset val="128"/>
      </rPr>
      <t>注</t>
    </r>
    <r>
      <rPr>
        <sz val="10.5"/>
        <rFont val="Century"/>
        <family val="1"/>
      </rPr>
      <t xml:space="preserve">) 1 </t>
    </r>
    <r>
      <rPr>
        <sz val="10.5"/>
        <rFont val="Yu Gothic"/>
        <family val="1"/>
        <charset val="128"/>
      </rPr>
      <t>　</t>
    </r>
    <r>
      <rPr>
        <sz val="10.5"/>
        <rFont val="ＭＳ 明朝"/>
        <family val="1"/>
        <charset val="128"/>
      </rPr>
      <t>年間のべ児童数は、対象年度における月毎の児童数の年度合計を記載</t>
    </r>
    <rPh sb="7" eb="9">
      <t>ネンカン</t>
    </rPh>
    <rPh sb="11" eb="13">
      <t>ジドウ</t>
    </rPh>
    <rPh sb="13" eb="14">
      <t>スウ</t>
    </rPh>
    <rPh sb="16" eb="18">
      <t>タイショウ</t>
    </rPh>
    <rPh sb="18" eb="20">
      <t>ネンド</t>
    </rPh>
    <rPh sb="24" eb="26">
      <t>ツキゴト</t>
    </rPh>
    <rPh sb="27" eb="29">
      <t>ジドウ</t>
    </rPh>
    <rPh sb="29" eb="30">
      <t>スウ</t>
    </rPh>
    <rPh sb="31" eb="33">
      <t>ネンド</t>
    </rPh>
    <rPh sb="33" eb="35">
      <t>ゴウケイ</t>
    </rPh>
    <phoneticPr fontId="7"/>
  </si>
  <si>
    <r>
      <t>　　</t>
    </r>
    <r>
      <rPr>
        <sz val="10.5"/>
        <rFont val="游ゴシック"/>
        <family val="3"/>
        <charset val="128"/>
      </rPr>
      <t>2</t>
    </r>
    <r>
      <rPr>
        <sz val="10.5"/>
        <rFont val="游ゴシック"/>
        <family val="1"/>
        <charset val="128"/>
      </rPr>
      <t xml:space="preserve"> 　定員を超過しなかった</t>
    </r>
    <r>
      <rPr>
        <sz val="10.5"/>
        <rFont val="游ゴシック"/>
        <family val="3"/>
        <charset val="128"/>
      </rPr>
      <t>年月</t>
    </r>
    <r>
      <rPr>
        <sz val="10.5"/>
        <rFont val="游ゴシック"/>
        <family val="1"/>
        <charset val="128"/>
      </rPr>
      <t>・人数は直近のものを記載</t>
    </r>
    <rPh sb="15" eb="16">
      <t>ネン</t>
    </rPh>
    <phoneticPr fontId="7"/>
  </si>
  <si>
    <t>（２）月別入所状況</t>
    <rPh sb="5" eb="7">
      <t>ニュウショ</t>
    </rPh>
    <rPh sb="7" eb="9">
      <t>ジョウキョウ</t>
    </rPh>
    <phoneticPr fontId="8"/>
  </si>
  <si>
    <t>園　児</t>
    <rPh sb="0" eb="1">
      <t>エン</t>
    </rPh>
    <rPh sb="2" eb="3">
      <t>ジ</t>
    </rPh>
    <phoneticPr fontId="8"/>
  </si>
  <si>
    <t>私的契約</t>
  </si>
  <si>
    <t>総計</t>
  </si>
  <si>
    <t>３号子ども</t>
    <rPh sb="1" eb="2">
      <t>ゴウ</t>
    </rPh>
    <rPh sb="2" eb="3">
      <t>コ</t>
    </rPh>
    <phoneticPr fontId="8"/>
  </si>
  <si>
    <t>２号子ども</t>
    <rPh sb="1" eb="2">
      <t>ゴウ</t>
    </rPh>
    <rPh sb="2" eb="3">
      <t>コ</t>
    </rPh>
    <phoneticPr fontId="8"/>
  </si>
  <si>
    <t>１号子ども（特例給付）</t>
    <rPh sb="1" eb="2">
      <t>ゴウ</t>
    </rPh>
    <rPh sb="2" eb="3">
      <t>コ</t>
    </rPh>
    <rPh sb="6" eb="8">
      <t>トクレイ</t>
    </rPh>
    <rPh sb="8" eb="10">
      <t>キュウフ</t>
    </rPh>
    <phoneticPr fontId="8"/>
  </si>
  <si>
    <t>計</t>
  </si>
  <si>
    <t>０歳児</t>
    <rPh sb="1" eb="2">
      <t>サイ</t>
    </rPh>
    <rPh sb="2" eb="3">
      <t>ジ</t>
    </rPh>
    <phoneticPr fontId="8"/>
  </si>
  <si>
    <t>１歳児</t>
    <rPh sb="1" eb="2">
      <t>サイ</t>
    </rPh>
    <rPh sb="2" eb="3">
      <t>ジ</t>
    </rPh>
    <phoneticPr fontId="8"/>
  </si>
  <si>
    <t>２歳児</t>
    <rPh sb="1" eb="2">
      <t>サイ</t>
    </rPh>
    <rPh sb="2" eb="3">
      <t>ジ</t>
    </rPh>
    <phoneticPr fontId="8"/>
  </si>
  <si>
    <t>３歳児</t>
    <rPh sb="1" eb="2">
      <t>サイ</t>
    </rPh>
    <rPh sb="2" eb="3">
      <t>ジ</t>
    </rPh>
    <phoneticPr fontId="8"/>
  </si>
  <si>
    <t>４歳児</t>
    <rPh sb="1" eb="2">
      <t>サイ</t>
    </rPh>
    <rPh sb="2" eb="3">
      <t>ジ</t>
    </rPh>
    <phoneticPr fontId="8"/>
  </si>
  <si>
    <t>５歳児</t>
    <rPh sb="1" eb="2">
      <t>サイ</t>
    </rPh>
    <rPh sb="2" eb="3">
      <t>ジ</t>
    </rPh>
    <phoneticPr fontId="8"/>
  </si>
  <si>
    <t>　　　　　　　　　　嘱託医　　　　　（　　　　　　　　　　　　　　　　　　　　）</t>
    <rPh sb="10" eb="13">
      <t>ショクタクイ</t>
    </rPh>
    <phoneticPr fontId="7"/>
  </si>
  <si>
    <t>６月</t>
    <rPh sb="1" eb="2">
      <t>ガツ</t>
    </rPh>
    <phoneticPr fontId="8"/>
  </si>
  <si>
    <t>７月</t>
    <rPh sb="1" eb="2">
      <t>ガツ</t>
    </rPh>
    <phoneticPr fontId="8"/>
  </si>
  <si>
    <t>　　　　　　　　　　嘱託歯科医　　（　　　　　　　　　　　　　　　　　　　　）</t>
    <rPh sb="10" eb="12">
      <t>ショクタク</t>
    </rPh>
    <rPh sb="12" eb="15">
      <t>シカイ</t>
    </rPh>
    <phoneticPr fontId="7"/>
  </si>
  <si>
    <t>８月</t>
    <rPh sb="1" eb="2">
      <t>ガツ</t>
    </rPh>
    <phoneticPr fontId="8"/>
  </si>
  <si>
    <t>９月</t>
    <rPh sb="1" eb="2">
      <t>ガツ</t>
    </rPh>
    <phoneticPr fontId="8"/>
  </si>
  <si>
    <t>１０月</t>
    <rPh sb="2" eb="3">
      <t>ガツ</t>
    </rPh>
    <phoneticPr fontId="8"/>
  </si>
  <si>
    <t>１１月</t>
    <rPh sb="2" eb="3">
      <t>ガツ</t>
    </rPh>
    <phoneticPr fontId="8"/>
  </si>
  <si>
    <r>
      <t>(</t>
    </r>
    <r>
      <rPr>
        <sz val="10.5"/>
        <rFont val="ＭＳ 明朝"/>
        <family val="1"/>
        <charset val="128"/>
      </rPr>
      <t>注</t>
    </r>
    <r>
      <rPr>
        <sz val="10.5"/>
        <rFont val="Century"/>
        <family val="1"/>
      </rPr>
      <t>)</t>
    </r>
    <r>
      <rPr>
        <sz val="10.5"/>
        <rFont val="ＭＳ 明朝"/>
        <family val="1"/>
        <charset val="128"/>
      </rPr>
      <t>歯科健診についても記入のこと。</t>
    </r>
    <rPh sb="5" eb="7">
      <t>ケンシン</t>
    </rPh>
    <phoneticPr fontId="7"/>
  </si>
  <si>
    <t>１２月</t>
    <rPh sb="2" eb="3">
      <t>ガツ</t>
    </rPh>
    <phoneticPr fontId="8"/>
  </si>
  <si>
    <t>２月</t>
    <rPh sb="1" eb="2">
      <t>ガツ</t>
    </rPh>
    <phoneticPr fontId="8"/>
  </si>
  <si>
    <t>３月</t>
    <rPh sb="1" eb="2">
      <t>ガツ</t>
    </rPh>
    <phoneticPr fontId="8"/>
  </si>
  <si>
    <r>
      <t>(注</t>
    </r>
    <r>
      <rPr>
        <sz val="10"/>
        <rFont val="Century"/>
        <family val="1"/>
      </rPr>
      <t>)</t>
    </r>
    <r>
      <rPr>
        <sz val="10"/>
        <rFont val="ＭＳ 明朝"/>
        <family val="1"/>
        <charset val="128"/>
      </rPr>
      <t>　年齢区分は、入所時の年齢で区分し、月初日の人数を記載</t>
    </r>
    <phoneticPr fontId="7"/>
  </si>
  <si>
    <t>１６　衛生管理</t>
    <phoneticPr fontId="8"/>
  </si>
  <si>
    <t>（２）衛生管理</t>
    <rPh sb="3" eb="5">
      <t>エイセイ</t>
    </rPh>
    <rPh sb="5" eb="7">
      <t>カンリ</t>
    </rPh>
    <phoneticPr fontId="8"/>
  </si>
  <si>
    <t>項　　目</t>
  </si>
  <si>
    <t>対　策　等　の　状　況</t>
  </si>
  <si>
    <t>調理室の出入り口、窓、排水口の鼠族、昆虫の防除設備</t>
  </si>
  <si>
    <t>　　４月</t>
  </si>
  <si>
    <t>　　５月</t>
  </si>
  <si>
    <t>調理室入口の手洗い設備等</t>
  </si>
  <si>
    <t>・流水式手洗い設備（□有・□無）</t>
    <phoneticPr fontId="8"/>
  </si>
  <si>
    <t>・消毒液の配備（□有・□無）</t>
    <rPh sb="12" eb="13">
      <t>ナ</t>
    </rPh>
    <phoneticPr fontId="8"/>
  </si>
  <si>
    <t>　　６月</t>
  </si>
  <si>
    <t>調理室専用履物</t>
  </si>
  <si>
    <t>　　７月</t>
  </si>
  <si>
    <t>調理室の清掃の状況</t>
  </si>
  <si>
    <t>　　８月</t>
  </si>
  <si>
    <t>配食に当たる際の
衛生管理</t>
    <phoneticPr fontId="8"/>
  </si>
  <si>
    <t>　　９月</t>
  </si>
  <si>
    <t>調理室の汚染区域の区分</t>
  </si>
  <si>
    <t>・汚染作業区域と非汚作業区域を区分（□あり・□なし）</t>
    <phoneticPr fontId="8"/>
  </si>
  <si>
    <t>・食材は下処理済みのものを購入（□はい・□いいえ）</t>
    <phoneticPr fontId="8"/>
  </si>
  <si>
    <t>　１０月</t>
  </si>
  <si>
    <t>シンクの洗浄方法</t>
    <rPh sb="4" eb="6">
      <t>センジョウ</t>
    </rPh>
    <rPh sb="6" eb="8">
      <t>ホウホウ</t>
    </rPh>
    <phoneticPr fontId="8"/>
  </si>
  <si>
    <t>　１１月</t>
    <phoneticPr fontId="8"/>
  </si>
  <si>
    <t>厨芥ゴミの処理、
集積場の清掃状況</t>
    <rPh sb="0" eb="1">
      <t>チュウ</t>
    </rPh>
    <rPh sb="1" eb="2">
      <t>アクタ</t>
    </rPh>
    <rPh sb="5" eb="7">
      <t>ショリ</t>
    </rPh>
    <rPh sb="9" eb="12">
      <t>シュウセキジョウ</t>
    </rPh>
    <rPh sb="13" eb="15">
      <t>セイソウ</t>
    </rPh>
    <rPh sb="15" eb="17">
      <t>ジョウキョウ</t>
    </rPh>
    <phoneticPr fontId="8"/>
  </si>
  <si>
    <t>・返却残渣の非汚染区域への持ち込み（□なし・□あり）</t>
    <phoneticPr fontId="8"/>
  </si>
  <si>
    <t>・廃棄物の搬出（□適宜集積場へ搬出している・□していない）</t>
    <rPh sb="9" eb="11">
      <t>テキギ</t>
    </rPh>
    <rPh sb="11" eb="14">
      <t>シュウセキジョウ</t>
    </rPh>
    <rPh sb="15" eb="17">
      <t>ハンシュツ</t>
    </rPh>
    <phoneticPr fontId="8"/>
  </si>
  <si>
    <t>　１２月</t>
    <phoneticPr fontId="8"/>
  </si>
  <si>
    <t>・廃棄物容器や集積場の清掃（□適宜している・□していない）</t>
    <rPh sb="15" eb="17">
      <t>テキギ</t>
    </rPh>
    <phoneticPr fontId="8"/>
  </si>
  <si>
    <t>入所児使用
タオル状況</t>
    <phoneticPr fontId="8"/>
  </si>
  <si>
    <t>□共用　□個人専用化　□ペーパータオル使用</t>
    <phoneticPr fontId="8"/>
  </si>
  <si>
    <t>　　１月</t>
  </si>
  <si>
    <t>□その他（　　　　　　　　　　　　　　　）</t>
    <phoneticPr fontId="8"/>
  </si>
  <si>
    <t>　　２月</t>
  </si>
  <si>
    <t>調理器具・食器の
洗浄等の方法と
保管方法</t>
    <phoneticPr fontId="8"/>
  </si>
  <si>
    <t>　　３月</t>
  </si>
  <si>
    <t>衛生自主管理点検</t>
  </si>
  <si>
    <r>
      <t>・点検者</t>
    </r>
    <r>
      <rPr>
        <u/>
        <sz val="10"/>
        <rFont val="ＭＳ 明朝"/>
        <family val="1"/>
        <charset val="128"/>
      </rPr>
      <t>　　　　　　</t>
    </r>
  </si>
  <si>
    <r>
      <t>・点検項目</t>
    </r>
    <r>
      <rPr>
        <u/>
        <sz val="10"/>
        <rFont val="ＭＳ 明朝"/>
        <family val="1"/>
        <charset val="128"/>
      </rPr>
      <t>　　　　　　　　　　　　　　　　</t>
    </r>
  </si>
  <si>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8"/>
  </si>
  <si>
    <t>おむつの処理の方法</t>
  </si>
  <si>
    <t>乳児のおもちゃの
消毒</t>
    <rPh sb="0" eb="2">
      <t>ニュウジ</t>
    </rPh>
    <rPh sb="9" eb="11">
      <t>ショウドク</t>
    </rPh>
    <phoneticPr fontId="8"/>
  </si>
  <si>
    <t>・頻度（　　　　　　　　　）</t>
    <rPh sb="1" eb="3">
      <t>ヒンド</t>
    </rPh>
    <phoneticPr fontId="8"/>
  </si>
  <si>
    <t>・方法（　　　　　　　　　　　　　　　　　　　　　　）</t>
    <rPh sb="1" eb="3">
      <t>ホウホウ</t>
    </rPh>
    <phoneticPr fontId="8"/>
  </si>
  <si>
    <t>居室の清掃</t>
    <rPh sb="0" eb="2">
      <t>キョシツ</t>
    </rPh>
    <rPh sb="3" eb="5">
      <t>セイソウ</t>
    </rPh>
    <phoneticPr fontId="8"/>
  </si>
  <si>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8"/>
  </si>
  <si>
    <t>・遊戯室、廊下、トイレ等の清掃担当（□保育士等・□専任職員 ）</t>
    <rPh sb="1" eb="4">
      <t>ユウギシツ</t>
    </rPh>
    <rPh sb="5" eb="7">
      <t>ロウカ</t>
    </rPh>
    <rPh sb="11" eb="12">
      <t>トウ</t>
    </rPh>
    <rPh sb="13" eb="15">
      <t>セイソウ</t>
    </rPh>
    <rPh sb="15" eb="17">
      <t>タントウ</t>
    </rPh>
    <phoneticPr fontId="8"/>
  </si>
  <si>
    <t>（注）該当する内容の□を、■または☑にして、その他は対策状況等を記載してください。</t>
    <phoneticPr fontId="8"/>
  </si>
  <si>
    <t>１７　苦情等への取組状況　</t>
    <phoneticPr fontId="8"/>
  </si>
  <si>
    <t>（１）苦情処理体制整備状況　</t>
  </si>
  <si>
    <t>苦情解決責任者</t>
    <phoneticPr fontId="8"/>
  </si>
  <si>
    <t>苦情受付担当者</t>
  </si>
  <si>
    <t>第三者委員</t>
  </si>
  <si>
    <t>職</t>
    <phoneticPr fontId="8"/>
  </si>
  <si>
    <t>氏名</t>
    <phoneticPr fontId="8"/>
  </si>
  <si>
    <t>職</t>
    <rPh sb="0" eb="1">
      <t>ショク</t>
    </rPh>
    <phoneticPr fontId="8"/>
  </si>
  <si>
    <t>氏名</t>
    <rPh sb="0" eb="2">
      <t>シメイ</t>
    </rPh>
    <phoneticPr fontId="8"/>
  </si>
  <si>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</si>
  <si>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</si>
  <si>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</si>
  <si>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</si>
  <si>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</si>
  <si>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</si>
  <si>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8"/>
  </si>
  <si>
    <t>実施状況</t>
    <rPh sb="0" eb="2">
      <t>ジッシ</t>
    </rPh>
    <rPh sb="2" eb="4">
      <t>ジョウキョウ</t>
    </rPh>
    <phoneticPr fontId="8"/>
  </si>
  <si>
    <t>実施（公表）日（期間）</t>
    <rPh sb="0" eb="2">
      <t>ジッシ</t>
    </rPh>
    <rPh sb="3" eb="5">
      <t>コウヒョウ</t>
    </rPh>
    <rPh sb="6" eb="7">
      <t>ビ</t>
    </rPh>
    <rPh sb="8" eb="10">
      <t>キカン</t>
    </rPh>
    <phoneticPr fontId="8"/>
  </si>
  <si>
    <t>備    考</t>
    <rPh sb="0" eb="1">
      <t>ビ</t>
    </rPh>
    <rPh sb="5" eb="6">
      <t>コウ</t>
    </rPh>
    <phoneticPr fontId="8"/>
  </si>
  <si>
    <t>運営に関する自己評価の実施</t>
    <rPh sb="0" eb="2">
      <t>ウンエイ</t>
    </rPh>
    <rPh sb="3" eb="4">
      <t>カン</t>
    </rPh>
    <rPh sb="6" eb="8">
      <t>ジコ</t>
    </rPh>
    <rPh sb="8" eb="10">
      <t>ヒョウカ</t>
    </rPh>
    <rPh sb="11" eb="13">
      <t>ジッシ</t>
    </rPh>
    <phoneticPr fontId="8"/>
  </si>
  <si>
    <t>　〃　　結果の公表</t>
    <rPh sb="4" eb="6">
      <t>ケッカ</t>
    </rPh>
    <rPh sb="7" eb="9">
      <t>コウヒョウ</t>
    </rPh>
    <phoneticPr fontId="8"/>
  </si>
  <si>
    <t>　〃　　結果の設置者への報告</t>
    <rPh sb="4" eb="6">
      <t>ケッカ</t>
    </rPh>
    <rPh sb="7" eb="9">
      <t>セッチ</t>
    </rPh>
    <rPh sb="9" eb="10">
      <t>シャ</t>
    </rPh>
    <rPh sb="12" eb="14">
      <t>ホウコク</t>
    </rPh>
    <phoneticPr fontId="8"/>
  </si>
  <si>
    <t>関係者評価【努力義務】</t>
    <rPh sb="0" eb="3">
      <t>カンケイシャ</t>
    </rPh>
    <rPh sb="3" eb="5">
      <t>ヒョウカ</t>
    </rPh>
    <rPh sb="6" eb="8">
      <t>ドリョク</t>
    </rPh>
    <rPh sb="8" eb="10">
      <t>ギム</t>
    </rPh>
    <phoneticPr fontId="8"/>
  </si>
  <si>
    <t>第三者評価【努力義務】</t>
    <rPh sb="0" eb="3">
      <t>ダイサンシャ</t>
    </rPh>
    <rPh sb="3" eb="5">
      <t>ヒョウカ</t>
    </rPh>
    <rPh sb="6" eb="8">
      <t>ドリョク</t>
    </rPh>
    <rPh sb="8" eb="10">
      <t>ギム</t>
    </rPh>
    <phoneticPr fontId="8"/>
  </si>
  <si>
    <t>　※「保育所における自己評価ガイドライン」を参照してください。</t>
    <rPh sb="3" eb="5">
      <t>ホイク</t>
    </rPh>
    <rPh sb="5" eb="6">
      <t>ショ</t>
    </rPh>
    <rPh sb="10" eb="12">
      <t>ジコ</t>
    </rPh>
    <rPh sb="12" eb="14">
      <t>ヒョウカ</t>
    </rPh>
    <rPh sb="22" eb="24">
      <t>サンショウ</t>
    </rPh>
    <phoneticPr fontId="8"/>
  </si>
  <si>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8"/>
  </si>
  <si>
    <t>１９　施設の運営状況</t>
    <rPh sb="3" eb="5">
      <t>シセツ</t>
    </rPh>
    <phoneticPr fontId="8"/>
  </si>
  <si>
    <t>　○事業活動収支計算書</t>
  </si>
  <si>
    <t>（円）</t>
    <rPh sb="1" eb="2">
      <t>エン</t>
    </rPh>
    <phoneticPr fontId="8"/>
  </si>
  <si>
    <t>法人全体</t>
  </si>
  <si>
    <t>当該施設分</t>
    <rPh sb="2" eb="4">
      <t>シセツ</t>
    </rPh>
    <phoneticPr fontId="8"/>
  </si>
  <si>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8"/>
  </si>
  <si>
    <t>人件費支出額</t>
  </si>
  <si>
    <t>経常収支差額</t>
  </si>
  <si>
    <t>（２）職員に対する処遇状況（指導監査直近時点）</t>
  </si>
  <si>
    <t>　○給与表等が明記された給与規程整備状況　　（　　有　　・　　無　　）</t>
  </si>
  <si>
    <t>大学卒</t>
  </si>
  <si>
    <t>初任給</t>
  </si>
  <si>
    <t>勤続１０年目</t>
  </si>
  <si>
    <t>短大卒・専門校卒</t>
    <phoneticPr fontId="8"/>
  </si>
  <si>
    <t>その他</t>
    <rPh sb="2" eb="3">
      <t>タ</t>
    </rPh>
    <phoneticPr fontId="8"/>
  </si>
  <si>
    <t>保育士１人当たり賃金
（月額　円）（賞与を含む）</t>
    <rPh sb="0" eb="3">
      <t>ホイクシ</t>
    </rPh>
    <phoneticPr fontId="8"/>
  </si>
  <si>
    <t>「１人当たり賃金」＝「前年度の保育士の賃金総額」÷「常勤換算後の前年度年間保育士 延べ人数」</t>
    <phoneticPr fontId="8"/>
  </si>
  <si>
    <t>雇用形態にかかわらず、すべての「保育士（園長・主任を除く）」の賃金（きまって支払う手当・賞与・一時金を含む）を記載すること。</t>
    <phoneticPr fontId="8"/>
  </si>
  <si>
    <t>（例）賃金総額36,000,000円　÷　年間保育士数180人（15人×12ヶ月）　＝　200,000円</t>
    <phoneticPr fontId="8"/>
  </si>
  <si>
    <t>＜参考＞</t>
    <rPh sb="1" eb="3">
      <t>サンコウ</t>
    </rPh>
    <phoneticPr fontId="8"/>
  </si>
  <si>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8"/>
  </si>
  <si>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8"/>
  </si>
  <si>
    <t>平均年齢（歳）</t>
    <rPh sb="0" eb="2">
      <t>ヘイキン</t>
    </rPh>
    <rPh sb="2" eb="4">
      <t>ネンレイ</t>
    </rPh>
    <rPh sb="5" eb="6">
      <t>サイ</t>
    </rPh>
    <phoneticPr fontId="8"/>
  </si>
  <si>
    <t>勤続年数（年）</t>
    <rPh sb="5" eb="6">
      <t>ネン</t>
    </rPh>
    <phoneticPr fontId="8"/>
  </si>
  <si>
    <t>きまって支給する
現金給与額（千円）</t>
    <rPh sb="4" eb="6">
      <t>シキュウ</t>
    </rPh>
    <rPh sb="9" eb="11">
      <t>ゲンキン</t>
    </rPh>
    <rPh sb="11" eb="13">
      <t>キュウヨ</t>
    </rPh>
    <rPh sb="13" eb="14">
      <t>ガク</t>
    </rPh>
    <rPh sb="15" eb="16">
      <t>セン</t>
    </rPh>
    <rPh sb="16" eb="17">
      <t>エン</t>
    </rPh>
    <phoneticPr fontId="8"/>
  </si>
  <si>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8"/>
  </si>
  <si>
    <t>平均年収（千円）</t>
    <rPh sb="0" eb="2">
      <t>ヘイキン</t>
    </rPh>
    <rPh sb="2" eb="4">
      <t>ネンシュウ</t>
    </rPh>
    <rPh sb="5" eb="7">
      <t>センエン</t>
    </rPh>
    <phoneticPr fontId="8"/>
  </si>
  <si>
    <t>平均年収
/12ｹ月</t>
    <rPh sb="0" eb="2">
      <t>ヘイキン</t>
    </rPh>
    <rPh sb="2" eb="4">
      <t>ネンシュウ</t>
    </rPh>
    <rPh sb="9" eb="10">
      <t>ツキ</t>
    </rPh>
    <phoneticPr fontId="8"/>
  </si>
  <si>
    <t>本俸基準額</t>
    <rPh sb="0" eb="2">
      <t>ホンポウ</t>
    </rPh>
    <rPh sb="2" eb="4">
      <t>キジュン</t>
    </rPh>
    <rPh sb="4" eb="5">
      <t>ガク</t>
    </rPh>
    <phoneticPr fontId="8"/>
  </si>
  <si>
    <t>特殊業務手当
基準額</t>
    <phoneticPr fontId="8"/>
  </si>
  <si>
    <r>
      <t>令和</t>
    </r>
    <r>
      <rPr>
        <u/>
        <sz val="10"/>
        <color rgb="FFFF0000"/>
        <rFont val="ＭＳ 明朝"/>
        <family val="1"/>
        <charset val="128"/>
      </rPr>
      <t>３</t>
    </r>
    <r>
      <rPr>
        <sz val="10"/>
        <rFont val="ＭＳ 明朝"/>
        <family val="1"/>
        <charset val="128"/>
      </rPr>
      <t>年</t>
    </r>
    <rPh sb="0" eb="2">
      <t>レイワ</t>
    </rPh>
    <rPh sb="3" eb="4">
      <t>ネン</t>
    </rPh>
    <phoneticPr fontId="8"/>
  </si>
  <si>
    <t>255,1</t>
  </si>
  <si>
    <r>
      <t>令和</t>
    </r>
    <r>
      <rPr>
        <u/>
        <sz val="10"/>
        <color rgb="FFFF0000"/>
        <rFont val="ＭＳ 明朝"/>
        <family val="1"/>
        <charset val="128"/>
      </rPr>
      <t>４</t>
    </r>
    <r>
      <rPr>
        <sz val="10"/>
        <rFont val="ＭＳ 明朝"/>
        <family val="1"/>
        <charset val="128"/>
      </rPr>
      <t>年</t>
    </r>
    <rPh sb="0" eb="2">
      <t>レイワ</t>
    </rPh>
    <rPh sb="3" eb="4">
      <t>ネン</t>
    </rPh>
    <phoneticPr fontId="8"/>
  </si>
  <si>
    <t>２０　必要面積確認表（０歳児および１歳児）</t>
    <rPh sb="3" eb="5">
      <t>ヒツヨウ</t>
    </rPh>
    <rPh sb="5" eb="7">
      <t>メンセキ</t>
    </rPh>
    <rPh sb="7" eb="9">
      <t>カクニン</t>
    </rPh>
    <rPh sb="9" eb="10">
      <t>ヒョウ</t>
    </rPh>
    <rPh sb="12" eb="13">
      <t>サイ</t>
    </rPh>
    <rPh sb="13" eb="14">
      <t>ジ</t>
    </rPh>
    <rPh sb="18" eb="20">
      <t>サイジ</t>
    </rPh>
    <phoneticPr fontId="55"/>
  </si>
  <si>
    <t>※　歩き始めている園児は（ほふくする）に含めてください。</t>
    <rPh sb="2" eb="3">
      <t>アル</t>
    </rPh>
    <rPh sb="4" eb="5">
      <t>ハジ</t>
    </rPh>
    <rPh sb="9" eb="11">
      <t>エンジ</t>
    </rPh>
    <rPh sb="20" eb="21">
      <t>フク</t>
    </rPh>
    <phoneticPr fontId="7"/>
  </si>
  <si>
    <t>詳細は下記（注）3を参照してください。</t>
    <rPh sb="0" eb="2">
      <t>ショウサイ</t>
    </rPh>
    <rPh sb="3" eb="5">
      <t>カキ</t>
    </rPh>
    <rPh sb="6" eb="7">
      <t>チュウ</t>
    </rPh>
    <rPh sb="10" eb="12">
      <t>サンショウ</t>
    </rPh>
    <phoneticPr fontId="7"/>
  </si>
  <si>
    <t>（１）監査対象月（令和　　年　　月現在）</t>
    <phoneticPr fontId="7"/>
  </si>
  <si>
    <t>区　分</t>
    <rPh sb="0" eb="1">
      <t>ク</t>
    </rPh>
    <rPh sb="2" eb="3">
      <t>ブン</t>
    </rPh>
    <phoneticPr fontId="55"/>
  </si>
  <si>
    <t>児童数</t>
  </si>
  <si>
    <t>基準面積</t>
  </si>
  <si>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</si>
  <si>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</si>
  <si>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</si>
  <si>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</si>
  <si>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</si>
  <si>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</si>
  <si>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</si>
  <si>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０　歳</t>
    <phoneticPr fontId="7"/>
  </si>
  <si>
    <t>(ほふくしない)</t>
  </si>
  <si>
    <t>（ほふくする）</t>
  </si>
  <si>
    <t>1　歳</t>
    <phoneticPr fontId="7"/>
  </si>
  <si>
    <t>合　　計</t>
    <rPh sb="0" eb="1">
      <t>ゴウ</t>
    </rPh>
    <rPh sb="3" eb="4">
      <t>ケイ</t>
    </rPh>
    <phoneticPr fontId="7"/>
  </si>
  <si>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7"/>
  </si>
  <si>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7"/>
  </si>
  <si>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7"/>
  </si>
  <si>
    <t>２１　前回の実地指導監査結果の対応状況</t>
    <rPh sb="3" eb="5">
      <t>ゼンカイ</t>
    </rPh>
    <rPh sb="6" eb="8">
      <t>ジッチ</t>
    </rPh>
    <rPh sb="8" eb="10">
      <t>シドウ</t>
    </rPh>
    <rPh sb="10" eb="12">
      <t>カンサ</t>
    </rPh>
    <rPh sb="12" eb="14">
      <t>ケッカ</t>
    </rPh>
    <rPh sb="15" eb="17">
      <t>タイオウ</t>
    </rPh>
    <rPh sb="17" eb="19">
      <t>ジョウキョウ</t>
    </rPh>
    <phoneticPr fontId="55"/>
  </si>
  <si>
    <t>前回の実地指導監査（書面ではない）において指摘・指導した事項の対応状況</t>
    <rPh sb="0" eb="2">
      <t>ゼンカイ</t>
    </rPh>
    <rPh sb="3" eb="5">
      <t>ジッチ</t>
    </rPh>
    <rPh sb="17" eb="19">
      <t>ショメン</t>
    </rPh>
    <rPh sb="20" eb="21">
      <t>ノゾ</t>
    </rPh>
    <rPh sb="26" eb="28">
      <t>シドウシテキ</t>
    </rPh>
    <phoneticPr fontId="7"/>
  </si>
  <si>
    <t>施設名　　      　　　　　　　　　</t>
    <phoneticPr fontId="8"/>
  </si>
  <si>
    <t>区分</t>
    <rPh sb="0" eb="2">
      <t>クブン</t>
    </rPh>
    <phoneticPr fontId="7"/>
  </si>
  <si>
    <t>№</t>
    <phoneticPr fontId="7"/>
  </si>
  <si>
    <t>指摘（指導）事項</t>
  </si>
  <si>
    <t>改善実施状況</t>
  </si>
  <si>
    <t>未改善の理由</t>
  </si>
  <si>
    <t>指摘</t>
    <rPh sb="0" eb="2">
      <t>シテキ</t>
    </rPh>
    <phoneticPr fontId="7"/>
  </si>
  <si>
    <t>指導</t>
    <rPh sb="0" eb="2">
      <t>シドウ</t>
    </rPh>
    <phoneticPr fontId="7"/>
  </si>
  <si>
    <t>（注）１ 区分欄には「指摘」または「指導」と記載してください。</t>
    <rPh sb="5" eb="7">
      <t>クブン</t>
    </rPh>
    <rPh sb="7" eb="8">
      <t>ラン</t>
    </rPh>
    <rPh sb="11" eb="13">
      <t>シテキ</t>
    </rPh>
    <rPh sb="18" eb="20">
      <t>シドウ</t>
    </rPh>
    <rPh sb="22" eb="24">
      <t>キサイ</t>
    </rPh>
    <phoneticPr fontId="7"/>
  </si>
  <si>
    <t>　　　２ 改善状況がわかる資料の添付は必要ありませんが、監査では必要に応じて確認をいたします。</t>
    <phoneticPr fontId="7"/>
  </si>
  <si>
    <t>提出添付・当日準備資料等</t>
    <rPh sb="0" eb="2">
      <t>テイシュツ</t>
    </rPh>
    <rPh sb="2" eb="4">
      <t>テンプ</t>
    </rPh>
    <rPh sb="5" eb="7">
      <t>トウジツ</t>
    </rPh>
    <rPh sb="7" eb="9">
      <t>ジュンビ</t>
    </rPh>
    <rPh sb="9" eb="11">
      <t>シリョウ</t>
    </rPh>
    <rPh sb="11" eb="12">
      <t>トウ</t>
    </rPh>
    <phoneticPr fontId="7"/>
  </si>
  <si>
    <t>◇提出添付資料（郵送の場合、事前提出資料＋添付資料一式を、綴じずに郵送）</t>
    <rPh sb="5" eb="7">
      <t>シリョウ</t>
    </rPh>
    <rPh sb="23" eb="25">
      <t>シリョウ</t>
    </rPh>
    <phoneticPr fontId="8"/>
  </si>
  <si>
    <t>１</t>
    <phoneticPr fontId="8"/>
  </si>
  <si>
    <t>保育所運営規程（管理規程）</t>
    <rPh sb="0" eb="2">
      <t>ホイク</t>
    </rPh>
    <rPh sb="2" eb="3">
      <t>ショ</t>
    </rPh>
    <rPh sb="3" eb="5">
      <t>ウンエイ</t>
    </rPh>
    <rPh sb="5" eb="7">
      <t>キテイ</t>
    </rPh>
    <rPh sb="8" eb="10">
      <t>カンリ</t>
    </rPh>
    <rPh sb="10" eb="12">
      <t>キテイ</t>
    </rPh>
    <phoneticPr fontId="8"/>
  </si>
  <si>
    <t>４</t>
    <phoneticPr fontId="8"/>
  </si>
  <si>
    <r>
      <t>施設平面図（</t>
    </r>
    <r>
      <rPr>
        <u/>
        <sz val="10.5"/>
        <rFont val="ＭＳ 明朝"/>
        <family val="1"/>
        <charset val="128"/>
      </rPr>
      <t>各部屋の用途（年齢）、面積がわかるもの</t>
    </r>
    <r>
      <rPr>
        <sz val="10.5"/>
        <rFont val="ＭＳ 明朝"/>
        <family val="1"/>
        <charset val="128"/>
      </rPr>
      <t>）</t>
    </r>
    <phoneticPr fontId="7"/>
  </si>
  <si>
    <t>２</t>
    <phoneticPr fontId="8"/>
  </si>
  <si>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8"/>
  </si>
  <si>
    <t>５</t>
  </si>
  <si>
    <t>今年度避難訓練計画</t>
    <rPh sb="0" eb="1">
      <t>コン</t>
    </rPh>
    <phoneticPr fontId="8"/>
  </si>
  <si>
    <t>３</t>
    <phoneticPr fontId="8"/>
  </si>
  <si>
    <t>職務分担表（担当クラスおよび担当業務が分かるもの）</t>
    <phoneticPr fontId="8"/>
  </si>
  <si>
    <t>６</t>
    <phoneticPr fontId="8"/>
  </si>
  <si>
    <t>非常災害対策計画（避難確保計画含む）</t>
    <rPh sb="0" eb="8">
      <t>ヒジョウサイガイタイサクケイカク</t>
    </rPh>
    <rPh sb="9" eb="11">
      <t>ヒナン</t>
    </rPh>
    <rPh sb="11" eb="13">
      <t>カクホ</t>
    </rPh>
    <rPh sb="13" eb="15">
      <t>ケイカク</t>
    </rPh>
    <rPh sb="15" eb="16">
      <t>フク</t>
    </rPh>
    <phoneticPr fontId="8"/>
  </si>
  <si>
    <t>◇当日準備する資料等（ここにあげたもの以外でも見せていただく場合があります。）</t>
    <rPh sb="7" eb="9">
      <t>シリョウ</t>
    </rPh>
    <rPh sb="9" eb="10">
      <t>トウ</t>
    </rPh>
    <phoneticPr fontId="8"/>
  </si>
  <si>
    <t>運営規程（管理規程）、重要事項説明書、園のしおり</t>
    <rPh sb="11" eb="18">
      <t>ジュウヨウジコウセツメイショ</t>
    </rPh>
    <rPh sb="19" eb="20">
      <t>エン</t>
    </rPh>
    <phoneticPr fontId="8"/>
  </si>
  <si>
    <t>１８</t>
  </si>
  <si>
    <t>事故防止マニュアル、事故対応記録、ヒヤリハット記録等【今年度、昨年度】</t>
    <rPh sb="0" eb="2">
      <t>アンゼン</t>
    </rPh>
    <rPh sb="2" eb="4">
      <t>カンリ</t>
    </rPh>
    <phoneticPr fontId="8"/>
  </si>
  <si>
    <t>職員名簿（職員管理票）、職務分担表</t>
    <rPh sb="12" eb="14">
      <t>ショクム</t>
    </rPh>
    <rPh sb="14" eb="16">
      <t>ブンタン</t>
    </rPh>
    <rPh sb="16" eb="17">
      <t>ヒョウ</t>
    </rPh>
    <phoneticPr fontId="8"/>
  </si>
  <si>
    <t>１９</t>
  </si>
  <si>
    <t>防犯対策（不審者対応等）マニュアル</t>
    <phoneticPr fontId="8"/>
  </si>
  <si>
    <t>職員履歴書（職員の資格証明書(写)含む）、辞令</t>
    <rPh sb="21" eb="23">
      <t>ジレイ</t>
    </rPh>
    <phoneticPr fontId="8"/>
  </si>
  <si>
    <t>２０</t>
  </si>
  <si>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8"/>
  </si>
  <si>
    <t>出勤簿、シフト表【今年度】</t>
    <phoneticPr fontId="8"/>
  </si>
  <si>
    <t>２１</t>
  </si>
  <si>
    <t>スキムミルク受払簿【今年度、昨年度】</t>
    <phoneticPr fontId="8"/>
  </si>
  <si>
    <t>業務日誌【今年度】</t>
    <phoneticPr fontId="8"/>
  </si>
  <si>
    <t>２２</t>
  </si>
  <si>
    <t>保育所児童保育要録、児童票等</t>
    <rPh sb="10" eb="12">
      <t>ジドウ</t>
    </rPh>
    <rPh sb="12" eb="13">
      <t>ヒョウ</t>
    </rPh>
    <rPh sb="13" eb="14">
      <t>トウ</t>
    </rPh>
    <phoneticPr fontId="8"/>
  </si>
  <si>
    <t>６</t>
  </si>
  <si>
    <t>健康診断記録簿（園児、職員）【今年度、昨年度】</t>
    <rPh sb="8" eb="10">
      <t>エンジ</t>
    </rPh>
    <rPh sb="11" eb="13">
      <t>ショクイン</t>
    </rPh>
    <phoneticPr fontId="8"/>
  </si>
  <si>
    <t>２３</t>
  </si>
  <si>
    <t>園児出席簿【今年度】</t>
    <rPh sb="0" eb="2">
      <t>エンジ</t>
    </rPh>
    <rPh sb="2" eb="5">
      <t>シュッセキボ</t>
    </rPh>
    <phoneticPr fontId="8"/>
  </si>
  <si>
    <t>７</t>
  </si>
  <si>
    <t>賃金台帳【今年度、昨年度】</t>
    <phoneticPr fontId="8"/>
  </si>
  <si>
    <t>２４</t>
  </si>
  <si>
    <t>保育課程、指導計画（食育計画、保健計画、安全計画、障害児の個別支援計画等）【今年度】</t>
    <rPh sb="0" eb="2">
      <t>ホイク</t>
    </rPh>
    <rPh sb="10" eb="12">
      <t>ショクイク</t>
    </rPh>
    <rPh sb="12" eb="14">
      <t>ケイカク</t>
    </rPh>
    <rPh sb="15" eb="17">
      <t>ホケン</t>
    </rPh>
    <rPh sb="17" eb="19">
      <t>ケイカク</t>
    </rPh>
    <rPh sb="20" eb="22">
      <t>アンゼン</t>
    </rPh>
    <rPh sb="22" eb="24">
      <t>ケイカク</t>
    </rPh>
    <rPh sb="25" eb="27">
      <t>ショウガイ</t>
    </rPh>
    <rPh sb="27" eb="28">
      <t>ジ</t>
    </rPh>
    <rPh sb="29" eb="31">
      <t>コベツ</t>
    </rPh>
    <rPh sb="31" eb="33">
      <t>シエン</t>
    </rPh>
    <rPh sb="33" eb="35">
      <t>ケイカク</t>
    </rPh>
    <rPh sb="35" eb="36">
      <t>トウ</t>
    </rPh>
    <phoneticPr fontId="8"/>
  </si>
  <si>
    <t>８</t>
  </si>
  <si>
    <t>会議記録簿（職員会議、給食会議その他）【今年度、昨年度】</t>
    <phoneticPr fontId="8"/>
  </si>
  <si>
    <t>２５</t>
  </si>
  <si>
    <t>保育日誌、（あれば延長保育日誌、一時預かりの記録）【今年度】</t>
    <rPh sb="0" eb="2">
      <t>ホイク</t>
    </rPh>
    <rPh sb="9" eb="11">
      <t>エンチョウ</t>
    </rPh>
    <rPh sb="11" eb="13">
      <t>ホイク</t>
    </rPh>
    <rPh sb="13" eb="15">
      <t>ニッシ</t>
    </rPh>
    <rPh sb="16" eb="18">
      <t>イチジ</t>
    </rPh>
    <rPh sb="18" eb="19">
      <t>アズ</t>
    </rPh>
    <rPh sb="22" eb="24">
      <t>キロク</t>
    </rPh>
    <phoneticPr fontId="8"/>
  </si>
  <si>
    <t>９</t>
  </si>
  <si>
    <t>超過勤務命令簿【昨年度】</t>
    <phoneticPr fontId="8"/>
  </si>
  <si>
    <t>２６</t>
  </si>
  <si>
    <t>午睡観察記録簿【今年度】</t>
    <rPh sb="0" eb="2">
      <t>ゴスイ</t>
    </rPh>
    <rPh sb="2" eb="4">
      <t>カンサツ</t>
    </rPh>
    <rPh sb="4" eb="7">
      <t>キロクボ</t>
    </rPh>
    <rPh sb="8" eb="9">
      <t>イマ</t>
    </rPh>
    <phoneticPr fontId="8"/>
  </si>
  <si>
    <t>１０</t>
  </si>
  <si>
    <t>休暇簿（年次休暇、その他の休暇）【昨年度】</t>
    <rPh sb="0" eb="2">
      <t>キュウカ</t>
    </rPh>
    <rPh sb="2" eb="3">
      <t>ボ</t>
    </rPh>
    <rPh sb="4" eb="6">
      <t>ネンジ</t>
    </rPh>
    <rPh sb="6" eb="8">
      <t>キュウカ</t>
    </rPh>
    <rPh sb="11" eb="12">
      <t>タ</t>
    </rPh>
    <rPh sb="13" eb="15">
      <t>キュウカ</t>
    </rPh>
    <phoneticPr fontId="8"/>
  </si>
  <si>
    <t>２７</t>
    <phoneticPr fontId="8"/>
  </si>
  <si>
    <t>相談記録簿【今年度、昨年度】</t>
    <phoneticPr fontId="8"/>
  </si>
  <si>
    <t>１１</t>
    <phoneticPr fontId="8"/>
  </si>
  <si>
    <t>職員の守秘義務の誓約書等</t>
    <phoneticPr fontId="8"/>
  </si>
  <si>
    <t>２８</t>
    <phoneticPr fontId="8"/>
  </si>
  <si>
    <t>調理業務の委託や給食を外部搬入している場合は委託契約書等</t>
    <rPh sb="0" eb="2">
      <t>チョウリ</t>
    </rPh>
    <rPh sb="2" eb="4">
      <t>ギョウム</t>
    </rPh>
    <rPh sb="5" eb="7">
      <t>イタク</t>
    </rPh>
    <rPh sb="8" eb="10">
      <t>キュウショク</t>
    </rPh>
    <rPh sb="11" eb="13">
      <t>ガイブ</t>
    </rPh>
    <rPh sb="13" eb="15">
      <t>ハンニュウ</t>
    </rPh>
    <rPh sb="19" eb="21">
      <t>バアイ</t>
    </rPh>
    <rPh sb="22" eb="24">
      <t>イタク</t>
    </rPh>
    <rPh sb="24" eb="27">
      <t>ケイヤクショ</t>
    </rPh>
    <rPh sb="27" eb="28">
      <t>トウ</t>
    </rPh>
    <phoneticPr fontId="8"/>
  </si>
  <si>
    <t>１２</t>
    <phoneticPr fontId="8"/>
  </si>
  <si>
    <t>就業規則（非常勤職員用のものがあればそれも含む）</t>
    <rPh sb="0" eb="2">
      <t>シュウギョウ</t>
    </rPh>
    <rPh sb="2" eb="4">
      <t>キソク</t>
    </rPh>
    <rPh sb="5" eb="8">
      <t>ヒジョウキン</t>
    </rPh>
    <rPh sb="8" eb="11">
      <t>ショクインヨウ</t>
    </rPh>
    <rPh sb="21" eb="22">
      <t>フク</t>
    </rPh>
    <phoneticPr fontId="8"/>
  </si>
  <si>
    <t>２９</t>
    <phoneticPr fontId="8"/>
  </si>
  <si>
    <t>保護者へ配布するおたより、献立表など【今年度】</t>
    <phoneticPr fontId="8"/>
  </si>
  <si>
    <t>１３</t>
    <phoneticPr fontId="8"/>
  </si>
  <si>
    <t>給与規程、旅費規程、出張命令簿</t>
    <rPh sb="3" eb="4">
      <t>テイ</t>
    </rPh>
    <rPh sb="10" eb="12">
      <t>シュッチョウ</t>
    </rPh>
    <rPh sb="12" eb="14">
      <t>メイレイ</t>
    </rPh>
    <rPh sb="14" eb="15">
      <t>ボ</t>
    </rPh>
    <phoneticPr fontId="8"/>
  </si>
  <si>
    <t>３０</t>
    <phoneticPr fontId="8"/>
  </si>
  <si>
    <t>苦情解決関係書類</t>
    <rPh sb="0" eb="2">
      <t>クジョウ</t>
    </rPh>
    <rPh sb="2" eb="4">
      <t>カイケツ</t>
    </rPh>
    <rPh sb="4" eb="6">
      <t>カンケイ</t>
    </rPh>
    <rPh sb="6" eb="8">
      <t>ショルイ</t>
    </rPh>
    <phoneticPr fontId="8"/>
  </si>
  <si>
    <t>１４</t>
  </si>
  <si>
    <t>研修計画【今年度】、復命書【今年度、昨年度】</t>
    <rPh sb="0" eb="2">
      <t>ケンシュウ</t>
    </rPh>
    <rPh sb="2" eb="4">
      <t>ケイカク</t>
    </rPh>
    <rPh sb="10" eb="12">
      <t>ケンコウ</t>
    </rPh>
    <phoneticPr fontId="8"/>
  </si>
  <si>
    <t>３１</t>
    <phoneticPr fontId="8"/>
  </si>
  <si>
    <t>感染症対策マニュアル、職員の検便の記録【今年度、昨年度】</t>
    <rPh sb="0" eb="3">
      <t>カンセンショウ</t>
    </rPh>
    <rPh sb="3" eb="5">
      <t>タイサク</t>
    </rPh>
    <rPh sb="11" eb="13">
      <t>ショクイン</t>
    </rPh>
    <rPh sb="14" eb="16">
      <t>ケンベン</t>
    </rPh>
    <rPh sb="17" eb="19">
      <t>キロク</t>
    </rPh>
    <phoneticPr fontId="8"/>
  </si>
  <si>
    <t>１５</t>
  </si>
  <si>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8"/>
  </si>
  <si>
    <t>３２</t>
    <phoneticPr fontId="8"/>
  </si>
  <si>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8"/>
  </si>
  <si>
    <t>１６</t>
    <phoneticPr fontId="8"/>
  </si>
  <si>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8"/>
  </si>
  <si>
    <t>３３</t>
  </si>
  <si>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8"/>
  </si>
  <si>
    <t>１７</t>
  </si>
  <si>
    <t>避難訓練記録【今年度、昨年度】</t>
    <phoneticPr fontId="8"/>
  </si>
  <si>
    <t>３４</t>
    <phoneticPr fontId="7"/>
  </si>
  <si>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8"/>
  </si>
  <si>
    <t>（注）1 当日準備する資料等が【今年度】となっている項目について、指導監査実施予定日が４～６月の場合は【昨年度】も準備してください。</t>
    <rPh sb="11" eb="13">
      <t>シリョウ</t>
    </rPh>
    <rPh sb="13" eb="14">
      <t>トウ</t>
    </rPh>
    <phoneticPr fontId="7"/>
  </si>
  <si>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7"/>
  </si>
  <si>
    <r>
      <t>令和</t>
    </r>
    <r>
      <rPr>
        <sz val="16"/>
        <color rgb="FFFF0000"/>
        <rFont val="ＭＳ ゴシック"/>
        <family val="3"/>
        <charset val="128"/>
      </rPr>
      <t>７</t>
    </r>
    <r>
      <rPr>
        <sz val="16"/>
        <rFont val="ＭＳ ゴシック"/>
        <family val="3"/>
        <charset val="128"/>
      </rPr>
      <t>年度</t>
    </r>
    <rPh sb="0" eb="2">
      <t>レイワ</t>
    </rPh>
    <rPh sb="3" eb="5">
      <t>ネンド</t>
    </rPh>
    <phoneticPr fontId="8"/>
  </si>
  <si>
    <t>年度の修正　　（例）　令和６　⇒　令和７</t>
    <rPh sb="0" eb="2">
      <t>ネンド</t>
    </rPh>
    <rPh sb="3" eb="5">
      <t>シュウセイ</t>
    </rPh>
    <rPh sb="8" eb="9">
      <t>レイ</t>
    </rPh>
    <rPh sb="11" eb="13">
      <t>レイワ</t>
    </rPh>
    <rPh sb="17" eb="19">
      <t>レイワ</t>
    </rPh>
    <phoneticPr fontId="69"/>
  </si>
  <si>
    <t>Ｖer.7.0</t>
    <phoneticPr fontId="7"/>
  </si>
  <si>
    <r>
      <t>（注）　令和</t>
    </r>
    <r>
      <rPr>
        <sz val="10.5"/>
        <color rgb="FFFF0000"/>
        <rFont val="ＭＳ 明朝"/>
        <family val="1"/>
        <charset val="128"/>
      </rPr>
      <t>６</t>
    </r>
    <r>
      <rPr>
        <sz val="10.5"/>
        <rFont val="ＭＳ 明朝"/>
        <family val="1"/>
        <charset val="128"/>
      </rPr>
      <t>年度の職員会議、処遇会議、給食会議等各種会議の実施状況および各種検討委員会等の活動状況について記載すること。</t>
    </r>
    <rPh sb="4" eb="6">
      <t>レイワ</t>
    </rPh>
    <rPh sb="7" eb="9">
      <t>ネンド</t>
    </rPh>
    <phoneticPr fontId="8"/>
  </si>
  <si>
    <r>
      <t>２　職員会議等の実施状況（令和</t>
    </r>
    <r>
      <rPr>
        <u/>
        <sz val="10.5"/>
        <color rgb="FFFF0000"/>
        <rFont val="ＭＳ 明朝"/>
        <family val="1"/>
        <charset val="128"/>
      </rPr>
      <t>６</t>
    </r>
    <r>
      <rPr>
        <sz val="10.5"/>
        <rFont val="ＭＳ 明朝"/>
        <family val="1"/>
        <charset val="128"/>
      </rPr>
      <t>年度）</t>
    </r>
    <rPh sb="13" eb="15">
      <t>レイワ</t>
    </rPh>
    <phoneticPr fontId="8"/>
  </si>
  <si>
    <r>
      <rPr>
        <sz val="11"/>
        <rFont val="ＭＳ 明朝"/>
        <family val="1"/>
        <charset val="128"/>
      </rPr>
      <t>令和</t>
    </r>
    <r>
      <rPr>
        <sz val="11"/>
        <color rgb="FFFF0000"/>
        <rFont val="ＭＳ 明朝"/>
        <family val="1"/>
        <charset val="128"/>
      </rPr>
      <t xml:space="preserve">
</t>
    </r>
    <r>
      <rPr>
        <u/>
        <sz val="11"/>
        <color rgb="FFFF0000"/>
        <rFont val="ＭＳ 明朝"/>
        <family val="1"/>
        <charset val="128"/>
      </rPr>
      <t>６</t>
    </r>
    <r>
      <rPr>
        <sz val="11"/>
        <rFont val="ＭＳ 明朝"/>
        <family val="1"/>
        <charset val="128"/>
      </rPr>
      <t>年度</t>
    </r>
    <rPh sb="0" eb="2">
      <t>レイワ</t>
    </rPh>
    <phoneticPr fontId="8"/>
  </si>
  <si>
    <r>
      <t>令和</t>
    </r>
    <r>
      <rPr>
        <sz val="11"/>
        <color rgb="FFFF0000"/>
        <rFont val="ＭＳ 明朝"/>
        <family val="1"/>
        <charset val="128"/>
      </rPr>
      <t xml:space="preserve">
</t>
    </r>
    <r>
      <rPr>
        <u/>
        <sz val="11"/>
        <color rgb="FFFF0000"/>
        <rFont val="ＭＳ 明朝"/>
        <family val="1"/>
        <charset val="128"/>
      </rPr>
      <t>７</t>
    </r>
    <r>
      <rPr>
        <sz val="11"/>
        <rFont val="ＭＳ 明朝"/>
        <family val="1"/>
        <charset val="128"/>
      </rPr>
      <t>年度</t>
    </r>
    <rPh sb="0" eb="2">
      <t>レイワ</t>
    </rPh>
    <rPh sb="4" eb="6">
      <t>ネンド</t>
    </rPh>
    <phoneticPr fontId="8"/>
  </si>
  <si>
    <r>
      <t>　　　４　配置基準数は、令和</t>
    </r>
    <r>
      <rPr>
        <sz val="9"/>
        <color rgb="FFFF0000"/>
        <rFont val="ＭＳ 明朝"/>
        <family val="1"/>
        <charset val="128"/>
      </rPr>
      <t>６</t>
    </r>
    <r>
      <rPr>
        <sz val="9"/>
        <rFont val="ＭＳ 明朝"/>
        <family val="1"/>
        <charset val="128"/>
      </rPr>
      <t>年度は年度末での数を、令和</t>
    </r>
    <r>
      <rPr>
        <u/>
        <sz val="9"/>
        <color rgb="FFFF0000"/>
        <rFont val="ＭＳ 明朝"/>
        <family val="1"/>
        <charset val="128"/>
      </rPr>
      <t>７</t>
    </r>
    <r>
      <rPr>
        <sz val="9"/>
        <rFont val="ＭＳ 明朝"/>
        <family val="1"/>
        <charset val="128"/>
      </rPr>
      <t>年度は直近の「令和</t>
    </r>
    <r>
      <rPr>
        <u/>
        <sz val="9"/>
        <color rgb="FFFF0000"/>
        <rFont val="ＭＳ 明朝"/>
        <family val="1"/>
        <charset val="128"/>
      </rPr>
      <t>７</t>
    </r>
    <r>
      <rPr>
        <sz val="9"/>
        <rFont val="ＭＳ 明朝"/>
        <family val="1"/>
        <charset val="128"/>
      </rPr>
      <t>年度　月末」での数値を記載すること。</t>
    </r>
    <rPh sb="12" eb="14">
      <t>レイワ</t>
    </rPh>
    <rPh sb="15" eb="17">
      <t>ネンド</t>
    </rPh>
    <rPh sb="16" eb="17">
      <t>ド</t>
    </rPh>
    <rPh sb="26" eb="28">
      <t>レイワ</t>
    </rPh>
    <rPh sb="29" eb="31">
      <t>ネンド</t>
    </rPh>
    <rPh sb="36" eb="38">
      <t>レイワ</t>
    </rPh>
    <rPh sb="39" eb="41">
      <t>ネンド</t>
    </rPh>
    <phoneticPr fontId="8"/>
  </si>
  <si>
    <r>
      <t>　　　５　令和</t>
    </r>
    <r>
      <rPr>
        <u/>
        <sz val="9"/>
        <color rgb="FFFF0000"/>
        <rFont val="ＭＳ 明朝"/>
        <family val="1"/>
        <charset val="128"/>
      </rPr>
      <t>７</t>
    </r>
    <r>
      <rPr>
        <sz val="9"/>
        <rFont val="ＭＳ 明朝"/>
        <family val="1"/>
        <charset val="128"/>
      </rPr>
      <t>年度　月末職員数は、監査直近時点の数字を記入すること。</t>
    </r>
    <rPh sb="5" eb="7">
      <t>レイワ</t>
    </rPh>
    <rPh sb="8" eb="10">
      <t>ネンド</t>
    </rPh>
    <phoneticPr fontId="8"/>
  </si>
  <si>
    <r>
      <t>採用時健康診断
（令和</t>
    </r>
    <r>
      <rPr>
        <u/>
        <sz val="10"/>
        <color rgb="FFFF0000"/>
        <rFont val="ＭＳ 明朝"/>
        <family val="1"/>
        <charset val="128"/>
      </rPr>
      <t>６</t>
    </r>
    <r>
      <rPr>
        <sz val="10"/>
        <rFont val="ＭＳ 明朝"/>
        <family val="1"/>
        <charset val="128"/>
      </rPr>
      <t>年度採用）</t>
    </r>
    <rPh sb="9" eb="11">
      <t>レイワ</t>
    </rPh>
    <rPh sb="12" eb="14">
      <t>ネンド</t>
    </rPh>
    <rPh sb="13" eb="14">
      <t>ド</t>
    </rPh>
    <rPh sb="14" eb="16">
      <t>サイヨウ</t>
    </rPh>
    <phoneticPr fontId="8"/>
  </si>
  <si>
    <r>
      <t>（令和</t>
    </r>
    <r>
      <rPr>
        <u/>
        <sz val="10"/>
        <color rgb="FFFF0000"/>
        <rFont val="ＭＳ 明朝"/>
        <family val="1"/>
        <charset val="128"/>
      </rPr>
      <t>６</t>
    </r>
    <r>
      <rPr>
        <sz val="10"/>
        <rFont val="ＭＳ 明朝"/>
        <family val="1"/>
        <charset val="128"/>
      </rPr>
      <t>年度）</t>
    </r>
    <rPh sb="1" eb="3">
      <t>レイワ</t>
    </rPh>
    <rPh sb="4" eb="6">
      <t>ネンド</t>
    </rPh>
    <rPh sb="5" eb="6">
      <t>ドヘイネンド</t>
    </rPh>
    <phoneticPr fontId="8"/>
  </si>
  <si>
    <r>
      <t>（１）実施状況（令和</t>
    </r>
    <r>
      <rPr>
        <u/>
        <sz val="10.5"/>
        <color rgb="FFFF0000"/>
        <rFont val="ＭＳ 明朝"/>
        <family val="1"/>
        <charset val="128"/>
      </rPr>
      <t>６</t>
    </r>
    <r>
      <rPr>
        <sz val="10.5"/>
        <rFont val="ＭＳ 明朝"/>
        <family val="1"/>
        <charset val="128"/>
      </rPr>
      <t>年度）</t>
    </r>
    <rPh sb="8" eb="10">
      <t>レイワ</t>
    </rPh>
    <phoneticPr fontId="8"/>
  </si>
  <si>
    <r>
      <t>（２）計画の作成状況（令和</t>
    </r>
    <r>
      <rPr>
        <u/>
        <sz val="10.5"/>
        <color rgb="FFFF0000"/>
        <rFont val="ＭＳ 明朝"/>
        <family val="1"/>
        <charset val="128"/>
      </rPr>
      <t>７</t>
    </r>
    <r>
      <rPr>
        <sz val="10.5"/>
        <rFont val="ＭＳ 明朝"/>
        <family val="1"/>
        <charset val="128"/>
      </rPr>
      <t>年度）</t>
    </r>
    <rPh sb="11" eb="13">
      <t>レイワ</t>
    </rPh>
    <phoneticPr fontId="8"/>
  </si>
  <si>
    <r>
      <rPr>
        <sz val="10.5"/>
        <rFont val="ＭＳ 明朝"/>
        <family val="1"/>
        <charset val="128"/>
      </rPr>
      <t xml:space="preserve">令和 </t>
    </r>
    <r>
      <rPr>
        <u/>
        <sz val="10.5"/>
        <color rgb="FFFF0000"/>
        <rFont val="ＭＳ 明朝"/>
        <family val="1"/>
        <charset val="128"/>
      </rPr>
      <t>３</t>
    </r>
    <r>
      <rPr>
        <sz val="10.5"/>
        <rFont val="ＭＳ 明朝"/>
        <family val="1"/>
        <charset val="128"/>
      </rPr>
      <t xml:space="preserve"> 年度</t>
    </r>
    <rPh sb="0" eb="2">
      <t>レイワ</t>
    </rPh>
    <rPh sb="5" eb="7">
      <t>ネンド</t>
    </rPh>
    <phoneticPr fontId="8"/>
  </si>
  <si>
    <r>
      <rPr>
        <sz val="10.5"/>
        <rFont val="ＭＳ 明朝"/>
        <family val="1"/>
        <charset val="128"/>
      </rPr>
      <t>令和</t>
    </r>
    <r>
      <rPr>
        <sz val="10.5"/>
        <color rgb="FFFF0000"/>
        <rFont val="ＭＳ 明朝"/>
        <family val="1"/>
        <charset val="128"/>
      </rPr>
      <t xml:space="preserve"> </t>
    </r>
    <r>
      <rPr>
        <u/>
        <sz val="10.5"/>
        <color rgb="FFFF0000"/>
        <rFont val="ＭＳ 明朝"/>
        <family val="1"/>
        <charset val="128"/>
      </rPr>
      <t>４</t>
    </r>
    <r>
      <rPr>
        <sz val="10.5"/>
        <rFont val="ＭＳ 明朝"/>
        <family val="1"/>
        <charset val="128"/>
      </rPr>
      <t xml:space="preserve"> 年度</t>
    </r>
    <phoneticPr fontId="8"/>
  </si>
  <si>
    <r>
      <t xml:space="preserve">令和 </t>
    </r>
    <r>
      <rPr>
        <u/>
        <sz val="10.5"/>
        <color rgb="FFFF0000"/>
        <rFont val="ＭＳ 明朝"/>
        <family val="1"/>
        <charset val="128"/>
      </rPr>
      <t>５</t>
    </r>
    <r>
      <rPr>
        <sz val="10.5"/>
        <rFont val="ＭＳ 明朝"/>
        <family val="1"/>
        <charset val="128"/>
      </rPr>
      <t xml:space="preserve"> 年度</t>
    </r>
    <rPh sb="0" eb="1">
      <t>レイ</t>
    </rPh>
    <rPh sb="1" eb="2">
      <t>ワ</t>
    </rPh>
    <rPh sb="5" eb="7">
      <t>ネンド</t>
    </rPh>
    <phoneticPr fontId="8"/>
  </si>
  <si>
    <r>
      <rPr>
        <sz val="10.5"/>
        <rFont val="ＭＳ 明朝"/>
        <family val="1"/>
        <charset val="128"/>
      </rPr>
      <t xml:space="preserve">令和 </t>
    </r>
    <r>
      <rPr>
        <u/>
        <sz val="10.5"/>
        <color rgb="FFFF0000"/>
        <rFont val="ＭＳ 明朝"/>
        <family val="1"/>
        <charset val="128"/>
      </rPr>
      <t>６</t>
    </r>
    <r>
      <rPr>
        <sz val="10.5"/>
        <rFont val="ＭＳ 明朝"/>
        <family val="1"/>
        <charset val="128"/>
      </rPr>
      <t xml:space="preserve"> 年度</t>
    </r>
    <rPh sb="0" eb="1">
      <t>レイ</t>
    </rPh>
    <rPh sb="1" eb="2">
      <t>ワ</t>
    </rPh>
    <rPh sb="5" eb="7">
      <t>ネンド</t>
    </rPh>
    <phoneticPr fontId="8"/>
  </si>
  <si>
    <r>
      <t>Ｒ</t>
    </r>
    <r>
      <rPr>
        <sz val="10.5"/>
        <color rgb="FFFF0000"/>
        <rFont val="ＭＳ Ｐ明朝"/>
        <family val="1"/>
        <charset val="128"/>
      </rPr>
      <t>６</t>
    </r>
    <r>
      <rPr>
        <sz val="10.5"/>
        <rFont val="ＭＳ Ｐ明朝"/>
        <family val="1"/>
        <charset val="128"/>
      </rPr>
      <t>年４月</t>
    </r>
    <rPh sb="2" eb="3">
      <t>ネン</t>
    </rPh>
    <rPh sb="4" eb="5">
      <t>ガツ</t>
    </rPh>
    <phoneticPr fontId="8"/>
  </si>
  <si>
    <r>
      <t>Ｒ</t>
    </r>
    <r>
      <rPr>
        <u/>
        <sz val="10.5"/>
        <color rgb="FFFF0000"/>
        <rFont val="ＭＳ Ｐ明朝"/>
        <family val="1"/>
        <charset val="128"/>
      </rPr>
      <t>７</t>
    </r>
    <r>
      <rPr>
        <sz val="10.5"/>
        <rFont val="ＭＳ Ｐ明朝"/>
        <family val="1"/>
        <charset val="128"/>
      </rPr>
      <t>年３月</t>
    </r>
    <rPh sb="2" eb="3">
      <t>ネン</t>
    </rPh>
    <rPh sb="4" eb="5">
      <t>ガツ</t>
    </rPh>
    <phoneticPr fontId="8"/>
  </si>
  <si>
    <r>
      <t>Ｒ</t>
    </r>
    <r>
      <rPr>
        <u/>
        <sz val="10.5"/>
        <color rgb="FFFF0000"/>
        <rFont val="ＭＳ Ｐ明朝"/>
        <family val="1"/>
        <charset val="128"/>
      </rPr>
      <t>７</t>
    </r>
    <r>
      <rPr>
        <sz val="10.5"/>
        <rFont val="ＭＳ Ｐ明朝"/>
        <family val="1"/>
        <charset val="128"/>
      </rPr>
      <t>年４月</t>
    </r>
    <rPh sb="2" eb="3">
      <t>ネン</t>
    </rPh>
    <rPh sb="4" eb="5">
      <t>ガツ</t>
    </rPh>
    <phoneticPr fontId="8"/>
  </si>
  <si>
    <r>
      <t>R</t>
    </r>
    <r>
      <rPr>
        <u/>
        <sz val="10.5"/>
        <color rgb="FFFF0000"/>
        <rFont val="ＭＳ Ｐ明朝"/>
        <family val="1"/>
        <charset val="128"/>
      </rPr>
      <t>７</t>
    </r>
    <r>
      <rPr>
        <sz val="10.5"/>
        <rFont val="ＭＳ Ｐ明朝"/>
        <family val="1"/>
        <charset val="128"/>
      </rPr>
      <t>年５月</t>
    </r>
    <rPh sb="2" eb="3">
      <t>ネン</t>
    </rPh>
    <rPh sb="4" eb="5">
      <t>ガツ</t>
    </rPh>
    <phoneticPr fontId="8"/>
  </si>
  <si>
    <r>
      <t>R</t>
    </r>
    <r>
      <rPr>
        <u/>
        <sz val="10.5"/>
        <color rgb="FFFF0000"/>
        <rFont val="ＭＳ Ｐ明朝"/>
        <family val="1"/>
        <charset val="128"/>
      </rPr>
      <t>８</t>
    </r>
    <r>
      <rPr>
        <sz val="10.5"/>
        <rFont val="ＭＳ Ｐ明朝"/>
        <family val="1"/>
        <charset val="128"/>
      </rPr>
      <t>年１月</t>
    </r>
    <rPh sb="2" eb="3">
      <t>ネン</t>
    </rPh>
    <rPh sb="4" eb="5">
      <t>ガツ</t>
    </rPh>
    <phoneticPr fontId="8"/>
  </si>
  <si>
    <r>
      <t>（３）園児の定期健康診断の実施状況</t>
    </r>
    <r>
      <rPr>
        <sz val="9"/>
        <rFont val="ＭＳ 明朝"/>
        <family val="1"/>
        <charset val="128"/>
      </rPr>
      <t>（令和</t>
    </r>
    <r>
      <rPr>
        <sz val="9"/>
        <color rgb="FFFF0000"/>
        <rFont val="ＭＳ 明朝"/>
        <family val="1"/>
        <charset val="128"/>
      </rPr>
      <t>６</t>
    </r>
    <r>
      <rPr>
        <sz val="9"/>
        <rFont val="ＭＳ 明朝"/>
        <family val="1"/>
        <charset val="128"/>
      </rPr>
      <t>年度・令和</t>
    </r>
    <r>
      <rPr>
        <sz val="9"/>
        <color rgb="FFFF0000"/>
        <rFont val="ＭＳ 明朝"/>
        <family val="1"/>
        <charset val="128"/>
      </rPr>
      <t>７</t>
    </r>
    <r>
      <rPr>
        <sz val="9"/>
        <rFont val="ＭＳ 明朝"/>
        <family val="1"/>
        <charset val="128"/>
      </rPr>
      <t>年度）</t>
    </r>
    <rPh sb="3" eb="5">
      <t>エンジ</t>
    </rPh>
    <rPh sb="18" eb="20">
      <t>レイワ</t>
    </rPh>
    <rPh sb="24" eb="26">
      <t>レイワ</t>
    </rPh>
    <rPh sb="27" eb="29">
      <t>ネンド</t>
    </rPh>
    <phoneticPr fontId="8"/>
  </si>
  <si>
    <r>
      <t>　 令和</t>
    </r>
    <r>
      <rPr>
        <u/>
        <sz val="10.5"/>
        <color rgb="FFFF0000"/>
        <rFont val="ＭＳ 明朝"/>
        <family val="1"/>
        <charset val="128"/>
      </rPr>
      <t>７</t>
    </r>
    <r>
      <rPr>
        <sz val="10.5"/>
        <rFont val="ＭＳ 明朝"/>
        <family val="1"/>
        <charset val="128"/>
      </rPr>
      <t>年度は、実績と予定の両方を記載すること。</t>
    </r>
    <rPh sb="2" eb="4">
      <t>レイワ</t>
    </rPh>
    <rPh sb="5" eb="7">
      <t>ネンド</t>
    </rPh>
    <phoneticPr fontId="8"/>
  </si>
  <si>
    <r>
      <t xml:space="preserve"> </t>
    </r>
    <r>
      <rPr>
        <sz val="10.5"/>
        <rFont val="ＭＳ 明朝"/>
        <family val="1"/>
        <charset val="128"/>
      </rPr>
      <t>（１）給食調理関係者の検便　　　　　　（令和</t>
    </r>
    <r>
      <rPr>
        <u/>
        <sz val="10.5"/>
        <color rgb="FFFF0000"/>
        <rFont val="ＭＳ 明朝"/>
        <family val="1"/>
        <charset val="128"/>
      </rPr>
      <t>６</t>
    </r>
    <r>
      <rPr>
        <sz val="10.5"/>
        <rFont val="ＭＳ 明朝"/>
        <family val="1"/>
        <charset val="128"/>
      </rPr>
      <t>年度）</t>
    </r>
    <rPh sb="21" eb="23">
      <t>レイワ</t>
    </rPh>
    <rPh sb="24" eb="26">
      <t>ネンド</t>
    </rPh>
    <rPh sb="25" eb="26">
      <t>ド</t>
    </rPh>
    <phoneticPr fontId="8"/>
  </si>
  <si>
    <r>
      <t>　※令和</t>
    </r>
    <r>
      <rPr>
        <sz val="9"/>
        <color rgb="FFFF0000"/>
        <rFont val="ＭＳ 明朝"/>
        <family val="1"/>
        <charset val="128"/>
      </rPr>
      <t>６</t>
    </r>
    <r>
      <rPr>
        <sz val="9"/>
        <rFont val="ＭＳ 明朝"/>
        <family val="1"/>
        <charset val="128"/>
      </rPr>
      <t>年度に実施した施設は令和</t>
    </r>
    <r>
      <rPr>
        <u/>
        <sz val="9"/>
        <color rgb="FFFF0000"/>
        <rFont val="ＭＳ 明朝"/>
        <family val="1"/>
        <charset val="128"/>
      </rPr>
      <t>６</t>
    </r>
    <r>
      <rPr>
        <sz val="9"/>
        <rFont val="ＭＳ 明朝"/>
        <family val="1"/>
        <charset val="128"/>
      </rPr>
      <t>年度の状況を、実施していない施設は令和</t>
    </r>
    <r>
      <rPr>
        <u/>
        <sz val="9"/>
        <color rgb="FFFF0000"/>
        <rFont val="ＭＳ 明朝"/>
        <family val="1"/>
        <charset val="128"/>
      </rPr>
      <t>７</t>
    </r>
    <r>
      <rPr>
        <sz val="9"/>
        <rFont val="ＭＳ 明朝"/>
        <family val="1"/>
        <charset val="128"/>
      </rPr>
      <t>年度実施予定を記載してください。</t>
    </r>
    <rPh sb="2" eb="4">
      <t>レイワ</t>
    </rPh>
    <rPh sb="5" eb="7">
      <t>ネンド</t>
    </rPh>
    <rPh sb="6" eb="7">
      <t>ド</t>
    </rPh>
    <rPh sb="15" eb="17">
      <t>レイワ</t>
    </rPh>
    <rPh sb="18" eb="20">
      <t>ネンド</t>
    </rPh>
    <rPh sb="19" eb="20">
      <t>ド</t>
    </rPh>
    <rPh sb="35" eb="37">
      <t>レイワ</t>
    </rPh>
    <rPh sb="38" eb="40">
      <t>ネンド</t>
    </rPh>
    <phoneticPr fontId="8"/>
  </si>
  <si>
    <r>
      <t>（１）法人および施設における収支状況（令和</t>
    </r>
    <r>
      <rPr>
        <u/>
        <sz val="10.5"/>
        <color rgb="FFFF0000"/>
        <rFont val="ＭＳ 明朝"/>
        <family val="1"/>
        <charset val="128"/>
      </rPr>
      <t>６</t>
    </r>
    <r>
      <rPr>
        <sz val="10.5"/>
        <rFont val="ＭＳ 明朝"/>
        <family val="1"/>
        <charset val="128"/>
      </rPr>
      <t>年度）</t>
    </r>
    <rPh sb="19" eb="21">
      <t>レイワ</t>
    </rPh>
    <phoneticPr fontId="8"/>
  </si>
  <si>
    <r>
      <t>　標準的な保育士賃金（きまって支給する手当を含む）　　　　　</t>
    </r>
    <r>
      <rPr>
        <sz val="8"/>
        <rFont val="ＭＳ 明朝"/>
        <family val="1"/>
        <charset val="128"/>
      </rPr>
      <t>令和</t>
    </r>
    <r>
      <rPr>
        <u/>
        <sz val="8"/>
        <color rgb="FFFF0000"/>
        <rFont val="ＭＳ 明朝"/>
        <family val="1"/>
        <charset val="128"/>
      </rPr>
      <t>５</t>
    </r>
    <r>
      <rPr>
        <sz val="8"/>
        <rFont val="ＭＳ 明朝"/>
        <family val="1"/>
        <charset val="128"/>
      </rPr>
      <t>年度、令和</t>
    </r>
    <r>
      <rPr>
        <u/>
        <sz val="8"/>
        <color rgb="FFFF0000"/>
        <rFont val="ＭＳ 明朝"/>
        <family val="1"/>
        <charset val="128"/>
      </rPr>
      <t>４</t>
    </r>
    <r>
      <rPr>
        <sz val="8"/>
        <rFont val="ＭＳ 明朝"/>
        <family val="1"/>
        <charset val="128"/>
      </rPr>
      <t>年度については昨年、一昨年記載の額を入れてください。</t>
    </r>
    <rPh sb="5" eb="8">
      <t>ホイクシ</t>
    </rPh>
    <rPh sb="30" eb="32">
      <t>レイワ</t>
    </rPh>
    <rPh sb="33" eb="34">
      <t>ネン</t>
    </rPh>
    <rPh sb="34" eb="35">
      <t>ド</t>
    </rPh>
    <rPh sb="36" eb="38">
      <t>レイワ</t>
    </rPh>
    <phoneticPr fontId="8"/>
  </si>
  <si>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6" eb="8">
      <t>レイワ</t>
    </rPh>
    <phoneticPr fontId="8"/>
  </si>
  <si>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9" eb="11">
      <t>ネンド</t>
    </rPh>
    <phoneticPr fontId="8"/>
  </si>
  <si>
    <r>
      <t>月額（円）</t>
    </r>
    <r>
      <rPr>
        <sz val="8"/>
        <rFont val="ＭＳ 明朝"/>
        <family val="1"/>
        <charset val="128"/>
      </rPr>
      <t>（令和</t>
    </r>
    <r>
      <rPr>
        <u/>
        <sz val="8"/>
        <color rgb="FFFF0000"/>
        <rFont val="ＭＳ 明朝"/>
        <family val="1"/>
        <charset val="128"/>
      </rPr>
      <t>４</t>
    </r>
    <r>
      <rPr>
        <sz val="8"/>
        <rFont val="ＭＳ 明朝"/>
        <family val="1"/>
        <charset val="128"/>
      </rPr>
      <t>年度）</t>
    </r>
    <rPh sb="6" eb="8">
      <t>レイワ</t>
    </rPh>
    <phoneticPr fontId="8"/>
  </si>
  <si>
    <r>
      <t>令和</t>
    </r>
    <r>
      <rPr>
        <u/>
        <sz val="10"/>
        <color rgb="FFFF0000"/>
        <rFont val="ＭＳ 明朝"/>
        <family val="1"/>
        <charset val="128"/>
      </rPr>
      <t>５</t>
    </r>
    <r>
      <rPr>
        <sz val="10"/>
        <rFont val="ＭＳ 明朝"/>
        <family val="1"/>
        <charset val="128"/>
      </rPr>
      <t>年</t>
    </r>
    <rPh sb="0" eb="2">
      <t>レイワ</t>
    </rPh>
    <rPh sb="3" eb="4">
      <t>ネン</t>
    </rPh>
    <phoneticPr fontId="8"/>
  </si>
  <si>
    <r>
      <t>令和７</t>
    </r>
    <r>
      <rPr>
        <sz val="11"/>
        <rFont val="ＭＳ Ｐゴシック"/>
        <family val="3"/>
        <charset val="128"/>
        <scheme val="minor"/>
      </rPr>
      <t>年度</t>
    </r>
    <r>
      <rPr>
        <sz val="11"/>
        <color theme="1"/>
        <rFont val="ＭＳ Ｐゴシック"/>
        <family val="2"/>
        <charset val="128"/>
        <scheme val="minor"/>
      </rPr>
      <t>　私立保育所の指導監査に係る事前提出資料（変更箇所・内容）、留意事項</t>
    </r>
    <rPh sb="0" eb="2">
      <t>レイワ</t>
    </rPh>
    <rPh sb="3" eb="5">
      <t>ネンド</t>
    </rPh>
    <rPh sb="6" eb="8">
      <t>シリツ</t>
    </rPh>
    <rPh sb="8" eb="10">
      <t>ホイク</t>
    </rPh>
    <rPh sb="10" eb="11">
      <t>ショ</t>
    </rPh>
    <rPh sb="12" eb="14">
      <t>シドウ</t>
    </rPh>
    <rPh sb="14" eb="16">
      <t>カンサ</t>
    </rPh>
    <rPh sb="17" eb="18">
      <t>カカ</t>
    </rPh>
    <rPh sb="19" eb="21">
      <t>ジゼン</t>
    </rPh>
    <rPh sb="21" eb="23">
      <t>テイシュツ</t>
    </rPh>
    <rPh sb="23" eb="25">
      <t>シリョウ</t>
    </rPh>
    <rPh sb="26" eb="28">
      <t>ヘンコウ</t>
    </rPh>
    <rPh sb="28" eb="30">
      <t>カショ</t>
    </rPh>
    <rPh sb="31" eb="33">
      <t>ナイヨウ</t>
    </rPh>
    <rPh sb="35" eb="37">
      <t>リュウイ</t>
    </rPh>
    <rPh sb="37" eb="39">
      <t>ジコウ</t>
    </rPh>
    <phoneticPr fontId="55"/>
  </si>
  <si>
    <t>★ その他、ご留意いただきたいこと</t>
    <rPh sb="4" eb="5">
      <t>タ</t>
    </rPh>
    <rPh sb="7" eb="9">
      <t>リュウイ</t>
    </rPh>
    <phoneticPr fontId="77"/>
  </si>
  <si>
    <t>◇提出添付書類</t>
    <rPh sb="1" eb="3">
      <t>テイシュツ</t>
    </rPh>
    <rPh sb="3" eb="5">
      <t>テンプ</t>
    </rPh>
    <rPh sb="5" eb="7">
      <t>ショルイ</t>
    </rPh>
    <phoneticPr fontId="77"/>
  </si>
  <si>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7"/>
  </si>
  <si>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7"/>
  </si>
  <si>
    <r>
      <t>（２）前年度最終月（令和</t>
    </r>
    <r>
      <rPr>
        <sz val="12"/>
        <color rgb="FFFF0000"/>
        <rFont val="ＭＳ 明朝"/>
        <family val="1"/>
        <charset val="128"/>
      </rPr>
      <t>７</t>
    </r>
    <r>
      <rPr>
        <sz val="12"/>
        <rFont val="ＭＳ 明朝"/>
        <family val="1"/>
        <charset val="128"/>
      </rPr>
      <t>年３月時点）</t>
    </r>
    <rPh sb="16" eb="18">
      <t>ジテン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</si>
</sst>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_);\(#,##0\)"/>
  </numFmts>
  <fonts count="8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8"/>
      <name val="ＭＳ 明朝"/>
      <family val="1"/>
      <charset val="128"/>
    </font>
    <font>
      <sz val="6"/>
      <name val="ＭＳ 明朝"/>
      <family val="1"/>
      <charset val="128"/>
    </font>
    <font>
      <sz val="10"/>
      <name val="ＭＳ 明朝"/>
      <family val="1"/>
      <charset val="128"/>
    </font>
    <font>
      <sz val="10"/>
      <color theme="1"/>
      <name val="ＭＳ 明朝"/>
      <family val="1"/>
      <charset val="128"/>
    </font>
    <font>
      <b/>
      <u/>
      <sz val="8"/>
      <name val="ＭＳ 明朝"/>
      <family val="1"/>
      <charset val="128"/>
    </font>
    <font>
      <u/>
      <sz val="8"/>
      <name val="ＭＳ 明朝"/>
      <family val="1"/>
      <charset val="128"/>
    </font>
    <font>
      <sz val="10.5"/>
      <name val="Century"/>
      <family val="1"/>
    </font>
    <font>
      <sz val="10.5"/>
      <name val="ＭＳ Ｐ明朝"/>
      <family val="1"/>
      <charset val="128"/>
    </font>
    <font>
      <sz val="9"/>
      <name val="ＭＳ Ｐ明朝"/>
      <family val="1"/>
      <charset val="128"/>
    </font>
    <font>
      <u/>
      <sz val="10.5"/>
      <name val="ＭＳ 明朝"/>
      <family val="1"/>
      <charset val="128"/>
    </font>
    <font>
      <sz val="6.5"/>
      <name val="ＭＳ 明朝"/>
      <family val="1"/>
      <charset val="128"/>
    </font>
    <font>
      <u/>
      <sz val="10"/>
      <name val="ＭＳ 明朝"/>
      <family val="1"/>
      <charset val="128"/>
    </font>
    <font>
      <u/>
      <sz val="10.5"/>
      <name val="Century"/>
      <family val="1"/>
    </font>
    <font>
      <u/>
      <sz val="10"/>
      <color theme="1"/>
      <name val="ＭＳ 明朝"/>
      <family val="1"/>
      <charset val="128"/>
    </font>
    <font>
      <u/>
      <sz val="11"/>
      <color theme="1"/>
      <name val="ＭＳ 明朝"/>
      <family val="1"/>
      <charset val="128"/>
    </font>
    <font>
      <sz val="8"/>
      <name val="Century"/>
      <family val="1"/>
    </font>
    <font>
      <sz val="10"/>
      <name val="ＭＳ Ｐ明朝"/>
      <family val="1"/>
      <charset val="128"/>
    </font>
    <font>
      <sz val="10"/>
      <name val="Century"/>
      <family val="1"/>
    </font>
    <font>
      <sz val="10"/>
      <name val="ＭＳ ゴシック"/>
      <family val="3"/>
      <charset val="128"/>
    </font>
    <font>
      <sz val="11"/>
      <name val="ＭＳ ゴシック"/>
      <family val="3"/>
      <charset val="128"/>
    </font>
    <font>
      <u/>
      <sz val="14"/>
      <name val="ＭＳ ゴシック"/>
      <family val="3"/>
      <charset val="128"/>
    </font>
    <font>
      <sz val="12"/>
      <name val="ＭＳ ゴシック"/>
      <family val="3"/>
      <charset val="128"/>
    </font>
    <font>
      <u/>
      <sz val="12"/>
      <name val="ＭＳ ゴシック"/>
      <family val="3"/>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5"/>
      <color rgb="FF0070C0"/>
      <name val="ＭＳ 明朝"/>
      <family val="1"/>
      <charset val="128"/>
    </font>
    <font>
      <b/>
      <sz val="16"/>
      <color rgb="FFFF0000"/>
      <name val="ＭＳ Ｐゴシック"/>
      <family val="3"/>
      <charset val="128"/>
      <scheme val="minor"/>
    </font>
    <font>
      <b/>
      <sz val="10.5"/>
      <name val="ＭＳ 明朝"/>
      <family val="1"/>
      <charset val="128"/>
    </font>
    <font>
      <sz val="11"/>
      <color rgb="FF0070C0"/>
      <name val="ＭＳ 明朝"/>
      <family val="1"/>
      <charset val="128"/>
    </font>
    <font>
      <sz val="10"/>
      <color rgb="FF0070C0"/>
      <name val="ＭＳ 明朝"/>
      <family val="1"/>
      <charset val="128"/>
    </font>
    <font>
      <sz val="10.5"/>
      <color rgb="FFFF0000"/>
      <name val="ＭＳ 明朝"/>
      <family val="1"/>
      <charset val="128"/>
    </font>
    <font>
      <sz val="11"/>
      <color rgb="FFFF0000"/>
      <name val="ＭＳ 明朝"/>
      <family val="1"/>
      <charset val="128"/>
    </font>
    <font>
      <sz val="10.5"/>
      <name val="游ゴシック"/>
      <family val="1"/>
      <charset val="128"/>
    </font>
    <font>
      <sz val="11"/>
      <color rgb="FFFF0000"/>
      <name val="ＭＳ ゴシック"/>
      <family val="3"/>
      <charset val="128"/>
    </font>
    <font>
      <sz val="6"/>
      <name val="ＭＳ Ｐゴシック"/>
      <family val="2"/>
      <charset val="128"/>
      <scheme val="minor"/>
    </font>
    <font>
      <sz val="11"/>
      <name val="ＭＳ Ｐゴシック"/>
      <family val="2"/>
      <charset val="128"/>
      <scheme val="minor"/>
    </font>
    <font>
      <sz val="11"/>
      <color rgb="FFFF0000"/>
      <name val="ＭＳ Ｐゴシック"/>
      <family val="2"/>
      <charset val="128"/>
      <scheme val="minor"/>
    </font>
    <font>
      <b/>
      <sz val="14"/>
      <color rgb="FFFF0000"/>
      <name val="ＭＳ Ｐゴシック"/>
      <family val="3"/>
      <charset val="128"/>
      <scheme val="minor"/>
    </font>
    <font>
      <u/>
      <sz val="11"/>
      <color rgb="FFFF0000"/>
      <name val="ＭＳ 明朝"/>
      <family val="1"/>
      <charset val="128"/>
    </font>
    <font>
      <u/>
      <sz val="10.5"/>
      <color rgb="FFFF0000"/>
      <name val="ＭＳ 明朝"/>
      <family val="1"/>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8"/>
      <color rgb="FFFF0000"/>
      <name val="ＭＳ 明朝"/>
      <family val="1"/>
      <charset val="128"/>
    </font>
    <font>
      <u/>
      <sz val="10.5"/>
      <color rgb="FF0070C0"/>
      <name val="ＭＳ 明朝"/>
      <family val="1"/>
      <charset val="128"/>
    </font>
    <font>
      <sz val="10.5"/>
      <name val="Yu Gothic"/>
      <family val="1"/>
      <charset val="128"/>
    </font>
    <font>
      <sz val="14"/>
      <name val="ＭＳ Ｐゴシック"/>
      <family val="3"/>
      <charset val="128"/>
      <scheme val="minor"/>
    </font>
    <font>
      <sz val="10.5"/>
      <name val="游ゴシック"/>
      <family val="3"/>
      <charset val="128"/>
    </font>
    <font>
      <sz val="12"/>
      <name val="ＭＳ 明朝"/>
      <family val="1"/>
      <charset val="128"/>
    </font>
    <font>
      <sz val="11"/>
      <name val="ＭＳ Ｐ明朝"/>
      <family val="1"/>
      <charset val="128"/>
    </font>
    <font>
      <sz val="9"/>
      <name val="Century"/>
      <family val="1"/>
    </font>
    <font>
      <sz val="11"/>
      <name val="Century"/>
      <family val="1"/>
    </font>
    <font>
      <sz val="10"/>
      <name val="ＭＳ Ｐゴシック"/>
      <family val="3"/>
      <charset val="128"/>
      <scheme val="minor"/>
    </font>
    <font>
      <sz val="10"/>
      <color rgb="FFFF0000"/>
      <name val="ＭＳ 明朝"/>
      <family val="1"/>
      <charset val="128"/>
    </font>
    <font>
      <sz val="11"/>
      <color rgb="FF000000"/>
      <name val="ＭＳ Ｐゴシック"/>
      <family val="2"/>
      <charset val="128"/>
    </font>
    <font>
      <sz val="11"/>
      <color rgb="FFFF0000"/>
      <name val="ＭＳ Ｐゴシック"/>
      <family val="3"/>
      <charset val="128"/>
    </font>
    <font>
      <sz val="6"/>
      <name val="ＭＳ Ｐゴシック"/>
      <family val="2"/>
      <charset val="128"/>
    </font>
    <font>
      <sz val="10.5"/>
      <color rgb="FF0066CC"/>
      <name val="ＭＳ 明朝"/>
      <family val="1"/>
      <charset val="128"/>
    </font>
    <font>
      <sz val="10.5"/>
      <color theme="3" tint="0.39997558519241921"/>
      <name val="ＭＳ 明朝"/>
      <family val="1"/>
      <charset val="128"/>
    </font>
    <font>
      <sz val="9"/>
      <color rgb="FFFF0000"/>
      <name val="ＭＳ 明朝"/>
      <family val="1"/>
      <charset val="128"/>
    </font>
    <font>
      <sz val="10.5"/>
      <color rgb="FFFF0000"/>
      <name val="ＭＳ Ｐ明朝"/>
      <family val="1"/>
      <charset val="128"/>
    </font>
    <font>
      <sz val="16"/>
      <color rgb="FFFF0000"/>
      <name val="ＭＳ ゴシック"/>
      <family val="3"/>
      <charset val="128"/>
    </font>
    <font>
      <sz val="11"/>
      <color rgb="FF000000"/>
      <name val="ＭＳ Ｐゴシック"/>
      <family val="3"/>
      <charset val="128"/>
    </font>
    <font>
      <u/>
      <sz val="11"/>
      <color rgb="FF000000"/>
      <name val="ＭＳ Ｐゴシック"/>
      <family val="3"/>
      <charset val="128"/>
    </font>
    <font>
      <sz val="12"/>
      <color rgb="FFFF0000"/>
      <name val="ＭＳ 明朝"/>
      <family val="1"/>
      <charset val="128"/>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DAEEF3"/>
        <bgColor rgb="FF000000"/>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1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662">
    <xf numFmtId="0" fontId="0" fillId="0" borderId="0" xfId="0">
      <alignment vertical="center"/>
    </xf>
    <xf numFmtId="0" fontId="11" fillId="0" borderId="0" xfId="0" applyFont="1">
      <alignment vertical="center"/>
    </xf>
    <xf numFmtId="20" fontId="11" fillId="0" borderId="7" xfId="0" applyNumberFormat="1" applyFont="1" applyBorder="1">
      <alignment vertical="center"/>
    </xf>
    <xf numFmtId="20" fontId="11" fillId="0" borderId="0" xfId="0" applyNumberFormat="1" applyFont="1">
      <alignment vertical="center"/>
    </xf>
    <xf numFmtId="20" fontId="11" fillId="0" borderId="9" xfId="0" applyNumberFormat="1" applyFont="1" applyBorder="1" applyAlignment="1">
      <alignment horizontal="left" vertical="center"/>
    </xf>
    <xf numFmtId="0" fontId="11" fillId="0" borderId="0" xfId="0" applyFont="1" applyAlignment="1">
      <alignment horizontal="center" vertical="center"/>
    </xf>
    <xf numFmtId="0" fontId="11" fillId="0" borderId="5" xfId="0" applyFont="1" applyBorder="1">
      <alignment vertical="center"/>
    </xf>
    <xf numFmtId="20" fontId="11" fillId="0" borderId="1" xfId="0" applyNumberFormat="1" applyFont="1" applyBorder="1" applyAlignment="1">
      <alignment horizontal="left" vertical="center"/>
    </xf>
    <xf numFmtId="0" fontId="11" fillId="0" borderId="4" xfId="0" applyFont="1" applyBorder="1">
      <alignment vertical="center"/>
    </xf>
    <xf numFmtId="20" fontId="11" fillId="0" borderId="0" xfId="0" applyNumberFormat="1" applyFont="1" applyAlignment="1">
      <alignment horizontal="center" vertical="center"/>
    </xf>
    <xf numFmtId="0" fontId="11" fillId="0" borderId="1" xfId="0" applyFont="1" applyBorder="1" applyAlignment="1">
      <alignment horizontal="center" vertical="center"/>
    </xf>
    <xf numFmtId="20" fontId="11" fillId="2" borderId="1" xfId="0" applyNumberFormat="1" applyFont="1" applyFill="1" applyBorder="1" applyAlignment="1">
      <alignment horizontal="center" vertical="center"/>
    </xf>
    <xf numFmtId="20" fontId="11" fillId="2" borderId="17" xfId="0" applyNumberFormat="1" applyFont="1" applyFill="1" applyBorder="1" applyAlignment="1">
      <alignment horizontal="center" vertical="center"/>
    </xf>
    <xf numFmtId="176" fontId="11" fillId="0" borderId="17" xfId="0" applyNumberFormat="1" applyFont="1" applyBorder="1">
      <alignment vertical="center"/>
    </xf>
    <xf numFmtId="176" fontId="11" fillId="0" borderId="18" xfId="0" applyNumberFormat="1" applyFont="1" applyBorder="1">
      <alignment vertical="center"/>
    </xf>
    <xf numFmtId="176" fontId="11" fillId="0" borderId="29" xfId="0" applyNumberFormat="1" applyFont="1" applyBorder="1">
      <alignment vertical="center"/>
    </xf>
    <xf numFmtId="176" fontId="11" fillId="0" borderId="1" xfId="0" applyNumberFormat="1" applyFont="1" applyBorder="1">
      <alignment vertical="center"/>
    </xf>
    <xf numFmtId="0" fontId="11" fillId="0" borderId="24" xfId="0" applyFont="1" applyBorder="1" applyAlignment="1">
      <alignment vertical="center" wrapText="1"/>
    </xf>
    <xf numFmtId="0" fontId="11" fillId="2" borderId="35" xfId="0" applyFont="1" applyFill="1" applyBorder="1">
      <alignment vertical="center"/>
    </xf>
    <xf numFmtId="0" fontId="11" fillId="2" borderId="36" xfId="0" applyFont="1" applyFill="1" applyBorder="1">
      <alignment vertical="center"/>
    </xf>
    <xf numFmtId="0" fontId="11" fillId="2" borderId="37" xfId="0" applyFont="1" applyFill="1" applyBorder="1">
      <alignment vertical="center"/>
    </xf>
    <xf numFmtId="0" fontId="11" fillId="2" borderId="40" xfId="0" applyFont="1" applyFill="1" applyBorder="1">
      <alignment vertical="center"/>
    </xf>
    <xf numFmtId="0" fontId="11" fillId="2" borderId="41" xfId="0" applyFont="1" applyFill="1" applyBorder="1">
      <alignment vertical="center"/>
    </xf>
    <xf numFmtId="0" fontId="11" fillId="2" borderId="42" xfId="0" applyFont="1" applyFill="1" applyBorder="1">
      <alignment vertical="center"/>
    </xf>
    <xf numFmtId="0" fontId="11" fillId="2" borderId="45" xfId="0" applyFont="1" applyFill="1" applyBorder="1">
      <alignment vertical="center"/>
    </xf>
    <xf numFmtId="0" fontId="11" fillId="2" borderId="46" xfId="0" applyFont="1" applyFill="1" applyBorder="1">
      <alignment vertical="center"/>
    </xf>
    <xf numFmtId="0" fontId="11" fillId="2" borderId="47" xfId="0" applyFont="1" applyFill="1" applyBorder="1">
      <alignment vertical="center"/>
    </xf>
    <xf numFmtId="0" fontId="11" fillId="0" borderId="0" xfId="0" applyFont="1" applyAlignment="1">
      <alignment horizontal="right" vertical="center"/>
    </xf>
    <xf numFmtId="0" fontId="11" fillId="0" borderId="1" xfId="0" applyFont="1" applyBorder="1" applyAlignment="1">
      <alignment horizontal="center" vertical="center" wrapText="1"/>
    </xf>
    <xf numFmtId="0" fontId="11" fillId="0" borderId="17" xfId="0" applyFont="1" applyBorder="1" applyAlignment="1">
      <alignment horizontal="center" vertical="center" shrinkToFit="1"/>
    </xf>
    <xf numFmtId="0" fontId="11" fillId="0" borderId="19" xfId="0" applyFont="1" applyBorder="1" applyAlignment="1">
      <alignment horizontal="center" vertical="center" shrinkToFit="1"/>
    </xf>
    <xf numFmtId="20" fontId="11" fillId="0" borderId="0" xfId="0" applyNumberFormat="1" applyFont="1" applyAlignment="1">
      <alignment horizontal="right" vertical="center"/>
    </xf>
    <xf numFmtId="0" fontId="11" fillId="2" borderId="1" xfId="0" applyFont="1" applyFill="1" applyBorder="1">
      <alignment vertical="center"/>
    </xf>
    <xf numFmtId="20" fontId="11" fillId="2" borderId="19" xfId="0" applyNumberFormat="1" applyFont="1" applyFill="1" applyBorder="1" applyAlignment="1">
      <alignment horizontal="center" vertical="center"/>
    </xf>
    <xf numFmtId="179" fontId="11" fillId="0" borderId="17" xfId="0" applyNumberFormat="1" applyFont="1" applyBorder="1">
      <alignment vertical="center"/>
    </xf>
    <xf numFmtId="20" fontId="11" fillId="0" borderId="1" xfId="0" applyNumberFormat="1" applyFont="1" applyBorder="1" applyAlignment="1">
      <alignment horizontal="center" vertical="center"/>
    </xf>
    <xf numFmtId="177" fontId="11" fillId="0" borderId="0" xfId="0" applyNumberFormat="1" applyFont="1">
      <alignment vertical="center"/>
    </xf>
    <xf numFmtId="20" fontId="11" fillId="0" borderId="8" xfId="0" applyNumberFormat="1" applyFont="1" applyBorder="1">
      <alignment vertical="center"/>
    </xf>
    <xf numFmtId="20" fontId="11" fillId="0" borderId="1" xfId="0" applyNumberFormat="1" applyFont="1" applyBorder="1">
      <alignment vertical="center"/>
    </xf>
    <xf numFmtId="178" fontId="11" fillId="2" borderId="17" xfId="0" applyNumberFormat="1" applyFont="1" applyFill="1" applyBorder="1" applyAlignment="1">
      <alignment horizontal="center" vertical="center"/>
    </xf>
    <xf numFmtId="0" fontId="11" fillId="2" borderId="0" xfId="0" applyFont="1" applyFill="1">
      <alignment vertical="center"/>
    </xf>
    <xf numFmtId="0" fontId="11" fillId="3" borderId="17" xfId="0" applyFont="1" applyFill="1" applyBorder="1">
      <alignment vertical="center"/>
    </xf>
    <xf numFmtId="0" fontId="11" fillId="3" borderId="18" xfId="0" applyFont="1" applyFill="1" applyBorder="1">
      <alignment vertical="center"/>
    </xf>
    <xf numFmtId="0" fontId="11" fillId="3" borderId="1" xfId="0" applyFont="1" applyFill="1" applyBorder="1">
      <alignment vertical="center"/>
    </xf>
    <xf numFmtId="0" fontId="11" fillId="0" borderId="23" xfId="0" applyFont="1" applyBorder="1" applyAlignment="1">
      <alignment horizontal="center" vertical="center"/>
    </xf>
    <xf numFmtId="0" fontId="11" fillId="0" borderId="6" xfId="0" applyFont="1" applyBorder="1">
      <alignment vertical="center"/>
    </xf>
    <xf numFmtId="176" fontId="11" fillId="0" borderId="0" xfId="0" applyNumberFormat="1" applyFont="1">
      <alignment vertical="center"/>
    </xf>
    <xf numFmtId="176" fontId="11" fillId="0" borderId="6" xfId="0" applyNumberFormat="1" applyFont="1" applyBorder="1">
      <alignment vertical="center"/>
    </xf>
    <xf numFmtId="0" fontId="11" fillId="0" borderId="22"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23" xfId="0" applyFont="1" applyBorder="1">
      <alignment vertical="center"/>
    </xf>
    <xf numFmtId="177" fontId="11" fillId="0" borderId="5" xfId="0" applyNumberFormat="1" applyFont="1" applyBorder="1">
      <alignment vertical="center"/>
    </xf>
    <xf numFmtId="177" fontId="11" fillId="0" borderId="1" xfId="0" applyNumberFormat="1" applyFont="1" applyBorder="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80" fontId="11" fillId="0" borderId="17" xfId="0" applyNumberFormat="1" applyFont="1" applyBorder="1" applyAlignment="1">
      <alignment horizontal="center" vertical="center"/>
    </xf>
    <xf numFmtId="180" fontId="11" fillId="0" borderId="18" xfId="0" applyNumberFormat="1" applyFont="1" applyBorder="1" applyAlignment="1">
      <alignment horizontal="center" vertical="center"/>
    </xf>
    <xf numFmtId="180" fontId="11" fillId="0" borderId="1" xfId="0"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9" xfId="0" applyFont="1" applyBorder="1" applyAlignment="1">
      <alignment horizontal="left" vertical="center"/>
    </xf>
    <xf numFmtId="0" fontId="11" fillId="0" borderId="28" xfId="0" applyFont="1" applyBorder="1">
      <alignment vertical="center"/>
    </xf>
    <xf numFmtId="0" fontId="11" fillId="0" borderId="31" xfId="0" applyFont="1" applyBorder="1">
      <alignment vertical="center"/>
    </xf>
    <xf numFmtId="0" fontId="11" fillId="0" borderId="30" xfId="0" applyFont="1" applyBorder="1">
      <alignment vertical="center"/>
    </xf>
    <xf numFmtId="0" fontId="12" fillId="0" borderId="0" xfId="0" applyFont="1">
      <alignment vertical="center"/>
    </xf>
    <xf numFmtId="0" fontId="11" fillId="3" borderId="19" xfId="0" applyFont="1" applyFill="1" applyBorder="1">
      <alignment vertical="center"/>
    </xf>
    <xf numFmtId="0" fontId="11" fillId="0" borderId="1" xfId="0" applyFont="1" applyBorder="1" applyAlignment="1">
      <alignment horizontal="center" vertical="center" wrapText="1" shrinkToFit="1"/>
    </xf>
    <xf numFmtId="20" fontId="11" fillId="0" borderId="2" xfId="0" applyNumberFormat="1" applyFont="1" applyBorder="1" applyAlignment="1">
      <alignment horizontal="left" vertical="center"/>
    </xf>
    <xf numFmtId="20" fontId="11" fillId="0" borderId="11" xfId="0" applyNumberFormat="1" applyFont="1" applyBorder="1">
      <alignment vertical="center"/>
    </xf>
    <xf numFmtId="0" fontId="15" fillId="0" borderId="0" xfId="0" applyFont="1">
      <alignment vertical="center"/>
    </xf>
    <xf numFmtId="0" fontId="16" fillId="0" borderId="51" xfId="0" applyFont="1" applyBorder="1" applyAlignment="1">
      <alignment vertical="center" wrapText="1"/>
    </xf>
    <xf numFmtId="183" fontId="16" fillId="0" borderId="1" xfId="0" applyNumberFormat="1" applyFont="1" applyBorder="1" applyAlignment="1">
      <alignment horizontal="right" vertical="center" wrapText="1"/>
    </xf>
    <xf numFmtId="183" fontId="16" fillId="4" borderId="54" xfId="0" applyNumberFormat="1" applyFont="1" applyFill="1" applyBorder="1" applyAlignment="1">
      <alignment horizontal="right" vertical="center" wrapText="1"/>
    </xf>
    <xf numFmtId="183" fontId="17" fillId="4" borderId="3" xfId="0" applyNumberFormat="1" applyFont="1" applyFill="1" applyBorder="1" applyAlignment="1">
      <alignment horizontal="right" vertical="center" wrapText="1"/>
    </xf>
    <xf numFmtId="183" fontId="17" fillId="4" borderId="1" xfId="0" applyNumberFormat="1" applyFont="1" applyFill="1" applyBorder="1" applyAlignment="1">
      <alignment horizontal="right" vertical="center" wrapText="1"/>
    </xf>
    <xf numFmtId="0" fontId="18" fillId="0" borderId="0" xfId="0" applyFont="1">
      <alignment vertical="center"/>
    </xf>
    <xf numFmtId="0" fontId="16" fillId="0" borderId="1" xfId="0" applyFont="1" applyBorder="1" applyAlignment="1">
      <alignment vertical="top" wrapText="1"/>
    </xf>
    <xf numFmtId="0" fontId="19" fillId="0" borderId="0" xfId="0" applyFont="1">
      <alignment vertical="center"/>
    </xf>
    <xf numFmtId="0" fontId="16" fillId="0" borderId="0" xfId="0" applyFont="1">
      <alignment vertical="center"/>
    </xf>
    <xf numFmtId="0" fontId="17" fillId="0" borderId="0" xfId="0" applyFont="1">
      <alignment vertical="center"/>
    </xf>
    <xf numFmtId="0" fontId="22" fillId="0" borderId="0" xfId="0" applyFont="1">
      <alignment vertical="center"/>
    </xf>
    <xf numFmtId="0" fontId="24" fillId="0" borderId="22" xfId="0" applyFont="1" applyBorder="1" applyAlignment="1">
      <alignment horizontal="justify" vertical="center" wrapText="1"/>
    </xf>
    <xf numFmtId="0" fontId="23" fillId="0" borderId="0" xfId="0" applyFont="1" applyAlignment="1">
      <alignment horizontal="left" vertical="center"/>
    </xf>
    <xf numFmtId="0" fontId="23" fillId="0" borderId="0" xfId="0" applyFont="1">
      <alignment vertical="center"/>
    </xf>
    <xf numFmtId="0" fontId="26"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9" fillId="0" borderId="0" xfId="0" applyFont="1" applyAlignment="1">
      <alignment horizontal="justify" vertical="center"/>
    </xf>
    <xf numFmtId="0" fontId="26" fillId="0" borderId="0" xfId="0" applyFont="1" applyAlignment="1">
      <alignment horizontal="center" vertical="center" wrapText="1"/>
    </xf>
    <xf numFmtId="0" fontId="19" fillId="0" borderId="0" xfId="0" applyFont="1" applyAlignment="1">
      <alignment horizontal="justify"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wrapText="1"/>
    </xf>
    <xf numFmtId="0" fontId="19" fillId="0" borderId="0" xfId="0" applyFont="1" applyAlignment="1">
      <alignment horizontal="left" vertical="center"/>
    </xf>
    <xf numFmtId="0" fontId="26" fillId="0" borderId="0" xfId="0" applyFont="1">
      <alignment vertical="center"/>
    </xf>
    <xf numFmtId="0" fontId="19" fillId="0" borderId="1" xfId="0" applyFont="1" applyBorder="1" applyAlignment="1">
      <alignment horizontal="center" vertical="top" wrapText="1"/>
    </xf>
    <xf numFmtId="0" fontId="26" fillId="0" borderId="0" xfId="0" applyFont="1" applyAlignment="1">
      <alignment horizontal="justify" vertical="top" wrapText="1"/>
    </xf>
    <xf numFmtId="0" fontId="26" fillId="0" borderId="0" xfId="0" applyFont="1" applyAlignment="1">
      <alignment horizontal="right" vertical="top" wrapText="1"/>
    </xf>
    <xf numFmtId="0" fontId="29" fillId="0" borderId="0" xfId="0" applyFont="1" applyAlignment="1">
      <alignment horizontal="left" vertical="center" indent="2"/>
    </xf>
    <xf numFmtId="49" fontId="19" fillId="0" borderId="1" xfId="0" applyNumberFormat="1" applyFont="1" applyBorder="1" applyAlignment="1">
      <alignment horizontal="center" vertical="center"/>
    </xf>
    <xf numFmtId="0" fontId="19" fillId="0" borderId="1" xfId="0" applyFont="1" applyBorder="1" applyAlignment="1">
      <alignment vertical="center" wrapText="1"/>
    </xf>
    <xf numFmtId="49" fontId="19" fillId="0" borderId="0" xfId="0" applyNumberFormat="1" applyFont="1" applyAlignment="1">
      <alignment horizontal="center" vertical="center"/>
    </xf>
    <xf numFmtId="0" fontId="19" fillId="0" borderId="1" xfId="0" applyFont="1" applyBorder="1" applyAlignment="1">
      <alignment horizontal="justify" vertical="center"/>
    </xf>
    <xf numFmtId="0" fontId="19" fillId="0" borderId="1" xfId="0" applyFont="1" applyBorder="1" applyAlignment="1">
      <alignment vertical="center" shrinkToFit="1"/>
    </xf>
    <xf numFmtId="0" fontId="19" fillId="0" borderId="1" xfId="0" applyFont="1" applyBorder="1">
      <alignment vertical="center"/>
    </xf>
    <xf numFmtId="0" fontId="14" fillId="0" borderId="0" xfId="0" applyFont="1" applyAlignment="1">
      <alignment horizontal="center" vertical="center"/>
    </xf>
    <xf numFmtId="0" fontId="16" fillId="0" borderId="22" xfId="0" applyFont="1" applyBorder="1" applyAlignment="1">
      <alignment horizontal="center"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20" fontId="16" fillId="0" borderId="0" xfId="0" applyNumberFormat="1" applyFont="1" applyAlignment="1">
      <alignment vertical="center" wrapText="1"/>
    </xf>
    <xf numFmtId="0" fontId="16"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9" fillId="0" borderId="7" xfId="0" applyFont="1" applyBorder="1">
      <alignment vertical="center"/>
    </xf>
    <xf numFmtId="0" fontId="19" fillId="0" borderId="2" xfId="0" applyFont="1" applyBorder="1" applyAlignment="1">
      <alignment horizontal="center" vertical="center" wrapText="1"/>
    </xf>
    <xf numFmtId="0" fontId="19" fillId="0" borderId="1" xfId="0" applyFont="1" applyBorder="1" applyAlignment="1">
      <alignment horizontal="justify" vertical="center"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184" fontId="16" fillId="0" borderId="1" xfId="0" applyNumberFormat="1" applyFont="1" applyBorder="1" applyAlignment="1">
      <alignment horizontal="right" vertical="center" wrapText="1"/>
    </xf>
    <xf numFmtId="184" fontId="16" fillId="0" borderId="3" xfId="0" applyNumberFormat="1" applyFont="1" applyBorder="1" applyAlignment="1">
      <alignment horizontal="right" vertical="center" wrapText="1"/>
    </xf>
    <xf numFmtId="0" fontId="16" fillId="0" borderId="0" xfId="0" applyFont="1" applyAlignment="1">
      <alignment horizontal="justify" vertical="center" wrapText="1"/>
    </xf>
    <xf numFmtId="184" fontId="16" fillId="0" borderId="0" xfId="0" applyNumberFormat="1" applyFont="1" applyAlignment="1">
      <alignment horizontal="right" vertical="center" wrapText="1"/>
    </xf>
    <xf numFmtId="184" fontId="16" fillId="0" borderId="1" xfId="1" applyNumberFormat="1" applyFont="1" applyBorder="1" applyAlignment="1">
      <alignment horizontal="right" vertical="center" wrapText="1"/>
    </xf>
    <xf numFmtId="0" fontId="22" fillId="0" borderId="22" xfId="0" applyFont="1" applyBorder="1" applyAlignment="1">
      <alignment horizontal="justify" vertical="center" wrapText="1"/>
    </xf>
    <xf numFmtId="0" fontId="17" fillId="0" borderId="2" xfId="0" applyFont="1" applyBorder="1" applyAlignment="1">
      <alignment horizontal="center" vertical="center" shrinkToFit="1"/>
    </xf>
    <xf numFmtId="0" fontId="22" fillId="0" borderId="8" xfId="0" applyFont="1" applyBorder="1" applyAlignment="1">
      <alignment horizontal="justify" vertical="center" wrapText="1"/>
    </xf>
    <xf numFmtId="0" fontId="22" fillId="0" borderId="8" xfId="0" applyFont="1" applyBorder="1" applyAlignment="1">
      <alignment horizontal="justify" vertical="top" wrapText="1"/>
    </xf>
    <xf numFmtId="0" fontId="16" fillId="0" borderId="10" xfId="0" applyFont="1" applyBorder="1" applyAlignment="1">
      <alignment vertical="top" wrapText="1"/>
    </xf>
    <xf numFmtId="0" fontId="16" fillId="0" borderId="0" xfId="0" applyFont="1" applyAlignment="1">
      <alignment horizontal="right" vertical="center"/>
    </xf>
    <xf numFmtId="0" fontId="26" fillId="0" borderId="2" xfId="0" applyFont="1" applyBorder="1" applyAlignment="1">
      <alignment vertical="center" wrapText="1"/>
    </xf>
    <xf numFmtId="0" fontId="26" fillId="0" borderId="3" xfId="0" applyFont="1" applyBorder="1" applyAlignment="1">
      <alignment vertical="center" wrapText="1"/>
    </xf>
    <xf numFmtId="0" fontId="18" fillId="0" borderId="0" xfId="0" applyFont="1" applyAlignment="1">
      <alignment horizontal="center" vertical="center"/>
    </xf>
    <xf numFmtId="0" fontId="22" fillId="0" borderId="51" xfId="0" applyFont="1" applyBorder="1" applyAlignment="1">
      <alignment vertical="center" wrapText="1"/>
    </xf>
    <xf numFmtId="49" fontId="27" fillId="0" borderId="1" xfId="0" applyNumberFormat="1" applyFont="1" applyBorder="1" applyAlignment="1">
      <alignment horizontal="center" vertical="center" wrapText="1"/>
    </xf>
    <xf numFmtId="0" fontId="36" fillId="0" borderId="1" xfId="0" applyFont="1" applyBorder="1" applyAlignment="1">
      <alignment horizontal="right" vertical="center" wrapText="1"/>
    </xf>
    <xf numFmtId="0" fontId="36" fillId="4" borderId="1" xfId="0" applyFont="1" applyFill="1" applyBorder="1" applyAlignment="1">
      <alignment horizontal="right" vertical="center" wrapText="1"/>
    </xf>
    <xf numFmtId="49" fontId="27" fillId="0" borderId="22" xfId="0" applyNumberFormat="1" applyFont="1" applyBorder="1" applyAlignment="1">
      <alignment horizontal="center" vertical="center" wrapText="1"/>
    </xf>
    <xf numFmtId="0" fontId="36" fillId="0" borderId="22" xfId="0" applyFont="1" applyBorder="1" applyAlignment="1">
      <alignment horizontal="right" vertical="center" wrapText="1"/>
    </xf>
    <xf numFmtId="0" fontId="36" fillId="4" borderId="22" xfId="0" applyFont="1" applyFill="1" applyBorder="1" applyAlignment="1">
      <alignment horizontal="right" vertical="center" wrapText="1"/>
    </xf>
    <xf numFmtId="49" fontId="27" fillId="0" borderId="56" xfId="0" applyNumberFormat="1" applyFont="1" applyBorder="1" applyAlignment="1">
      <alignment horizontal="center" vertical="center" wrapText="1"/>
    </xf>
    <xf numFmtId="0" fontId="36" fillId="0" borderId="56" xfId="0" applyFont="1" applyBorder="1" applyAlignment="1">
      <alignment horizontal="right" vertical="center" wrapText="1"/>
    </xf>
    <xf numFmtId="0" fontId="36" fillId="4" borderId="56" xfId="0" applyFont="1" applyFill="1" applyBorder="1" applyAlignment="1">
      <alignment horizontal="right" vertical="center" wrapText="1"/>
    </xf>
    <xf numFmtId="49" fontId="19"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19" fillId="0" borderId="11" xfId="0" applyFont="1" applyBorder="1" applyAlignment="1">
      <alignment vertical="top" wrapText="1"/>
    </xf>
    <xf numFmtId="0" fontId="19" fillId="0" borderId="3" xfId="0" applyFont="1" applyBorder="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horizontal="justify" vertical="top" wrapText="1"/>
    </xf>
    <xf numFmtId="0" fontId="26" fillId="0" borderId="1" xfId="0" applyFont="1" applyBorder="1" applyAlignment="1">
      <alignment horizontal="right" vertical="center" wrapText="1"/>
    </xf>
    <xf numFmtId="0" fontId="22"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horizontal="justify" vertical="center"/>
    </xf>
    <xf numFmtId="0" fontId="26" fillId="0" borderId="55" xfId="0" applyFont="1" applyBorder="1" applyAlignment="1">
      <alignment horizontal="center" vertical="center" wrapText="1"/>
    </xf>
    <xf numFmtId="0" fontId="25" fillId="0" borderId="0" xfId="0" applyFont="1" applyAlignment="1">
      <alignment horizontal="justify" vertical="center" wrapText="1"/>
    </xf>
    <xf numFmtId="0" fontId="39" fillId="0" borderId="0" xfId="0" applyFont="1">
      <alignment vertical="center"/>
    </xf>
    <xf numFmtId="0" fontId="40" fillId="0" borderId="0" xfId="0" applyFont="1" applyAlignment="1">
      <alignment horizontal="right" vertical="center"/>
    </xf>
    <xf numFmtId="0" fontId="41" fillId="0" borderId="0" xfId="0" applyFont="1" applyAlignment="1">
      <alignment horizontal="justify" vertical="center"/>
    </xf>
    <xf numFmtId="0" fontId="41" fillId="0" borderId="0" xfId="0" applyFont="1">
      <alignment vertical="center"/>
    </xf>
    <xf numFmtId="0" fontId="41" fillId="0" borderId="0" xfId="0" applyFont="1" applyAlignment="1">
      <alignment horizontal="right" vertical="center"/>
    </xf>
    <xf numFmtId="0" fontId="41" fillId="0" borderId="7" xfId="0" applyFont="1" applyBorder="1" applyAlignment="1">
      <alignment horizontal="justify" vertical="center"/>
    </xf>
    <xf numFmtId="0" fontId="41" fillId="0" borderId="7" xfId="0" applyFont="1" applyBorder="1">
      <alignment vertical="center"/>
    </xf>
    <xf numFmtId="0" fontId="42" fillId="0" borderId="0" xfId="0" applyFont="1" applyAlignment="1">
      <alignment horizontal="justify" vertical="center"/>
    </xf>
    <xf numFmtId="0" fontId="39" fillId="0" borderId="7" xfId="0" applyFont="1" applyBorder="1" applyAlignment="1">
      <alignment horizontal="justify" vertical="center"/>
    </xf>
    <xf numFmtId="0" fontId="39" fillId="0" borderId="7" xfId="0" applyFont="1" applyBorder="1">
      <alignment vertical="center"/>
    </xf>
    <xf numFmtId="0" fontId="19" fillId="0" borderId="0" xfId="0" applyFont="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22" fillId="0" borderId="1" xfId="0" applyFont="1" applyBorder="1">
      <alignment vertical="center"/>
    </xf>
    <xf numFmtId="0" fontId="33" fillId="0" borderId="0" xfId="0" applyFont="1">
      <alignment vertical="center"/>
    </xf>
    <xf numFmtId="0" fontId="34" fillId="0" borderId="0" xfId="0" applyFont="1">
      <alignment vertical="center"/>
    </xf>
    <xf numFmtId="0" fontId="19" fillId="0" borderId="0" xfId="0" applyFont="1" applyAlignment="1">
      <alignment vertical="top"/>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19" fillId="0" borderId="6" xfId="0" applyFont="1" applyBorder="1" applyAlignment="1">
      <alignment vertical="center" wrapText="1"/>
    </xf>
    <xf numFmtId="0" fontId="29" fillId="0" borderId="0" xfId="0" applyFont="1" applyAlignment="1">
      <alignment horizontal="justify" vertical="center"/>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6"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2" xfId="0"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vertical="center" wrapText="1"/>
    </xf>
    <xf numFmtId="0" fontId="49" fillId="0" borderId="1" xfId="0" applyFont="1" applyBorder="1" applyAlignment="1">
      <alignment horizontal="justify" vertical="center" wrapText="1"/>
    </xf>
    <xf numFmtId="0" fontId="49" fillId="0" borderId="1" xfId="0" applyFont="1" applyBorder="1" applyAlignment="1">
      <alignment horizontal="center" vertical="center" wrapText="1"/>
    </xf>
    <xf numFmtId="0" fontId="50" fillId="0" borderId="22" xfId="0" applyFont="1" applyBorder="1" applyAlignment="1">
      <alignment horizontal="justify" vertical="center" wrapText="1"/>
    </xf>
    <xf numFmtId="0" fontId="50" fillId="0" borderId="22" xfId="0" applyFont="1" applyBorder="1" applyAlignment="1">
      <alignment horizontal="center" vertical="center" wrapText="1"/>
    </xf>
    <xf numFmtId="20" fontId="50" fillId="0" borderId="22" xfId="0" applyNumberFormat="1" applyFont="1" applyBorder="1" applyAlignment="1">
      <alignment horizontal="center" vertical="center" wrapText="1"/>
    </xf>
    <xf numFmtId="20" fontId="50" fillId="0" borderId="23" xfId="0" applyNumberFormat="1" applyFont="1" applyBorder="1" applyAlignment="1">
      <alignment horizontal="center" vertical="center" wrapText="1"/>
    </xf>
    <xf numFmtId="20" fontId="50" fillId="0" borderId="6" xfId="0" applyNumberFormat="1" applyFont="1" applyBorder="1" applyAlignment="1">
      <alignment horizontal="center" vertical="center" wrapText="1"/>
    </xf>
    <xf numFmtId="20" fontId="50" fillId="0" borderId="24" xfId="0" applyNumberFormat="1" applyFont="1" applyBorder="1" applyAlignment="1">
      <alignment horizontal="center" vertical="center" wrapText="1"/>
    </xf>
    <xf numFmtId="0" fontId="50" fillId="0" borderId="23" xfId="0" applyFont="1" applyBorder="1" applyAlignment="1">
      <alignment horizontal="center" vertical="center" wrapText="1"/>
    </xf>
    <xf numFmtId="0" fontId="22" fillId="0" borderId="24" xfId="0" applyFont="1" applyBorder="1" applyAlignment="1">
      <alignment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20" fontId="50" fillId="0" borderId="10" xfId="0" applyNumberFormat="1" applyFont="1" applyBorder="1" applyAlignment="1">
      <alignment horizontal="center" vertical="center" wrapText="1"/>
    </xf>
    <xf numFmtId="20" fontId="50" fillId="0" borderId="9" xfId="0" applyNumberFormat="1" applyFont="1" applyBorder="1" applyAlignment="1">
      <alignment horizontal="center" vertical="center" wrapText="1"/>
    </xf>
    <xf numFmtId="20" fontId="50" fillId="0" borderId="7" xfId="0" applyNumberFormat="1" applyFont="1" applyBorder="1" applyAlignment="1">
      <alignment vertical="center" wrapText="1"/>
    </xf>
    <xf numFmtId="20" fontId="50" fillId="0" borderId="32" xfId="0" applyNumberFormat="1" applyFont="1" applyBorder="1" applyAlignment="1">
      <alignment horizontal="center" vertical="center" wrapText="1"/>
    </xf>
    <xf numFmtId="0" fontId="50" fillId="0" borderId="9" xfId="0" applyFont="1" applyBorder="1" applyAlignment="1">
      <alignment horizontal="center" vertical="center" wrapText="1"/>
    </xf>
    <xf numFmtId="0" fontId="22" fillId="0" borderId="32" xfId="0" applyFont="1" applyBorder="1" applyAlignment="1">
      <alignment vertical="center" wrapText="1"/>
    </xf>
    <xf numFmtId="0" fontId="50" fillId="0" borderId="1" xfId="0" applyFont="1" applyBorder="1" applyAlignment="1">
      <alignment horizontal="justify" vertical="center" wrapText="1"/>
    </xf>
    <xf numFmtId="0" fontId="50" fillId="0" borderId="1" xfId="0" applyFont="1" applyBorder="1" applyAlignment="1">
      <alignment horizontal="center" vertical="center" wrapText="1"/>
    </xf>
    <xf numFmtId="20" fontId="50" fillId="0" borderId="1" xfId="0" applyNumberFormat="1" applyFont="1" applyBorder="1" applyAlignment="1">
      <alignment horizontal="center" vertical="center" wrapText="1"/>
    </xf>
    <xf numFmtId="20" fontId="50" fillId="0" borderId="2" xfId="0" applyNumberFormat="1" applyFont="1" applyBorder="1" applyAlignment="1">
      <alignment horizontal="center" vertical="center" wrapText="1"/>
    </xf>
    <xf numFmtId="20" fontId="50" fillId="0" borderId="11" xfId="0" applyNumberFormat="1" applyFont="1" applyBorder="1" applyAlignment="1">
      <alignment vertical="center" wrapText="1"/>
    </xf>
    <xf numFmtId="20" fontId="50" fillId="0" borderId="3" xfId="0" applyNumberFormat="1" applyFont="1" applyBorder="1" applyAlignment="1">
      <alignment horizontal="center" vertical="center" wrapText="1"/>
    </xf>
    <xf numFmtId="20" fontId="22" fillId="0" borderId="9" xfId="0" applyNumberFormat="1" applyFont="1" applyBorder="1" applyAlignment="1">
      <alignment horizontal="center" vertical="center" wrapText="1"/>
    </xf>
    <xf numFmtId="20" fontId="22" fillId="0" borderId="7" xfId="0" applyNumberFormat="1" applyFont="1" applyBorder="1" applyAlignment="1">
      <alignment horizontal="center" vertical="center" wrapText="1"/>
    </xf>
    <xf numFmtId="0" fontId="17" fillId="0" borderId="22" xfId="0" applyFont="1" applyBorder="1" applyAlignment="1">
      <alignment horizontal="center" vertical="center" wrapText="1"/>
    </xf>
    <xf numFmtId="0" fontId="26" fillId="0" borderId="8" xfId="0" applyFont="1" applyBorder="1" applyAlignment="1">
      <alignment horizontal="center" vertical="center"/>
    </xf>
    <xf numFmtId="0" fontId="26" fillId="0" borderId="8" xfId="0" applyFont="1" applyBorder="1" applyAlignment="1">
      <alignment horizontal="center" vertical="center" wrapText="1"/>
    </xf>
    <xf numFmtId="0" fontId="53" fillId="0" borderId="0" xfId="0" applyFont="1">
      <alignment vertical="center"/>
    </xf>
    <xf numFmtId="0" fontId="54" fillId="0" borderId="0" xfId="0" applyFont="1">
      <alignment vertical="center"/>
    </xf>
    <xf numFmtId="0" fontId="56" fillId="0" borderId="0" xfId="2" applyFont="1">
      <alignment vertical="center"/>
    </xf>
    <xf numFmtId="0" fontId="57" fillId="0" borderId="0" xfId="2" applyFont="1">
      <alignment vertical="center"/>
    </xf>
    <xf numFmtId="0" fontId="58" fillId="0" borderId="0" xfId="2" applyFont="1">
      <alignment vertical="center"/>
    </xf>
    <xf numFmtId="0" fontId="51" fillId="0" borderId="0" xfId="2" applyFont="1">
      <alignment vertical="center"/>
    </xf>
    <xf numFmtId="0" fontId="57" fillId="0" borderId="0" xfId="2" applyFont="1" applyAlignment="1">
      <alignment vertical="center" shrinkToFit="1"/>
    </xf>
    <xf numFmtId="0" fontId="19" fillId="0" borderId="37" xfId="0" applyFont="1" applyBorder="1" applyAlignment="1">
      <alignment vertical="top" wrapText="1"/>
    </xf>
    <xf numFmtId="0" fontId="19" fillId="0" borderId="37" xfId="0" applyFont="1" applyBorder="1" applyAlignment="1">
      <alignment horizontal="left" vertical="top" wrapText="1"/>
    </xf>
    <xf numFmtId="0" fontId="19" fillId="0" borderId="42" xfId="0" applyFont="1" applyBorder="1" applyAlignment="1">
      <alignment vertical="top" wrapText="1"/>
    </xf>
    <xf numFmtId="0" fontId="19" fillId="0" borderId="47" xfId="0" applyFont="1" applyBorder="1" applyAlignment="1">
      <alignment vertical="top" wrapText="1"/>
    </xf>
    <xf numFmtId="0" fontId="22" fillId="0" borderId="37" xfId="0" applyFont="1" applyBorder="1" applyAlignment="1">
      <alignment vertical="top" wrapText="1"/>
    </xf>
    <xf numFmtId="0" fontId="60" fillId="0" borderId="42" xfId="0" applyFont="1" applyBorder="1" applyAlignment="1">
      <alignment horizontal="center" vertical="center"/>
    </xf>
    <xf numFmtId="0" fontId="60" fillId="0" borderId="47" xfId="0" applyFont="1" applyBorder="1" applyAlignment="1">
      <alignment horizontal="center" vertical="center"/>
    </xf>
    <xf numFmtId="0" fontId="65" fillId="0" borderId="37" xfId="0" applyFont="1" applyBorder="1" applyAlignment="1">
      <alignment horizontal="center" vertical="center"/>
    </xf>
    <xf numFmtId="0" fontId="65" fillId="0" borderId="42" xfId="0" applyFont="1" applyBorder="1" applyAlignment="1">
      <alignment horizontal="center" vertical="center"/>
    </xf>
    <xf numFmtId="185" fontId="19" fillId="0" borderId="1" xfId="1" applyNumberFormat="1" applyFont="1" applyFill="1" applyBorder="1" applyAlignment="1">
      <alignment horizontal="center" vertical="center"/>
    </xf>
    <xf numFmtId="0" fontId="67" fillId="0" borderId="0" xfId="0" applyFont="1">
      <alignment vertical="center"/>
    </xf>
    <xf numFmtId="0" fontId="4" fillId="0" borderId="0" xfId="4">
      <alignment vertical="center"/>
    </xf>
    <xf numFmtId="0" fontId="19" fillId="0" borderId="0" xfId="2" applyFont="1">
      <alignment vertical="center"/>
    </xf>
    <xf numFmtId="0" fontId="69" fillId="0" borderId="0" xfId="0" applyFont="1" applyAlignment="1">
      <alignment horizontal="left" vertical="center" readingOrder="1"/>
    </xf>
    <xf numFmtId="0" fontId="22" fillId="0" borderId="22" xfId="2" applyFont="1" applyBorder="1" applyAlignment="1">
      <alignment horizontal="center" vertical="center" wrapText="1"/>
    </xf>
    <xf numFmtId="0" fontId="71" fillId="0" borderId="8" xfId="2" applyFont="1" applyBorder="1" applyAlignment="1">
      <alignment horizontal="center" vertical="center" wrapText="1"/>
    </xf>
    <xf numFmtId="0" fontId="71" fillId="0" borderId="10" xfId="2" applyFont="1" applyBorder="1" applyAlignment="1">
      <alignment horizontal="center" vertical="center" wrapText="1"/>
    </xf>
    <xf numFmtId="0" fontId="70" fillId="0" borderId="23" xfId="2" applyFont="1" applyBorder="1" applyAlignment="1">
      <alignment horizontal="center" vertical="center" wrapText="1"/>
    </xf>
    <xf numFmtId="0" fontId="70" fillId="0" borderId="9" xfId="2" applyFont="1" applyBorder="1" applyAlignment="1">
      <alignment horizontal="center" vertical="center" wrapText="1"/>
    </xf>
    <xf numFmtId="0" fontId="70" fillId="0" borderId="1" xfId="2" applyFont="1" applyBorder="1" applyAlignment="1">
      <alignment horizontal="center" vertical="center" wrapText="1"/>
    </xf>
    <xf numFmtId="186" fontId="72" fillId="5" borderId="2" xfId="2" applyNumberFormat="1" applyFont="1" applyFill="1" applyBorder="1" applyAlignment="1">
      <alignment horizontal="right" vertical="center" wrapText="1"/>
    </xf>
    <xf numFmtId="0" fontId="72" fillId="5" borderId="3" xfId="2" applyFont="1" applyFill="1" applyBorder="1" applyAlignment="1">
      <alignment horizontal="center" vertical="center" wrapText="1"/>
    </xf>
    <xf numFmtId="0" fontId="72" fillId="7" borderId="74" xfId="2" applyFont="1" applyFill="1" applyBorder="1" applyAlignment="1">
      <alignment horizontal="center" vertical="center" wrapText="1"/>
    </xf>
    <xf numFmtId="177" fontId="72" fillId="7" borderId="2" xfId="2" applyNumberFormat="1" applyFont="1" applyFill="1" applyBorder="1" applyAlignment="1">
      <alignment horizontal="right" vertical="center" wrapText="1"/>
    </xf>
    <xf numFmtId="177" fontId="72" fillId="7" borderId="75" xfId="2" applyNumberFormat="1" applyFont="1" applyFill="1" applyBorder="1" applyAlignment="1">
      <alignment horizontal="right" vertical="center" wrapText="1"/>
    </xf>
    <xf numFmtId="177" fontId="72" fillId="6" borderId="78" xfId="2" applyNumberFormat="1" applyFont="1" applyFill="1" applyBorder="1" applyAlignment="1">
      <alignment horizontal="right" vertical="center" wrapText="1"/>
    </xf>
    <xf numFmtId="0" fontId="72" fillId="6" borderId="73" xfId="2" applyFont="1" applyFill="1" applyBorder="1" applyAlignment="1">
      <alignment horizontal="justify" vertical="top" wrapText="1"/>
    </xf>
    <xf numFmtId="0" fontId="16" fillId="0" borderId="0" xfId="2" applyFont="1">
      <alignment vertical="center"/>
    </xf>
    <xf numFmtId="0" fontId="56" fillId="0" borderId="0" xfId="2" applyFont="1" applyAlignment="1">
      <alignment vertical="center" shrinkToFit="1"/>
    </xf>
    <xf numFmtId="0" fontId="58" fillId="0" borderId="0" xfId="5" applyFont="1">
      <alignment vertical="center"/>
    </xf>
    <xf numFmtId="0" fontId="57" fillId="0" borderId="0" xfId="5" applyFont="1">
      <alignment vertical="center"/>
    </xf>
    <xf numFmtId="0" fontId="56" fillId="0" borderId="0" xfId="5" applyFont="1">
      <alignment vertical="center"/>
    </xf>
    <xf numFmtId="0" fontId="51" fillId="0" borderId="0" xfId="0" applyFont="1">
      <alignment vertical="center"/>
    </xf>
    <xf numFmtId="0" fontId="19" fillId="0" borderId="0" xfId="0" applyFont="1" applyAlignment="1">
      <alignment vertical="center" wrapText="1"/>
    </xf>
    <xf numFmtId="185" fontId="51" fillId="0" borderId="1" xfId="1" applyNumberFormat="1" applyFont="1" applyFill="1" applyBorder="1" applyAlignment="1">
      <alignment horizontal="center" vertical="center"/>
    </xf>
    <xf numFmtId="185" fontId="51" fillId="0" borderId="2" xfId="1" applyNumberFormat="1" applyFont="1" applyFill="1" applyBorder="1" applyAlignment="1">
      <alignment horizontal="center" vertical="center"/>
    </xf>
    <xf numFmtId="0" fontId="75" fillId="0" borderId="0" xfId="3" applyFont="1">
      <alignment vertical="center"/>
    </xf>
    <xf numFmtId="0" fontId="75" fillId="9" borderId="22" xfId="4" applyFont="1" applyFill="1" applyBorder="1" applyAlignment="1">
      <alignment horizontal="center" vertical="center"/>
    </xf>
    <xf numFmtId="0" fontId="75" fillId="0" borderId="22" xfId="3" applyFont="1" applyBorder="1" applyAlignment="1">
      <alignment horizontal="left" vertical="center"/>
    </xf>
    <xf numFmtId="0" fontId="75" fillId="0" borderId="1" xfId="3" applyFont="1" applyBorder="1" applyAlignment="1">
      <alignment vertical="center" wrapText="1"/>
    </xf>
    <xf numFmtId="0" fontId="19" fillId="0" borderId="0" xfId="0" applyFont="1" applyAlignment="1">
      <alignment horizontal="center" vertical="center" wrapText="1"/>
    </xf>
    <xf numFmtId="0" fontId="19" fillId="0" borderId="3" xfId="0" applyFont="1" applyBorder="1" applyAlignment="1">
      <alignment vertical="center" wrapText="1"/>
    </xf>
    <xf numFmtId="0" fontId="19" fillId="0" borderId="11" xfId="0" applyFont="1" applyBorder="1" applyAlignment="1">
      <alignment vertical="center" wrapText="1"/>
    </xf>
    <xf numFmtId="0" fontId="20" fillId="0" borderId="3" xfId="0" applyFont="1" applyBorder="1" applyAlignment="1">
      <alignment horizontal="center" vertical="center" wrapText="1"/>
    </xf>
    <xf numFmtId="0" fontId="78" fillId="0" borderId="23" xfId="0" applyFont="1" applyBorder="1">
      <alignment vertical="center"/>
    </xf>
    <xf numFmtId="0" fontId="78" fillId="0" borderId="6" xfId="0" applyFont="1" applyBorder="1">
      <alignment vertical="center"/>
    </xf>
    <xf numFmtId="0" fontId="19" fillId="0" borderId="6" xfId="0" applyFont="1" applyBorder="1">
      <alignment vertical="center"/>
    </xf>
    <xf numFmtId="0" fontId="79" fillId="0" borderId="6" xfId="0" applyFont="1" applyBorder="1">
      <alignment vertical="center"/>
    </xf>
    <xf numFmtId="0" fontId="19" fillId="0" borderId="24" xfId="0" applyFont="1" applyBorder="1">
      <alignment vertical="center"/>
    </xf>
    <xf numFmtId="0" fontId="78" fillId="0" borderId="4" xfId="0" applyFont="1" applyBorder="1">
      <alignment vertical="center"/>
    </xf>
    <xf numFmtId="0" fontId="78" fillId="0" borderId="0" xfId="0" applyFont="1">
      <alignment vertical="center"/>
    </xf>
    <xf numFmtId="0" fontId="79" fillId="0" borderId="0" xfId="0" applyFont="1">
      <alignment vertical="center"/>
    </xf>
    <xf numFmtId="0" fontId="19" fillId="0" borderId="5" xfId="0" applyFont="1" applyBorder="1">
      <alignment vertical="center"/>
    </xf>
    <xf numFmtId="0" fontId="78" fillId="0" borderId="9" xfId="0" applyFont="1" applyBorder="1">
      <alignment vertical="center"/>
    </xf>
    <xf numFmtId="0" fontId="78" fillId="0" borderId="7" xfId="0" applyFont="1" applyBorder="1">
      <alignment vertical="center"/>
    </xf>
    <xf numFmtId="0" fontId="79" fillId="0" borderId="7" xfId="0" applyFont="1" applyBorder="1">
      <alignment vertical="center"/>
    </xf>
    <xf numFmtId="0" fontId="19" fillId="0" borderId="32" xfId="0" applyFont="1" applyBorder="1">
      <alignment vertical="center"/>
    </xf>
    <xf numFmtId="0" fontId="19" fillId="0" borderId="0" xfId="0" applyFont="1" applyAlignment="1">
      <alignment vertical="center" shrinkToFit="1"/>
    </xf>
    <xf numFmtId="0" fontId="19" fillId="0" borderId="2" xfId="0" applyFont="1" applyBorder="1">
      <alignment vertical="center"/>
    </xf>
    <xf numFmtId="0" fontId="19" fillId="0" borderId="11" xfId="0" applyFont="1" applyBorder="1">
      <alignment vertical="center"/>
    </xf>
    <xf numFmtId="0" fontId="19" fillId="0" borderId="3" xfId="0" applyFont="1" applyBorder="1">
      <alignment vertical="center"/>
    </xf>
    <xf numFmtId="0" fontId="75" fillId="0" borderId="6" xfId="3" applyFont="1" applyBorder="1" applyAlignment="1">
      <alignment vertical="center" wrapText="1"/>
    </xf>
    <xf numFmtId="0" fontId="75" fillId="0" borderId="6" xfId="3" applyFont="1" applyBorder="1" applyAlignment="1">
      <alignment horizontal="left" vertical="center"/>
    </xf>
    <xf numFmtId="185" fontId="51" fillId="0" borderId="3" xfId="1" applyNumberFormat="1" applyFont="1" applyFill="1" applyBorder="1" applyAlignment="1">
      <alignment horizontal="center" vertical="center"/>
    </xf>
    <xf numFmtId="185" fontId="74" fillId="0" borderId="92" xfId="1" applyNumberFormat="1" applyFont="1" applyFill="1" applyBorder="1" applyAlignment="1">
      <alignment horizontal="center" vertical="center"/>
    </xf>
    <xf numFmtId="0" fontId="19" fillId="0" borderId="2" xfId="0" applyFont="1" applyBorder="1" applyAlignment="1">
      <alignment horizontal="center" vertical="center" shrinkToFit="1"/>
    </xf>
    <xf numFmtId="185" fontId="74" fillId="0" borderId="93" xfId="1" applyNumberFormat="1" applyFont="1" applyFill="1" applyBorder="1" applyAlignment="1">
      <alignment horizontal="center" vertical="center"/>
    </xf>
    <xf numFmtId="185" fontId="74" fillId="0" borderId="94" xfId="1" applyNumberFormat="1" applyFont="1" applyFill="1" applyBorder="1" applyAlignment="1">
      <alignment horizontal="center" vertical="center"/>
    </xf>
    <xf numFmtId="0" fontId="75" fillId="0" borderId="7" xfId="4" applyFont="1" applyBorder="1" applyAlignment="1"/>
    <xf numFmtId="0" fontId="75" fillId="0" borderId="7" xfId="3" applyFont="1" applyBorder="1" applyAlignment="1">
      <alignment vertical="center" wrapText="1"/>
    </xf>
    <xf numFmtId="0" fontId="83" fillId="0" borderId="22" xfId="4" applyFont="1" applyBorder="1">
      <alignment vertical="center"/>
    </xf>
    <xf numFmtId="0" fontId="75" fillId="0" borderId="22" xfId="4" applyFont="1" applyBorder="1">
      <alignment vertical="center"/>
    </xf>
    <xf numFmtId="0" fontId="83" fillId="0" borderId="47" xfId="4" applyFont="1" applyBorder="1" applyAlignment="1">
      <alignment vertical="center" wrapText="1" shrinkToFit="1"/>
    </xf>
    <xf numFmtId="0" fontId="75" fillId="0" borderId="47" xfId="4" applyFont="1" applyBorder="1" applyAlignment="1">
      <alignment vertical="center" wrapText="1"/>
    </xf>
    <xf numFmtId="0" fontId="2" fillId="0" borderId="0" xfId="4" applyFont="1" applyAlignment="1">
      <alignment horizontal="center" vertical="center"/>
    </xf>
    <xf numFmtId="0" fontId="4" fillId="0" borderId="0" xfId="4" applyAlignment="1">
      <alignment horizontal="center" vertical="center"/>
    </xf>
    <xf numFmtId="0" fontId="75" fillId="0" borderId="7" xfId="4" applyFont="1" applyBorder="1" applyAlignment="1">
      <alignment horizontal="left"/>
    </xf>
    <xf numFmtId="0" fontId="14" fillId="0" borderId="0" xfId="0" applyFont="1" applyAlignment="1">
      <alignment horizontal="center" vertical="center"/>
    </xf>
    <xf numFmtId="0" fontId="40" fillId="0" borderId="0" xfId="0" applyFont="1" applyAlignment="1">
      <alignment horizontal="left" vertical="center" indent="1"/>
    </xf>
    <xf numFmtId="0" fontId="41" fillId="0" borderId="0" xfId="0" applyFont="1" applyAlignment="1">
      <alignment horizontal="center" vertical="center"/>
    </xf>
    <xf numFmtId="0" fontId="38" fillId="0" borderId="0" xfId="0" applyFont="1" applyAlignment="1">
      <alignment vertical="center"/>
    </xf>
    <xf numFmtId="0" fontId="16"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24"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2" xfId="0" applyFont="1" applyBorder="1" applyAlignment="1">
      <alignment horizontal="center" vertical="center" wrapText="1"/>
    </xf>
    <xf numFmtId="181" fontId="16" fillId="4" borderId="2" xfId="0" applyNumberFormat="1" applyFont="1" applyFill="1" applyBorder="1" applyAlignment="1">
      <alignment horizontal="center" vertical="center" wrapText="1"/>
    </xf>
    <xf numFmtId="181" fontId="16" fillId="4" borderId="11" xfId="0" applyNumberFormat="1" applyFont="1" applyFill="1" applyBorder="1" applyAlignment="1">
      <alignment horizontal="center" vertical="center" wrapText="1"/>
    </xf>
    <xf numFmtId="182" fontId="17" fillId="4" borderId="11" xfId="0" applyNumberFormat="1" applyFont="1" applyFill="1" applyBorder="1" applyAlignment="1">
      <alignment horizontal="center" vertical="center" wrapText="1"/>
    </xf>
    <xf numFmtId="182" fontId="17" fillId="4" borderId="3" xfId="0" applyNumberFormat="1" applyFont="1" applyFill="1" applyBorder="1" applyAlignment="1">
      <alignment horizontal="center" vertical="center" wrapText="1"/>
    </xf>
    <xf numFmtId="0" fontId="16" fillId="0" borderId="0" xfId="0" applyFont="1" applyAlignment="1">
      <alignment horizontal="center" vertical="center" wrapText="1"/>
    </xf>
    <xf numFmtId="20" fontId="16" fillId="0" borderId="0" xfId="0" applyNumberFormat="1" applyFont="1" applyAlignment="1">
      <alignment vertical="center" wrapText="1"/>
    </xf>
    <xf numFmtId="181" fontId="16" fillId="4" borderId="3" xfId="0" applyNumberFormat="1"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3"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1" xfId="0" applyFont="1" applyBorder="1" applyAlignment="1">
      <alignment horizontal="justify" vertical="center" wrapText="1"/>
    </xf>
    <xf numFmtId="0" fontId="19" fillId="0" borderId="0" xfId="0" applyFont="1" applyAlignment="1">
      <alignment vertical="center"/>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0" xfId="0" applyFont="1" applyAlignment="1">
      <alignment vertical="center"/>
    </xf>
    <xf numFmtId="0" fontId="16" fillId="0" borderId="22" xfId="0" applyFont="1" applyBorder="1" applyAlignment="1">
      <alignment horizontal="right" vertical="center" wrapText="1"/>
    </xf>
    <xf numFmtId="0" fontId="16" fillId="0" borderId="10" xfId="0" applyFont="1" applyBorder="1" applyAlignment="1">
      <alignment horizontal="right" vertical="center" wrapText="1"/>
    </xf>
    <xf numFmtId="0" fontId="16" fillId="0" borderId="22"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67" xfId="0" applyFont="1" applyBorder="1" applyAlignment="1">
      <alignment horizontal="right" vertical="center" wrapText="1"/>
    </xf>
    <xf numFmtId="0" fontId="16" fillId="0" borderId="57" xfId="0" applyFont="1" applyBorder="1" applyAlignment="1">
      <alignment horizontal="right" vertical="center" wrapText="1"/>
    </xf>
    <xf numFmtId="0" fontId="16" fillId="0" borderId="66" xfId="0" applyFont="1" applyBorder="1" applyAlignment="1">
      <alignment horizontal="right" vertical="center" wrapText="1"/>
    </xf>
    <xf numFmtId="0" fontId="16" fillId="0" borderId="61" xfId="0" applyFont="1" applyBorder="1" applyAlignment="1">
      <alignment horizontal="justify" vertical="center" wrapText="1"/>
    </xf>
    <xf numFmtId="0" fontId="16" fillId="0" borderId="62" xfId="0" applyFont="1" applyBorder="1" applyAlignment="1">
      <alignment horizontal="justify" vertical="center" wrapText="1"/>
    </xf>
    <xf numFmtId="0" fontId="16" fillId="0" borderId="60" xfId="0" applyFont="1" applyBorder="1" applyAlignment="1">
      <alignment horizontal="right" vertical="center" wrapText="1"/>
    </xf>
    <xf numFmtId="0" fontId="16" fillId="0" borderId="6"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52" fillId="0" borderId="22"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65" xfId="0" applyFont="1" applyBorder="1" applyAlignment="1">
      <alignment horizontal="right" vertical="center" wrapText="1"/>
    </xf>
    <xf numFmtId="0" fontId="16" fillId="0" borderId="59" xfId="0" applyFont="1" applyBorder="1" applyAlignment="1">
      <alignment horizontal="right" vertical="center" wrapText="1"/>
    </xf>
    <xf numFmtId="0" fontId="17" fillId="0" borderId="0" xfId="0" applyFont="1" applyAlignment="1">
      <alignment vertical="center"/>
    </xf>
    <xf numFmtId="0" fontId="16" fillId="0" borderId="58" xfId="0" applyFont="1" applyBorder="1" applyAlignment="1">
      <alignment horizontal="right" vertical="center" wrapText="1"/>
    </xf>
    <xf numFmtId="0" fontId="16" fillId="0" borderId="7" xfId="0" applyFont="1" applyBorder="1" applyAlignment="1">
      <alignment horizontal="center" vertical="center" wrapText="1"/>
    </xf>
    <xf numFmtId="0" fontId="0" fillId="0" borderId="57" xfId="0" applyBorder="1" applyAlignment="1">
      <alignment horizontal="right" vertical="center" wrapText="1"/>
    </xf>
    <xf numFmtId="0" fontId="0" fillId="0" borderId="58" xfId="0" applyBorder="1" applyAlignment="1">
      <alignment horizontal="right" vertical="center" wrapText="1"/>
    </xf>
    <xf numFmtId="0" fontId="22" fillId="0" borderId="63" xfId="0" applyFont="1" applyBorder="1" applyAlignment="1">
      <alignment horizontal="justify" vertical="center" wrapText="1"/>
    </xf>
    <xf numFmtId="0" fontId="22" fillId="0" borderId="64"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32" xfId="0" applyFont="1" applyBorder="1" applyAlignment="1">
      <alignment horizontal="justify" vertical="center" wrapText="1"/>
    </xf>
    <xf numFmtId="0" fontId="0" fillId="0" borderId="66" xfId="0" applyBorder="1" applyAlignment="1">
      <alignment horizontal="right" vertical="center" wrapText="1"/>
    </xf>
    <xf numFmtId="0" fontId="20" fillId="0" borderId="8" xfId="0" applyFont="1" applyBorder="1" applyAlignment="1">
      <alignment vertical="top" wrapText="1"/>
    </xf>
    <xf numFmtId="0" fontId="20" fillId="0" borderId="10" xfId="0" applyFont="1" applyBorder="1" applyAlignment="1">
      <alignment vertical="top"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20" fontId="11" fillId="0" borderId="1" xfId="0" applyNumberFormat="1" applyFont="1" applyBorder="1" applyAlignment="1">
      <alignment horizontal="left" vertical="center"/>
    </xf>
    <xf numFmtId="0" fontId="11" fillId="0" borderId="1" xfId="0" applyFont="1" applyBorder="1" applyAlignment="1">
      <alignment horizontal="center" vertical="center"/>
    </xf>
    <xf numFmtId="20" fontId="11" fillId="0" borderId="2" xfId="0" applyNumberFormat="1" applyFont="1" applyBorder="1" applyAlignment="1">
      <alignment horizontal="left" vertical="center"/>
    </xf>
    <xf numFmtId="20" fontId="11" fillId="0" borderId="11" xfId="0" applyNumberFormat="1" applyFont="1" applyBorder="1" applyAlignment="1">
      <alignment horizontal="left" vertical="center"/>
    </xf>
    <xf numFmtId="20" fontId="11" fillId="2" borderId="18" xfId="0" applyNumberFormat="1" applyFont="1" applyFill="1" applyBorder="1" applyAlignment="1">
      <alignment horizontal="center" vertical="center"/>
    </xf>
    <xf numFmtId="20" fontId="11" fillId="2" borderId="19" xfId="0" applyNumberFormat="1" applyFont="1" applyFill="1" applyBorder="1" applyAlignment="1">
      <alignment horizontal="center" vertical="center"/>
    </xf>
    <xf numFmtId="20" fontId="11" fillId="2" borderId="1" xfId="0" applyNumberFormat="1" applyFont="1" applyFill="1" applyBorder="1" applyAlignment="1">
      <alignment horizontal="center" vertical="center"/>
    </xf>
    <xf numFmtId="20" fontId="11" fillId="0" borderId="33" xfId="0" applyNumberFormat="1" applyFont="1" applyBorder="1" applyAlignment="1">
      <alignment horizontal="center" vertical="center"/>
    </xf>
    <xf numFmtId="20" fontId="11" fillId="0" borderId="34" xfId="0" applyNumberFormat="1"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20" fontId="11" fillId="0" borderId="3" xfId="0" applyNumberFormat="1" applyFont="1" applyBorder="1" applyAlignment="1">
      <alignment horizontal="left" vertical="center"/>
    </xf>
    <xf numFmtId="20" fontId="11" fillId="0" borderId="0" xfId="0" applyNumberFormat="1" applyFont="1" applyAlignment="1">
      <alignment horizontal="center" vertical="center"/>
    </xf>
    <xf numFmtId="0" fontId="11" fillId="3" borderId="1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1" xfId="0" applyFont="1" applyFill="1" applyBorder="1" applyAlignment="1">
      <alignment horizontal="center" vertical="center"/>
    </xf>
    <xf numFmtId="0" fontId="12" fillId="0" borderId="4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49"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50"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vertical="center"/>
    </xf>
    <xf numFmtId="0" fontId="11" fillId="0" borderId="2"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3" borderId="2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0" xfId="0" applyFont="1" applyFill="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11" xfId="0" applyFont="1" applyBorder="1" applyAlignment="1">
      <alignment vertical="center"/>
    </xf>
    <xf numFmtId="0" fontId="16" fillId="0" borderId="3" xfId="0" applyFont="1" applyBorder="1" applyAlignment="1">
      <alignment vertical="center"/>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xf>
    <xf numFmtId="0" fontId="22" fillId="0" borderId="0" xfId="0" applyFont="1" applyAlignment="1">
      <alignment vertical="top" wrapText="1"/>
    </xf>
    <xf numFmtId="0" fontId="19" fillId="0" borderId="6" xfId="0" applyFont="1" applyBorder="1" applyAlignment="1">
      <alignment vertical="center" wrapText="1"/>
    </xf>
    <xf numFmtId="0" fontId="19" fillId="0" borderId="0" xfId="0" applyFont="1" applyAlignment="1">
      <alignment vertical="center" wrapText="1"/>
    </xf>
    <xf numFmtId="0" fontId="19" fillId="0" borderId="23" xfId="0" applyFont="1" applyBorder="1" applyAlignment="1">
      <alignment vertical="top"/>
    </xf>
    <xf numFmtId="0" fontId="19" fillId="0" borderId="6" xfId="0" applyFont="1" applyBorder="1" applyAlignment="1">
      <alignment vertical="top"/>
    </xf>
    <xf numFmtId="0" fontId="19" fillId="0" borderId="24" xfId="0" applyFont="1" applyBorder="1" applyAlignment="1">
      <alignment vertical="top"/>
    </xf>
    <xf numFmtId="0" fontId="19" fillId="0" borderId="4" xfId="0" applyFont="1" applyBorder="1" applyAlignment="1">
      <alignment vertical="top"/>
    </xf>
    <xf numFmtId="0" fontId="19" fillId="0" borderId="0" xfId="0" applyFont="1" applyAlignment="1">
      <alignment vertical="top"/>
    </xf>
    <xf numFmtId="0" fontId="19" fillId="0" borderId="5" xfId="0" applyFont="1" applyBorder="1" applyAlignment="1">
      <alignment vertical="top"/>
    </xf>
    <xf numFmtId="0" fontId="19" fillId="0" borderId="9" xfId="0" applyFont="1" applyBorder="1" applyAlignment="1">
      <alignment vertical="top"/>
    </xf>
    <xf numFmtId="0" fontId="19" fillId="0" borderId="7" xfId="0" applyFont="1" applyBorder="1" applyAlignment="1">
      <alignment vertical="top"/>
    </xf>
    <xf numFmtId="0" fontId="19" fillId="0" borderId="32" xfId="0" applyFont="1" applyBorder="1" applyAlignment="1">
      <alignment vertical="top"/>
    </xf>
    <xf numFmtId="0" fontId="19" fillId="0" borderId="6" xfId="0" applyFont="1" applyBorder="1" applyAlignment="1">
      <alignment vertical="center"/>
    </xf>
    <xf numFmtId="0" fontId="19" fillId="0" borderId="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vertical="center" wrapText="1"/>
    </xf>
    <xf numFmtId="0" fontId="19" fillId="0" borderId="11" xfId="0" applyFont="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vertical="center" shrinkToFit="1"/>
    </xf>
    <xf numFmtId="0" fontId="19" fillId="0" borderId="1" xfId="0" applyFont="1" applyBorder="1" applyAlignment="1">
      <alignment vertical="center" wrapText="1"/>
    </xf>
    <xf numFmtId="0" fontId="19" fillId="0" borderId="9" xfId="0" applyFont="1" applyBorder="1" applyAlignment="1">
      <alignment vertical="center" wrapText="1"/>
    </xf>
    <xf numFmtId="0" fontId="19" fillId="0" borderId="7" xfId="0" applyFont="1" applyBorder="1" applyAlignment="1">
      <alignment vertical="center" wrapText="1"/>
    </xf>
    <xf numFmtId="0" fontId="19" fillId="0" borderId="32" xfId="0" applyFont="1" applyBorder="1" applyAlignment="1">
      <alignment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87" xfId="0" applyFont="1" applyBorder="1" applyAlignment="1">
      <alignment vertical="center" wrapText="1"/>
    </xf>
    <xf numFmtId="0" fontId="19" fillId="0" borderId="88" xfId="0" applyFont="1" applyBorder="1" applyAlignment="1">
      <alignment vertical="center" wrapText="1"/>
    </xf>
    <xf numFmtId="0" fontId="19" fillId="0" borderId="89" xfId="0" applyFont="1" applyBorder="1" applyAlignment="1">
      <alignment vertical="center" wrapText="1"/>
    </xf>
    <xf numFmtId="0" fontId="19" fillId="0" borderId="87"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7" xfId="0" applyFont="1" applyBorder="1" applyAlignment="1">
      <alignment vertical="center"/>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6" fillId="0" borderId="22" xfId="0" applyFont="1" applyBorder="1" applyAlignment="1">
      <alignment horizontal="justify" vertical="center" wrapText="1"/>
    </xf>
    <xf numFmtId="0" fontId="16" fillId="0" borderId="10"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22" xfId="0" applyFont="1" applyBorder="1" applyAlignment="1">
      <alignment vertical="center" wrapText="1"/>
    </xf>
    <xf numFmtId="0" fontId="19" fillId="0" borderId="10" xfId="0" applyFont="1" applyBorder="1" applyAlignment="1">
      <alignment vertical="center" wrapText="1"/>
    </xf>
    <xf numFmtId="0" fontId="17" fillId="0" borderId="23"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24" xfId="0" applyFont="1" applyBorder="1" applyAlignment="1">
      <alignment horizontal="left" vertical="center" wrapText="1" indent="1"/>
    </xf>
    <xf numFmtId="0" fontId="17" fillId="0" borderId="9" xfId="0" applyFont="1" applyBorder="1" applyAlignment="1">
      <alignment vertical="center" wrapText="1"/>
    </xf>
    <xf numFmtId="0" fontId="17" fillId="0" borderId="7" xfId="0" applyFont="1" applyBorder="1" applyAlignment="1">
      <alignment vertical="center" wrapText="1"/>
    </xf>
    <xf numFmtId="0" fontId="17" fillId="0" borderId="32" xfId="0" applyFont="1" applyBorder="1" applyAlignment="1">
      <alignment vertical="center" wrapText="1"/>
    </xf>
    <xf numFmtId="0" fontId="19" fillId="0" borderId="11" xfId="0" applyFont="1" applyBorder="1" applyAlignment="1">
      <alignment horizontal="center" vertical="top" wrapText="1"/>
    </xf>
    <xf numFmtId="0" fontId="26" fillId="0" borderId="8" xfId="0" applyFont="1" applyBorder="1" applyAlignment="1">
      <alignment horizontal="center" vertical="center"/>
    </xf>
    <xf numFmtId="0" fontId="26" fillId="0" borderId="8"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32" xfId="0" applyFont="1" applyBorder="1" applyAlignment="1">
      <alignment horizontal="center" vertical="center" wrapText="1"/>
    </xf>
    <xf numFmtId="181" fontId="19" fillId="0" borderId="23" xfId="1" applyNumberFormat="1" applyFont="1" applyBorder="1" applyAlignment="1">
      <alignment horizontal="center" vertical="center" wrapText="1"/>
    </xf>
    <xf numFmtId="181" fontId="19" fillId="0" borderId="6" xfId="1" applyNumberFormat="1" applyFont="1" applyBorder="1" applyAlignment="1">
      <alignment horizontal="center" vertical="center" wrapText="1"/>
    </xf>
    <xf numFmtId="181" fontId="19" fillId="0" borderId="24" xfId="1" applyNumberFormat="1" applyFont="1" applyBorder="1" applyAlignment="1">
      <alignment horizontal="center" vertical="center" wrapText="1"/>
    </xf>
    <xf numFmtId="181" fontId="19" fillId="0" borderId="9" xfId="1" applyNumberFormat="1" applyFont="1" applyBorder="1" applyAlignment="1">
      <alignment horizontal="center" vertical="center" wrapText="1"/>
    </xf>
    <xf numFmtId="181" fontId="19" fillId="0" borderId="7" xfId="1" applyNumberFormat="1" applyFont="1" applyBorder="1" applyAlignment="1">
      <alignment horizontal="center" vertical="center" wrapText="1"/>
    </xf>
    <xf numFmtId="181" fontId="19" fillId="0" borderId="32" xfId="1" applyNumberFormat="1" applyFont="1" applyBorder="1" applyAlignment="1">
      <alignment horizontal="center" vertical="center" wrapText="1"/>
    </xf>
    <xf numFmtId="180" fontId="19" fillId="4" borderId="23" xfId="0" applyNumberFormat="1" applyFont="1" applyFill="1" applyBorder="1" applyAlignment="1">
      <alignment horizontal="center" vertical="center" wrapText="1"/>
    </xf>
    <xf numFmtId="180" fontId="19" fillId="4" borderId="6" xfId="0" applyNumberFormat="1" applyFont="1" applyFill="1" applyBorder="1" applyAlignment="1">
      <alignment horizontal="center" vertical="center" wrapText="1"/>
    </xf>
    <xf numFmtId="180" fontId="19" fillId="4" borderId="24" xfId="0" applyNumberFormat="1" applyFont="1" applyFill="1" applyBorder="1" applyAlignment="1">
      <alignment horizontal="center" vertical="center" wrapText="1"/>
    </xf>
    <xf numFmtId="180" fontId="19" fillId="4" borderId="9" xfId="0" applyNumberFormat="1" applyFont="1" applyFill="1" applyBorder="1" applyAlignment="1">
      <alignment horizontal="center" vertical="center" wrapText="1"/>
    </xf>
    <xf numFmtId="180" fontId="19" fillId="4" borderId="7" xfId="0" applyNumberFormat="1" applyFont="1" applyFill="1" applyBorder="1" applyAlignment="1">
      <alignment horizontal="center" vertical="center" wrapText="1"/>
    </xf>
    <xf numFmtId="180" fontId="19" fillId="4" borderId="32" xfId="0" applyNumberFormat="1" applyFont="1" applyFill="1" applyBorder="1" applyAlignment="1">
      <alignment horizontal="center" vertical="center" wrapText="1"/>
    </xf>
    <xf numFmtId="0" fontId="51" fillId="0" borderId="23" xfId="0" applyFont="1" applyBorder="1" applyAlignment="1">
      <alignment horizontal="center" vertical="center" wrapText="1"/>
    </xf>
    <xf numFmtId="0" fontId="27" fillId="0" borderId="23" xfId="0" applyFont="1" applyBorder="1" applyAlignment="1">
      <alignment vertical="center"/>
    </xf>
    <xf numFmtId="0" fontId="26" fillId="0" borderId="6" xfId="0" applyFont="1" applyBorder="1" applyAlignment="1">
      <alignment vertical="center"/>
    </xf>
    <xf numFmtId="0" fontId="26" fillId="0" borderId="24" xfId="0" applyFont="1" applyBorder="1" applyAlignment="1">
      <alignment vertical="center"/>
    </xf>
    <xf numFmtId="0" fontId="26" fillId="0" borderId="4" xfId="0" applyFont="1" applyBorder="1" applyAlignment="1">
      <alignment vertical="center"/>
    </xf>
    <xf numFmtId="0" fontId="26" fillId="0" borderId="0" xfId="0" applyFont="1" applyAlignment="1">
      <alignment vertical="center"/>
    </xf>
    <xf numFmtId="0" fontId="26" fillId="0" borderId="5" xfId="0" applyFont="1" applyBorder="1" applyAlignment="1">
      <alignment vertical="center"/>
    </xf>
    <xf numFmtId="0" fontId="27" fillId="0" borderId="4" xfId="0" applyFont="1" applyBorder="1" applyAlignment="1">
      <alignment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7" xfId="0" applyFont="1" applyBorder="1" applyAlignment="1">
      <alignment horizontal="center" vertical="center"/>
    </xf>
    <xf numFmtId="0" fontId="26" fillId="0" borderId="32" xfId="0" applyFont="1" applyBorder="1" applyAlignment="1">
      <alignment horizontal="center" vertical="center"/>
    </xf>
    <xf numFmtId="0" fontId="26" fillId="0" borderId="22" xfId="0" applyFont="1" applyBorder="1" applyAlignment="1">
      <alignment horizontal="center" vertical="top" wrapText="1"/>
    </xf>
    <xf numFmtId="0" fontId="26" fillId="0" borderId="8" xfId="0" applyFont="1" applyBorder="1" applyAlignment="1">
      <alignment horizontal="center" vertical="top" wrapText="1"/>
    </xf>
    <xf numFmtId="0" fontId="19" fillId="0" borderId="22" xfId="0" applyFont="1" applyBorder="1" applyAlignment="1">
      <alignment horizontal="center" vertical="center" textRotation="255" wrapText="1"/>
    </xf>
    <xf numFmtId="0" fontId="19" fillId="0" borderId="8" xfId="0" applyFont="1" applyBorder="1" applyAlignment="1">
      <alignment horizontal="center" vertical="center" textRotation="255" wrapText="1"/>
    </xf>
    <xf numFmtId="0" fontId="30" fillId="0" borderId="2"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2" xfId="0" applyFont="1" applyBorder="1" applyAlignment="1">
      <alignment horizontal="center" vertical="center" wrapText="1"/>
    </xf>
    <xf numFmtId="181" fontId="19" fillId="0" borderId="23" xfId="0" applyNumberFormat="1" applyFont="1" applyBorder="1" applyAlignment="1">
      <alignment horizontal="center" vertical="center" wrapText="1"/>
    </xf>
    <xf numFmtId="181" fontId="19" fillId="0" borderId="6" xfId="0" applyNumberFormat="1" applyFont="1" applyBorder="1" applyAlignment="1">
      <alignment horizontal="center" vertical="center" wrapText="1"/>
    </xf>
    <xf numFmtId="181" fontId="19" fillId="0" borderId="24" xfId="0" applyNumberFormat="1" applyFont="1" applyBorder="1" applyAlignment="1">
      <alignment horizontal="center" vertical="center" wrapText="1"/>
    </xf>
    <xf numFmtId="181" fontId="19" fillId="0" borderId="9" xfId="0" applyNumberFormat="1" applyFont="1" applyBorder="1" applyAlignment="1">
      <alignment horizontal="center" vertical="center" wrapText="1"/>
    </xf>
    <xf numFmtId="181" fontId="19" fillId="0" borderId="7" xfId="0" applyNumberFormat="1" applyFont="1" applyBorder="1" applyAlignment="1">
      <alignment horizontal="center" vertical="center" wrapText="1"/>
    </xf>
    <xf numFmtId="181" fontId="19" fillId="0" borderId="32" xfId="0" applyNumberFormat="1" applyFont="1" applyBorder="1" applyAlignment="1">
      <alignment horizontal="center" vertical="center" wrapText="1"/>
    </xf>
    <xf numFmtId="57"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68" fillId="0" borderId="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vertical="center" wrapText="1"/>
    </xf>
    <xf numFmtId="0" fontId="22" fillId="0" borderId="8" xfId="0" applyFont="1" applyBorder="1" applyAlignment="1">
      <alignment vertical="center" wrapText="1"/>
    </xf>
    <xf numFmtId="0" fontId="22" fillId="0" borderId="10" xfId="0" applyFont="1" applyBorder="1" applyAlignment="1">
      <alignment vertical="center" wrapText="1"/>
    </xf>
    <xf numFmtId="0" fontId="26" fillId="0" borderId="10" xfId="0" applyFont="1" applyBorder="1" applyAlignment="1">
      <alignment horizontal="center" vertical="top" wrapText="1"/>
    </xf>
    <xf numFmtId="0" fontId="22" fillId="0" borderId="4" xfId="0" applyFont="1" applyBorder="1" applyAlignment="1">
      <alignment horizontal="center" vertical="center" wrapText="1"/>
    </xf>
    <xf numFmtId="0" fontId="19" fillId="0" borderId="8" xfId="0" applyFont="1" applyBorder="1" applyAlignment="1">
      <alignment vertical="center" wrapText="1"/>
    </xf>
    <xf numFmtId="0" fontId="26" fillId="0" borderId="22" xfId="0" applyFont="1" applyBorder="1" applyAlignment="1">
      <alignment horizontal="center" vertical="center" wrapText="1"/>
    </xf>
    <xf numFmtId="0" fontId="26"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21" fillId="0" borderId="90" xfId="0" applyFont="1" applyBorder="1" applyAlignment="1">
      <alignment horizontal="center" vertical="center" wrapText="1"/>
    </xf>
    <xf numFmtId="0" fontId="21" fillId="0" borderId="91" xfId="0" applyFont="1" applyBorder="1" applyAlignment="1">
      <alignment horizontal="center" vertical="center" wrapText="1"/>
    </xf>
    <xf numFmtId="0" fontId="22" fillId="0" borderId="2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38" fontId="26" fillId="0" borderId="2" xfId="1" applyFont="1" applyBorder="1" applyAlignment="1">
      <alignment horizontal="center" vertical="center" wrapText="1"/>
    </xf>
    <xf numFmtId="38" fontId="26" fillId="0" borderId="3" xfId="1" applyFont="1" applyBorder="1" applyAlignment="1">
      <alignment horizontal="center" vertical="center" wrapText="1"/>
    </xf>
    <xf numFmtId="0" fontId="22" fillId="0" borderId="22" xfId="0" applyFont="1" applyBorder="1" applyAlignment="1">
      <alignment vertical="center"/>
    </xf>
    <xf numFmtId="0" fontId="22" fillId="0" borderId="8" xfId="0" applyFont="1" applyBorder="1" applyAlignment="1">
      <alignment vertical="center"/>
    </xf>
    <xf numFmtId="0" fontId="22" fillId="0" borderId="10" xfId="0" applyFont="1" applyBorder="1" applyAlignment="1">
      <alignment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22" xfId="0" applyFont="1" applyBorder="1" applyAlignment="1">
      <alignment horizontal="center" vertical="center"/>
    </xf>
    <xf numFmtId="0" fontId="19" fillId="0" borderId="10" xfId="0" applyFont="1" applyBorder="1" applyAlignment="1">
      <alignment horizontal="center" vertical="center"/>
    </xf>
    <xf numFmtId="38" fontId="19" fillId="0" borderId="2" xfId="1" applyFont="1" applyBorder="1" applyAlignment="1">
      <alignment horizontal="center" vertical="center" wrapText="1"/>
    </xf>
    <xf numFmtId="38" fontId="19" fillId="0" borderId="3" xfId="1"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77" fontId="72" fillId="7" borderId="76" xfId="2" applyNumberFormat="1" applyFont="1" applyFill="1" applyBorder="1" applyAlignment="1">
      <alignment horizontal="center" vertical="center" wrapText="1"/>
    </xf>
    <xf numFmtId="177" fontId="72" fillId="7" borderId="77" xfId="2" applyNumberFormat="1"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24"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79" xfId="2" applyFont="1" applyBorder="1" applyAlignment="1">
      <alignment horizontal="center" vertical="center" wrapText="1"/>
    </xf>
    <xf numFmtId="0" fontId="22" fillId="0" borderId="80" xfId="2" applyFont="1" applyBorder="1" applyAlignment="1">
      <alignment horizontal="center" vertical="center" wrapText="1"/>
    </xf>
    <xf numFmtId="0" fontId="71" fillId="0" borderId="4" xfId="2" applyFont="1" applyBorder="1" applyAlignment="1">
      <alignment horizontal="center" vertical="center" wrapText="1"/>
    </xf>
    <xf numFmtId="0" fontId="71" fillId="0" borderId="5" xfId="2" applyFont="1" applyBorder="1" applyAlignment="1">
      <alignment horizontal="center" vertical="center" wrapText="1"/>
    </xf>
    <xf numFmtId="0" fontId="56" fillId="0" borderId="4" xfId="2" applyFont="1" applyBorder="1" applyAlignment="1">
      <alignment horizontal="center" vertical="center" wrapText="1"/>
    </xf>
    <xf numFmtId="0" fontId="56" fillId="0" borderId="5" xfId="2" applyFont="1" applyBorder="1" applyAlignment="1">
      <alignment horizontal="center" vertical="center" wrapText="1"/>
    </xf>
    <xf numFmtId="177" fontId="72" fillId="7" borderId="23" xfId="2" applyNumberFormat="1" applyFont="1" applyFill="1" applyBorder="1" applyAlignment="1">
      <alignment horizontal="right" vertical="center" wrapText="1"/>
    </xf>
    <xf numFmtId="177" fontId="56" fillId="7" borderId="9" xfId="2" applyNumberFormat="1" applyFont="1" applyFill="1" applyBorder="1" applyAlignment="1">
      <alignment horizontal="right" vertical="center"/>
    </xf>
    <xf numFmtId="177" fontId="72" fillId="0" borderId="48" xfId="2" applyNumberFormat="1" applyFont="1" applyBorder="1" applyAlignment="1">
      <alignment horizontal="right" vertical="center" wrapText="1"/>
    </xf>
    <xf numFmtId="177" fontId="72" fillId="0" borderId="49" xfId="2" applyNumberFormat="1" applyFont="1" applyBorder="1" applyAlignment="1">
      <alignment horizontal="right" vertical="center" wrapText="1"/>
    </xf>
    <xf numFmtId="177" fontId="72" fillId="0" borderId="50" xfId="2" applyNumberFormat="1" applyFont="1" applyBorder="1" applyAlignment="1">
      <alignment horizontal="right" vertical="center" wrapText="1"/>
    </xf>
    <xf numFmtId="0" fontId="72" fillId="0" borderId="13" xfId="2" applyFont="1" applyBorder="1" applyAlignment="1">
      <alignment horizontal="center" vertical="top" wrapText="1"/>
    </xf>
    <xf numFmtId="0" fontId="72" fillId="0" borderId="14" xfId="2" applyFont="1" applyBorder="1" applyAlignment="1">
      <alignment horizontal="center" vertical="top" wrapText="1"/>
    </xf>
    <xf numFmtId="0" fontId="72" fillId="0" borderId="16" xfId="2" applyFont="1" applyBorder="1" applyAlignment="1">
      <alignment horizontal="center" vertical="top" wrapText="1"/>
    </xf>
    <xf numFmtId="177" fontId="56" fillId="7" borderId="4" xfId="2" applyNumberFormat="1" applyFont="1" applyFill="1" applyBorder="1" applyAlignment="1">
      <alignment horizontal="right" vertical="center"/>
    </xf>
    <xf numFmtId="186" fontId="72" fillId="0" borderId="2" xfId="2" applyNumberFormat="1" applyFont="1" applyBorder="1" applyAlignment="1">
      <alignment horizontal="right" vertical="center" wrapText="1"/>
    </xf>
    <xf numFmtId="186" fontId="56" fillId="0" borderId="2" xfId="2" applyNumberFormat="1" applyFont="1" applyBorder="1" applyAlignment="1">
      <alignment horizontal="right" vertical="center"/>
    </xf>
    <xf numFmtId="186" fontId="72" fillId="0" borderId="24" xfId="2" applyNumberFormat="1" applyFont="1" applyBorder="1" applyAlignment="1">
      <alignment horizontal="center" vertical="center" wrapText="1"/>
    </xf>
    <xf numFmtId="186" fontId="72" fillId="0" borderId="32" xfId="2" applyNumberFormat="1" applyFont="1" applyBorder="1" applyAlignment="1">
      <alignment horizontal="center" vertical="center" wrapText="1"/>
    </xf>
    <xf numFmtId="0" fontId="72" fillId="7" borderId="6" xfId="2" applyFont="1" applyFill="1" applyBorder="1" applyAlignment="1">
      <alignment horizontal="center" vertical="center" wrapText="1"/>
    </xf>
    <xf numFmtId="0" fontId="72" fillId="7" borderId="0" xfId="2" applyFont="1" applyFill="1" applyAlignment="1">
      <alignment horizontal="center" vertical="center" wrapText="1"/>
    </xf>
    <xf numFmtId="0" fontId="18" fillId="8" borderId="81" xfId="5" applyFont="1" applyFill="1" applyBorder="1" applyAlignment="1">
      <alignment horizontal="center" vertical="center"/>
    </xf>
    <xf numFmtId="0" fontId="18" fillId="8" borderId="82" xfId="5" applyFont="1" applyFill="1" applyBorder="1" applyAlignment="1">
      <alignment horizontal="center" vertical="center"/>
    </xf>
    <xf numFmtId="0" fontId="18" fillId="8" borderId="83" xfId="5" applyFont="1" applyFill="1" applyBorder="1" applyAlignment="1">
      <alignment horizontal="center" vertical="center"/>
    </xf>
    <xf numFmtId="0" fontId="73" fillId="8" borderId="84" xfId="5" applyFont="1" applyFill="1" applyBorder="1" applyAlignment="1">
      <alignment horizontal="center" vertical="center"/>
    </xf>
    <xf numFmtId="0" fontId="18" fillId="8" borderId="85" xfId="5" applyFont="1" applyFill="1" applyBorder="1" applyAlignment="1">
      <alignment horizontal="center" vertical="center"/>
    </xf>
    <xf numFmtId="0" fontId="18" fillId="8" borderId="86" xfId="5" applyFont="1" applyFill="1" applyBorder="1" applyAlignment="1">
      <alignment horizontal="center" vertical="center"/>
    </xf>
    <xf numFmtId="0" fontId="70" fillId="0" borderId="23" xfId="2" applyFont="1" applyBorder="1" applyAlignment="1">
      <alignment horizontal="center" vertical="center" wrapText="1"/>
    </xf>
    <xf numFmtId="0" fontId="70" fillId="0" borderId="4" xfId="2" applyFont="1" applyBorder="1" applyAlignment="1">
      <alignment horizontal="center" vertical="center" wrapText="1"/>
    </xf>
    <xf numFmtId="0" fontId="70" fillId="0" borderId="9" xfId="2" applyFont="1" applyBorder="1" applyAlignment="1">
      <alignment horizontal="center" vertical="center" wrapText="1"/>
    </xf>
    <xf numFmtId="0" fontId="16" fillId="0" borderId="0" xfId="2" applyFont="1" applyAlignment="1">
      <alignment horizontal="left" vertical="center" wrapText="1"/>
    </xf>
    <xf numFmtId="0" fontId="16" fillId="0" borderId="0" xfId="2" applyFont="1" applyAlignment="1">
      <alignment horizontal="left" vertical="center"/>
    </xf>
    <xf numFmtId="0" fontId="72" fillId="7" borderId="22" xfId="2" applyFont="1" applyFill="1" applyBorder="1" applyAlignment="1">
      <alignment horizontal="center" vertical="center" wrapText="1"/>
    </xf>
    <xf numFmtId="0" fontId="72" fillId="7" borderId="10" xfId="2" applyFont="1" applyFill="1" applyBorder="1" applyAlignment="1">
      <alignment horizontal="center" vertical="center" wrapText="1"/>
    </xf>
    <xf numFmtId="0" fontId="48" fillId="0" borderId="0" xfId="0" applyFont="1" applyAlignment="1">
      <alignment horizontal="center" vertical="center"/>
    </xf>
    <xf numFmtId="49" fontId="19" fillId="0" borderId="6" xfId="0" applyNumberFormat="1" applyFont="1" applyBorder="1" applyAlignment="1">
      <alignment horizontal="left" vertical="center"/>
    </xf>
    <xf numFmtId="49" fontId="19" fillId="0" borderId="0" xfId="0" applyNumberFormat="1" applyFont="1" applyAlignment="1">
      <alignment horizontal="left" vertical="center"/>
    </xf>
  </cellXfs>
  <cellStyles count="6">
    <cellStyle name="桁区切り" xfId="1" builtinId="6"/>
    <cellStyle name="標準" xfId="0" builtinId="0"/>
    <cellStyle name="標準 2" xfId="2" xr:uid="{9DCC1689-E049-4924-8344-762CC6CD1138}"/>
    <cellStyle name="標準 2 2" xfId="5" xr:uid="{9315F088-21BB-48A3-81C3-793281EFB68C}"/>
    <cellStyle name="標準 3" xfId="3" xr:uid="{46700349-EE5C-4477-8929-3F77CDA93C1F}"/>
    <cellStyle name="標準 4" xfId="4" xr:uid="{401E8D7D-C493-433B-8763-71BAB075B778}"/>
  </cellStyles>
  <dxfs count="36">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775607</xdr:colOff>
      <xdr:row>11</xdr:row>
      <xdr:rowOff>13607</xdr:rowOff>
    </xdr:from>
    <xdr:ext cx="2762250"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755321" y="3034393"/>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367393</xdr:colOff>
      <xdr:row>7</xdr:row>
      <xdr:rowOff>204108</xdr:rowOff>
    </xdr:from>
    <xdr:to>
      <xdr:col>3</xdr:col>
      <xdr:colOff>721180</xdr:colOff>
      <xdr:row>11</xdr:row>
      <xdr:rowOff>13607</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H="1">
          <a:off x="3918857" y="2177144"/>
          <a:ext cx="353787" cy="8572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633350</xdr:colOff>
      <xdr:row>11</xdr:row>
      <xdr:rowOff>9897</xdr:rowOff>
    </xdr:from>
    <xdr:ext cx="2762250"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620486" y="3075215"/>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381000</xdr:colOff>
      <xdr:row>7</xdr:row>
      <xdr:rowOff>210293</xdr:rowOff>
    </xdr:from>
    <xdr:to>
      <xdr:col>3</xdr:col>
      <xdr:colOff>792927</xdr:colOff>
      <xdr:row>11</xdr:row>
      <xdr:rowOff>17318</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flipH="1">
          <a:off x="3931227" y="2201884"/>
          <a:ext cx="411927" cy="88075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981449" y="4314825"/>
          <a:ext cx="4840605" cy="1676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6</xdr:col>
      <xdr:colOff>219075</xdr:colOff>
      <xdr:row>3</xdr:row>
      <xdr:rowOff>142874</xdr:rowOff>
    </xdr:from>
    <xdr:to>
      <xdr:col>8</xdr:col>
      <xdr:colOff>942975</xdr:colOff>
      <xdr:row>4</xdr:row>
      <xdr:rowOff>304800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867525" y="800099"/>
          <a:ext cx="289560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７</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twoCellAnchor>
    <xdr:from>
      <xdr:col>3</xdr:col>
      <xdr:colOff>1070610</xdr:colOff>
      <xdr:row>15</xdr:row>
      <xdr:rowOff>133351</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3844290" y="3966211"/>
          <a:ext cx="3427095" cy="28194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DBDC-9246-4D65-A176-639989D91571}">
  <dimension ref="B1:C8"/>
  <sheetViews>
    <sheetView showGridLines="0" zoomScaleNormal="100" workbookViewId="0">
      <selection activeCell="B12" sqref="B12"/>
    </sheetView>
  </sheetViews>
  <sheetFormatPr defaultColWidth="9" defaultRowHeight="13.5"/>
  <cols>
    <col min="1" max="1" width="4.875" style="250" customWidth="1"/>
    <col min="2" max="2" width="43.25" style="250" customWidth="1"/>
    <col min="3" max="3" width="75.375" style="250" customWidth="1"/>
    <col min="4" max="16384" width="9" style="250"/>
  </cols>
  <sheetData>
    <row r="1" spans="2:3" ht="24" customHeight="1">
      <c r="B1" s="313" t="s">
        <v>718</v>
      </c>
      <c r="C1" s="314"/>
    </row>
    <row r="2" spans="2:3" s="275" customFormat="1" ht="24" customHeight="1">
      <c r="B2" s="315" t="s">
        <v>0</v>
      </c>
      <c r="C2" s="315"/>
    </row>
    <row r="3" spans="2:3" s="275" customFormat="1" ht="24" customHeight="1">
      <c r="B3" s="276" t="s">
        <v>1</v>
      </c>
      <c r="C3" s="276" t="s">
        <v>2</v>
      </c>
    </row>
    <row r="4" spans="2:3" s="275" customFormat="1" ht="24" customHeight="1">
      <c r="B4" s="277" t="s">
        <v>3</v>
      </c>
      <c r="C4" s="278" t="s">
        <v>687</v>
      </c>
    </row>
    <row r="5" spans="2:3" s="275" customFormat="1" ht="15" customHeight="1">
      <c r="B5" s="301"/>
      <c r="C5" s="300"/>
    </row>
    <row r="6" spans="2:3" s="275" customFormat="1" ht="24" customHeight="1">
      <c r="B6" s="307" t="s">
        <v>719</v>
      </c>
      <c r="C6" s="308"/>
    </row>
    <row r="7" spans="2:3" s="275" customFormat="1" ht="24" customHeight="1">
      <c r="B7" s="309" t="s">
        <v>720</v>
      </c>
      <c r="C7" s="310"/>
    </row>
    <row r="8" spans="2:3" s="275" customFormat="1" ht="36.6" customHeight="1">
      <c r="B8" s="311" t="s">
        <v>721</v>
      </c>
      <c r="C8" s="312" t="s">
        <v>722</v>
      </c>
    </row>
  </sheetData>
  <mergeCells count="2">
    <mergeCell ref="B1:C1"/>
    <mergeCell ref="B2:C2"/>
  </mergeCells>
  <phoneticPr fontId="55"/>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topLeftCell="A43" zoomScale="70" zoomScaleNormal="55" zoomScaleSheetLayoutView="70" workbookViewId="0">
      <selection activeCell="N14" sqref="N14"/>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195</v>
      </c>
    </row>
    <row r="3" spans="1:117" ht="29.25" customHeight="1">
      <c r="A3" s="1" t="s">
        <v>132</v>
      </c>
      <c r="E3" s="1"/>
      <c r="F3" s="1"/>
      <c r="G3" s="1"/>
      <c r="H3" s="1"/>
    </row>
    <row r="4" spans="1:117" ht="17.25" customHeight="1">
      <c r="E4" s="1"/>
      <c r="F4" s="1"/>
      <c r="G4" s="1"/>
      <c r="H4" s="1"/>
      <c r="K4" s="9"/>
      <c r="L4" s="9"/>
      <c r="M4" s="9"/>
      <c r="AH4" s="1"/>
    </row>
    <row r="5" spans="1:117" ht="17.25" customHeight="1">
      <c r="A5" s="65" t="s">
        <v>133</v>
      </c>
      <c r="C5" s="5"/>
      <c r="D5" s="5"/>
      <c r="E5" s="1"/>
      <c r="F5" s="1"/>
      <c r="G5" s="1"/>
      <c r="H5" s="1"/>
      <c r="I5" s="9"/>
      <c r="J5" s="9"/>
      <c r="K5" s="9"/>
      <c r="L5" s="9"/>
      <c r="M5" s="9"/>
      <c r="AH5" s="1"/>
    </row>
    <row r="6" spans="1:117" ht="20.25" customHeight="1">
      <c r="A6" s="65" t="s">
        <v>134</v>
      </c>
      <c r="E6" s="1"/>
      <c r="F6" s="1"/>
      <c r="G6" s="1"/>
      <c r="H6" s="1"/>
      <c r="I6" s="9"/>
      <c r="J6" s="9"/>
      <c r="K6" s="9"/>
      <c r="L6" s="9"/>
      <c r="M6" s="9"/>
      <c r="AH6" s="1"/>
    </row>
    <row r="7" spans="1:117" ht="34.5" customHeight="1">
      <c r="C7" s="10" t="s">
        <v>135</v>
      </c>
      <c r="D7" s="404" t="s">
        <v>136</v>
      </c>
      <c r="E7" s="404"/>
      <c r="F7" s="404"/>
      <c r="G7" s="404" t="s">
        <v>137</v>
      </c>
      <c r="H7" s="404"/>
      <c r="I7" s="405">
        <v>0.29166666666666669</v>
      </c>
      <c r="J7" s="406"/>
      <c r="K7" s="403">
        <v>0.33333333333333298</v>
      </c>
      <c r="L7" s="403"/>
      <c r="M7" s="403">
        <v>0.375</v>
      </c>
      <c r="N7" s="403"/>
      <c r="O7" s="403">
        <v>0.41666666666666702</v>
      </c>
      <c r="P7" s="403"/>
      <c r="Q7" s="403">
        <v>0.45833333333333298</v>
      </c>
      <c r="R7" s="403"/>
      <c r="S7" s="403">
        <v>0.5</v>
      </c>
      <c r="T7" s="403"/>
      <c r="U7" s="403">
        <v>0.54166666666666696</v>
      </c>
      <c r="V7" s="403"/>
      <c r="W7" s="403">
        <v>0.58333333333333304</v>
      </c>
      <c r="X7" s="403"/>
      <c r="Y7" s="403">
        <v>0.625</v>
      </c>
      <c r="Z7" s="403"/>
      <c r="AA7" s="403">
        <v>0.66666666666666696</v>
      </c>
      <c r="AB7" s="403"/>
      <c r="AC7" s="403">
        <v>0.70833333333333304</v>
      </c>
      <c r="AD7" s="403"/>
      <c r="AE7" s="68">
        <v>0.75</v>
      </c>
      <c r="AF7" s="69"/>
      <c r="AG7" s="7">
        <v>0.79166666666666663</v>
      </c>
      <c r="AH7" s="8"/>
      <c r="AI7" s="3"/>
      <c r="AJ7" s="3"/>
      <c r="BO7" s="3"/>
      <c r="CO7" s="3"/>
    </row>
    <row r="8" spans="1:117" ht="31.5" customHeight="1">
      <c r="C8" s="11">
        <v>0.3125</v>
      </c>
      <c r="D8" s="12">
        <v>0.3125</v>
      </c>
      <c r="E8" s="407">
        <v>0.64583333333333337</v>
      </c>
      <c r="F8" s="408"/>
      <c r="G8" s="409">
        <v>0.64583333333333337</v>
      </c>
      <c r="H8" s="40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0" t="s">
        <v>138</v>
      </c>
      <c r="H9" s="411"/>
      <c r="I9" s="18">
        <v>0</v>
      </c>
      <c r="J9" s="19">
        <v>0</v>
      </c>
      <c r="K9" s="18">
        <v>1</v>
      </c>
      <c r="L9" s="19">
        <v>1</v>
      </c>
      <c r="M9" s="18">
        <v>1</v>
      </c>
      <c r="N9" s="19">
        <v>1</v>
      </c>
      <c r="O9" s="18">
        <v>1</v>
      </c>
      <c r="P9" s="19">
        <v>2</v>
      </c>
      <c r="Q9" s="18">
        <v>2</v>
      </c>
      <c r="R9" s="19">
        <v>2</v>
      </c>
      <c r="S9" s="18">
        <v>2</v>
      </c>
      <c r="T9" s="19">
        <v>2</v>
      </c>
      <c r="U9" s="18">
        <v>2</v>
      </c>
      <c r="V9" s="19">
        <v>2</v>
      </c>
      <c r="W9" s="18">
        <v>1</v>
      </c>
      <c r="X9" s="19">
        <v>1</v>
      </c>
      <c r="Y9" s="18">
        <v>1</v>
      </c>
      <c r="Z9" s="19">
        <v>0</v>
      </c>
      <c r="AA9" s="18">
        <v>0</v>
      </c>
      <c r="AB9" s="19">
        <v>0</v>
      </c>
      <c r="AC9" s="18">
        <v>0</v>
      </c>
      <c r="AD9" s="19">
        <v>0</v>
      </c>
      <c r="AE9" s="18">
        <v>0</v>
      </c>
      <c r="AF9" s="19">
        <v>0</v>
      </c>
      <c r="AG9" s="20">
        <v>0</v>
      </c>
      <c r="AH9" s="1"/>
      <c r="AJ9" s="3"/>
      <c r="BO9" s="3"/>
      <c r="CO9" s="3"/>
    </row>
    <row r="10" spans="1:117" ht="17.25" customHeight="1">
      <c r="A10" s="65" t="s">
        <v>139</v>
      </c>
      <c r="E10" s="1"/>
      <c r="F10" s="6"/>
      <c r="G10" s="401" t="s">
        <v>140</v>
      </c>
      <c r="H10" s="402"/>
      <c r="I10" s="21">
        <v>0</v>
      </c>
      <c r="J10" s="22">
        <v>0</v>
      </c>
      <c r="K10" s="21">
        <v>2</v>
      </c>
      <c r="L10" s="22">
        <v>3</v>
      </c>
      <c r="M10" s="21">
        <v>5</v>
      </c>
      <c r="N10" s="22">
        <v>5</v>
      </c>
      <c r="O10" s="21">
        <v>6</v>
      </c>
      <c r="P10" s="22">
        <v>6</v>
      </c>
      <c r="Q10" s="21">
        <v>6</v>
      </c>
      <c r="R10" s="22">
        <v>6</v>
      </c>
      <c r="S10" s="21">
        <v>6</v>
      </c>
      <c r="T10" s="22">
        <v>6</v>
      </c>
      <c r="U10" s="21">
        <v>6</v>
      </c>
      <c r="V10" s="22">
        <v>6</v>
      </c>
      <c r="W10" s="21">
        <v>6</v>
      </c>
      <c r="X10" s="22">
        <v>4</v>
      </c>
      <c r="Y10" s="21">
        <v>2</v>
      </c>
      <c r="Z10" s="22">
        <v>0</v>
      </c>
      <c r="AA10" s="21">
        <v>0</v>
      </c>
      <c r="AB10" s="22">
        <v>0</v>
      </c>
      <c r="AC10" s="21">
        <v>0</v>
      </c>
      <c r="AD10" s="22">
        <v>0</v>
      </c>
      <c r="AE10" s="21">
        <v>0</v>
      </c>
      <c r="AF10" s="22">
        <v>0</v>
      </c>
      <c r="AG10" s="23">
        <v>0</v>
      </c>
      <c r="AH10" s="1"/>
      <c r="AJ10" s="3"/>
      <c r="BO10" s="3"/>
      <c r="CO10" s="3"/>
    </row>
    <row r="11" spans="1:117" ht="17.25" customHeight="1">
      <c r="A11" s="65" t="s">
        <v>141</v>
      </c>
      <c r="E11" s="1"/>
      <c r="F11" s="6"/>
      <c r="G11" s="401" t="s">
        <v>142</v>
      </c>
      <c r="H11" s="402"/>
      <c r="I11" s="21">
        <v>0</v>
      </c>
      <c r="J11" s="22">
        <v>1</v>
      </c>
      <c r="K11" s="21">
        <v>1</v>
      </c>
      <c r="L11" s="22">
        <v>1</v>
      </c>
      <c r="M11" s="21">
        <v>3</v>
      </c>
      <c r="N11" s="22">
        <v>4</v>
      </c>
      <c r="O11" s="21">
        <v>4</v>
      </c>
      <c r="P11" s="22">
        <v>4</v>
      </c>
      <c r="Q11" s="21">
        <v>4</v>
      </c>
      <c r="R11" s="22">
        <v>4</v>
      </c>
      <c r="S11" s="21">
        <v>4</v>
      </c>
      <c r="T11" s="22">
        <v>4</v>
      </c>
      <c r="U11" s="21">
        <v>4</v>
      </c>
      <c r="V11" s="22">
        <v>3</v>
      </c>
      <c r="W11" s="21">
        <v>3</v>
      </c>
      <c r="X11" s="22">
        <v>2</v>
      </c>
      <c r="Y11" s="21">
        <v>1</v>
      </c>
      <c r="Z11" s="22">
        <v>0</v>
      </c>
      <c r="AA11" s="21">
        <v>0</v>
      </c>
      <c r="AB11" s="22">
        <v>0</v>
      </c>
      <c r="AC11" s="21">
        <v>0</v>
      </c>
      <c r="AD11" s="22">
        <v>0</v>
      </c>
      <c r="AE11" s="21">
        <v>0</v>
      </c>
      <c r="AF11" s="22">
        <v>0</v>
      </c>
      <c r="AG11" s="23">
        <v>0</v>
      </c>
      <c r="AH11" s="1"/>
      <c r="AJ11" s="3"/>
      <c r="BO11" s="3"/>
      <c r="CO11" s="3"/>
    </row>
    <row r="12" spans="1:117" ht="17.25" customHeight="1">
      <c r="F12" s="6"/>
      <c r="G12" s="412" t="s">
        <v>143</v>
      </c>
      <c r="H12" s="413"/>
      <c r="I12" s="24">
        <v>0</v>
      </c>
      <c r="J12" s="25">
        <v>0</v>
      </c>
      <c r="K12" s="24">
        <v>2</v>
      </c>
      <c r="L12" s="25">
        <v>3</v>
      </c>
      <c r="M12" s="24">
        <v>5</v>
      </c>
      <c r="N12" s="25">
        <v>6</v>
      </c>
      <c r="O12" s="24">
        <v>7</v>
      </c>
      <c r="P12" s="25">
        <v>7</v>
      </c>
      <c r="Q12" s="24">
        <v>8</v>
      </c>
      <c r="R12" s="25">
        <v>8</v>
      </c>
      <c r="S12" s="24">
        <v>8</v>
      </c>
      <c r="T12" s="25">
        <v>8</v>
      </c>
      <c r="U12" s="24">
        <v>8</v>
      </c>
      <c r="V12" s="25">
        <v>6</v>
      </c>
      <c r="W12" s="24">
        <v>4</v>
      </c>
      <c r="X12" s="25">
        <v>4</v>
      </c>
      <c r="Y12" s="24">
        <v>2</v>
      </c>
      <c r="Z12" s="25">
        <v>0</v>
      </c>
      <c r="AA12" s="24">
        <v>0</v>
      </c>
      <c r="AB12" s="25">
        <v>0</v>
      </c>
      <c r="AC12" s="24">
        <v>0</v>
      </c>
      <c r="AD12" s="25">
        <v>0</v>
      </c>
      <c r="AE12" s="24">
        <v>0</v>
      </c>
      <c r="AF12" s="25">
        <v>0</v>
      </c>
      <c r="AG12" s="26">
        <v>0</v>
      </c>
      <c r="AH12" s="1"/>
      <c r="AJ12" s="3"/>
      <c r="BO12" s="3"/>
      <c r="CO12" s="3"/>
    </row>
    <row r="13" spans="1:117" ht="22.5" customHeight="1">
      <c r="F13" s="6"/>
      <c r="G13" s="414" t="s">
        <v>144</v>
      </c>
      <c r="H13" s="415"/>
      <c r="I13" s="41">
        <f t="shared" ref="I13:L13" si="0">IF(AND(0&lt;I9+I10+I11+I12,ROUNDDOWN(I9/3,1)+ROUNDDOWN(I10/6,1)+ROUNDDOWN(I11/15,1)+ROUNDDOWN(I12/25,1)&lt;1),1,ROUND(ROUNDDOWN(I9/3,1)+ROUNDDOWN(I10/6,1)+ROUNDDOWN(I11/15,1)+ROUNDDOWN(I12/25,1),0))</f>
        <v>0</v>
      </c>
      <c r="J13" s="66">
        <f t="shared" si="0"/>
        <v>1</v>
      </c>
      <c r="K13" s="41">
        <f t="shared" si="0"/>
        <v>1</v>
      </c>
      <c r="L13" s="66">
        <f t="shared" si="0"/>
        <v>1</v>
      </c>
      <c r="M13" s="41">
        <f>IF(AND(0&lt;M9+M10+M11+M12,ROUNDDOWN(M9/3,1)+ROUNDDOWN(M10/6,1)+ROUNDDOWN(M11/15,1)+ROUNDDOWN(M12/25,1)&lt;1),1,ROUND(ROUNDDOWN(M9/3,1)+ROUNDDOWN(M10/6,1)+ROUNDDOWN(M11/15,1)+ROUNDDOWN(M12/25,1),0))</f>
        <v>2</v>
      </c>
      <c r="N13" s="66">
        <f>IF(AND(0&lt;N9+N10+N11+N12,ROUNDDOWN(N9/3,1)+ROUNDDOWN(N10/6,1)+ROUNDDOWN(N11/15,1)+ROUNDDOWN(N12/25,1)&lt;1),1,ROUND(ROUNDDOWN(N9/3,1)+ROUNDDOWN(N10/6,1)+ROUNDDOWN(N11/15,1)+ROUNDDOWN(N12/25,1),0))</f>
        <v>2</v>
      </c>
      <c r="O13" s="41">
        <f t="shared" ref="O13:AG13" si="1">IF(AND(0&lt;O9+O10+O11+O12,ROUNDDOWN(O9/3,1)+ROUNDDOWN(O10/6,1)+ROUNDDOWN(O11/15,1)+ROUNDDOWN(O12/25,1)&lt;1),1,ROUND(ROUNDDOWN(O9/3,1)+ROUNDDOWN(O10/6,1)+ROUNDDOWN(O11/15,1)+ROUNDDOWN(O12/25,1),0))</f>
        <v>2</v>
      </c>
      <c r="P13" s="66">
        <f t="shared" si="1"/>
        <v>2</v>
      </c>
      <c r="Q13" s="41">
        <f t="shared" si="1"/>
        <v>2</v>
      </c>
      <c r="R13" s="66">
        <f t="shared" si="1"/>
        <v>2</v>
      </c>
      <c r="S13" s="41">
        <f t="shared" si="1"/>
        <v>2</v>
      </c>
      <c r="T13" s="66">
        <f t="shared" si="1"/>
        <v>2</v>
      </c>
      <c r="U13" s="41">
        <f t="shared" si="1"/>
        <v>2</v>
      </c>
      <c r="V13" s="66">
        <f t="shared" si="1"/>
        <v>2</v>
      </c>
      <c r="W13" s="41">
        <f t="shared" si="1"/>
        <v>2</v>
      </c>
      <c r="X13" s="66">
        <f t="shared" si="1"/>
        <v>1</v>
      </c>
      <c r="Y13" s="41">
        <f t="shared" si="1"/>
        <v>1</v>
      </c>
      <c r="Z13" s="66">
        <f t="shared" si="1"/>
        <v>0</v>
      </c>
      <c r="AA13" s="41">
        <f t="shared" si="1"/>
        <v>0</v>
      </c>
      <c r="AB13" s="66">
        <f t="shared" si="1"/>
        <v>0</v>
      </c>
      <c r="AC13" s="41">
        <f t="shared" si="1"/>
        <v>0</v>
      </c>
      <c r="AD13" s="66">
        <f t="shared" si="1"/>
        <v>0</v>
      </c>
      <c r="AE13" s="41">
        <f t="shared" si="1"/>
        <v>0</v>
      </c>
      <c r="AF13" s="66">
        <f t="shared" si="1"/>
        <v>0</v>
      </c>
      <c r="AG13" s="66">
        <f t="shared" si="1"/>
        <v>0</v>
      </c>
      <c r="AH13" s="1"/>
      <c r="AJ13" s="3"/>
      <c r="BO13" s="3"/>
      <c r="CO13" s="3"/>
    </row>
    <row r="14" spans="1:117" ht="22.5" customHeight="1">
      <c r="A14" s="65" t="s">
        <v>145</v>
      </c>
      <c r="F14" s="1"/>
      <c r="G14" s="414" t="s">
        <v>146</v>
      </c>
      <c r="H14" s="415"/>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147</v>
      </c>
      <c r="D15" s="10" t="s">
        <v>148</v>
      </c>
      <c r="E15" s="29" t="s">
        <v>149</v>
      </c>
      <c r="F15" s="30" t="s">
        <v>150</v>
      </c>
      <c r="G15" s="416" t="s">
        <v>151</v>
      </c>
      <c r="H15" s="417"/>
      <c r="I15" s="405">
        <v>0.29166666666666669</v>
      </c>
      <c r="J15" s="418"/>
      <c r="K15" s="405">
        <v>0.33333333333333298</v>
      </c>
      <c r="L15" s="418"/>
      <c r="M15" s="405">
        <v>0.375</v>
      </c>
      <c r="N15" s="418"/>
      <c r="O15" s="405">
        <v>0.41666666666666702</v>
      </c>
      <c r="P15" s="418"/>
      <c r="Q15" s="405">
        <v>0.45833333333333298</v>
      </c>
      <c r="R15" s="418"/>
      <c r="S15" s="405">
        <v>0.5</v>
      </c>
      <c r="T15" s="418"/>
      <c r="U15" s="405">
        <v>0.54166666666666696</v>
      </c>
      <c r="V15" s="418"/>
      <c r="W15" s="405">
        <v>0.58333333333333304</v>
      </c>
      <c r="X15" s="418"/>
      <c r="Y15" s="405">
        <v>0.625</v>
      </c>
      <c r="Z15" s="418"/>
      <c r="AA15" s="405">
        <v>0.66666666666666696</v>
      </c>
      <c r="AB15" s="418"/>
      <c r="AC15" s="405">
        <v>0.70833333333333304</v>
      </c>
      <c r="AD15" s="418"/>
      <c r="AE15" s="4">
        <v>0.75</v>
      </c>
      <c r="AF15" s="2"/>
      <c r="AG15" s="7">
        <v>0.79166666666666663</v>
      </c>
      <c r="AH15" s="67" t="s">
        <v>152</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153</v>
      </c>
      <c r="BK15" s="31" t="s">
        <v>154</v>
      </c>
      <c r="BL15" s="419" t="s">
        <v>155</v>
      </c>
      <c r="BM15" s="419"/>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81</v>
      </c>
      <c r="D16" s="32" t="s">
        <v>169</v>
      </c>
      <c r="E16" s="12">
        <v>0.3125</v>
      </c>
      <c r="F16" s="33">
        <v>0.64583333333333337</v>
      </c>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0.33333333333333337</v>
      </c>
      <c r="AJ16" s="10" t="str">
        <f t="shared" ref="AJ16:AJ34" si="6">IF(AND(AND($BJ16&lt;=BO16,BO16&lt;$BK16),OR(BO16&lt;$BL16,$BM16&lt;=BO16)),"○","-")</f>
        <v>-</v>
      </c>
      <c r="AK16" s="10" t="str">
        <f t="shared" ref="AK16:BH26" si="7">IF(AND(AND($BJ16&lt;=BP16,BP16&lt;$BK16),OR(BP16&lt;$BL16,$BM16&lt;=BP16)),"○","-")</f>
        <v>○</v>
      </c>
      <c r="AL16" s="10" t="str">
        <f t="shared" si="7"/>
        <v>○</v>
      </c>
      <c r="AM16" s="10" t="str">
        <f t="shared" si="7"/>
        <v>○</v>
      </c>
      <c r="AN16" s="10" t="str">
        <f t="shared" si="7"/>
        <v>○</v>
      </c>
      <c r="AO16" s="10" t="str">
        <f t="shared" si="7"/>
        <v>○</v>
      </c>
      <c r="AP16" s="10" t="str">
        <f t="shared" si="7"/>
        <v>○</v>
      </c>
      <c r="AQ16" s="10" t="str">
        <f t="shared" si="7"/>
        <v>○</v>
      </c>
      <c r="AR16" s="10" t="str">
        <f>IF(AND(AND($BJ16&lt;=BW16,BW16&lt;$BK16),OR(BW16&lt;$BL16,$BM16&lt;=BW16)),"○","-")</f>
        <v>○</v>
      </c>
      <c r="AS16" s="10" t="str">
        <f t="shared" si="7"/>
        <v>○</v>
      </c>
      <c r="AT16" s="10" t="str">
        <f t="shared" si="7"/>
        <v>○</v>
      </c>
      <c r="AU16" s="10" t="str">
        <f t="shared" si="7"/>
        <v>○</v>
      </c>
      <c r="AV16" s="10" t="str">
        <f t="shared" si="7"/>
        <v>○</v>
      </c>
      <c r="AW16" s="10" t="str">
        <f t="shared" si="7"/>
        <v>○</v>
      </c>
      <c r="AX16" s="10" t="str">
        <f t="shared" si="7"/>
        <v>○</v>
      </c>
      <c r="AY16" s="10" t="str">
        <f t="shared" si="7"/>
        <v>○</v>
      </c>
      <c r="AZ16" s="10" t="str">
        <f t="shared" si="7"/>
        <v>○</v>
      </c>
      <c r="BA16" s="10" t="str">
        <f t="shared" si="7"/>
        <v>-</v>
      </c>
      <c r="BB16" s="10" t="str">
        <f t="shared" si="7"/>
        <v>-</v>
      </c>
      <c r="BC16" s="10" t="str">
        <f t="shared" si="7"/>
        <v>-</v>
      </c>
      <c r="BD16" s="10" t="str">
        <f t="shared" si="7"/>
        <v>-</v>
      </c>
      <c r="BE16" s="10" t="str">
        <f t="shared" si="7"/>
        <v>-</v>
      </c>
      <c r="BF16" s="10" t="str">
        <f t="shared" si="7"/>
        <v>-</v>
      </c>
      <c r="BG16" s="10" t="str">
        <f t="shared" si="7"/>
        <v>-</v>
      </c>
      <c r="BH16" s="10" t="str">
        <f t="shared" si="7"/>
        <v>-</v>
      </c>
      <c r="BI16" s="8"/>
      <c r="BJ16" s="36">
        <f>E16</f>
        <v>0.3125</v>
      </c>
      <c r="BK16" s="36">
        <f t="shared" ref="BK16:BM34" si="8">F16</f>
        <v>0.64583333333333337</v>
      </c>
      <c r="BL16" s="36">
        <f t="shared" si="8"/>
        <v>0</v>
      </c>
      <c r="BM16" s="36">
        <f t="shared" si="8"/>
        <v>0</v>
      </c>
      <c r="BN16" s="36"/>
      <c r="BO16" s="36">
        <f t="shared" ref="BO16:CM26" si="9">CO16</f>
        <v>0.29166666666666669</v>
      </c>
      <c r="BP16" s="36">
        <f t="shared" si="9"/>
        <v>0.3125</v>
      </c>
      <c r="BQ16" s="36">
        <f t="shared" si="9"/>
        <v>0.33333333333333298</v>
      </c>
      <c r="BR16" s="36">
        <f t="shared" si="9"/>
        <v>0.35416666666666702</v>
      </c>
      <c r="BS16" s="36">
        <f t="shared" si="9"/>
        <v>0.375</v>
      </c>
      <c r="BT16" s="36">
        <f t="shared" si="9"/>
        <v>0.39583333333333398</v>
      </c>
      <c r="BU16" s="36">
        <f t="shared" si="9"/>
        <v>0.41666666666666702</v>
      </c>
      <c r="BV16" s="36">
        <f t="shared" si="9"/>
        <v>0.4375</v>
      </c>
      <c r="BW16" s="36">
        <f t="shared" si="9"/>
        <v>0.45833333333333398</v>
      </c>
      <c r="BX16" s="36">
        <f t="shared" si="9"/>
        <v>0.47916666666666702</v>
      </c>
      <c r="BY16" s="36">
        <f t="shared" si="9"/>
        <v>0.5</v>
      </c>
      <c r="BZ16" s="36">
        <f t="shared" si="9"/>
        <v>0.52083333333333304</v>
      </c>
      <c r="CA16" s="36">
        <f t="shared" si="9"/>
        <v>0.54166666666666696</v>
      </c>
      <c r="CB16" s="36">
        <f t="shared" si="9"/>
        <v>0.5625</v>
      </c>
      <c r="CC16" s="36">
        <f t="shared" si="9"/>
        <v>0.58333333333333304</v>
      </c>
      <c r="CD16" s="36">
        <f t="shared" si="9"/>
        <v>0.60416666666666696</v>
      </c>
      <c r="CE16" s="36">
        <f t="shared" si="9"/>
        <v>0.625</v>
      </c>
      <c r="CF16" s="36">
        <f t="shared" si="9"/>
        <v>0.64583333333333304</v>
      </c>
      <c r="CG16" s="36">
        <f t="shared" si="9"/>
        <v>0.66666666666666696</v>
      </c>
      <c r="CH16" s="36">
        <f t="shared" si="9"/>
        <v>0.6875</v>
      </c>
      <c r="CI16" s="36">
        <f t="shared" si="9"/>
        <v>0.70833333333333304</v>
      </c>
      <c r="CJ16" s="36">
        <f t="shared" si="9"/>
        <v>0.72916666666666696</v>
      </c>
      <c r="CK16" s="36">
        <f t="shared" si="9"/>
        <v>0.75</v>
      </c>
      <c r="CL16" s="36">
        <f t="shared" si="9"/>
        <v>0.77083333333333304</v>
      </c>
      <c r="CM16" s="36">
        <f t="shared" si="9"/>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81</v>
      </c>
      <c r="D17" s="32" t="s">
        <v>170</v>
      </c>
      <c r="E17" s="39">
        <v>0.33333333333333331</v>
      </c>
      <c r="F17" s="33">
        <v>0.64583333333333337</v>
      </c>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0.31250000000000006</v>
      </c>
      <c r="AJ17" s="10" t="str">
        <f t="shared" si="6"/>
        <v>-</v>
      </c>
      <c r="AK17" s="10" t="str">
        <f t="shared" si="7"/>
        <v>-</v>
      </c>
      <c r="AL17" s="10" t="str">
        <f t="shared" si="7"/>
        <v>○</v>
      </c>
      <c r="AM17" s="10" t="str">
        <f t="shared" si="7"/>
        <v>○</v>
      </c>
      <c r="AN17" s="10" t="str">
        <f t="shared" si="7"/>
        <v>○</v>
      </c>
      <c r="AO17" s="10" t="str">
        <f t="shared" si="7"/>
        <v>○</v>
      </c>
      <c r="AP17" s="10" t="str">
        <f t="shared" si="7"/>
        <v>○</v>
      </c>
      <c r="AQ17" s="10" t="str">
        <f t="shared" si="7"/>
        <v>○</v>
      </c>
      <c r="AR17" s="10" t="str">
        <f t="shared" si="7"/>
        <v>○</v>
      </c>
      <c r="AS17" s="10" t="str">
        <f t="shared" si="7"/>
        <v>○</v>
      </c>
      <c r="AT17" s="10" t="str">
        <f t="shared" si="7"/>
        <v>○</v>
      </c>
      <c r="AU17" s="10" t="str">
        <f t="shared" si="7"/>
        <v>○</v>
      </c>
      <c r="AV17" s="10" t="str">
        <f t="shared" si="7"/>
        <v>○</v>
      </c>
      <c r="AW17" s="10" t="str">
        <f t="shared" si="7"/>
        <v>○</v>
      </c>
      <c r="AX17" s="10" t="str">
        <f t="shared" si="7"/>
        <v>○</v>
      </c>
      <c r="AY17" s="10" t="str">
        <f t="shared" si="7"/>
        <v>○</v>
      </c>
      <c r="AZ17" s="10" t="str">
        <f t="shared" si="7"/>
        <v>○</v>
      </c>
      <c r="BA17" s="10" t="str">
        <f t="shared" si="7"/>
        <v>-</v>
      </c>
      <c r="BB17" s="10" t="str">
        <f t="shared" si="7"/>
        <v>-</v>
      </c>
      <c r="BC17" s="10" t="str">
        <f t="shared" si="7"/>
        <v>-</v>
      </c>
      <c r="BD17" s="10" t="str">
        <f t="shared" si="7"/>
        <v>-</v>
      </c>
      <c r="BE17" s="10" t="str">
        <f t="shared" si="7"/>
        <v>-</v>
      </c>
      <c r="BF17" s="10" t="str">
        <f t="shared" si="7"/>
        <v>-</v>
      </c>
      <c r="BG17" s="10" t="str">
        <f t="shared" si="7"/>
        <v>-</v>
      </c>
      <c r="BH17" s="10" t="str">
        <f t="shared" si="7"/>
        <v>-</v>
      </c>
      <c r="BI17" s="8"/>
      <c r="BJ17" s="36">
        <f t="shared" ref="BJ17:BJ33" si="10">E17</f>
        <v>0.33333333333333331</v>
      </c>
      <c r="BK17" s="36">
        <f t="shared" si="8"/>
        <v>0.64583333333333337</v>
      </c>
      <c r="BL17" s="36">
        <f t="shared" si="8"/>
        <v>0</v>
      </c>
      <c r="BM17" s="36">
        <f t="shared" si="8"/>
        <v>0</v>
      </c>
      <c r="BN17" s="36"/>
      <c r="BO17" s="36">
        <f t="shared" si="9"/>
        <v>0.29166666666666669</v>
      </c>
      <c r="BP17" s="36">
        <f t="shared" si="9"/>
        <v>0.3125</v>
      </c>
      <c r="BQ17" s="36">
        <f t="shared" si="9"/>
        <v>0.33333333333333298</v>
      </c>
      <c r="BR17" s="36">
        <f t="shared" si="9"/>
        <v>0.35416666666666702</v>
      </c>
      <c r="BS17" s="36">
        <f t="shared" si="9"/>
        <v>0.375</v>
      </c>
      <c r="BT17" s="36">
        <f t="shared" si="9"/>
        <v>0.39583333333333398</v>
      </c>
      <c r="BU17" s="36">
        <f t="shared" si="9"/>
        <v>0.41666666666666702</v>
      </c>
      <c r="BV17" s="36">
        <f t="shared" si="9"/>
        <v>0.4375</v>
      </c>
      <c r="BW17" s="36">
        <f t="shared" si="9"/>
        <v>0.45833333333333398</v>
      </c>
      <c r="BX17" s="36">
        <f t="shared" si="9"/>
        <v>0.47916666666666702</v>
      </c>
      <c r="BY17" s="36">
        <f t="shared" si="9"/>
        <v>0.5</v>
      </c>
      <c r="BZ17" s="36">
        <f t="shared" si="9"/>
        <v>0.52083333333333304</v>
      </c>
      <c r="CA17" s="36">
        <f t="shared" si="9"/>
        <v>0.54166666666666696</v>
      </c>
      <c r="CB17" s="36">
        <f t="shared" si="9"/>
        <v>0.5625</v>
      </c>
      <c r="CC17" s="36">
        <f t="shared" si="9"/>
        <v>0.58333333333333304</v>
      </c>
      <c r="CD17" s="36">
        <f t="shared" si="9"/>
        <v>0.60416666666666696</v>
      </c>
      <c r="CE17" s="36">
        <f t="shared" si="9"/>
        <v>0.625</v>
      </c>
      <c r="CF17" s="36">
        <f t="shared" si="9"/>
        <v>0.64583333333333304</v>
      </c>
      <c r="CG17" s="36">
        <f t="shared" si="9"/>
        <v>0.66666666666666696</v>
      </c>
      <c r="CH17" s="36">
        <f t="shared" si="9"/>
        <v>0.6875</v>
      </c>
      <c r="CI17" s="36">
        <f t="shared" si="9"/>
        <v>0.70833333333333304</v>
      </c>
      <c r="CJ17" s="36">
        <f t="shared" si="9"/>
        <v>0.72916666666666696</v>
      </c>
      <c r="CK17" s="36">
        <f t="shared" si="9"/>
        <v>0.75</v>
      </c>
      <c r="CL17" s="36">
        <f t="shared" si="9"/>
        <v>0.77083333333333304</v>
      </c>
      <c r="CM17" s="36">
        <f t="shared" si="9"/>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81</v>
      </c>
      <c r="D18" s="32" t="s">
        <v>171</v>
      </c>
      <c r="E18" s="39">
        <v>0.33333333333333331</v>
      </c>
      <c r="F18" s="33">
        <v>0.64583333333333337</v>
      </c>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0.31250000000000006</v>
      </c>
      <c r="AJ18" s="10" t="str">
        <f t="shared" si="6"/>
        <v>-</v>
      </c>
      <c r="AK18" s="10" t="str">
        <f t="shared" si="7"/>
        <v>-</v>
      </c>
      <c r="AL18" s="10" t="str">
        <f t="shared" si="7"/>
        <v>○</v>
      </c>
      <c r="AM18" s="10" t="str">
        <f t="shared" si="7"/>
        <v>○</v>
      </c>
      <c r="AN18" s="10" t="str">
        <f t="shared" si="7"/>
        <v>○</v>
      </c>
      <c r="AO18" s="10" t="str">
        <f t="shared" si="7"/>
        <v>○</v>
      </c>
      <c r="AP18" s="10" t="str">
        <f t="shared" si="7"/>
        <v>○</v>
      </c>
      <c r="AQ18" s="10" t="str">
        <f t="shared" si="7"/>
        <v>○</v>
      </c>
      <c r="AR18" s="10" t="str">
        <f t="shared" si="7"/>
        <v>○</v>
      </c>
      <c r="AS18" s="10" t="str">
        <f t="shared" si="7"/>
        <v>○</v>
      </c>
      <c r="AT18" s="10" t="str">
        <f t="shared" si="7"/>
        <v>○</v>
      </c>
      <c r="AU18" s="10" t="str">
        <f t="shared" si="7"/>
        <v>○</v>
      </c>
      <c r="AV18" s="10" t="str">
        <f t="shared" si="7"/>
        <v>○</v>
      </c>
      <c r="AW18" s="10" t="str">
        <f t="shared" si="7"/>
        <v>○</v>
      </c>
      <c r="AX18" s="10" t="str">
        <f t="shared" si="7"/>
        <v>○</v>
      </c>
      <c r="AY18" s="10" t="str">
        <f t="shared" si="7"/>
        <v>○</v>
      </c>
      <c r="AZ18" s="10" t="str">
        <f t="shared" si="7"/>
        <v>○</v>
      </c>
      <c r="BA18" s="10" t="str">
        <f t="shared" si="7"/>
        <v>-</v>
      </c>
      <c r="BB18" s="10" t="str">
        <f t="shared" si="7"/>
        <v>-</v>
      </c>
      <c r="BC18" s="10" t="str">
        <f t="shared" si="7"/>
        <v>-</v>
      </c>
      <c r="BD18" s="10" t="str">
        <f t="shared" si="7"/>
        <v>-</v>
      </c>
      <c r="BE18" s="10" t="str">
        <f t="shared" si="7"/>
        <v>-</v>
      </c>
      <c r="BF18" s="10" t="str">
        <f t="shared" si="7"/>
        <v>-</v>
      </c>
      <c r="BG18" s="10" t="str">
        <f t="shared" si="7"/>
        <v>-</v>
      </c>
      <c r="BH18" s="10" t="str">
        <f t="shared" si="7"/>
        <v>-</v>
      </c>
      <c r="BI18" s="8"/>
      <c r="BJ18" s="36">
        <f t="shared" si="10"/>
        <v>0.33333333333333331</v>
      </c>
      <c r="BK18" s="36">
        <f t="shared" si="8"/>
        <v>0.64583333333333337</v>
      </c>
      <c r="BL18" s="36">
        <f t="shared" si="8"/>
        <v>0</v>
      </c>
      <c r="BM18" s="36">
        <f t="shared" si="8"/>
        <v>0</v>
      </c>
      <c r="BN18" s="36"/>
      <c r="BO18" s="36">
        <f t="shared" si="9"/>
        <v>0.29166666666666669</v>
      </c>
      <c r="BP18" s="36">
        <f t="shared" si="9"/>
        <v>0.3125</v>
      </c>
      <c r="BQ18" s="36">
        <f t="shared" si="9"/>
        <v>0.33333333333333298</v>
      </c>
      <c r="BR18" s="36">
        <f t="shared" si="9"/>
        <v>0.35416666666666702</v>
      </c>
      <c r="BS18" s="36">
        <f t="shared" si="9"/>
        <v>0.375</v>
      </c>
      <c r="BT18" s="36">
        <f t="shared" si="9"/>
        <v>0.39583333333333398</v>
      </c>
      <c r="BU18" s="36">
        <f t="shared" si="9"/>
        <v>0.41666666666666702</v>
      </c>
      <c r="BV18" s="36">
        <f t="shared" si="9"/>
        <v>0.4375</v>
      </c>
      <c r="BW18" s="36">
        <f t="shared" si="9"/>
        <v>0.45833333333333398</v>
      </c>
      <c r="BX18" s="36">
        <f t="shared" si="9"/>
        <v>0.47916666666666702</v>
      </c>
      <c r="BY18" s="36">
        <f t="shared" si="9"/>
        <v>0.5</v>
      </c>
      <c r="BZ18" s="36">
        <f t="shared" si="9"/>
        <v>0.52083333333333304</v>
      </c>
      <c r="CA18" s="36">
        <f t="shared" si="9"/>
        <v>0.54166666666666696</v>
      </c>
      <c r="CB18" s="36">
        <f t="shared" si="9"/>
        <v>0.5625</v>
      </c>
      <c r="CC18" s="36">
        <f t="shared" si="9"/>
        <v>0.58333333333333304</v>
      </c>
      <c r="CD18" s="36">
        <f t="shared" si="9"/>
        <v>0.60416666666666696</v>
      </c>
      <c r="CE18" s="36">
        <f t="shared" si="9"/>
        <v>0.625</v>
      </c>
      <c r="CF18" s="36">
        <f t="shared" si="9"/>
        <v>0.64583333333333304</v>
      </c>
      <c r="CG18" s="36">
        <f t="shared" si="9"/>
        <v>0.66666666666666696</v>
      </c>
      <c r="CH18" s="36">
        <f t="shared" si="9"/>
        <v>0.6875</v>
      </c>
      <c r="CI18" s="36">
        <f t="shared" si="9"/>
        <v>0.70833333333333304</v>
      </c>
      <c r="CJ18" s="36">
        <f t="shared" si="9"/>
        <v>0.72916666666666696</v>
      </c>
      <c r="CK18" s="36">
        <f t="shared" si="9"/>
        <v>0.75</v>
      </c>
      <c r="CL18" s="36">
        <f t="shared" si="9"/>
        <v>0.77083333333333304</v>
      </c>
      <c r="CM18" s="36">
        <f t="shared" si="9"/>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81</v>
      </c>
      <c r="D19" s="40" t="s">
        <v>172</v>
      </c>
      <c r="E19" s="12">
        <v>0.35416666666666669</v>
      </c>
      <c r="F19" s="33">
        <v>0.64583333333333337</v>
      </c>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0.29166666666666669</v>
      </c>
      <c r="AJ19" s="10" t="str">
        <f t="shared" si="6"/>
        <v>-</v>
      </c>
      <c r="AK19" s="10" t="str">
        <f t="shared" si="7"/>
        <v>-</v>
      </c>
      <c r="AL19" s="10" t="str">
        <f t="shared" si="7"/>
        <v>-</v>
      </c>
      <c r="AM19" s="10" t="str">
        <f t="shared" si="7"/>
        <v>○</v>
      </c>
      <c r="AN19" s="10" t="str">
        <f t="shared" si="7"/>
        <v>○</v>
      </c>
      <c r="AO19" s="10" t="str">
        <f t="shared" si="7"/>
        <v>○</v>
      </c>
      <c r="AP19" s="10" t="str">
        <f t="shared" si="7"/>
        <v>○</v>
      </c>
      <c r="AQ19" s="10" t="str">
        <f t="shared" si="7"/>
        <v>○</v>
      </c>
      <c r="AR19" s="10" t="str">
        <f t="shared" si="7"/>
        <v>○</v>
      </c>
      <c r="AS19" s="10" t="str">
        <f t="shared" si="7"/>
        <v>○</v>
      </c>
      <c r="AT19" s="10" t="str">
        <f t="shared" si="7"/>
        <v>○</v>
      </c>
      <c r="AU19" s="10" t="str">
        <f t="shared" si="7"/>
        <v>○</v>
      </c>
      <c r="AV19" s="10" t="str">
        <f t="shared" si="7"/>
        <v>○</v>
      </c>
      <c r="AW19" s="10" t="str">
        <f t="shared" si="7"/>
        <v>○</v>
      </c>
      <c r="AX19" s="10" t="str">
        <f t="shared" si="7"/>
        <v>○</v>
      </c>
      <c r="AY19" s="10" t="str">
        <f t="shared" si="7"/>
        <v>○</v>
      </c>
      <c r="AZ19" s="10" t="str">
        <f t="shared" si="7"/>
        <v>○</v>
      </c>
      <c r="BA19" s="10" t="str">
        <f t="shared" si="7"/>
        <v>-</v>
      </c>
      <c r="BB19" s="10" t="str">
        <f t="shared" si="7"/>
        <v>-</v>
      </c>
      <c r="BC19" s="10" t="str">
        <f t="shared" si="7"/>
        <v>-</v>
      </c>
      <c r="BD19" s="10" t="str">
        <f t="shared" si="7"/>
        <v>-</v>
      </c>
      <c r="BE19" s="10" t="str">
        <f t="shared" si="7"/>
        <v>-</v>
      </c>
      <c r="BF19" s="10" t="str">
        <f t="shared" si="7"/>
        <v>-</v>
      </c>
      <c r="BG19" s="10" t="str">
        <f t="shared" si="7"/>
        <v>-</v>
      </c>
      <c r="BH19" s="10" t="str">
        <f t="shared" si="7"/>
        <v>-</v>
      </c>
      <c r="BI19" s="8"/>
      <c r="BJ19" s="36">
        <f t="shared" si="10"/>
        <v>0.35416666666666669</v>
      </c>
      <c r="BK19" s="36">
        <f t="shared" si="8"/>
        <v>0.64583333333333337</v>
      </c>
      <c r="BL19" s="36">
        <f t="shared" si="8"/>
        <v>0</v>
      </c>
      <c r="BM19" s="36">
        <f t="shared" si="8"/>
        <v>0</v>
      </c>
      <c r="BN19" s="36"/>
      <c r="BO19" s="36">
        <f t="shared" si="9"/>
        <v>0.29166666666666669</v>
      </c>
      <c r="BP19" s="36">
        <f t="shared" si="9"/>
        <v>0.3125</v>
      </c>
      <c r="BQ19" s="36">
        <f t="shared" si="9"/>
        <v>0.33333333333333298</v>
      </c>
      <c r="BR19" s="36">
        <f t="shared" si="9"/>
        <v>0.35416666666666702</v>
      </c>
      <c r="BS19" s="36">
        <f t="shared" si="9"/>
        <v>0.375</v>
      </c>
      <c r="BT19" s="36">
        <f t="shared" si="9"/>
        <v>0.39583333333333398</v>
      </c>
      <c r="BU19" s="36">
        <f t="shared" si="9"/>
        <v>0.41666666666666702</v>
      </c>
      <c r="BV19" s="36">
        <f t="shared" si="9"/>
        <v>0.4375</v>
      </c>
      <c r="BW19" s="36">
        <f t="shared" si="9"/>
        <v>0.45833333333333398</v>
      </c>
      <c r="BX19" s="36">
        <f t="shared" si="9"/>
        <v>0.47916666666666702</v>
      </c>
      <c r="BY19" s="36">
        <f t="shared" si="9"/>
        <v>0.5</v>
      </c>
      <c r="BZ19" s="36">
        <f t="shared" si="9"/>
        <v>0.52083333333333304</v>
      </c>
      <c r="CA19" s="36">
        <f t="shared" si="9"/>
        <v>0.54166666666666696</v>
      </c>
      <c r="CB19" s="36">
        <f t="shared" si="9"/>
        <v>0.5625</v>
      </c>
      <c r="CC19" s="36">
        <f t="shared" si="9"/>
        <v>0.58333333333333304</v>
      </c>
      <c r="CD19" s="36">
        <f t="shared" si="9"/>
        <v>0.60416666666666696</v>
      </c>
      <c r="CE19" s="36">
        <f t="shared" si="9"/>
        <v>0.625</v>
      </c>
      <c r="CF19" s="36">
        <f t="shared" si="9"/>
        <v>0.64583333333333304</v>
      </c>
      <c r="CG19" s="36">
        <f t="shared" si="9"/>
        <v>0.66666666666666696</v>
      </c>
      <c r="CH19" s="36">
        <f t="shared" si="9"/>
        <v>0.6875</v>
      </c>
      <c r="CI19" s="36">
        <f t="shared" si="9"/>
        <v>0.70833333333333304</v>
      </c>
      <c r="CJ19" s="36">
        <f t="shared" si="9"/>
        <v>0.72916666666666696</v>
      </c>
      <c r="CK19" s="36">
        <f t="shared" si="9"/>
        <v>0.75</v>
      </c>
      <c r="CL19" s="36">
        <f t="shared" si="9"/>
        <v>0.77083333333333304</v>
      </c>
      <c r="CM19" s="36">
        <f t="shared" si="9"/>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6"/>
        <v>-</v>
      </c>
      <c r="AK20" s="10" t="str">
        <f t="shared" si="7"/>
        <v>-</v>
      </c>
      <c r="AL20" s="10" t="str">
        <f t="shared" si="7"/>
        <v>-</v>
      </c>
      <c r="AM20" s="10" t="str">
        <f t="shared" si="7"/>
        <v>-</v>
      </c>
      <c r="AN20" s="10" t="str">
        <f t="shared" si="7"/>
        <v>-</v>
      </c>
      <c r="AO20" s="10" t="str">
        <f t="shared" si="7"/>
        <v>-</v>
      </c>
      <c r="AP20" s="10" t="str">
        <f t="shared" si="7"/>
        <v>-</v>
      </c>
      <c r="AQ20" s="10" t="str">
        <f t="shared" si="7"/>
        <v>-</v>
      </c>
      <c r="AR20" s="10" t="str">
        <f t="shared" si="7"/>
        <v>-</v>
      </c>
      <c r="AS20" s="10" t="str">
        <f t="shared" si="7"/>
        <v>-</v>
      </c>
      <c r="AT20" s="10" t="str">
        <f t="shared" si="7"/>
        <v>-</v>
      </c>
      <c r="AU20" s="10" t="str">
        <f t="shared" si="7"/>
        <v>-</v>
      </c>
      <c r="AV20" s="10" t="str">
        <f t="shared" si="7"/>
        <v>-</v>
      </c>
      <c r="AW20" s="10" t="str">
        <f t="shared" si="7"/>
        <v>-</v>
      </c>
      <c r="AX20" s="10" t="str">
        <f t="shared" si="7"/>
        <v>-</v>
      </c>
      <c r="AY20" s="10" t="str">
        <f t="shared" si="7"/>
        <v>-</v>
      </c>
      <c r="AZ20" s="10" t="str">
        <f t="shared" si="7"/>
        <v>-</v>
      </c>
      <c r="BA20" s="10" t="str">
        <f t="shared" si="7"/>
        <v>-</v>
      </c>
      <c r="BB20" s="10" t="str">
        <f t="shared" si="7"/>
        <v>-</v>
      </c>
      <c r="BC20" s="10" t="str">
        <f t="shared" si="7"/>
        <v>-</v>
      </c>
      <c r="BD20" s="10" t="str">
        <f t="shared" si="7"/>
        <v>-</v>
      </c>
      <c r="BE20" s="10" t="str">
        <f t="shared" si="7"/>
        <v>-</v>
      </c>
      <c r="BF20" s="10" t="str">
        <f t="shared" si="7"/>
        <v>-</v>
      </c>
      <c r="BG20" s="10" t="str">
        <f t="shared" si="7"/>
        <v>-</v>
      </c>
      <c r="BH20" s="10" t="str">
        <f t="shared" si="7"/>
        <v>-</v>
      </c>
      <c r="BI20" s="8"/>
      <c r="BJ20" s="36">
        <f t="shared" si="10"/>
        <v>0</v>
      </c>
      <c r="BK20" s="36">
        <f t="shared" si="8"/>
        <v>0</v>
      </c>
      <c r="BL20" s="36">
        <f t="shared" si="8"/>
        <v>0</v>
      </c>
      <c r="BM20" s="36">
        <f t="shared" si="8"/>
        <v>0</v>
      </c>
      <c r="BN20" s="36"/>
      <c r="BO20" s="36">
        <f t="shared" si="9"/>
        <v>0.29166666666666669</v>
      </c>
      <c r="BP20" s="36">
        <f t="shared" si="9"/>
        <v>0.3125</v>
      </c>
      <c r="BQ20" s="36">
        <f t="shared" si="9"/>
        <v>0.33333333333333298</v>
      </c>
      <c r="BR20" s="36">
        <f t="shared" si="9"/>
        <v>0.35416666666666702</v>
      </c>
      <c r="BS20" s="36">
        <f t="shared" si="9"/>
        <v>0.375</v>
      </c>
      <c r="BT20" s="36">
        <f t="shared" si="9"/>
        <v>0.39583333333333398</v>
      </c>
      <c r="BU20" s="36">
        <f t="shared" si="9"/>
        <v>0.41666666666666702</v>
      </c>
      <c r="BV20" s="36">
        <f t="shared" si="9"/>
        <v>0.4375</v>
      </c>
      <c r="BW20" s="36">
        <f t="shared" si="9"/>
        <v>0.45833333333333398</v>
      </c>
      <c r="BX20" s="36">
        <f t="shared" si="9"/>
        <v>0.47916666666666702</v>
      </c>
      <c r="BY20" s="36">
        <f t="shared" si="9"/>
        <v>0.5</v>
      </c>
      <c r="BZ20" s="36">
        <f t="shared" si="9"/>
        <v>0.52083333333333304</v>
      </c>
      <c r="CA20" s="36">
        <f t="shared" si="9"/>
        <v>0.54166666666666696</v>
      </c>
      <c r="CB20" s="36">
        <f t="shared" si="9"/>
        <v>0.5625</v>
      </c>
      <c r="CC20" s="36">
        <f t="shared" si="9"/>
        <v>0.58333333333333304</v>
      </c>
      <c r="CD20" s="36">
        <f t="shared" si="9"/>
        <v>0.60416666666666696</v>
      </c>
      <c r="CE20" s="36">
        <f t="shared" si="9"/>
        <v>0.625</v>
      </c>
      <c r="CF20" s="36">
        <f t="shared" si="9"/>
        <v>0.64583333333333304</v>
      </c>
      <c r="CG20" s="36">
        <f t="shared" si="9"/>
        <v>0.66666666666666696</v>
      </c>
      <c r="CH20" s="36">
        <f t="shared" si="9"/>
        <v>0.6875</v>
      </c>
      <c r="CI20" s="36">
        <f t="shared" si="9"/>
        <v>0.70833333333333304</v>
      </c>
      <c r="CJ20" s="36">
        <f t="shared" si="9"/>
        <v>0.72916666666666696</v>
      </c>
      <c r="CK20" s="36">
        <f t="shared" si="9"/>
        <v>0.75</v>
      </c>
      <c r="CL20" s="36">
        <f t="shared" si="9"/>
        <v>0.77083333333333304</v>
      </c>
      <c r="CM20" s="36">
        <f t="shared" si="9"/>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6"/>
        <v>-</v>
      </c>
      <c r="AK21" s="10" t="str">
        <f t="shared" si="7"/>
        <v>-</v>
      </c>
      <c r="AL21" s="10" t="str">
        <f t="shared" si="7"/>
        <v>-</v>
      </c>
      <c r="AM21" s="10" t="str">
        <f t="shared" si="7"/>
        <v>-</v>
      </c>
      <c r="AN21" s="10" t="str">
        <f t="shared" si="7"/>
        <v>-</v>
      </c>
      <c r="AO21" s="10" t="str">
        <f t="shared" si="7"/>
        <v>-</v>
      </c>
      <c r="AP21" s="10" t="str">
        <f t="shared" si="7"/>
        <v>-</v>
      </c>
      <c r="AQ21" s="10" t="str">
        <f t="shared" si="7"/>
        <v>-</v>
      </c>
      <c r="AR21" s="10" t="str">
        <f t="shared" si="7"/>
        <v>-</v>
      </c>
      <c r="AS21" s="10" t="str">
        <f t="shared" si="7"/>
        <v>-</v>
      </c>
      <c r="AT21" s="10" t="str">
        <f t="shared" si="7"/>
        <v>-</v>
      </c>
      <c r="AU21" s="10" t="str">
        <f t="shared" si="7"/>
        <v>-</v>
      </c>
      <c r="AV21" s="10" t="str">
        <f t="shared" si="7"/>
        <v>-</v>
      </c>
      <c r="AW21" s="10" t="str">
        <f t="shared" si="7"/>
        <v>-</v>
      </c>
      <c r="AX21" s="10" t="str">
        <f t="shared" si="7"/>
        <v>-</v>
      </c>
      <c r="AY21" s="10" t="str">
        <f t="shared" si="7"/>
        <v>-</v>
      </c>
      <c r="AZ21" s="10" t="str">
        <f t="shared" si="7"/>
        <v>-</v>
      </c>
      <c r="BA21" s="10" t="str">
        <f t="shared" si="7"/>
        <v>-</v>
      </c>
      <c r="BB21" s="10" t="str">
        <f t="shared" si="7"/>
        <v>-</v>
      </c>
      <c r="BC21" s="10" t="str">
        <f t="shared" si="7"/>
        <v>-</v>
      </c>
      <c r="BD21" s="10" t="str">
        <f t="shared" si="7"/>
        <v>-</v>
      </c>
      <c r="BE21" s="10" t="str">
        <f t="shared" si="7"/>
        <v>-</v>
      </c>
      <c r="BF21" s="10" t="str">
        <f t="shared" si="7"/>
        <v>-</v>
      </c>
      <c r="BG21" s="10" t="str">
        <f t="shared" si="7"/>
        <v>-</v>
      </c>
      <c r="BH21" s="10" t="str">
        <f t="shared" si="7"/>
        <v>-</v>
      </c>
      <c r="BI21" s="8"/>
      <c r="BJ21" s="36">
        <f t="shared" si="10"/>
        <v>0</v>
      </c>
      <c r="BK21" s="36">
        <f t="shared" si="8"/>
        <v>0</v>
      </c>
      <c r="BL21" s="36">
        <f t="shared" si="8"/>
        <v>0</v>
      </c>
      <c r="BM21" s="36">
        <f t="shared" si="8"/>
        <v>0</v>
      </c>
      <c r="BN21" s="36"/>
      <c r="BO21" s="36">
        <f t="shared" si="9"/>
        <v>0.29166666666666669</v>
      </c>
      <c r="BP21" s="36">
        <f t="shared" si="9"/>
        <v>0.3125</v>
      </c>
      <c r="BQ21" s="36">
        <f t="shared" si="9"/>
        <v>0.33333333333333298</v>
      </c>
      <c r="BR21" s="36">
        <f t="shared" si="9"/>
        <v>0.35416666666666702</v>
      </c>
      <c r="BS21" s="36">
        <f t="shared" si="9"/>
        <v>0.375</v>
      </c>
      <c r="BT21" s="36">
        <f t="shared" si="9"/>
        <v>0.39583333333333398</v>
      </c>
      <c r="BU21" s="36">
        <f t="shared" si="9"/>
        <v>0.41666666666666702</v>
      </c>
      <c r="BV21" s="36">
        <f t="shared" si="9"/>
        <v>0.4375</v>
      </c>
      <c r="BW21" s="36">
        <f t="shared" si="9"/>
        <v>0.45833333333333398</v>
      </c>
      <c r="BX21" s="36">
        <f t="shared" si="9"/>
        <v>0.47916666666666702</v>
      </c>
      <c r="BY21" s="36">
        <f t="shared" si="9"/>
        <v>0.5</v>
      </c>
      <c r="BZ21" s="36">
        <f t="shared" si="9"/>
        <v>0.52083333333333304</v>
      </c>
      <c r="CA21" s="36">
        <f t="shared" si="9"/>
        <v>0.54166666666666696</v>
      </c>
      <c r="CB21" s="36">
        <f t="shared" si="9"/>
        <v>0.5625</v>
      </c>
      <c r="CC21" s="36">
        <f t="shared" si="9"/>
        <v>0.58333333333333304</v>
      </c>
      <c r="CD21" s="36">
        <f t="shared" si="9"/>
        <v>0.60416666666666696</v>
      </c>
      <c r="CE21" s="36">
        <f t="shared" si="9"/>
        <v>0.625</v>
      </c>
      <c r="CF21" s="36">
        <f t="shared" si="9"/>
        <v>0.64583333333333304</v>
      </c>
      <c r="CG21" s="36">
        <f t="shared" si="9"/>
        <v>0.66666666666666696</v>
      </c>
      <c r="CH21" s="36">
        <f t="shared" si="9"/>
        <v>0.6875</v>
      </c>
      <c r="CI21" s="36">
        <f t="shared" si="9"/>
        <v>0.70833333333333304</v>
      </c>
      <c r="CJ21" s="36">
        <f t="shared" si="9"/>
        <v>0.72916666666666696</v>
      </c>
      <c r="CK21" s="36">
        <f t="shared" si="9"/>
        <v>0.75</v>
      </c>
      <c r="CL21" s="36">
        <f t="shared" si="9"/>
        <v>0.77083333333333304</v>
      </c>
      <c r="CM21" s="36">
        <f t="shared" si="9"/>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6"/>
        <v>-</v>
      </c>
      <c r="AK22" s="10" t="str">
        <f t="shared" si="7"/>
        <v>-</v>
      </c>
      <c r="AL22" s="10" t="str">
        <f t="shared" si="7"/>
        <v>-</v>
      </c>
      <c r="AM22" s="10" t="str">
        <f t="shared" si="7"/>
        <v>-</v>
      </c>
      <c r="AN22" s="10" t="str">
        <f t="shared" si="7"/>
        <v>-</v>
      </c>
      <c r="AO22" s="10" t="str">
        <f t="shared" si="7"/>
        <v>-</v>
      </c>
      <c r="AP22" s="10" t="str">
        <f t="shared" si="7"/>
        <v>-</v>
      </c>
      <c r="AQ22" s="10" t="str">
        <f t="shared" si="7"/>
        <v>-</v>
      </c>
      <c r="AR22" s="10" t="str">
        <f t="shared" si="7"/>
        <v>-</v>
      </c>
      <c r="AS22" s="10" t="str">
        <f t="shared" si="7"/>
        <v>-</v>
      </c>
      <c r="AT22" s="10" t="str">
        <f t="shared" si="7"/>
        <v>-</v>
      </c>
      <c r="AU22" s="10" t="str">
        <f t="shared" si="7"/>
        <v>-</v>
      </c>
      <c r="AV22" s="10" t="str">
        <f t="shared" si="7"/>
        <v>-</v>
      </c>
      <c r="AW22" s="10" t="str">
        <f t="shared" si="7"/>
        <v>-</v>
      </c>
      <c r="AX22" s="10" t="str">
        <f t="shared" si="7"/>
        <v>-</v>
      </c>
      <c r="AY22" s="10" t="str">
        <f t="shared" si="7"/>
        <v>-</v>
      </c>
      <c r="AZ22" s="10" t="str">
        <f t="shared" si="7"/>
        <v>-</v>
      </c>
      <c r="BA22" s="10" t="str">
        <f t="shared" si="7"/>
        <v>-</v>
      </c>
      <c r="BB22" s="10" t="str">
        <f t="shared" si="7"/>
        <v>-</v>
      </c>
      <c r="BC22" s="10" t="str">
        <f t="shared" si="7"/>
        <v>-</v>
      </c>
      <c r="BD22" s="10" t="str">
        <f t="shared" si="7"/>
        <v>-</v>
      </c>
      <c r="BE22" s="10" t="str">
        <f t="shared" si="7"/>
        <v>-</v>
      </c>
      <c r="BF22" s="10" t="str">
        <f t="shared" si="7"/>
        <v>-</v>
      </c>
      <c r="BG22" s="10" t="str">
        <f t="shared" si="7"/>
        <v>-</v>
      </c>
      <c r="BH22" s="10" t="str">
        <f t="shared" si="7"/>
        <v>-</v>
      </c>
      <c r="BI22" s="8"/>
      <c r="BJ22" s="36">
        <f t="shared" si="10"/>
        <v>0</v>
      </c>
      <c r="BK22" s="36">
        <f t="shared" si="8"/>
        <v>0</v>
      </c>
      <c r="BL22" s="36">
        <f t="shared" si="8"/>
        <v>0</v>
      </c>
      <c r="BM22" s="36">
        <f t="shared" si="8"/>
        <v>0</v>
      </c>
      <c r="BN22" s="36"/>
      <c r="BO22" s="36">
        <f t="shared" si="9"/>
        <v>0.29166666666666669</v>
      </c>
      <c r="BP22" s="36">
        <f t="shared" si="9"/>
        <v>0.3125</v>
      </c>
      <c r="BQ22" s="36">
        <f t="shared" si="9"/>
        <v>0.33333333333333298</v>
      </c>
      <c r="BR22" s="36">
        <f t="shared" si="9"/>
        <v>0.35416666666666702</v>
      </c>
      <c r="BS22" s="36">
        <f t="shared" si="9"/>
        <v>0.375</v>
      </c>
      <c r="BT22" s="36">
        <f t="shared" si="9"/>
        <v>0.39583333333333398</v>
      </c>
      <c r="BU22" s="36">
        <f t="shared" si="9"/>
        <v>0.41666666666666702</v>
      </c>
      <c r="BV22" s="36">
        <f t="shared" si="9"/>
        <v>0.4375</v>
      </c>
      <c r="BW22" s="36">
        <f t="shared" si="9"/>
        <v>0.45833333333333398</v>
      </c>
      <c r="BX22" s="36">
        <f t="shared" si="9"/>
        <v>0.47916666666666702</v>
      </c>
      <c r="BY22" s="36">
        <f t="shared" si="9"/>
        <v>0.5</v>
      </c>
      <c r="BZ22" s="36">
        <f t="shared" si="9"/>
        <v>0.52083333333333304</v>
      </c>
      <c r="CA22" s="36">
        <f t="shared" si="9"/>
        <v>0.54166666666666696</v>
      </c>
      <c r="CB22" s="36">
        <f t="shared" si="9"/>
        <v>0.5625</v>
      </c>
      <c r="CC22" s="36">
        <f t="shared" si="9"/>
        <v>0.58333333333333304</v>
      </c>
      <c r="CD22" s="36">
        <f t="shared" si="9"/>
        <v>0.60416666666666696</v>
      </c>
      <c r="CE22" s="36">
        <f t="shared" si="9"/>
        <v>0.625</v>
      </c>
      <c r="CF22" s="36">
        <f t="shared" si="9"/>
        <v>0.64583333333333304</v>
      </c>
      <c r="CG22" s="36">
        <f t="shared" si="9"/>
        <v>0.66666666666666696</v>
      </c>
      <c r="CH22" s="36">
        <f t="shared" si="9"/>
        <v>0.6875</v>
      </c>
      <c r="CI22" s="36">
        <f t="shared" si="9"/>
        <v>0.70833333333333304</v>
      </c>
      <c r="CJ22" s="36">
        <f t="shared" si="9"/>
        <v>0.72916666666666696</v>
      </c>
      <c r="CK22" s="36">
        <f t="shared" si="9"/>
        <v>0.75</v>
      </c>
      <c r="CL22" s="36">
        <f t="shared" si="9"/>
        <v>0.77083333333333304</v>
      </c>
      <c r="CM22" s="36">
        <f t="shared" si="9"/>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6"/>
        <v>-</v>
      </c>
      <c r="AK23" s="10" t="str">
        <f t="shared" si="7"/>
        <v>-</v>
      </c>
      <c r="AL23" s="10" t="str">
        <f t="shared" si="7"/>
        <v>-</v>
      </c>
      <c r="AM23" s="10" t="str">
        <f t="shared" si="7"/>
        <v>-</v>
      </c>
      <c r="AN23" s="10" t="str">
        <f t="shared" si="7"/>
        <v>-</v>
      </c>
      <c r="AO23" s="10" t="str">
        <f t="shared" si="7"/>
        <v>-</v>
      </c>
      <c r="AP23" s="10" t="str">
        <f t="shared" si="7"/>
        <v>-</v>
      </c>
      <c r="AQ23" s="10" t="str">
        <f t="shared" si="7"/>
        <v>-</v>
      </c>
      <c r="AR23" s="10" t="str">
        <f t="shared" si="7"/>
        <v>-</v>
      </c>
      <c r="AS23" s="10" t="str">
        <f t="shared" si="7"/>
        <v>-</v>
      </c>
      <c r="AT23" s="10" t="str">
        <f t="shared" si="7"/>
        <v>-</v>
      </c>
      <c r="AU23" s="10" t="str">
        <f t="shared" si="7"/>
        <v>-</v>
      </c>
      <c r="AV23" s="10" t="str">
        <f t="shared" si="7"/>
        <v>-</v>
      </c>
      <c r="AW23" s="10" t="str">
        <f t="shared" si="7"/>
        <v>-</v>
      </c>
      <c r="AX23" s="10" t="str">
        <f t="shared" si="7"/>
        <v>-</v>
      </c>
      <c r="AY23" s="10" t="str">
        <f t="shared" si="7"/>
        <v>-</v>
      </c>
      <c r="AZ23" s="10" t="str">
        <f t="shared" si="7"/>
        <v>-</v>
      </c>
      <c r="BA23" s="10" t="str">
        <f t="shared" si="7"/>
        <v>-</v>
      </c>
      <c r="BB23" s="10" t="str">
        <f t="shared" si="7"/>
        <v>-</v>
      </c>
      <c r="BC23" s="10" t="str">
        <f t="shared" si="7"/>
        <v>-</v>
      </c>
      <c r="BD23" s="10" t="str">
        <f t="shared" si="7"/>
        <v>-</v>
      </c>
      <c r="BE23" s="10" t="str">
        <f t="shared" si="7"/>
        <v>-</v>
      </c>
      <c r="BF23" s="10" t="str">
        <f t="shared" si="7"/>
        <v>-</v>
      </c>
      <c r="BG23" s="10" t="str">
        <f t="shared" si="7"/>
        <v>-</v>
      </c>
      <c r="BH23" s="10" t="str">
        <f t="shared" si="7"/>
        <v>-</v>
      </c>
      <c r="BI23" s="8"/>
      <c r="BJ23" s="36">
        <f t="shared" si="10"/>
        <v>0</v>
      </c>
      <c r="BK23" s="36">
        <f t="shared" si="8"/>
        <v>0</v>
      </c>
      <c r="BL23" s="36">
        <f t="shared" si="8"/>
        <v>0</v>
      </c>
      <c r="BM23" s="36">
        <f t="shared" si="8"/>
        <v>0</v>
      </c>
      <c r="BN23" s="36"/>
      <c r="BO23" s="36">
        <f t="shared" si="9"/>
        <v>0.29166666666666669</v>
      </c>
      <c r="BP23" s="36">
        <f t="shared" si="9"/>
        <v>0.3125</v>
      </c>
      <c r="BQ23" s="36">
        <f t="shared" si="9"/>
        <v>0.33333333333333298</v>
      </c>
      <c r="BR23" s="36">
        <f t="shared" si="9"/>
        <v>0.35416666666666702</v>
      </c>
      <c r="BS23" s="36">
        <f t="shared" si="9"/>
        <v>0.375</v>
      </c>
      <c r="BT23" s="36">
        <f t="shared" si="9"/>
        <v>0.39583333333333398</v>
      </c>
      <c r="BU23" s="36">
        <f t="shared" si="9"/>
        <v>0.41666666666666702</v>
      </c>
      <c r="BV23" s="36">
        <f t="shared" si="9"/>
        <v>0.4375</v>
      </c>
      <c r="BW23" s="36">
        <f t="shared" si="9"/>
        <v>0.45833333333333398</v>
      </c>
      <c r="BX23" s="36">
        <f t="shared" si="9"/>
        <v>0.47916666666666702</v>
      </c>
      <c r="BY23" s="36">
        <f t="shared" si="9"/>
        <v>0.5</v>
      </c>
      <c r="BZ23" s="36">
        <f t="shared" si="9"/>
        <v>0.52083333333333304</v>
      </c>
      <c r="CA23" s="36">
        <f t="shared" si="9"/>
        <v>0.54166666666666696</v>
      </c>
      <c r="CB23" s="36">
        <f t="shared" si="9"/>
        <v>0.5625</v>
      </c>
      <c r="CC23" s="36">
        <f t="shared" si="9"/>
        <v>0.58333333333333304</v>
      </c>
      <c r="CD23" s="36">
        <f t="shared" si="9"/>
        <v>0.60416666666666696</v>
      </c>
      <c r="CE23" s="36">
        <f t="shared" si="9"/>
        <v>0.625</v>
      </c>
      <c r="CF23" s="36">
        <f t="shared" si="9"/>
        <v>0.64583333333333304</v>
      </c>
      <c r="CG23" s="36">
        <f t="shared" si="9"/>
        <v>0.66666666666666696</v>
      </c>
      <c r="CH23" s="36">
        <f t="shared" si="9"/>
        <v>0.6875</v>
      </c>
      <c r="CI23" s="36">
        <f t="shared" si="9"/>
        <v>0.70833333333333304</v>
      </c>
      <c r="CJ23" s="36">
        <f t="shared" si="9"/>
        <v>0.72916666666666696</v>
      </c>
      <c r="CK23" s="36">
        <f t="shared" si="9"/>
        <v>0.75</v>
      </c>
      <c r="CL23" s="36">
        <f t="shared" si="9"/>
        <v>0.77083333333333304</v>
      </c>
      <c r="CM23" s="36">
        <f t="shared" si="9"/>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6"/>
        <v>-</v>
      </c>
      <c r="AK24" s="10" t="str">
        <f t="shared" si="7"/>
        <v>-</v>
      </c>
      <c r="AL24" s="10" t="str">
        <f t="shared" si="7"/>
        <v>-</v>
      </c>
      <c r="AM24" s="10" t="str">
        <f t="shared" si="7"/>
        <v>-</v>
      </c>
      <c r="AN24" s="10" t="str">
        <f t="shared" si="7"/>
        <v>-</v>
      </c>
      <c r="AO24" s="10" t="str">
        <f t="shared" si="7"/>
        <v>-</v>
      </c>
      <c r="AP24" s="10" t="str">
        <f t="shared" si="7"/>
        <v>-</v>
      </c>
      <c r="AQ24" s="10" t="str">
        <f t="shared" si="7"/>
        <v>-</v>
      </c>
      <c r="AR24" s="10" t="str">
        <f t="shared" si="7"/>
        <v>-</v>
      </c>
      <c r="AS24" s="10" t="str">
        <f t="shared" si="7"/>
        <v>-</v>
      </c>
      <c r="AT24" s="10" t="str">
        <f t="shared" si="7"/>
        <v>-</v>
      </c>
      <c r="AU24" s="10" t="str">
        <f t="shared" si="7"/>
        <v>-</v>
      </c>
      <c r="AV24" s="10" t="str">
        <f t="shared" si="7"/>
        <v>-</v>
      </c>
      <c r="AW24" s="10" t="str">
        <f t="shared" si="7"/>
        <v>-</v>
      </c>
      <c r="AX24" s="10" t="str">
        <f t="shared" si="7"/>
        <v>-</v>
      </c>
      <c r="AY24" s="10" t="str">
        <f t="shared" si="7"/>
        <v>-</v>
      </c>
      <c r="AZ24" s="10" t="str">
        <f t="shared" si="7"/>
        <v>-</v>
      </c>
      <c r="BA24" s="10" t="str">
        <f t="shared" si="7"/>
        <v>-</v>
      </c>
      <c r="BB24" s="10" t="str">
        <f t="shared" si="7"/>
        <v>-</v>
      </c>
      <c r="BC24" s="10" t="str">
        <f t="shared" si="7"/>
        <v>-</v>
      </c>
      <c r="BD24" s="10" t="str">
        <f t="shared" si="7"/>
        <v>-</v>
      </c>
      <c r="BE24" s="10" t="str">
        <f t="shared" si="7"/>
        <v>-</v>
      </c>
      <c r="BF24" s="10" t="str">
        <f t="shared" si="7"/>
        <v>-</v>
      </c>
      <c r="BG24" s="10" t="str">
        <f t="shared" si="7"/>
        <v>-</v>
      </c>
      <c r="BH24" s="10" t="str">
        <f t="shared" si="7"/>
        <v>-</v>
      </c>
      <c r="BI24" s="8"/>
      <c r="BJ24" s="36">
        <f t="shared" si="10"/>
        <v>0</v>
      </c>
      <c r="BK24" s="36">
        <f t="shared" si="8"/>
        <v>0</v>
      </c>
      <c r="BL24" s="36">
        <f t="shared" si="8"/>
        <v>0</v>
      </c>
      <c r="BM24" s="36">
        <f t="shared" si="8"/>
        <v>0</v>
      </c>
      <c r="BN24" s="36"/>
      <c r="BO24" s="36">
        <f t="shared" si="9"/>
        <v>0.29166666666666669</v>
      </c>
      <c r="BP24" s="36">
        <f t="shared" si="9"/>
        <v>0.3125</v>
      </c>
      <c r="BQ24" s="36">
        <f t="shared" si="9"/>
        <v>0.33333333333333298</v>
      </c>
      <c r="BR24" s="36">
        <f t="shared" si="9"/>
        <v>0.35416666666666702</v>
      </c>
      <c r="BS24" s="36">
        <f t="shared" si="9"/>
        <v>0.375</v>
      </c>
      <c r="BT24" s="36">
        <f t="shared" si="9"/>
        <v>0.39583333333333398</v>
      </c>
      <c r="BU24" s="36">
        <f t="shared" si="9"/>
        <v>0.41666666666666702</v>
      </c>
      <c r="BV24" s="36">
        <f t="shared" si="9"/>
        <v>0.4375</v>
      </c>
      <c r="BW24" s="36">
        <f t="shared" si="9"/>
        <v>0.45833333333333398</v>
      </c>
      <c r="BX24" s="36">
        <f t="shared" si="9"/>
        <v>0.47916666666666702</v>
      </c>
      <c r="BY24" s="36">
        <f t="shared" si="9"/>
        <v>0.5</v>
      </c>
      <c r="BZ24" s="36">
        <f t="shared" si="9"/>
        <v>0.52083333333333304</v>
      </c>
      <c r="CA24" s="36">
        <f t="shared" si="9"/>
        <v>0.54166666666666696</v>
      </c>
      <c r="CB24" s="36">
        <f t="shared" si="9"/>
        <v>0.5625</v>
      </c>
      <c r="CC24" s="36">
        <f t="shared" si="9"/>
        <v>0.58333333333333304</v>
      </c>
      <c r="CD24" s="36">
        <f t="shared" si="9"/>
        <v>0.60416666666666696</v>
      </c>
      <c r="CE24" s="36">
        <f t="shared" si="9"/>
        <v>0.625</v>
      </c>
      <c r="CF24" s="36">
        <f t="shared" si="9"/>
        <v>0.64583333333333304</v>
      </c>
      <c r="CG24" s="36">
        <f t="shared" si="9"/>
        <v>0.66666666666666696</v>
      </c>
      <c r="CH24" s="36">
        <f t="shared" si="9"/>
        <v>0.6875</v>
      </c>
      <c r="CI24" s="36">
        <f t="shared" si="9"/>
        <v>0.70833333333333304</v>
      </c>
      <c r="CJ24" s="36">
        <f t="shared" si="9"/>
        <v>0.72916666666666696</v>
      </c>
      <c r="CK24" s="36">
        <f t="shared" si="9"/>
        <v>0.75</v>
      </c>
      <c r="CL24" s="36">
        <f t="shared" si="9"/>
        <v>0.77083333333333304</v>
      </c>
      <c r="CM24" s="36">
        <f t="shared" si="9"/>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6"/>
        <v>-</v>
      </c>
      <c r="AK25" s="10" t="str">
        <f t="shared" si="7"/>
        <v>-</v>
      </c>
      <c r="AL25" s="10" t="str">
        <f t="shared" si="7"/>
        <v>-</v>
      </c>
      <c r="AM25" s="10" t="str">
        <f t="shared" si="7"/>
        <v>-</v>
      </c>
      <c r="AN25" s="10" t="str">
        <f t="shared" si="7"/>
        <v>-</v>
      </c>
      <c r="AO25" s="10" t="str">
        <f t="shared" si="7"/>
        <v>-</v>
      </c>
      <c r="AP25" s="10" t="str">
        <f t="shared" si="7"/>
        <v>-</v>
      </c>
      <c r="AQ25" s="10" t="str">
        <f t="shared" si="7"/>
        <v>-</v>
      </c>
      <c r="AR25" s="10" t="str">
        <f t="shared" si="7"/>
        <v>-</v>
      </c>
      <c r="AS25" s="10" t="str">
        <f t="shared" si="7"/>
        <v>-</v>
      </c>
      <c r="AT25" s="10" t="str">
        <f t="shared" si="7"/>
        <v>-</v>
      </c>
      <c r="AU25" s="10" t="str">
        <f t="shared" si="7"/>
        <v>-</v>
      </c>
      <c r="AV25" s="10" t="str">
        <f t="shared" si="7"/>
        <v>-</v>
      </c>
      <c r="AW25" s="10" t="str">
        <f t="shared" si="7"/>
        <v>-</v>
      </c>
      <c r="AX25" s="10" t="str">
        <f t="shared" si="7"/>
        <v>-</v>
      </c>
      <c r="AY25" s="10" t="str">
        <f t="shared" si="7"/>
        <v>-</v>
      </c>
      <c r="AZ25" s="10" t="str">
        <f t="shared" si="7"/>
        <v>-</v>
      </c>
      <c r="BA25" s="10" t="str">
        <f t="shared" si="7"/>
        <v>-</v>
      </c>
      <c r="BB25" s="10" t="str">
        <f t="shared" si="7"/>
        <v>-</v>
      </c>
      <c r="BC25" s="10" t="str">
        <f t="shared" si="7"/>
        <v>-</v>
      </c>
      <c r="BD25" s="10" t="str">
        <f t="shared" si="7"/>
        <v>-</v>
      </c>
      <c r="BE25" s="10" t="str">
        <f t="shared" si="7"/>
        <v>-</v>
      </c>
      <c r="BF25" s="10" t="str">
        <f t="shared" si="7"/>
        <v>-</v>
      </c>
      <c r="BG25" s="10" t="str">
        <f t="shared" si="7"/>
        <v>-</v>
      </c>
      <c r="BH25" s="10" t="str">
        <f t="shared" si="7"/>
        <v>-</v>
      </c>
      <c r="BI25" s="8"/>
      <c r="BJ25" s="36">
        <f t="shared" si="10"/>
        <v>0</v>
      </c>
      <c r="BK25" s="36">
        <f t="shared" si="8"/>
        <v>0</v>
      </c>
      <c r="BL25" s="36">
        <f t="shared" si="8"/>
        <v>0</v>
      </c>
      <c r="BM25" s="36">
        <f t="shared" si="8"/>
        <v>0</v>
      </c>
      <c r="BN25" s="36"/>
      <c r="BO25" s="36">
        <f t="shared" si="9"/>
        <v>0.29166666666666669</v>
      </c>
      <c r="BP25" s="36">
        <f t="shared" si="9"/>
        <v>0.3125</v>
      </c>
      <c r="BQ25" s="36">
        <f t="shared" si="9"/>
        <v>0.33333333333333298</v>
      </c>
      <c r="BR25" s="36">
        <f t="shared" si="9"/>
        <v>0.35416666666666702</v>
      </c>
      <c r="BS25" s="36">
        <f t="shared" si="9"/>
        <v>0.375</v>
      </c>
      <c r="BT25" s="36">
        <f t="shared" si="9"/>
        <v>0.39583333333333398</v>
      </c>
      <c r="BU25" s="36">
        <f t="shared" si="9"/>
        <v>0.41666666666666702</v>
      </c>
      <c r="BV25" s="36">
        <f t="shared" si="9"/>
        <v>0.4375</v>
      </c>
      <c r="BW25" s="36">
        <f t="shared" si="9"/>
        <v>0.45833333333333398</v>
      </c>
      <c r="BX25" s="36">
        <f t="shared" si="9"/>
        <v>0.47916666666666702</v>
      </c>
      <c r="BY25" s="36">
        <f t="shared" si="9"/>
        <v>0.5</v>
      </c>
      <c r="BZ25" s="36">
        <f t="shared" si="9"/>
        <v>0.52083333333333304</v>
      </c>
      <c r="CA25" s="36">
        <f t="shared" si="9"/>
        <v>0.54166666666666696</v>
      </c>
      <c r="CB25" s="36">
        <f t="shared" si="9"/>
        <v>0.5625</v>
      </c>
      <c r="CC25" s="36">
        <f t="shared" si="9"/>
        <v>0.58333333333333304</v>
      </c>
      <c r="CD25" s="36">
        <f t="shared" si="9"/>
        <v>0.60416666666666696</v>
      </c>
      <c r="CE25" s="36">
        <f t="shared" si="9"/>
        <v>0.625</v>
      </c>
      <c r="CF25" s="36">
        <f t="shared" si="9"/>
        <v>0.64583333333333304</v>
      </c>
      <c r="CG25" s="36">
        <f t="shared" si="9"/>
        <v>0.66666666666666696</v>
      </c>
      <c r="CH25" s="36">
        <f t="shared" si="9"/>
        <v>0.6875</v>
      </c>
      <c r="CI25" s="36">
        <f t="shared" si="9"/>
        <v>0.70833333333333304</v>
      </c>
      <c r="CJ25" s="36">
        <f t="shared" si="9"/>
        <v>0.72916666666666696</v>
      </c>
      <c r="CK25" s="36">
        <f t="shared" si="9"/>
        <v>0.75</v>
      </c>
      <c r="CL25" s="36">
        <f t="shared" si="9"/>
        <v>0.77083333333333304</v>
      </c>
      <c r="CM25" s="36">
        <f t="shared" si="9"/>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6"/>
        <v>-</v>
      </c>
      <c r="AK26" s="10" t="str">
        <f t="shared" si="7"/>
        <v>-</v>
      </c>
      <c r="AL26" s="10" t="str">
        <f t="shared" si="7"/>
        <v>-</v>
      </c>
      <c r="AM26" s="10" t="str">
        <f t="shared" si="7"/>
        <v>-</v>
      </c>
      <c r="AN26" s="10" t="str">
        <f t="shared" si="7"/>
        <v>-</v>
      </c>
      <c r="AO26" s="10" t="str">
        <f t="shared" si="7"/>
        <v>-</v>
      </c>
      <c r="AP26" s="10" t="str">
        <f t="shared" si="7"/>
        <v>-</v>
      </c>
      <c r="AQ26" s="10" t="str">
        <f t="shared" si="7"/>
        <v>-</v>
      </c>
      <c r="AR26" s="10" t="str">
        <f t="shared" si="7"/>
        <v>-</v>
      </c>
      <c r="AS26" s="10" t="str">
        <f t="shared" si="7"/>
        <v>-</v>
      </c>
      <c r="AT26" s="10" t="str">
        <f t="shared" si="7"/>
        <v>-</v>
      </c>
      <c r="AU26" s="10" t="str">
        <f t="shared" si="7"/>
        <v>-</v>
      </c>
      <c r="AV26" s="10" t="str">
        <f t="shared" si="7"/>
        <v>-</v>
      </c>
      <c r="AW26" s="10" t="str">
        <f t="shared" si="7"/>
        <v>-</v>
      </c>
      <c r="AX26" s="10" t="str">
        <f t="shared" si="7"/>
        <v>-</v>
      </c>
      <c r="AY26" s="10" t="str">
        <f t="shared" si="7"/>
        <v>-</v>
      </c>
      <c r="AZ26" s="10" t="str">
        <f t="shared" si="7"/>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8"/>
        <v>0</v>
      </c>
      <c r="BL26" s="36">
        <f t="shared" si="8"/>
        <v>0</v>
      </c>
      <c r="BM26" s="36">
        <f t="shared" si="8"/>
        <v>0</v>
      </c>
      <c r="BN26" s="36"/>
      <c r="BO26" s="36">
        <f t="shared" si="9"/>
        <v>0.29166666666666669</v>
      </c>
      <c r="BP26" s="36">
        <f t="shared" si="9"/>
        <v>0.3125</v>
      </c>
      <c r="BQ26" s="36">
        <f t="shared" si="9"/>
        <v>0.33333333333333298</v>
      </c>
      <c r="BR26" s="36">
        <f t="shared" si="9"/>
        <v>0.35416666666666702</v>
      </c>
      <c r="BS26" s="36">
        <f t="shared" si="9"/>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6"/>
        <v>-</v>
      </c>
      <c r="AK27" s="10" t="str">
        <f t="shared" ref="AK27:AY34" si="14">IF(AND(AND($BJ27&lt;=BP27,BP27&lt;$BK27),OR(BP27&lt;$BL27,$BM27&lt;=BP27)),"○","-")</f>
        <v>-</v>
      </c>
      <c r="AL27" s="10" t="str">
        <f t="shared" si="14"/>
        <v>-</v>
      </c>
      <c r="AM27" s="10" t="str">
        <f t="shared" si="14"/>
        <v>-</v>
      </c>
      <c r="AN27" s="10" t="str">
        <f t="shared" si="14"/>
        <v>-</v>
      </c>
      <c r="AO27" s="10" t="str">
        <f t="shared" si="14"/>
        <v>-</v>
      </c>
      <c r="AP27" s="10" t="str">
        <f t="shared" si="14"/>
        <v>-</v>
      </c>
      <c r="AQ27" s="10" t="str">
        <f t="shared" si="14"/>
        <v>-</v>
      </c>
      <c r="AR27" s="10" t="str">
        <f t="shared" si="14"/>
        <v>-</v>
      </c>
      <c r="AS27" s="10" t="str">
        <f t="shared" si="14"/>
        <v>-</v>
      </c>
      <c r="AT27" s="10" t="str">
        <f t="shared" si="14"/>
        <v>-</v>
      </c>
      <c r="AU27" s="10" t="str">
        <f t="shared" si="14"/>
        <v>-</v>
      </c>
      <c r="AV27" s="10" t="str">
        <f t="shared" si="14"/>
        <v>-</v>
      </c>
      <c r="AW27" s="10" t="str">
        <f t="shared" si="14"/>
        <v>-</v>
      </c>
      <c r="AX27" s="10" t="str">
        <f t="shared" si="14"/>
        <v>-</v>
      </c>
      <c r="AY27" s="10" t="str">
        <f t="shared" si="14"/>
        <v>-</v>
      </c>
      <c r="AZ27" s="10" t="str">
        <f t="shared" ref="AZ27:AZ34" si="15">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8"/>
        <v>0</v>
      </c>
      <c r="BL27" s="36">
        <f t="shared" si="8"/>
        <v>0</v>
      </c>
      <c r="BM27" s="36">
        <f t="shared" si="8"/>
        <v>0</v>
      </c>
      <c r="BN27" s="36"/>
      <c r="BO27" s="36">
        <f t="shared" ref="BO27:BS34" si="16">CO27</f>
        <v>0.29166666666666669</v>
      </c>
      <c r="BP27" s="36">
        <f t="shared" si="16"/>
        <v>0.3125</v>
      </c>
      <c r="BQ27" s="36">
        <f t="shared" si="16"/>
        <v>0.33333333333333298</v>
      </c>
      <c r="BR27" s="36">
        <f t="shared" si="16"/>
        <v>0.35416666666666702</v>
      </c>
      <c r="BS27" s="36">
        <f t="shared" si="16"/>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6"/>
        <v>-</v>
      </c>
      <c r="AK28" s="10" t="str">
        <f t="shared" si="14"/>
        <v>-</v>
      </c>
      <c r="AL28" s="10" t="str">
        <f t="shared" si="14"/>
        <v>-</v>
      </c>
      <c r="AM28" s="10" t="str">
        <f t="shared" si="14"/>
        <v>-</v>
      </c>
      <c r="AN28" s="10" t="str">
        <f t="shared" si="14"/>
        <v>-</v>
      </c>
      <c r="AO28" s="10" t="str">
        <f t="shared" si="14"/>
        <v>-</v>
      </c>
      <c r="AP28" s="10" t="str">
        <f t="shared" si="14"/>
        <v>-</v>
      </c>
      <c r="AQ28" s="10" t="str">
        <f t="shared" si="14"/>
        <v>-</v>
      </c>
      <c r="AR28" s="10" t="str">
        <f t="shared" si="14"/>
        <v>-</v>
      </c>
      <c r="AS28" s="10" t="str">
        <f t="shared" si="14"/>
        <v>-</v>
      </c>
      <c r="AT28" s="10" t="str">
        <f t="shared" si="14"/>
        <v>-</v>
      </c>
      <c r="AU28" s="10" t="str">
        <f t="shared" si="14"/>
        <v>-</v>
      </c>
      <c r="AV28" s="10" t="str">
        <f t="shared" si="14"/>
        <v>-</v>
      </c>
      <c r="AW28" s="10" t="str">
        <f t="shared" si="14"/>
        <v>-</v>
      </c>
      <c r="AX28" s="10" t="str">
        <f t="shared" si="14"/>
        <v>-</v>
      </c>
      <c r="AY28" s="10" t="str">
        <f t="shared" si="14"/>
        <v>-</v>
      </c>
      <c r="AZ28" s="10" t="str">
        <f t="shared" si="15"/>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8"/>
        <v>0</v>
      </c>
      <c r="BL28" s="36">
        <f t="shared" si="8"/>
        <v>0</v>
      </c>
      <c r="BM28" s="36">
        <f t="shared" si="8"/>
        <v>0</v>
      </c>
      <c r="BN28" s="36"/>
      <c r="BO28" s="36">
        <f t="shared" si="16"/>
        <v>0.29166666666666669</v>
      </c>
      <c r="BP28" s="36">
        <f t="shared" si="16"/>
        <v>0.3125</v>
      </c>
      <c r="BQ28" s="36">
        <f t="shared" si="16"/>
        <v>0.33333333333333298</v>
      </c>
      <c r="BR28" s="36">
        <f t="shared" si="16"/>
        <v>0.35416666666666702</v>
      </c>
      <c r="BS28" s="36">
        <f t="shared" si="16"/>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6"/>
        <v>-</v>
      </c>
      <c r="AK29" s="10" t="str">
        <f t="shared" si="14"/>
        <v>-</v>
      </c>
      <c r="AL29" s="10" t="str">
        <f t="shared" si="14"/>
        <v>-</v>
      </c>
      <c r="AM29" s="10" t="str">
        <f t="shared" si="14"/>
        <v>-</v>
      </c>
      <c r="AN29" s="10" t="str">
        <f t="shared" si="14"/>
        <v>-</v>
      </c>
      <c r="AO29" s="10" t="str">
        <f t="shared" si="14"/>
        <v>-</v>
      </c>
      <c r="AP29" s="10" t="str">
        <f t="shared" si="14"/>
        <v>-</v>
      </c>
      <c r="AQ29" s="10" t="str">
        <f t="shared" si="14"/>
        <v>-</v>
      </c>
      <c r="AR29" s="10" t="str">
        <f t="shared" si="14"/>
        <v>-</v>
      </c>
      <c r="AS29" s="10" t="str">
        <f t="shared" si="14"/>
        <v>-</v>
      </c>
      <c r="AT29" s="10" t="str">
        <f t="shared" si="14"/>
        <v>-</v>
      </c>
      <c r="AU29" s="10" t="str">
        <f t="shared" si="14"/>
        <v>-</v>
      </c>
      <c r="AV29" s="10" t="str">
        <f t="shared" si="14"/>
        <v>-</v>
      </c>
      <c r="AW29" s="10" t="str">
        <f t="shared" si="14"/>
        <v>-</v>
      </c>
      <c r="AX29" s="10" t="str">
        <f t="shared" si="14"/>
        <v>-</v>
      </c>
      <c r="AY29" s="10" t="str">
        <f t="shared" si="14"/>
        <v>-</v>
      </c>
      <c r="AZ29" s="10" t="str">
        <f t="shared" si="15"/>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E29</f>
        <v>0</v>
      </c>
      <c r="BK29" s="36">
        <f t="shared" si="8"/>
        <v>0</v>
      </c>
      <c r="BL29" s="36">
        <f t="shared" si="8"/>
        <v>0</v>
      </c>
      <c r="BM29" s="36">
        <f t="shared" si="8"/>
        <v>0</v>
      </c>
      <c r="BN29" s="36"/>
      <c r="BO29" s="36">
        <f t="shared" si="16"/>
        <v>0.29166666666666669</v>
      </c>
      <c r="BP29" s="36">
        <f t="shared" si="16"/>
        <v>0.3125</v>
      </c>
      <c r="BQ29" s="36">
        <f t="shared" si="16"/>
        <v>0.33333333333333298</v>
      </c>
      <c r="BR29" s="36">
        <f t="shared" si="16"/>
        <v>0.35416666666666702</v>
      </c>
      <c r="BS29" s="36">
        <f t="shared" si="16"/>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6"/>
        <v>-</v>
      </c>
      <c r="AK30" s="10" t="str">
        <f t="shared" si="14"/>
        <v>-</v>
      </c>
      <c r="AL30" s="10" t="str">
        <f t="shared" si="14"/>
        <v>-</v>
      </c>
      <c r="AM30" s="10" t="str">
        <f t="shared" si="14"/>
        <v>-</v>
      </c>
      <c r="AN30" s="10" t="str">
        <f t="shared" si="14"/>
        <v>-</v>
      </c>
      <c r="AO30" s="10" t="str">
        <f t="shared" si="14"/>
        <v>-</v>
      </c>
      <c r="AP30" s="10" t="str">
        <f t="shared" si="14"/>
        <v>-</v>
      </c>
      <c r="AQ30" s="10" t="str">
        <f t="shared" si="14"/>
        <v>-</v>
      </c>
      <c r="AR30" s="10" t="str">
        <f t="shared" si="14"/>
        <v>-</v>
      </c>
      <c r="AS30" s="10" t="str">
        <f t="shared" si="14"/>
        <v>-</v>
      </c>
      <c r="AT30" s="10" t="str">
        <f t="shared" si="14"/>
        <v>-</v>
      </c>
      <c r="AU30" s="10" t="str">
        <f t="shared" si="14"/>
        <v>-</v>
      </c>
      <c r="AV30" s="10" t="str">
        <f t="shared" si="14"/>
        <v>-</v>
      </c>
      <c r="AW30" s="10" t="str">
        <f t="shared" si="14"/>
        <v>-</v>
      </c>
      <c r="AX30" s="10" t="str">
        <f t="shared" si="14"/>
        <v>-</v>
      </c>
      <c r="AY30" s="10" t="str">
        <f t="shared" si="14"/>
        <v>-</v>
      </c>
      <c r="AZ30" s="10" t="str">
        <f t="shared" si="15"/>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8"/>
        <v>0</v>
      </c>
      <c r="BL30" s="36">
        <f t="shared" si="8"/>
        <v>0</v>
      </c>
      <c r="BM30" s="36">
        <f t="shared" si="8"/>
        <v>0</v>
      </c>
      <c r="BN30" s="36"/>
      <c r="BO30" s="36">
        <f t="shared" si="16"/>
        <v>0.29166666666666669</v>
      </c>
      <c r="BP30" s="36">
        <f t="shared" si="16"/>
        <v>0.3125</v>
      </c>
      <c r="BQ30" s="36">
        <f t="shared" si="16"/>
        <v>0.33333333333333298</v>
      </c>
      <c r="BR30" s="36">
        <f t="shared" si="16"/>
        <v>0.35416666666666702</v>
      </c>
      <c r="BS30" s="36">
        <f t="shared" si="16"/>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6"/>
        <v>-</v>
      </c>
      <c r="AK31" s="10" t="str">
        <f t="shared" si="14"/>
        <v>-</v>
      </c>
      <c r="AL31" s="10" t="str">
        <f t="shared" si="14"/>
        <v>-</v>
      </c>
      <c r="AM31" s="10" t="str">
        <f t="shared" si="14"/>
        <v>-</v>
      </c>
      <c r="AN31" s="10" t="str">
        <f t="shared" si="14"/>
        <v>-</v>
      </c>
      <c r="AO31" s="10" t="str">
        <f t="shared" si="14"/>
        <v>-</v>
      </c>
      <c r="AP31" s="10" t="str">
        <f t="shared" si="14"/>
        <v>-</v>
      </c>
      <c r="AQ31" s="10" t="str">
        <f t="shared" si="14"/>
        <v>-</v>
      </c>
      <c r="AR31" s="10" t="str">
        <f t="shared" si="14"/>
        <v>-</v>
      </c>
      <c r="AS31" s="10" t="str">
        <f t="shared" si="14"/>
        <v>-</v>
      </c>
      <c r="AT31" s="10" t="str">
        <f t="shared" si="14"/>
        <v>-</v>
      </c>
      <c r="AU31" s="10" t="str">
        <f t="shared" si="14"/>
        <v>-</v>
      </c>
      <c r="AV31" s="10" t="str">
        <f t="shared" si="14"/>
        <v>-</v>
      </c>
      <c r="AW31" s="10" t="str">
        <f t="shared" si="14"/>
        <v>-</v>
      </c>
      <c r="AX31" s="10" t="str">
        <f t="shared" si="14"/>
        <v>-</v>
      </c>
      <c r="AY31" s="10" t="str">
        <f t="shared" si="14"/>
        <v>-</v>
      </c>
      <c r="AZ31" s="10" t="str">
        <f t="shared" si="15"/>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E31</f>
        <v>0</v>
      </c>
      <c r="BK31" s="36">
        <f t="shared" si="8"/>
        <v>0</v>
      </c>
      <c r="BL31" s="36">
        <f t="shared" si="8"/>
        <v>0</v>
      </c>
      <c r="BM31" s="36">
        <f t="shared" si="8"/>
        <v>0</v>
      </c>
      <c r="BN31" s="36"/>
      <c r="BO31" s="36">
        <f t="shared" si="16"/>
        <v>0.29166666666666669</v>
      </c>
      <c r="BP31" s="36">
        <f t="shared" si="16"/>
        <v>0.3125</v>
      </c>
      <c r="BQ31" s="36">
        <f t="shared" si="16"/>
        <v>0.33333333333333298</v>
      </c>
      <c r="BR31" s="36">
        <f t="shared" si="16"/>
        <v>0.35416666666666702</v>
      </c>
      <c r="BS31" s="36">
        <f t="shared" si="16"/>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7">AJ32</f>
        <v>-</v>
      </c>
      <c r="J32" s="14" t="str">
        <f t="shared" si="17"/>
        <v>-</v>
      </c>
      <c r="K32" s="34" t="str">
        <f t="shared" si="17"/>
        <v>-</v>
      </c>
      <c r="L32" s="14" t="str">
        <f t="shared" si="17"/>
        <v>-</v>
      </c>
      <c r="M32" s="34" t="str">
        <f t="shared" si="17"/>
        <v>-</v>
      </c>
      <c r="N32" s="14" t="str">
        <f t="shared" si="17"/>
        <v>-</v>
      </c>
      <c r="O32" s="34" t="str">
        <f t="shared" si="17"/>
        <v>-</v>
      </c>
      <c r="P32" s="14" t="str">
        <f t="shared" si="17"/>
        <v>-</v>
      </c>
      <c r="Q32" s="34" t="str">
        <f t="shared" si="17"/>
        <v>-</v>
      </c>
      <c r="R32" s="14" t="str">
        <f t="shared" si="17"/>
        <v>-</v>
      </c>
      <c r="S32" s="34" t="str">
        <f t="shared" si="17"/>
        <v>-</v>
      </c>
      <c r="T32" s="14" t="str">
        <f t="shared" si="17"/>
        <v>-</v>
      </c>
      <c r="U32" s="34" t="str">
        <f t="shared" si="17"/>
        <v>-</v>
      </c>
      <c r="V32" s="14" t="str">
        <f t="shared" si="17"/>
        <v>-</v>
      </c>
      <c r="W32" s="34" t="str">
        <f t="shared" si="17"/>
        <v>-</v>
      </c>
      <c r="X32" s="14" t="str">
        <f>AY32</f>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6"/>
        <v>-</v>
      </c>
      <c r="AK32" s="10" t="str">
        <f t="shared" si="14"/>
        <v>-</v>
      </c>
      <c r="AL32" s="10" t="str">
        <f t="shared" si="14"/>
        <v>-</v>
      </c>
      <c r="AM32" s="10" t="str">
        <f t="shared" si="14"/>
        <v>-</v>
      </c>
      <c r="AN32" s="10" t="str">
        <f t="shared" si="14"/>
        <v>-</v>
      </c>
      <c r="AO32" s="10" t="str">
        <f t="shared" si="14"/>
        <v>-</v>
      </c>
      <c r="AP32" s="10" t="str">
        <f t="shared" si="14"/>
        <v>-</v>
      </c>
      <c r="AQ32" s="10" t="str">
        <f t="shared" si="14"/>
        <v>-</v>
      </c>
      <c r="AR32" s="10" t="str">
        <f t="shared" si="14"/>
        <v>-</v>
      </c>
      <c r="AS32" s="10" t="str">
        <f t="shared" si="14"/>
        <v>-</v>
      </c>
      <c r="AT32" s="10" t="str">
        <f t="shared" si="14"/>
        <v>-</v>
      </c>
      <c r="AU32" s="10" t="str">
        <f t="shared" si="14"/>
        <v>-</v>
      </c>
      <c r="AV32" s="10" t="str">
        <f t="shared" si="14"/>
        <v>-</v>
      </c>
      <c r="AW32" s="10" t="str">
        <f t="shared" si="14"/>
        <v>-</v>
      </c>
      <c r="AX32" s="10" t="str">
        <f t="shared" si="14"/>
        <v>-</v>
      </c>
      <c r="AY32" s="10" t="str">
        <f t="shared" si="14"/>
        <v>-</v>
      </c>
      <c r="AZ32" s="10" t="str">
        <f t="shared" si="15"/>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8"/>
        <v>0</v>
      </c>
      <c r="BL32" s="36">
        <f t="shared" si="8"/>
        <v>0</v>
      </c>
      <c r="BM32" s="36">
        <f t="shared" si="8"/>
        <v>0</v>
      </c>
      <c r="BN32" s="36"/>
      <c r="BO32" s="36">
        <f t="shared" si="16"/>
        <v>0.29166666666666669</v>
      </c>
      <c r="BP32" s="36">
        <f t="shared" si="16"/>
        <v>0.3125</v>
      </c>
      <c r="BQ32" s="36">
        <f t="shared" si="16"/>
        <v>0.33333333333333298</v>
      </c>
      <c r="BR32" s="36">
        <f t="shared" si="16"/>
        <v>0.35416666666666702</v>
      </c>
      <c r="BS32" s="36">
        <f t="shared" si="16"/>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7"/>
        <v>-</v>
      </c>
      <c r="J33" s="14" t="str">
        <f t="shared" si="17"/>
        <v>-</v>
      </c>
      <c r="K33" s="34" t="str">
        <f t="shared" si="17"/>
        <v>-</v>
      </c>
      <c r="L33" s="14" t="str">
        <f t="shared" si="17"/>
        <v>-</v>
      </c>
      <c r="M33" s="34" t="str">
        <f t="shared" si="17"/>
        <v>-</v>
      </c>
      <c r="N33" s="14" t="str">
        <f t="shared" si="17"/>
        <v>-</v>
      </c>
      <c r="O33" s="34" t="str">
        <f t="shared" si="17"/>
        <v>-</v>
      </c>
      <c r="P33" s="14" t="str">
        <f t="shared" si="17"/>
        <v>-</v>
      </c>
      <c r="Q33" s="34" t="str">
        <f t="shared" si="17"/>
        <v>-</v>
      </c>
      <c r="R33" s="14" t="str">
        <f t="shared" si="17"/>
        <v>-</v>
      </c>
      <c r="S33" s="34" t="str">
        <f t="shared" si="17"/>
        <v>-</v>
      </c>
      <c r="T33" s="14" t="str">
        <f t="shared" si="17"/>
        <v>-</v>
      </c>
      <c r="U33" s="34" t="str">
        <f t="shared" si="17"/>
        <v>-</v>
      </c>
      <c r="V33" s="14" t="str">
        <f t="shared" si="17"/>
        <v>-</v>
      </c>
      <c r="W33" s="34" t="str">
        <f t="shared" si="17"/>
        <v>-</v>
      </c>
      <c r="X33" s="14" t="str">
        <f>AY33</f>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6"/>
        <v>-</v>
      </c>
      <c r="AK33" s="10" t="str">
        <f t="shared" si="14"/>
        <v>-</v>
      </c>
      <c r="AL33" s="10" t="str">
        <f t="shared" si="14"/>
        <v>-</v>
      </c>
      <c r="AM33" s="10" t="str">
        <f t="shared" si="14"/>
        <v>-</v>
      </c>
      <c r="AN33" s="10" t="str">
        <f t="shared" si="14"/>
        <v>-</v>
      </c>
      <c r="AO33" s="10" t="str">
        <f t="shared" si="14"/>
        <v>-</v>
      </c>
      <c r="AP33" s="10" t="str">
        <f t="shared" si="14"/>
        <v>-</v>
      </c>
      <c r="AQ33" s="10" t="str">
        <f t="shared" si="14"/>
        <v>-</v>
      </c>
      <c r="AR33" s="10" t="str">
        <f t="shared" si="14"/>
        <v>-</v>
      </c>
      <c r="AS33" s="10" t="str">
        <f t="shared" si="14"/>
        <v>-</v>
      </c>
      <c r="AT33" s="10" t="str">
        <f t="shared" si="14"/>
        <v>-</v>
      </c>
      <c r="AU33" s="10" t="str">
        <f t="shared" si="14"/>
        <v>-</v>
      </c>
      <c r="AV33" s="10" t="str">
        <f t="shared" si="14"/>
        <v>-</v>
      </c>
      <c r="AW33" s="10" t="str">
        <f t="shared" si="14"/>
        <v>-</v>
      </c>
      <c r="AX33" s="10" t="str">
        <f t="shared" si="14"/>
        <v>-</v>
      </c>
      <c r="AY33" s="10" t="str">
        <f t="shared" si="14"/>
        <v>-</v>
      </c>
      <c r="AZ33" s="10" t="str">
        <f t="shared" si="15"/>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8"/>
        <v>0</v>
      </c>
      <c r="BL33" s="36">
        <f t="shared" si="8"/>
        <v>0</v>
      </c>
      <c r="BM33" s="36">
        <f t="shared" si="8"/>
        <v>0</v>
      </c>
      <c r="BN33" s="36"/>
      <c r="BO33" s="36">
        <f t="shared" si="16"/>
        <v>0.29166666666666669</v>
      </c>
      <c r="BP33" s="36">
        <f t="shared" si="16"/>
        <v>0.3125</v>
      </c>
      <c r="BQ33" s="36">
        <f t="shared" si="16"/>
        <v>0.33333333333333298</v>
      </c>
      <c r="BR33" s="36">
        <f t="shared" si="16"/>
        <v>0.35416666666666702</v>
      </c>
      <c r="BS33" s="36">
        <f t="shared" si="16"/>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7"/>
        <v>-</v>
      </c>
      <c r="J34" s="14" t="str">
        <f t="shared" si="17"/>
        <v>-</v>
      </c>
      <c r="K34" s="34" t="str">
        <f t="shared" si="17"/>
        <v>-</v>
      </c>
      <c r="L34" s="14" t="str">
        <f t="shared" si="17"/>
        <v>-</v>
      </c>
      <c r="M34" s="34" t="str">
        <f t="shared" si="17"/>
        <v>-</v>
      </c>
      <c r="N34" s="14" t="str">
        <f t="shared" si="17"/>
        <v>-</v>
      </c>
      <c r="O34" s="34" t="str">
        <f t="shared" si="17"/>
        <v>-</v>
      </c>
      <c r="P34" s="14" t="str">
        <f t="shared" si="17"/>
        <v>-</v>
      </c>
      <c r="Q34" s="34" t="str">
        <f t="shared" si="17"/>
        <v>-</v>
      </c>
      <c r="R34" s="14" t="str">
        <f t="shared" si="17"/>
        <v>-</v>
      </c>
      <c r="S34" s="34" t="str">
        <f t="shared" si="17"/>
        <v>-</v>
      </c>
      <c r="T34" s="14" t="str">
        <f t="shared" si="17"/>
        <v>-</v>
      </c>
      <c r="U34" s="34" t="str">
        <f t="shared" si="17"/>
        <v>-</v>
      </c>
      <c r="V34" s="14" t="str">
        <f t="shared" si="17"/>
        <v>-</v>
      </c>
      <c r="W34" s="34" t="str">
        <f t="shared" si="17"/>
        <v>-</v>
      </c>
      <c r="X34" s="14" t="str">
        <f>AY34</f>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6"/>
        <v>-</v>
      </c>
      <c r="AK34" s="10" t="str">
        <f t="shared" si="14"/>
        <v>-</v>
      </c>
      <c r="AL34" s="10" t="str">
        <f t="shared" si="14"/>
        <v>-</v>
      </c>
      <c r="AM34" s="10" t="str">
        <f t="shared" si="14"/>
        <v>-</v>
      </c>
      <c r="AN34" s="10" t="str">
        <f t="shared" si="14"/>
        <v>-</v>
      </c>
      <c r="AO34" s="10" t="str">
        <f t="shared" si="14"/>
        <v>-</v>
      </c>
      <c r="AP34" s="10" t="str">
        <f t="shared" si="14"/>
        <v>-</v>
      </c>
      <c r="AQ34" s="10" t="str">
        <f t="shared" si="14"/>
        <v>-</v>
      </c>
      <c r="AR34" s="10" t="str">
        <f t="shared" si="14"/>
        <v>-</v>
      </c>
      <c r="AS34" s="10" t="str">
        <f t="shared" si="14"/>
        <v>-</v>
      </c>
      <c r="AT34" s="10" t="str">
        <f t="shared" si="14"/>
        <v>-</v>
      </c>
      <c r="AU34" s="10" t="str">
        <f t="shared" si="14"/>
        <v>-</v>
      </c>
      <c r="AV34" s="10" t="str">
        <f t="shared" si="14"/>
        <v>-</v>
      </c>
      <c r="AW34" s="10" t="str">
        <f t="shared" si="14"/>
        <v>-</v>
      </c>
      <c r="AX34" s="10" t="str">
        <f t="shared" si="14"/>
        <v>-</v>
      </c>
      <c r="AY34" s="10" t="str">
        <f t="shared" si="14"/>
        <v>-</v>
      </c>
      <c r="AZ34" s="10" t="str">
        <f t="shared" si="15"/>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8"/>
        <v>0</v>
      </c>
      <c r="BL34" s="36">
        <f t="shared" si="8"/>
        <v>0</v>
      </c>
      <c r="BM34" s="36">
        <f t="shared" si="8"/>
        <v>0</v>
      </c>
      <c r="BN34" s="36"/>
      <c r="BO34" s="36">
        <f t="shared" si="16"/>
        <v>0.29166666666666669</v>
      </c>
      <c r="BP34" s="36">
        <f t="shared" si="16"/>
        <v>0.3125</v>
      </c>
      <c r="BQ34" s="36">
        <f t="shared" si="16"/>
        <v>0.33333333333333298</v>
      </c>
      <c r="BR34" s="36">
        <f t="shared" si="16"/>
        <v>0.35416666666666702</v>
      </c>
      <c r="BS34" s="36">
        <f t="shared" si="16"/>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14" t="s">
        <v>156</v>
      </c>
      <c r="D35" s="420"/>
      <c r="E35" s="420"/>
      <c r="F35" s="415"/>
      <c r="G35" s="414">
        <f>COUNTA(D16:D34)</f>
        <v>4</v>
      </c>
      <c r="H35" s="415"/>
      <c r="I35" s="41">
        <f t="shared" si="17"/>
        <v>0</v>
      </c>
      <c r="J35" s="42">
        <f t="shared" si="17"/>
        <v>1</v>
      </c>
      <c r="K35" s="41">
        <f t="shared" si="17"/>
        <v>3</v>
      </c>
      <c r="L35" s="42">
        <f t="shared" si="17"/>
        <v>4</v>
      </c>
      <c r="M35" s="41">
        <f t="shared" si="17"/>
        <v>4</v>
      </c>
      <c r="N35" s="42">
        <f t="shared" si="17"/>
        <v>4</v>
      </c>
      <c r="O35" s="41">
        <f t="shared" si="17"/>
        <v>4</v>
      </c>
      <c r="P35" s="42">
        <f t="shared" si="17"/>
        <v>4</v>
      </c>
      <c r="Q35" s="41">
        <f t="shared" si="17"/>
        <v>4</v>
      </c>
      <c r="R35" s="42">
        <f t="shared" si="17"/>
        <v>4</v>
      </c>
      <c r="S35" s="41">
        <f t="shared" si="17"/>
        <v>4</v>
      </c>
      <c r="T35" s="42">
        <f>AU35</f>
        <v>4</v>
      </c>
      <c r="U35" s="41">
        <f t="shared" si="17"/>
        <v>4</v>
      </c>
      <c r="V35" s="42">
        <f t="shared" si="17"/>
        <v>4</v>
      </c>
      <c r="W35" s="41">
        <f t="shared" si="17"/>
        <v>4</v>
      </c>
      <c r="X35" s="42">
        <f>AY35</f>
        <v>4</v>
      </c>
      <c r="Y35" s="41">
        <f t="shared" ref="Y35:AG35" si="18">AZ35</f>
        <v>4</v>
      </c>
      <c r="Z35" s="42">
        <f t="shared" si="18"/>
        <v>0</v>
      </c>
      <c r="AA35" s="41">
        <f t="shared" si="18"/>
        <v>0</v>
      </c>
      <c r="AB35" s="42">
        <f t="shared" si="18"/>
        <v>0</v>
      </c>
      <c r="AC35" s="41">
        <f t="shared" si="18"/>
        <v>0</v>
      </c>
      <c r="AD35" s="42">
        <f t="shared" si="18"/>
        <v>0</v>
      </c>
      <c r="AE35" s="41">
        <f t="shared" si="18"/>
        <v>0</v>
      </c>
      <c r="AF35" s="42">
        <f t="shared" si="18"/>
        <v>0</v>
      </c>
      <c r="AG35" s="43">
        <f t="shared" si="18"/>
        <v>0</v>
      </c>
      <c r="AH35" s="44"/>
      <c r="AJ35" s="45">
        <f>COUNTIF(AJ16:AJ34,"○")</f>
        <v>0</v>
      </c>
      <c r="AK35" s="45">
        <f t="shared" ref="AK35:BH35" si="19">COUNTIF(AK16:AK34,"○")</f>
        <v>1</v>
      </c>
      <c r="AL35" s="45">
        <f t="shared" si="19"/>
        <v>3</v>
      </c>
      <c r="AM35" s="45">
        <f t="shared" si="19"/>
        <v>4</v>
      </c>
      <c r="AN35" s="45">
        <f t="shared" si="19"/>
        <v>4</v>
      </c>
      <c r="AO35" s="45">
        <f t="shared" si="19"/>
        <v>4</v>
      </c>
      <c r="AP35" s="45">
        <f t="shared" si="19"/>
        <v>4</v>
      </c>
      <c r="AQ35" s="45">
        <f t="shared" si="19"/>
        <v>4</v>
      </c>
      <c r="AR35" s="45">
        <f t="shared" si="19"/>
        <v>4</v>
      </c>
      <c r="AS35" s="45">
        <f t="shared" si="19"/>
        <v>4</v>
      </c>
      <c r="AT35" s="45">
        <f t="shared" si="19"/>
        <v>4</v>
      </c>
      <c r="AU35" s="45">
        <f t="shared" si="19"/>
        <v>4</v>
      </c>
      <c r="AV35" s="45">
        <f t="shared" si="19"/>
        <v>4</v>
      </c>
      <c r="AW35" s="45">
        <f t="shared" si="19"/>
        <v>4</v>
      </c>
      <c r="AX35" s="45">
        <f t="shared" si="19"/>
        <v>4</v>
      </c>
      <c r="AY35" s="45">
        <f t="shared" si="19"/>
        <v>4</v>
      </c>
      <c r="AZ35" s="45">
        <f t="shared" si="19"/>
        <v>4</v>
      </c>
      <c r="BA35" s="45">
        <f t="shared" si="19"/>
        <v>0</v>
      </c>
      <c r="BB35" s="45">
        <f t="shared" si="19"/>
        <v>0</v>
      </c>
      <c r="BC35" s="45">
        <f t="shared" si="19"/>
        <v>0</v>
      </c>
      <c r="BD35" s="45">
        <f t="shared" si="19"/>
        <v>0</v>
      </c>
      <c r="BE35" s="45">
        <f t="shared" si="19"/>
        <v>0</v>
      </c>
      <c r="BF35" s="45">
        <f t="shared" si="19"/>
        <v>0</v>
      </c>
      <c r="BG35" s="45">
        <f t="shared" si="19"/>
        <v>0</v>
      </c>
      <c r="BH35" s="45">
        <f t="shared" si="19"/>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157</v>
      </c>
      <c r="D36" s="10" t="s">
        <v>148</v>
      </c>
      <c r="E36" s="29" t="s">
        <v>149</v>
      </c>
      <c r="F36" s="30" t="s">
        <v>150</v>
      </c>
      <c r="G36" s="416" t="s">
        <v>151</v>
      </c>
      <c r="H36" s="417"/>
      <c r="I36" s="405">
        <v>0.29166666666666669</v>
      </c>
      <c r="J36" s="418"/>
      <c r="K36" s="405">
        <v>0.33333333333333298</v>
      </c>
      <c r="L36" s="418"/>
      <c r="M36" s="405">
        <v>0.375</v>
      </c>
      <c r="N36" s="418"/>
      <c r="O36" s="405">
        <v>0.41666666666666702</v>
      </c>
      <c r="P36" s="418"/>
      <c r="Q36" s="405">
        <v>0.45833333333333298</v>
      </c>
      <c r="R36" s="418"/>
      <c r="S36" s="405">
        <v>0.5</v>
      </c>
      <c r="T36" s="418"/>
      <c r="U36" s="405">
        <v>0.54166666666666696</v>
      </c>
      <c r="V36" s="418"/>
      <c r="W36" s="405">
        <v>0.58333333333333304</v>
      </c>
      <c r="X36" s="418"/>
      <c r="Y36" s="405">
        <v>0.625</v>
      </c>
      <c r="Z36" s="418"/>
      <c r="AA36" s="405">
        <v>0.66666666666666696</v>
      </c>
      <c r="AB36" s="418"/>
      <c r="AC36" s="405">
        <v>0.70833333333333304</v>
      </c>
      <c r="AD36" s="418"/>
      <c r="AE36" s="4">
        <v>0.75</v>
      </c>
      <c r="AF36" s="2"/>
      <c r="AG36" s="7">
        <v>0.79166666666666663</v>
      </c>
      <c r="AH36" s="67" t="s">
        <v>152</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0">AJ37</f>
        <v>-</v>
      </c>
      <c r="J37" s="14" t="str">
        <f t="shared" si="20"/>
        <v>-</v>
      </c>
      <c r="K37" s="34" t="str">
        <f t="shared" si="20"/>
        <v>-</v>
      </c>
      <c r="L37" s="14" t="str">
        <f t="shared" si="20"/>
        <v>-</v>
      </c>
      <c r="M37" s="34" t="str">
        <f t="shared" si="20"/>
        <v>-</v>
      </c>
      <c r="N37" s="14" t="str">
        <f t="shared" si="20"/>
        <v>-</v>
      </c>
      <c r="O37" s="34" t="str">
        <f t="shared" si="20"/>
        <v>-</v>
      </c>
      <c r="P37" s="14" t="str">
        <f t="shared" si="20"/>
        <v>-</v>
      </c>
      <c r="Q37" s="34" t="str">
        <f t="shared" si="20"/>
        <v>-</v>
      </c>
      <c r="R37" s="14" t="str">
        <f t="shared" si="20"/>
        <v>-</v>
      </c>
      <c r="S37" s="34" t="str">
        <f t="shared" si="20"/>
        <v>-</v>
      </c>
      <c r="T37" s="14" t="str">
        <f t="shared" si="20"/>
        <v>-</v>
      </c>
      <c r="U37" s="34" t="str">
        <f t="shared" si="20"/>
        <v>-</v>
      </c>
      <c r="V37" s="14" t="str">
        <f t="shared" si="20"/>
        <v>-</v>
      </c>
      <c r="W37" s="34" t="str">
        <f t="shared" si="20"/>
        <v>-</v>
      </c>
      <c r="X37" s="14" t="str">
        <f t="shared" si="20"/>
        <v>-</v>
      </c>
      <c r="Y37" s="34" t="str">
        <f t="shared" si="20"/>
        <v>-</v>
      </c>
      <c r="Z37" s="14" t="str">
        <f t="shared" si="20"/>
        <v>-</v>
      </c>
      <c r="AA37" s="34" t="str">
        <f t="shared" si="20"/>
        <v>-</v>
      </c>
      <c r="AB37" s="14" t="str">
        <f t="shared" si="20"/>
        <v>-</v>
      </c>
      <c r="AC37" s="34" t="str">
        <f t="shared" si="20"/>
        <v>-</v>
      </c>
      <c r="AD37" s="14" t="str">
        <f t="shared" si="20"/>
        <v>-</v>
      </c>
      <c r="AE37" s="34" t="str">
        <f t="shared" si="20"/>
        <v>-</v>
      </c>
      <c r="AF37" s="14" t="str">
        <f t="shared" si="20"/>
        <v>-</v>
      </c>
      <c r="AG37" s="16" t="str">
        <f t="shared" si="20"/>
        <v>-</v>
      </c>
      <c r="AH37" s="35">
        <f>BK37-BJ37-(BM37-BL37)</f>
        <v>0</v>
      </c>
      <c r="AJ37" s="10" t="str">
        <f>IF(AND(AND($BJ37&lt;=BO37,BO37&lt;$BK37),OR(BO37&lt;$BL37,$BM37&lt;=BO37)),"○","-")</f>
        <v>-</v>
      </c>
      <c r="AK37" s="10" t="str">
        <f t="shared" ref="AK37:AQ37" si="21">IF(AND(AND($BJ37&lt;=BP37,BP37&lt;$BK37),OR(BP37&lt;$BL37,$BM37&lt;=BP37)),"○","-")</f>
        <v>-</v>
      </c>
      <c r="AL37" s="10" t="str">
        <f t="shared" si="21"/>
        <v>-</v>
      </c>
      <c r="AM37" s="10" t="str">
        <f t="shared" si="21"/>
        <v>-</v>
      </c>
      <c r="AN37" s="10" t="str">
        <f t="shared" si="21"/>
        <v>-</v>
      </c>
      <c r="AO37" s="10" t="str">
        <f t="shared" si="21"/>
        <v>-</v>
      </c>
      <c r="AP37" s="10" t="str">
        <f t="shared" si="21"/>
        <v>-</v>
      </c>
      <c r="AQ37" s="10" t="str">
        <f t="shared" si="21"/>
        <v>-</v>
      </c>
      <c r="AR37" s="10" t="str">
        <f>IF(AND(AND($BJ37&lt;=BW37,BW37&lt;$BK37),OR(BW37&lt;$BL37,$BM37&lt;=BW37)),"○","-")</f>
        <v>-</v>
      </c>
      <c r="AS37" s="10" t="str">
        <f t="shared" ref="AS37:BH37" si="22">IF(AND(AND($BJ37&lt;=BX37,BX37&lt;$BK37),OR(BX37&lt;$BL37,$BM37&lt;=BX37)),"○","-")</f>
        <v>-</v>
      </c>
      <c r="AT37" s="10" t="str">
        <f t="shared" si="22"/>
        <v>-</v>
      </c>
      <c r="AU37" s="10" t="str">
        <f t="shared" si="22"/>
        <v>-</v>
      </c>
      <c r="AV37" s="10" t="str">
        <f t="shared" si="22"/>
        <v>-</v>
      </c>
      <c r="AW37" s="10" t="str">
        <f t="shared" si="22"/>
        <v>-</v>
      </c>
      <c r="AX37" s="10" t="str">
        <f t="shared" si="22"/>
        <v>-</v>
      </c>
      <c r="AY37" s="10" t="str">
        <f t="shared" si="22"/>
        <v>-</v>
      </c>
      <c r="AZ37" s="10" t="str">
        <f t="shared" si="22"/>
        <v>-</v>
      </c>
      <c r="BA37" s="10" t="str">
        <f t="shared" si="22"/>
        <v>-</v>
      </c>
      <c r="BB37" s="10" t="str">
        <f t="shared" si="22"/>
        <v>-</v>
      </c>
      <c r="BC37" s="10" t="str">
        <f t="shared" si="22"/>
        <v>-</v>
      </c>
      <c r="BD37" s="10" t="str">
        <f t="shared" si="22"/>
        <v>-</v>
      </c>
      <c r="BE37" s="10" t="str">
        <f t="shared" si="22"/>
        <v>-</v>
      </c>
      <c r="BF37" s="10" t="str">
        <f t="shared" si="22"/>
        <v>-</v>
      </c>
      <c r="BG37" s="10" t="str">
        <f t="shared" si="22"/>
        <v>-</v>
      </c>
      <c r="BH37" s="10" t="str">
        <f t="shared" si="22"/>
        <v>-</v>
      </c>
      <c r="BI37" s="8"/>
      <c r="BJ37" s="36">
        <f>E37</f>
        <v>0</v>
      </c>
      <c r="BK37" s="36">
        <f>F37</f>
        <v>0</v>
      </c>
      <c r="BL37" s="36">
        <f>G37</f>
        <v>0</v>
      </c>
      <c r="BM37" s="36">
        <f>H37</f>
        <v>0</v>
      </c>
      <c r="BN37" s="36"/>
      <c r="BO37" s="36">
        <f t="shared" ref="BO37:CM37" si="23">CO37</f>
        <v>0.29166666666666669</v>
      </c>
      <c r="BP37" s="36">
        <f t="shared" si="23"/>
        <v>0.3125</v>
      </c>
      <c r="BQ37" s="36">
        <f t="shared" si="23"/>
        <v>0.33333333333333298</v>
      </c>
      <c r="BR37" s="36">
        <f t="shared" si="23"/>
        <v>0.35416666666666702</v>
      </c>
      <c r="BS37" s="36">
        <f t="shared" si="23"/>
        <v>0.375</v>
      </c>
      <c r="BT37" s="36">
        <f t="shared" si="23"/>
        <v>0.39583333333333398</v>
      </c>
      <c r="BU37" s="36">
        <f t="shared" si="23"/>
        <v>0.41666666666666702</v>
      </c>
      <c r="BV37" s="36">
        <f t="shared" si="23"/>
        <v>0.4375</v>
      </c>
      <c r="BW37" s="36">
        <f t="shared" si="23"/>
        <v>0.45833333333333398</v>
      </c>
      <c r="BX37" s="36">
        <f t="shared" si="23"/>
        <v>0.47916666666666702</v>
      </c>
      <c r="BY37" s="36">
        <f t="shared" si="23"/>
        <v>0.5</v>
      </c>
      <c r="BZ37" s="36">
        <f t="shared" si="23"/>
        <v>0.52083333333333304</v>
      </c>
      <c r="CA37" s="36">
        <f t="shared" si="23"/>
        <v>0.54166666666666696</v>
      </c>
      <c r="CB37" s="36">
        <f t="shared" si="23"/>
        <v>0.5625</v>
      </c>
      <c r="CC37" s="36">
        <f t="shared" si="23"/>
        <v>0.58333333333333304</v>
      </c>
      <c r="CD37" s="36">
        <f t="shared" si="23"/>
        <v>0.60416666666666696</v>
      </c>
      <c r="CE37" s="36">
        <f t="shared" si="23"/>
        <v>0.625</v>
      </c>
      <c r="CF37" s="36">
        <f t="shared" si="23"/>
        <v>0.64583333333333304</v>
      </c>
      <c r="CG37" s="36">
        <f t="shared" si="23"/>
        <v>0.66666666666666696</v>
      </c>
      <c r="CH37" s="36">
        <f t="shared" si="23"/>
        <v>0.6875</v>
      </c>
      <c r="CI37" s="36">
        <f t="shared" si="23"/>
        <v>0.70833333333333304</v>
      </c>
      <c r="CJ37" s="36">
        <f t="shared" si="23"/>
        <v>0.72916666666666696</v>
      </c>
      <c r="CK37" s="36">
        <f t="shared" si="23"/>
        <v>0.75</v>
      </c>
      <c r="CL37" s="36">
        <f t="shared" si="23"/>
        <v>0.77083333333333304</v>
      </c>
      <c r="CM37" s="36">
        <f t="shared" si="23"/>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14" t="s">
        <v>156</v>
      </c>
      <c r="D38" s="420"/>
      <c r="E38" s="420"/>
      <c r="F38" s="415"/>
      <c r="G38" s="414">
        <f>COUNTA(D37:D37)</f>
        <v>0</v>
      </c>
      <c r="H38" s="415"/>
      <c r="I38" s="41">
        <f>AJ38</f>
        <v>0</v>
      </c>
      <c r="J38" s="42">
        <f t="shared" si="20"/>
        <v>0</v>
      </c>
      <c r="K38" s="41">
        <f t="shared" si="20"/>
        <v>0</v>
      </c>
      <c r="L38" s="42">
        <f t="shared" si="20"/>
        <v>0</v>
      </c>
      <c r="M38" s="41">
        <f t="shared" si="20"/>
        <v>0</v>
      </c>
      <c r="N38" s="42">
        <f t="shared" si="20"/>
        <v>0</v>
      </c>
      <c r="O38" s="41">
        <f t="shared" si="20"/>
        <v>0</v>
      </c>
      <c r="P38" s="42">
        <f t="shared" si="20"/>
        <v>0</v>
      </c>
      <c r="Q38" s="41">
        <f t="shared" si="20"/>
        <v>0</v>
      </c>
      <c r="R38" s="42">
        <f t="shared" si="20"/>
        <v>0</v>
      </c>
      <c r="S38" s="41">
        <f>AT38</f>
        <v>0</v>
      </c>
      <c r="T38" s="42">
        <f t="shared" si="20"/>
        <v>0</v>
      </c>
      <c r="U38" s="41">
        <f t="shared" si="20"/>
        <v>0</v>
      </c>
      <c r="V38" s="42">
        <f t="shared" si="20"/>
        <v>0</v>
      </c>
      <c r="W38" s="41">
        <f t="shared" si="20"/>
        <v>0</v>
      </c>
      <c r="X38" s="42">
        <f t="shared" si="20"/>
        <v>0</v>
      </c>
      <c r="Y38" s="41">
        <f t="shared" si="20"/>
        <v>0</v>
      </c>
      <c r="Z38" s="42">
        <f t="shared" si="20"/>
        <v>0</v>
      </c>
      <c r="AA38" s="41">
        <f t="shared" si="20"/>
        <v>0</v>
      </c>
      <c r="AB38" s="42">
        <f t="shared" si="20"/>
        <v>0</v>
      </c>
      <c r="AC38" s="41">
        <f t="shared" si="20"/>
        <v>0</v>
      </c>
      <c r="AD38" s="42">
        <f t="shared" si="20"/>
        <v>0</v>
      </c>
      <c r="AE38" s="41">
        <f t="shared" si="20"/>
        <v>0</v>
      </c>
      <c r="AF38" s="42">
        <f t="shared" si="20"/>
        <v>0</v>
      </c>
      <c r="AG38" s="43">
        <f t="shared" si="20"/>
        <v>0</v>
      </c>
      <c r="AH38" s="44"/>
      <c r="AJ38" s="45">
        <f t="shared" ref="AJ38:BH38" si="24">COUNTIF(AJ37:AJ37,"○")</f>
        <v>0</v>
      </c>
      <c r="AK38" s="45">
        <f t="shared" si="24"/>
        <v>0</v>
      </c>
      <c r="AL38" s="45">
        <f t="shared" si="24"/>
        <v>0</v>
      </c>
      <c r="AM38" s="45">
        <f t="shared" si="24"/>
        <v>0</v>
      </c>
      <c r="AN38" s="45">
        <f t="shared" si="24"/>
        <v>0</v>
      </c>
      <c r="AO38" s="45">
        <f t="shared" si="24"/>
        <v>0</v>
      </c>
      <c r="AP38" s="45">
        <f t="shared" si="24"/>
        <v>0</v>
      </c>
      <c r="AQ38" s="45">
        <f t="shared" si="24"/>
        <v>0</v>
      </c>
      <c r="AR38" s="45">
        <f t="shared" si="24"/>
        <v>0</v>
      </c>
      <c r="AS38" s="45">
        <f t="shared" si="24"/>
        <v>0</v>
      </c>
      <c r="AT38" s="45">
        <f t="shared" si="24"/>
        <v>0</v>
      </c>
      <c r="AU38" s="45">
        <f t="shared" si="24"/>
        <v>0</v>
      </c>
      <c r="AV38" s="45">
        <f t="shared" si="24"/>
        <v>0</v>
      </c>
      <c r="AW38" s="45">
        <f t="shared" si="24"/>
        <v>0</v>
      </c>
      <c r="AX38" s="45">
        <f t="shared" si="24"/>
        <v>0</v>
      </c>
      <c r="AY38" s="45">
        <f t="shared" si="24"/>
        <v>0</v>
      </c>
      <c r="AZ38" s="45">
        <f t="shared" si="24"/>
        <v>0</v>
      </c>
      <c r="BA38" s="45">
        <f t="shared" si="24"/>
        <v>0</v>
      </c>
      <c r="BB38" s="45">
        <f t="shared" si="24"/>
        <v>0</v>
      </c>
      <c r="BC38" s="45">
        <f t="shared" si="24"/>
        <v>0</v>
      </c>
      <c r="BD38" s="45">
        <f t="shared" si="24"/>
        <v>0</v>
      </c>
      <c r="BE38" s="45">
        <f t="shared" si="24"/>
        <v>0</v>
      </c>
      <c r="BF38" s="45">
        <f t="shared" si="24"/>
        <v>0</v>
      </c>
      <c r="BG38" s="45">
        <f t="shared" si="24"/>
        <v>0</v>
      </c>
      <c r="BH38" s="45">
        <f t="shared" si="24"/>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158</v>
      </c>
      <c r="C39" s="28" t="s">
        <v>159</v>
      </c>
      <c r="D39" s="10" t="s">
        <v>148</v>
      </c>
      <c r="E39" s="29" t="s">
        <v>149</v>
      </c>
      <c r="F39" s="30" t="s">
        <v>150</v>
      </c>
      <c r="G39" s="416" t="s">
        <v>151</v>
      </c>
      <c r="H39" s="417"/>
      <c r="I39" s="405">
        <v>0.29166666666666669</v>
      </c>
      <c r="J39" s="418"/>
      <c r="K39" s="405">
        <v>0.33333333333333298</v>
      </c>
      <c r="L39" s="418"/>
      <c r="M39" s="405">
        <v>0.375</v>
      </c>
      <c r="N39" s="418"/>
      <c r="O39" s="405">
        <v>0.41666666666666702</v>
      </c>
      <c r="P39" s="418"/>
      <c r="Q39" s="405">
        <v>0.45833333333333298</v>
      </c>
      <c r="R39" s="418"/>
      <c r="S39" s="405">
        <v>0.5</v>
      </c>
      <c r="T39" s="418"/>
      <c r="U39" s="405">
        <v>0.54166666666666696</v>
      </c>
      <c r="V39" s="418"/>
      <c r="W39" s="405">
        <v>0.58333333333333304</v>
      </c>
      <c r="X39" s="418"/>
      <c r="Y39" s="405">
        <v>0.625</v>
      </c>
      <c r="Z39" s="418"/>
      <c r="AA39" s="405">
        <v>0.66666666666666696</v>
      </c>
      <c r="AB39" s="418"/>
      <c r="AC39" s="405">
        <v>0.70833333333333304</v>
      </c>
      <c r="AD39" s="418"/>
      <c r="AE39" s="4">
        <v>0.75</v>
      </c>
      <c r="AF39" s="2"/>
      <c r="AG39" s="7">
        <v>0.79166666666666663</v>
      </c>
      <c r="AH39" s="67" t="s">
        <v>152</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183</v>
      </c>
      <c r="C40" s="32" t="s">
        <v>196</v>
      </c>
      <c r="D40" s="32" t="s">
        <v>197</v>
      </c>
      <c r="E40" s="12">
        <v>0.3125</v>
      </c>
      <c r="F40" s="33">
        <v>0.39583333333333331</v>
      </c>
      <c r="G40" s="12"/>
      <c r="H40" s="33"/>
      <c r="I40" s="34" t="str">
        <f t="shared" ref="I40:X45" si="25">AJ40</f>
        <v>-</v>
      </c>
      <c r="J40" s="14" t="str">
        <f t="shared" si="25"/>
        <v>○</v>
      </c>
      <c r="K40" s="34" t="str">
        <f t="shared" si="25"/>
        <v>○</v>
      </c>
      <c r="L40" s="14" t="str">
        <f t="shared" si="25"/>
        <v>○</v>
      </c>
      <c r="M40" s="34" t="str">
        <f t="shared" si="25"/>
        <v>○</v>
      </c>
      <c r="N40" s="14" t="str">
        <f t="shared" si="25"/>
        <v>-</v>
      </c>
      <c r="O40" s="34" t="str">
        <f t="shared" si="25"/>
        <v>-</v>
      </c>
      <c r="P40" s="14" t="str">
        <f t="shared" si="25"/>
        <v>-</v>
      </c>
      <c r="Q40" s="34" t="str">
        <f t="shared" si="25"/>
        <v>-</v>
      </c>
      <c r="R40" s="14" t="str">
        <f t="shared" si="25"/>
        <v>-</v>
      </c>
      <c r="S40" s="34" t="str">
        <f t="shared" si="25"/>
        <v>-</v>
      </c>
      <c r="T40" s="14" t="str">
        <f t="shared" si="25"/>
        <v>-</v>
      </c>
      <c r="U40" s="34" t="str">
        <f t="shared" si="25"/>
        <v>-</v>
      </c>
      <c r="V40" s="14" t="str">
        <f t="shared" si="25"/>
        <v>-</v>
      </c>
      <c r="W40" s="34" t="str">
        <f t="shared" si="25"/>
        <v>-</v>
      </c>
      <c r="X40" s="14" t="str">
        <f t="shared" si="25"/>
        <v>-</v>
      </c>
      <c r="Y40" s="34" t="str">
        <f t="shared" ref="Y40:AG45" si="26">AZ40</f>
        <v>-</v>
      </c>
      <c r="Z40" s="14" t="str">
        <f t="shared" si="26"/>
        <v>-</v>
      </c>
      <c r="AA40" s="34" t="str">
        <f t="shared" si="26"/>
        <v>-</v>
      </c>
      <c r="AB40" s="14" t="str">
        <f t="shared" si="26"/>
        <v>-</v>
      </c>
      <c r="AC40" s="34" t="str">
        <f t="shared" si="26"/>
        <v>-</v>
      </c>
      <c r="AD40" s="14" t="str">
        <f t="shared" si="26"/>
        <v>-</v>
      </c>
      <c r="AE40" s="34" t="str">
        <f t="shared" si="26"/>
        <v>-</v>
      </c>
      <c r="AF40" s="14" t="str">
        <f t="shared" si="26"/>
        <v>-</v>
      </c>
      <c r="AG40" s="16" t="str">
        <f t="shared" si="26"/>
        <v>-</v>
      </c>
      <c r="AH40" s="35">
        <f>BK40-BJ40-(BM40-BL40)</f>
        <v>8.3333333333333315E-2</v>
      </c>
      <c r="AJ40" s="10" t="str">
        <f>IF(AND(AND($BJ40&lt;=BO40,BO40&lt;$BK40),OR(BO40&lt;$BL40,$BM40&lt;=BO40)),"○","-")</f>
        <v>-</v>
      </c>
      <c r="AK40" s="10" t="str">
        <f t="shared" ref="AK40:AQ44" si="27">IF(AND(AND($BJ40&lt;=BP40,BP40&lt;$BK40),OR(BP40&lt;$BL40,$BM40&lt;=BP40)),"○","-")</f>
        <v>○</v>
      </c>
      <c r="AL40" s="10" t="str">
        <f t="shared" si="27"/>
        <v>○</v>
      </c>
      <c r="AM40" s="10" t="str">
        <f t="shared" si="27"/>
        <v>○</v>
      </c>
      <c r="AN40" s="10" t="str">
        <f t="shared" si="27"/>
        <v>○</v>
      </c>
      <c r="AO40" s="10" t="str">
        <f t="shared" si="27"/>
        <v>-</v>
      </c>
      <c r="AP40" s="10" t="str">
        <f t="shared" si="27"/>
        <v>-</v>
      </c>
      <c r="AQ40" s="10" t="str">
        <f t="shared" si="27"/>
        <v>-</v>
      </c>
      <c r="AR40" s="10" t="str">
        <f>IF(AND(AND($BJ40&lt;=BW40,BW40&lt;$BK40),OR(BW40&lt;$BL40,$BM40&lt;=BW40)),"○","-")</f>
        <v>-</v>
      </c>
      <c r="AS40" s="10" t="str">
        <f t="shared" ref="AS40:BH44" si="28">IF(AND(AND($BJ40&lt;=BX40,BX40&lt;$BK40),OR(BX40&lt;$BL40,$BM40&lt;=BX40)),"○","-")</f>
        <v>-</v>
      </c>
      <c r="AT40" s="10" t="str">
        <f t="shared" si="28"/>
        <v>-</v>
      </c>
      <c r="AU40" s="10" t="str">
        <f t="shared" si="28"/>
        <v>-</v>
      </c>
      <c r="AV40" s="10" t="str">
        <f t="shared" si="28"/>
        <v>-</v>
      </c>
      <c r="AW40" s="10" t="str">
        <f t="shared" si="28"/>
        <v>-</v>
      </c>
      <c r="AX40" s="10" t="str">
        <f t="shared" si="28"/>
        <v>-</v>
      </c>
      <c r="AY40" s="10" t="str">
        <f t="shared" si="28"/>
        <v>-</v>
      </c>
      <c r="AZ40" s="10" t="str">
        <f t="shared" si="28"/>
        <v>-</v>
      </c>
      <c r="BA40" s="10" t="str">
        <f t="shared" si="28"/>
        <v>-</v>
      </c>
      <c r="BB40" s="10" t="str">
        <f t="shared" si="28"/>
        <v>-</v>
      </c>
      <c r="BC40" s="10" t="str">
        <f t="shared" si="28"/>
        <v>-</v>
      </c>
      <c r="BD40" s="10" t="str">
        <f t="shared" si="28"/>
        <v>-</v>
      </c>
      <c r="BE40" s="10" t="str">
        <f t="shared" si="28"/>
        <v>-</v>
      </c>
      <c r="BF40" s="10" t="str">
        <f t="shared" si="28"/>
        <v>-</v>
      </c>
      <c r="BG40" s="10" t="str">
        <f t="shared" si="28"/>
        <v>-</v>
      </c>
      <c r="BH40" s="10" t="str">
        <f t="shared" si="28"/>
        <v>-</v>
      </c>
      <c r="BI40" s="8"/>
      <c r="BJ40" s="36">
        <f>E40</f>
        <v>0.3125</v>
      </c>
      <c r="BK40" s="36">
        <f t="shared" ref="BK40:BM44" si="29">F40</f>
        <v>0.39583333333333331</v>
      </c>
      <c r="BL40" s="36">
        <f t="shared" si="29"/>
        <v>0</v>
      </c>
      <c r="BM40" s="36">
        <f t="shared" si="29"/>
        <v>0</v>
      </c>
      <c r="BN40" s="36"/>
      <c r="BO40" s="36">
        <f t="shared" ref="BO40:CD44" si="30">CO40</f>
        <v>0.29166666666666669</v>
      </c>
      <c r="BP40" s="36">
        <f t="shared" si="30"/>
        <v>0.3125</v>
      </c>
      <c r="BQ40" s="36">
        <f t="shared" si="30"/>
        <v>0.33333333333333298</v>
      </c>
      <c r="BR40" s="36">
        <f t="shared" si="30"/>
        <v>0.35416666666666702</v>
      </c>
      <c r="BS40" s="36">
        <f t="shared" si="30"/>
        <v>0.375</v>
      </c>
      <c r="BT40" s="36">
        <f t="shared" si="30"/>
        <v>0.39583333333333398</v>
      </c>
      <c r="BU40" s="36">
        <f t="shared" si="30"/>
        <v>0.41666666666666702</v>
      </c>
      <c r="BV40" s="36">
        <f t="shared" si="30"/>
        <v>0.4375</v>
      </c>
      <c r="BW40" s="36">
        <f t="shared" si="30"/>
        <v>0.45833333333333398</v>
      </c>
      <c r="BX40" s="36">
        <f t="shared" si="30"/>
        <v>0.47916666666666702</v>
      </c>
      <c r="BY40" s="36">
        <f t="shared" si="30"/>
        <v>0.5</v>
      </c>
      <c r="BZ40" s="36">
        <f t="shared" si="30"/>
        <v>0.52083333333333304</v>
      </c>
      <c r="CA40" s="36">
        <f t="shared" si="30"/>
        <v>0.54166666666666696</v>
      </c>
      <c r="CB40" s="36">
        <f t="shared" si="30"/>
        <v>0.5625</v>
      </c>
      <c r="CC40" s="36">
        <f t="shared" si="30"/>
        <v>0.58333333333333304</v>
      </c>
      <c r="CD40" s="36">
        <f t="shared" si="30"/>
        <v>0.60416666666666696</v>
      </c>
      <c r="CE40" s="36">
        <f t="shared" ref="CE40:CM44" si="31">DE40</f>
        <v>0.625</v>
      </c>
      <c r="CF40" s="36">
        <f t="shared" si="31"/>
        <v>0.64583333333333304</v>
      </c>
      <c r="CG40" s="36">
        <f t="shared" si="31"/>
        <v>0.66666666666666696</v>
      </c>
      <c r="CH40" s="36">
        <f t="shared" si="31"/>
        <v>0.6875</v>
      </c>
      <c r="CI40" s="36">
        <f t="shared" si="31"/>
        <v>0.70833333333333304</v>
      </c>
      <c r="CJ40" s="36">
        <f t="shared" si="31"/>
        <v>0.72916666666666696</v>
      </c>
      <c r="CK40" s="36">
        <f t="shared" si="31"/>
        <v>0.75</v>
      </c>
      <c r="CL40" s="36">
        <f t="shared" si="31"/>
        <v>0.77083333333333304</v>
      </c>
      <c r="CM40" s="36">
        <f t="shared" si="31"/>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5"/>
        <v>-</v>
      </c>
      <c r="J41" s="14" t="str">
        <f t="shared" si="25"/>
        <v>-</v>
      </c>
      <c r="K41" s="34" t="str">
        <f t="shared" si="25"/>
        <v>-</v>
      </c>
      <c r="L41" s="14" t="str">
        <f t="shared" si="25"/>
        <v>-</v>
      </c>
      <c r="M41" s="34" t="str">
        <f t="shared" si="25"/>
        <v>-</v>
      </c>
      <c r="N41" s="14" t="str">
        <f t="shared" si="25"/>
        <v>-</v>
      </c>
      <c r="O41" s="34" t="str">
        <f t="shared" si="25"/>
        <v>-</v>
      </c>
      <c r="P41" s="14" t="str">
        <f t="shared" si="25"/>
        <v>-</v>
      </c>
      <c r="Q41" s="34" t="str">
        <f t="shared" si="25"/>
        <v>-</v>
      </c>
      <c r="R41" s="14" t="str">
        <f t="shared" si="25"/>
        <v>-</v>
      </c>
      <c r="S41" s="34" t="str">
        <f t="shared" si="25"/>
        <v>-</v>
      </c>
      <c r="T41" s="14" t="str">
        <f t="shared" si="25"/>
        <v>-</v>
      </c>
      <c r="U41" s="34" t="str">
        <f t="shared" si="25"/>
        <v>-</v>
      </c>
      <c r="V41" s="14" t="str">
        <f t="shared" si="25"/>
        <v>-</v>
      </c>
      <c r="W41" s="34" t="str">
        <f t="shared" si="25"/>
        <v>-</v>
      </c>
      <c r="X41" s="14" t="str">
        <f t="shared" si="25"/>
        <v>-</v>
      </c>
      <c r="Y41" s="34" t="str">
        <f t="shared" si="26"/>
        <v>-</v>
      </c>
      <c r="Z41" s="14" t="str">
        <f t="shared" si="26"/>
        <v>-</v>
      </c>
      <c r="AA41" s="34" t="str">
        <f t="shared" si="26"/>
        <v>-</v>
      </c>
      <c r="AB41" s="14" t="str">
        <f t="shared" si="26"/>
        <v>-</v>
      </c>
      <c r="AC41" s="34" t="str">
        <f t="shared" si="26"/>
        <v>-</v>
      </c>
      <c r="AD41" s="14" t="str">
        <f t="shared" si="26"/>
        <v>-</v>
      </c>
      <c r="AE41" s="34" t="str">
        <f t="shared" si="26"/>
        <v>-</v>
      </c>
      <c r="AF41" s="14" t="str">
        <f t="shared" si="26"/>
        <v>-</v>
      </c>
      <c r="AG41" s="16" t="str">
        <f t="shared" si="26"/>
        <v>-</v>
      </c>
      <c r="AH41" s="35">
        <f>BK41-BJ41-(BM41-BL41)</f>
        <v>0</v>
      </c>
      <c r="AJ41" s="10" t="str">
        <f>IF(AND(AND($BJ41&lt;=BO41,BO41&lt;$BK41),OR(BO41&lt;$BL41,$BM41&lt;=BO41)),"○","-")</f>
        <v>-</v>
      </c>
      <c r="AK41" s="10" t="str">
        <f t="shared" si="27"/>
        <v>-</v>
      </c>
      <c r="AL41" s="10" t="str">
        <f t="shared" si="27"/>
        <v>-</v>
      </c>
      <c r="AM41" s="10" t="str">
        <f t="shared" si="27"/>
        <v>-</v>
      </c>
      <c r="AN41" s="10" t="str">
        <f t="shared" si="27"/>
        <v>-</v>
      </c>
      <c r="AO41" s="10" t="str">
        <f t="shared" si="27"/>
        <v>-</v>
      </c>
      <c r="AP41" s="10" t="str">
        <f t="shared" si="27"/>
        <v>-</v>
      </c>
      <c r="AQ41" s="10" t="str">
        <f t="shared" si="27"/>
        <v>-</v>
      </c>
      <c r="AR41" s="10" t="str">
        <f>IF(AND(AND($BJ41&lt;=BW41,BW41&lt;$BK41),OR(BW41&lt;$BL41,$BM41&lt;=BW41)),"○","-")</f>
        <v>-</v>
      </c>
      <c r="AS41" s="10" t="str">
        <f t="shared" si="28"/>
        <v>-</v>
      </c>
      <c r="AT41" s="10" t="str">
        <f t="shared" si="28"/>
        <v>-</v>
      </c>
      <c r="AU41" s="10" t="str">
        <f t="shared" si="28"/>
        <v>-</v>
      </c>
      <c r="AV41" s="10" t="str">
        <f t="shared" si="28"/>
        <v>-</v>
      </c>
      <c r="AW41" s="10" t="str">
        <f t="shared" si="28"/>
        <v>-</v>
      </c>
      <c r="AX41" s="10" t="str">
        <f t="shared" si="28"/>
        <v>-</v>
      </c>
      <c r="AY41" s="10" t="str">
        <f t="shared" si="28"/>
        <v>-</v>
      </c>
      <c r="AZ41" s="10" t="str">
        <f t="shared" si="28"/>
        <v>-</v>
      </c>
      <c r="BA41" s="10" t="str">
        <f t="shared" si="28"/>
        <v>-</v>
      </c>
      <c r="BB41" s="10" t="str">
        <f t="shared" si="28"/>
        <v>-</v>
      </c>
      <c r="BC41" s="10" t="str">
        <f t="shared" si="28"/>
        <v>-</v>
      </c>
      <c r="BD41" s="10" t="str">
        <f t="shared" si="28"/>
        <v>-</v>
      </c>
      <c r="BE41" s="10" t="str">
        <f t="shared" si="28"/>
        <v>-</v>
      </c>
      <c r="BF41" s="10" t="str">
        <f t="shared" si="28"/>
        <v>-</v>
      </c>
      <c r="BG41" s="10" t="str">
        <f t="shared" si="28"/>
        <v>-</v>
      </c>
      <c r="BH41" s="10" t="str">
        <f>IF(AND(AND($BJ41&lt;=CM41,CM41&lt;$BK41),OR(CM41&lt;$BL41,$BM41&lt;=CM41)),"○","-")</f>
        <v>-</v>
      </c>
      <c r="BI41" s="8"/>
      <c r="BJ41" s="36">
        <f>E41</f>
        <v>0</v>
      </c>
      <c r="BK41" s="36">
        <f t="shared" si="29"/>
        <v>0</v>
      </c>
      <c r="BL41" s="36">
        <f t="shared" si="29"/>
        <v>0</v>
      </c>
      <c r="BM41" s="36">
        <f t="shared" si="29"/>
        <v>0</v>
      </c>
      <c r="BN41" s="36"/>
      <c r="BO41" s="36">
        <f t="shared" si="30"/>
        <v>0.29166666666666669</v>
      </c>
      <c r="BP41" s="36">
        <f t="shared" si="30"/>
        <v>0.3125</v>
      </c>
      <c r="BQ41" s="36">
        <f t="shared" si="30"/>
        <v>0.33333333333333298</v>
      </c>
      <c r="BR41" s="36">
        <f t="shared" si="30"/>
        <v>0.35416666666666702</v>
      </c>
      <c r="BS41" s="36">
        <f t="shared" si="30"/>
        <v>0.375</v>
      </c>
      <c r="BT41" s="36">
        <f t="shared" si="30"/>
        <v>0.39583333333333398</v>
      </c>
      <c r="BU41" s="36">
        <f t="shared" si="30"/>
        <v>0.41666666666666702</v>
      </c>
      <c r="BV41" s="36">
        <f t="shared" si="30"/>
        <v>0.4375</v>
      </c>
      <c r="BW41" s="36">
        <f t="shared" si="30"/>
        <v>0.45833333333333398</v>
      </c>
      <c r="BX41" s="36">
        <f t="shared" si="30"/>
        <v>0.47916666666666702</v>
      </c>
      <c r="BY41" s="36">
        <f t="shared" si="30"/>
        <v>0.5</v>
      </c>
      <c r="BZ41" s="36">
        <f t="shared" si="30"/>
        <v>0.52083333333333304</v>
      </c>
      <c r="CA41" s="36">
        <f t="shared" si="30"/>
        <v>0.54166666666666696</v>
      </c>
      <c r="CB41" s="36">
        <f t="shared" si="30"/>
        <v>0.5625</v>
      </c>
      <c r="CC41" s="36">
        <f t="shared" si="30"/>
        <v>0.58333333333333304</v>
      </c>
      <c r="CD41" s="36">
        <f t="shared" si="30"/>
        <v>0.60416666666666696</v>
      </c>
      <c r="CE41" s="36">
        <f t="shared" si="31"/>
        <v>0.625</v>
      </c>
      <c r="CF41" s="36">
        <f t="shared" si="31"/>
        <v>0.64583333333333304</v>
      </c>
      <c r="CG41" s="36">
        <f t="shared" si="31"/>
        <v>0.66666666666666696</v>
      </c>
      <c r="CH41" s="36">
        <f t="shared" si="31"/>
        <v>0.6875</v>
      </c>
      <c r="CI41" s="36">
        <f t="shared" si="31"/>
        <v>0.70833333333333304</v>
      </c>
      <c r="CJ41" s="36">
        <f t="shared" si="31"/>
        <v>0.72916666666666696</v>
      </c>
      <c r="CK41" s="36">
        <f t="shared" si="31"/>
        <v>0.75</v>
      </c>
      <c r="CL41" s="36">
        <f t="shared" si="31"/>
        <v>0.77083333333333304</v>
      </c>
      <c r="CM41" s="36">
        <f t="shared" si="31"/>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5"/>
        <v>-</v>
      </c>
      <c r="J42" s="14" t="str">
        <f t="shared" si="25"/>
        <v>-</v>
      </c>
      <c r="K42" s="34" t="str">
        <f t="shared" si="25"/>
        <v>-</v>
      </c>
      <c r="L42" s="14" t="str">
        <f t="shared" si="25"/>
        <v>-</v>
      </c>
      <c r="M42" s="34" t="str">
        <f t="shared" si="25"/>
        <v>-</v>
      </c>
      <c r="N42" s="14" t="str">
        <f t="shared" si="25"/>
        <v>-</v>
      </c>
      <c r="O42" s="34" t="str">
        <f t="shared" si="25"/>
        <v>-</v>
      </c>
      <c r="P42" s="14" t="str">
        <f t="shared" si="25"/>
        <v>-</v>
      </c>
      <c r="Q42" s="34" t="str">
        <f t="shared" si="25"/>
        <v>-</v>
      </c>
      <c r="R42" s="14" t="str">
        <f t="shared" si="25"/>
        <v>-</v>
      </c>
      <c r="S42" s="34" t="str">
        <f t="shared" si="25"/>
        <v>-</v>
      </c>
      <c r="T42" s="14" t="str">
        <f t="shared" si="25"/>
        <v>-</v>
      </c>
      <c r="U42" s="34" t="str">
        <f t="shared" si="25"/>
        <v>-</v>
      </c>
      <c r="V42" s="14" t="str">
        <f t="shared" si="25"/>
        <v>-</v>
      </c>
      <c r="W42" s="34" t="str">
        <f t="shared" si="25"/>
        <v>-</v>
      </c>
      <c r="X42" s="14" t="str">
        <f t="shared" si="25"/>
        <v>-</v>
      </c>
      <c r="Y42" s="34" t="str">
        <f t="shared" si="26"/>
        <v>-</v>
      </c>
      <c r="Z42" s="14" t="str">
        <f t="shared" si="26"/>
        <v>-</v>
      </c>
      <c r="AA42" s="34" t="str">
        <f t="shared" si="26"/>
        <v>-</v>
      </c>
      <c r="AB42" s="14" t="str">
        <f t="shared" si="26"/>
        <v>-</v>
      </c>
      <c r="AC42" s="34" t="str">
        <f t="shared" si="26"/>
        <v>-</v>
      </c>
      <c r="AD42" s="14" t="str">
        <f t="shared" si="26"/>
        <v>-</v>
      </c>
      <c r="AE42" s="34" t="str">
        <f t="shared" si="26"/>
        <v>-</v>
      </c>
      <c r="AF42" s="14" t="str">
        <f t="shared" si="26"/>
        <v>-</v>
      </c>
      <c r="AG42" s="16" t="str">
        <f t="shared" si="26"/>
        <v>-</v>
      </c>
      <c r="AH42" s="35">
        <f>BK42-BJ42-(BM42-BL42)</f>
        <v>0</v>
      </c>
      <c r="AJ42" s="10" t="str">
        <f>IF(AND(AND($BJ42&lt;=BO42,BO42&lt;$BK42),OR(BO42&lt;$BL42,$BM42&lt;=BO42)),"○","-")</f>
        <v>-</v>
      </c>
      <c r="AK42" s="10" t="str">
        <f t="shared" si="27"/>
        <v>-</v>
      </c>
      <c r="AL42" s="10" t="str">
        <f t="shared" si="27"/>
        <v>-</v>
      </c>
      <c r="AM42" s="10" t="str">
        <f t="shared" si="27"/>
        <v>-</v>
      </c>
      <c r="AN42" s="10" t="str">
        <f t="shared" si="27"/>
        <v>-</v>
      </c>
      <c r="AO42" s="10" t="str">
        <f t="shared" si="27"/>
        <v>-</v>
      </c>
      <c r="AP42" s="10" t="str">
        <f t="shared" si="27"/>
        <v>-</v>
      </c>
      <c r="AQ42" s="10" t="str">
        <f t="shared" si="27"/>
        <v>-</v>
      </c>
      <c r="AR42" s="10" t="str">
        <f>IF(AND(AND($BJ42&lt;=BW42,BW42&lt;$BK42),OR(BW42&lt;$BL42,$BM42&lt;=BW42)),"○","-")</f>
        <v>-</v>
      </c>
      <c r="AS42" s="10" t="str">
        <f t="shared" si="28"/>
        <v>-</v>
      </c>
      <c r="AT42" s="10" t="str">
        <f t="shared" si="28"/>
        <v>-</v>
      </c>
      <c r="AU42" s="10" t="str">
        <f t="shared" si="28"/>
        <v>-</v>
      </c>
      <c r="AV42" s="10" t="str">
        <f t="shared" si="28"/>
        <v>-</v>
      </c>
      <c r="AW42" s="10" t="str">
        <f t="shared" si="28"/>
        <v>-</v>
      </c>
      <c r="AX42" s="10" t="str">
        <f t="shared" si="28"/>
        <v>-</v>
      </c>
      <c r="AY42" s="10" t="str">
        <f t="shared" si="28"/>
        <v>-</v>
      </c>
      <c r="AZ42" s="10" t="str">
        <f t="shared" si="28"/>
        <v>-</v>
      </c>
      <c r="BA42" s="10" t="str">
        <f t="shared" si="28"/>
        <v>-</v>
      </c>
      <c r="BB42" s="10" t="str">
        <f t="shared" si="28"/>
        <v>-</v>
      </c>
      <c r="BC42" s="10" t="str">
        <f t="shared" si="28"/>
        <v>-</v>
      </c>
      <c r="BD42" s="10" t="str">
        <f t="shared" si="28"/>
        <v>-</v>
      </c>
      <c r="BE42" s="10" t="str">
        <f t="shared" si="28"/>
        <v>-</v>
      </c>
      <c r="BF42" s="10" t="str">
        <f t="shared" si="28"/>
        <v>-</v>
      </c>
      <c r="BG42" s="10" t="str">
        <f t="shared" si="28"/>
        <v>-</v>
      </c>
      <c r="BH42" s="10" t="str">
        <f t="shared" si="28"/>
        <v>-</v>
      </c>
      <c r="BI42" s="8"/>
      <c r="BJ42" s="36">
        <f>E42</f>
        <v>0</v>
      </c>
      <c r="BK42" s="36">
        <f t="shared" si="29"/>
        <v>0</v>
      </c>
      <c r="BL42" s="36">
        <f t="shared" si="29"/>
        <v>0</v>
      </c>
      <c r="BM42" s="36">
        <f t="shared" si="29"/>
        <v>0</v>
      </c>
      <c r="BN42" s="36"/>
      <c r="BO42" s="36">
        <f t="shared" si="30"/>
        <v>0.29166666666666669</v>
      </c>
      <c r="BP42" s="36">
        <f t="shared" si="30"/>
        <v>0.3125</v>
      </c>
      <c r="BQ42" s="36">
        <f t="shared" si="30"/>
        <v>0.33333333333333298</v>
      </c>
      <c r="BR42" s="36">
        <f t="shared" si="30"/>
        <v>0.35416666666666702</v>
      </c>
      <c r="BS42" s="36">
        <f t="shared" si="30"/>
        <v>0.375</v>
      </c>
      <c r="BT42" s="36">
        <f t="shared" si="30"/>
        <v>0.39583333333333398</v>
      </c>
      <c r="BU42" s="36">
        <f t="shared" si="30"/>
        <v>0.41666666666666702</v>
      </c>
      <c r="BV42" s="36">
        <f t="shared" si="30"/>
        <v>0.4375</v>
      </c>
      <c r="BW42" s="36">
        <f t="shared" si="30"/>
        <v>0.45833333333333398</v>
      </c>
      <c r="BX42" s="36">
        <f t="shared" si="30"/>
        <v>0.47916666666666702</v>
      </c>
      <c r="BY42" s="36">
        <f t="shared" si="30"/>
        <v>0.5</v>
      </c>
      <c r="BZ42" s="36">
        <f t="shared" si="30"/>
        <v>0.52083333333333304</v>
      </c>
      <c r="CA42" s="36">
        <f t="shared" si="30"/>
        <v>0.54166666666666696</v>
      </c>
      <c r="CB42" s="36">
        <f t="shared" si="30"/>
        <v>0.5625</v>
      </c>
      <c r="CC42" s="36">
        <f t="shared" si="30"/>
        <v>0.58333333333333304</v>
      </c>
      <c r="CD42" s="36">
        <f t="shared" si="30"/>
        <v>0.60416666666666696</v>
      </c>
      <c r="CE42" s="36">
        <f t="shared" si="31"/>
        <v>0.625</v>
      </c>
      <c r="CF42" s="36">
        <f t="shared" si="31"/>
        <v>0.64583333333333304</v>
      </c>
      <c r="CG42" s="36">
        <f t="shared" si="31"/>
        <v>0.66666666666666696</v>
      </c>
      <c r="CH42" s="36">
        <f t="shared" si="31"/>
        <v>0.6875</v>
      </c>
      <c r="CI42" s="36">
        <f t="shared" si="31"/>
        <v>0.70833333333333304</v>
      </c>
      <c r="CJ42" s="36">
        <f t="shared" si="31"/>
        <v>0.72916666666666696</v>
      </c>
      <c r="CK42" s="36">
        <f t="shared" si="31"/>
        <v>0.75</v>
      </c>
      <c r="CL42" s="36">
        <f t="shared" si="31"/>
        <v>0.77083333333333304</v>
      </c>
      <c r="CM42" s="36">
        <f t="shared" si="31"/>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5"/>
        <v>-</v>
      </c>
      <c r="J43" s="14" t="str">
        <f t="shared" si="25"/>
        <v>-</v>
      </c>
      <c r="K43" s="34" t="str">
        <f t="shared" si="25"/>
        <v>-</v>
      </c>
      <c r="L43" s="14" t="str">
        <f t="shared" si="25"/>
        <v>-</v>
      </c>
      <c r="M43" s="34" t="str">
        <f t="shared" si="25"/>
        <v>-</v>
      </c>
      <c r="N43" s="14" t="str">
        <f t="shared" si="25"/>
        <v>-</v>
      </c>
      <c r="O43" s="34" t="str">
        <f t="shared" si="25"/>
        <v>-</v>
      </c>
      <c r="P43" s="14" t="str">
        <f t="shared" si="25"/>
        <v>-</v>
      </c>
      <c r="Q43" s="34" t="str">
        <f t="shared" si="25"/>
        <v>-</v>
      </c>
      <c r="R43" s="14" t="str">
        <f t="shared" si="25"/>
        <v>-</v>
      </c>
      <c r="S43" s="34" t="str">
        <f t="shared" si="25"/>
        <v>-</v>
      </c>
      <c r="T43" s="14" t="str">
        <f t="shared" si="25"/>
        <v>-</v>
      </c>
      <c r="U43" s="34" t="str">
        <f t="shared" si="25"/>
        <v>-</v>
      </c>
      <c r="V43" s="14" t="str">
        <f t="shared" si="25"/>
        <v>-</v>
      </c>
      <c r="W43" s="34" t="str">
        <f t="shared" si="25"/>
        <v>-</v>
      </c>
      <c r="X43" s="14" t="str">
        <f t="shared" si="25"/>
        <v>-</v>
      </c>
      <c r="Y43" s="34" t="str">
        <f t="shared" si="26"/>
        <v>-</v>
      </c>
      <c r="Z43" s="14" t="str">
        <f t="shared" si="26"/>
        <v>-</v>
      </c>
      <c r="AA43" s="34" t="str">
        <f t="shared" si="26"/>
        <v>-</v>
      </c>
      <c r="AB43" s="14" t="str">
        <f t="shared" si="26"/>
        <v>-</v>
      </c>
      <c r="AC43" s="34" t="str">
        <f t="shared" si="26"/>
        <v>-</v>
      </c>
      <c r="AD43" s="14" t="str">
        <f t="shared" si="26"/>
        <v>-</v>
      </c>
      <c r="AE43" s="34" t="str">
        <f t="shared" si="26"/>
        <v>-</v>
      </c>
      <c r="AF43" s="14" t="str">
        <f t="shared" si="26"/>
        <v>-</v>
      </c>
      <c r="AG43" s="16" t="str">
        <f t="shared" si="26"/>
        <v>-</v>
      </c>
      <c r="AH43" s="35">
        <f>BK43-BJ43-(BM43-BL43)</f>
        <v>0</v>
      </c>
      <c r="AJ43" s="10" t="str">
        <f>IF(AND(AND($BJ43&lt;=BO43,BO43&lt;$BK43),OR(BO43&lt;$BL43,$BM43&lt;=BO43)),"○","-")</f>
        <v>-</v>
      </c>
      <c r="AK43" s="10" t="str">
        <f t="shared" si="27"/>
        <v>-</v>
      </c>
      <c r="AL43" s="10" t="str">
        <f t="shared" si="27"/>
        <v>-</v>
      </c>
      <c r="AM43" s="10" t="str">
        <f t="shared" si="27"/>
        <v>-</v>
      </c>
      <c r="AN43" s="10" t="str">
        <f t="shared" si="27"/>
        <v>-</v>
      </c>
      <c r="AO43" s="10" t="str">
        <f t="shared" si="27"/>
        <v>-</v>
      </c>
      <c r="AP43" s="10" t="str">
        <f t="shared" si="27"/>
        <v>-</v>
      </c>
      <c r="AQ43" s="10" t="str">
        <f t="shared" si="27"/>
        <v>-</v>
      </c>
      <c r="AR43" s="10" t="str">
        <f>IF(AND(AND($BJ43&lt;=BW43,BW43&lt;$BK43),OR(BW43&lt;$BL43,$BM43&lt;=BW43)),"○","-")</f>
        <v>-</v>
      </c>
      <c r="AS43" s="10" t="str">
        <f t="shared" si="28"/>
        <v>-</v>
      </c>
      <c r="AT43" s="10" t="str">
        <f t="shared" si="28"/>
        <v>-</v>
      </c>
      <c r="AU43" s="10" t="str">
        <f t="shared" si="28"/>
        <v>-</v>
      </c>
      <c r="AV43" s="10" t="str">
        <f t="shared" si="28"/>
        <v>-</v>
      </c>
      <c r="AW43" s="10" t="str">
        <f t="shared" si="28"/>
        <v>-</v>
      </c>
      <c r="AX43" s="10" t="str">
        <f t="shared" si="28"/>
        <v>-</v>
      </c>
      <c r="AY43" s="10" t="str">
        <f t="shared" si="28"/>
        <v>-</v>
      </c>
      <c r="AZ43" s="10" t="str">
        <f t="shared" si="28"/>
        <v>-</v>
      </c>
      <c r="BA43" s="10" t="str">
        <f t="shared" si="28"/>
        <v>-</v>
      </c>
      <c r="BB43" s="10" t="str">
        <f t="shared" si="28"/>
        <v>-</v>
      </c>
      <c r="BC43" s="10" t="str">
        <f t="shared" si="28"/>
        <v>-</v>
      </c>
      <c r="BD43" s="10" t="str">
        <f t="shared" si="28"/>
        <v>-</v>
      </c>
      <c r="BE43" s="10" t="str">
        <f t="shared" si="28"/>
        <v>-</v>
      </c>
      <c r="BF43" s="10" t="str">
        <f t="shared" si="28"/>
        <v>-</v>
      </c>
      <c r="BG43" s="10" t="str">
        <f t="shared" si="28"/>
        <v>-</v>
      </c>
      <c r="BH43" s="10" t="str">
        <f t="shared" si="28"/>
        <v>-</v>
      </c>
      <c r="BI43" s="8"/>
      <c r="BJ43" s="36">
        <f>E43</f>
        <v>0</v>
      </c>
      <c r="BK43" s="36">
        <f t="shared" si="29"/>
        <v>0</v>
      </c>
      <c r="BL43" s="36">
        <f t="shared" si="29"/>
        <v>0</v>
      </c>
      <c r="BM43" s="36">
        <f t="shared" si="29"/>
        <v>0</v>
      </c>
      <c r="BN43" s="36"/>
      <c r="BO43" s="36">
        <f t="shared" si="30"/>
        <v>0.29166666666666669</v>
      </c>
      <c r="BP43" s="36">
        <f t="shared" si="30"/>
        <v>0.3125</v>
      </c>
      <c r="BQ43" s="36">
        <f t="shared" si="30"/>
        <v>0.33333333333333298</v>
      </c>
      <c r="BR43" s="36">
        <f t="shared" si="30"/>
        <v>0.35416666666666702</v>
      </c>
      <c r="BS43" s="36">
        <f t="shared" si="30"/>
        <v>0.375</v>
      </c>
      <c r="BT43" s="36">
        <f t="shared" si="30"/>
        <v>0.39583333333333398</v>
      </c>
      <c r="BU43" s="36">
        <f t="shared" si="30"/>
        <v>0.41666666666666702</v>
      </c>
      <c r="BV43" s="36">
        <f t="shared" si="30"/>
        <v>0.4375</v>
      </c>
      <c r="BW43" s="36">
        <f t="shared" si="30"/>
        <v>0.45833333333333398</v>
      </c>
      <c r="BX43" s="36">
        <f t="shared" si="30"/>
        <v>0.47916666666666702</v>
      </c>
      <c r="BY43" s="36">
        <f t="shared" si="30"/>
        <v>0.5</v>
      </c>
      <c r="BZ43" s="36">
        <f t="shared" si="30"/>
        <v>0.52083333333333304</v>
      </c>
      <c r="CA43" s="36">
        <f t="shared" si="30"/>
        <v>0.54166666666666696</v>
      </c>
      <c r="CB43" s="36">
        <f t="shared" si="30"/>
        <v>0.5625</v>
      </c>
      <c r="CC43" s="36">
        <f t="shared" si="30"/>
        <v>0.58333333333333304</v>
      </c>
      <c r="CD43" s="36">
        <f t="shared" si="30"/>
        <v>0.60416666666666696</v>
      </c>
      <c r="CE43" s="36">
        <f t="shared" si="31"/>
        <v>0.625</v>
      </c>
      <c r="CF43" s="36">
        <f t="shared" si="31"/>
        <v>0.64583333333333304</v>
      </c>
      <c r="CG43" s="36">
        <f t="shared" si="31"/>
        <v>0.66666666666666696</v>
      </c>
      <c r="CH43" s="36">
        <f t="shared" si="31"/>
        <v>0.6875</v>
      </c>
      <c r="CI43" s="36">
        <f t="shared" si="31"/>
        <v>0.70833333333333304</v>
      </c>
      <c r="CJ43" s="36">
        <f t="shared" si="31"/>
        <v>0.72916666666666696</v>
      </c>
      <c r="CK43" s="36">
        <f t="shared" si="31"/>
        <v>0.75</v>
      </c>
      <c r="CL43" s="36">
        <f t="shared" si="31"/>
        <v>0.77083333333333304</v>
      </c>
      <c r="CM43" s="36">
        <f t="shared" si="31"/>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5"/>
        <v>-</v>
      </c>
      <c r="J44" s="14" t="str">
        <f t="shared" si="25"/>
        <v>-</v>
      </c>
      <c r="K44" s="34" t="str">
        <f t="shared" si="25"/>
        <v>-</v>
      </c>
      <c r="L44" s="14" t="str">
        <f t="shared" si="25"/>
        <v>-</v>
      </c>
      <c r="M44" s="34" t="str">
        <f t="shared" si="25"/>
        <v>-</v>
      </c>
      <c r="N44" s="14" t="str">
        <f t="shared" si="25"/>
        <v>-</v>
      </c>
      <c r="O44" s="34" t="str">
        <f t="shared" si="25"/>
        <v>-</v>
      </c>
      <c r="P44" s="14" t="str">
        <f t="shared" si="25"/>
        <v>-</v>
      </c>
      <c r="Q44" s="34" t="str">
        <f t="shared" si="25"/>
        <v>-</v>
      </c>
      <c r="R44" s="14" t="str">
        <f t="shared" si="25"/>
        <v>-</v>
      </c>
      <c r="S44" s="34" t="str">
        <f t="shared" si="25"/>
        <v>-</v>
      </c>
      <c r="T44" s="14" t="str">
        <f t="shared" si="25"/>
        <v>-</v>
      </c>
      <c r="U44" s="34" t="str">
        <f t="shared" si="25"/>
        <v>-</v>
      </c>
      <c r="V44" s="14" t="str">
        <f t="shared" si="25"/>
        <v>-</v>
      </c>
      <c r="W44" s="34" t="str">
        <f t="shared" si="25"/>
        <v>-</v>
      </c>
      <c r="X44" s="14" t="str">
        <f t="shared" si="25"/>
        <v>-</v>
      </c>
      <c r="Y44" s="34" t="str">
        <f t="shared" si="26"/>
        <v>-</v>
      </c>
      <c r="Z44" s="14" t="str">
        <f t="shared" si="26"/>
        <v>-</v>
      </c>
      <c r="AA44" s="34" t="str">
        <f t="shared" si="26"/>
        <v>-</v>
      </c>
      <c r="AB44" s="14" t="str">
        <f t="shared" si="26"/>
        <v>-</v>
      </c>
      <c r="AC44" s="34" t="str">
        <f t="shared" si="26"/>
        <v>-</v>
      </c>
      <c r="AD44" s="14" t="str">
        <f t="shared" si="26"/>
        <v>-</v>
      </c>
      <c r="AE44" s="34" t="str">
        <f t="shared" si="26"/>
        <v>-</v>
      </c>
      <c r="AF44" s="14" t="str">
        <f t="shared" si="26"/>
        <v>-</v>
      </c>
      <c r="AG44" s="16" t="str">
        <f t="shared" si="26"/>
        <v>-</v>
      </c>
      <c r="AH44" s="35">
        <f>BK44-BJ44-(BM44-BL44)</f>
        <v>0</v>
      </c>
      <c r="AJ44" s="10" t="str">
        <f>IF(AND(AND($BJ44&lt;=BO44,BO44&lt;$BK44),OR(BO44&lt;$BL44,$BM44&lt;=BO44)),"○","-")</f>
        <v>-</v>
      </c>
      <c r="AK44" s="10" t="str">
        <f t="shared" si="27"/>
        <v>-</v>
      </c>
      <c r="AL44" s="10" t="str">
        <f t="shared" si="27"/>
        <v>-</v>
      </c>
      <c r="AM44" s="10" t="str">
        <f t="shared" si="27"/>
        <v>-</v>
      </c>
      <c r="AN44" s="10" t="str">
        <f t="shared" si="27"/>
        <v>-</v>
      </c>
      <c r="AO44" s="10" t="str">
        <f t="shared" si="27"/>
        <v>-</v>
      </c>
      <c r="AP44" s="10" t="str">
        <f t="shared" si="27"/>
        <v>-</v>
      </c>
      <c r="AQ44" s="10" t="str">
        <f t="shared" si="27"/>
        <v>-</v>
      </c>
      <c r="AR44" s="10" t="str">
        <f>IF(AND(AND($BJ44&lt;=BW44,BW44&lt;$BK44),OR(BW44&lt;$BL44,$BM44&lt;=BW44)),"○","-")</f>
        <v>-</v>
      </c>
      <c r="AS44" s="10" t="str">
        <f t="shared" si="28"/>
        <v>-</v>
      </c>
      <c r="AT44" s="10" t="str">
        <f t="shared" si="28"/>
        <v>-</v>
      </c>
      <c r="AU44" s="10" t="str">
        <f t="shared" si="28"/>
        <v>-</v>
      </c>
      <c r="AV44" s="10" t="str">
        <f t="shared" si="28"/>
        <v>-</v>
      </c>
      <c r="AW44" s="10" t="str">
        <f t="shared" si="28"/>
        <v>-</v>
      </c>
      <c r="AX44" s="10" t="str">
        <f t="shared" si="28"/>
        <v>-</v>
      </c>
      <c r="AY44" s="10" t="str">
        <f t="shared" si="28"/>
        <v>-</v>
      </c>
      <c r="AZ44" s="10" t="str">
        <f t="shared" si="28"/>
        <v>-</v>
      </c>
      <c r="BA44" s="10" t="str">
        <f t="shared" si="28"/>
        <v>-</v>
      </c>
      <c r="BB44" s="10" t="str">
        <f t="shared" si="28"/>
        <v>-</v>
      </c>
      <c r="BC44" s="10" t="str">
        <f t="shared" si="28"/>
        <v>-</v>
      </c>
      <c r="BD44" s="10" t="str">
        <f t="shared" si="28"/>
        <v>-</v>
      </c>
      <c r="BE44" s="10" t="str">
        <f t="shared" si="28"/>
        <v>-</v>
      </c>
      <c r="BF44" s="10" t="str">
        <f t="shared" si="28"/>
        <v>-</v>
      </c>
      <c r="BG44" s="10" t="str">
        <f t="shared" si="28"/>
        <v>-</v>
      </c>
      <c r="BH44" s="10" t="str">
        <f t="shared" si="28"/>
        <v>-</v>
      </c>
      <c r="BI44" s="8"/>
      <c r="BJ44" s="36">
        <f>E44</f>
        <v>0</v>
      </c>
      <c r="BK44" s="36">
        <f t="shared" si="29"/>
        <v>0</v>
      </c>
      <c r="BL44" s="36">
        <f t="shared" si="29"/>
        <v>0</v>
      </c>
      <c r="BM44" s="36">
        <f t="shared" si="29"/>
        <v>0</v>
      </c>
      <c r="BN44" s="36"/>
      <c r="BO44" s="36">
        <f t="shared" si="30"/>
        <v>0.29166666666666669</v>
      </c>
      <c r="BP44" s="36">
        <f t="shared" si="30"/>
        <v>0.3125</v>
      </c>
      <c r="BQ44" s="36">
        <f t="shared" si="30"/>
        <v>0.33333333333333298</v>
      </c>
      <c r="BR44" s="36">
        <f t="shared" si="30"/>
        <v>0.35416666666666702</v>
      </c>
      <c r="BS44" s="36">
        <f t="shared" si="30"/>
        <v>0.375</v>
      </c>
      <c r="BT44" s="36">
        <f t="shared" si="30"/>
        <v>0.39583333333333398</v>
      </c>
      <c r="BU44" s="36">
        <f t="shared" si="30"/>
        <v>0.41666666666666702</v>
      </c>
      <c r="BV44" s="36">
        <f t="shared" si="30"/>
        <v>0.4375</v>
      </c>
      <c r="BW44" s="36">
        <f t="shared" si="30"/>
        <v>0.45833333333333398</v>
      </c>
      <c r="BX44" s="36">
        <f t="shared" si="30"/>
        <v>0.47916666666666702</v>
      </c>
      <c r="BY44" s="36">
        <f t="shared" si="30"/>
        <v>0.5</v>
      </c>
      <c r="BZ44" s="36">
        <f t="shared" si="30"/>
        <v>0.52083333333333304</v>
      </c>
      <c r="CA44" s="36">
        <f t="shared" si="30"/>
        <v>0.54166666666666696</v>
      </c>
      <c r="CB44" s="36">
        <f t="shared" si="30"/>
        <v>0.5625</v>
      </c>
      <c r="CC44" s="36">
        <f t="shared" si="30"/>
        <v>0.58333333333333304</v>
      </c>
      <c r="CD44" s="36">
        <f t="shared" si="30"/>
        <v>0.60416666666666696</v>
      </c>
      <c r="CE44" s="36">
        <f t="shared" si="31"/>
        <v>0.625</v>
      </c>
      <c r="CF44" s="36">
        <f t="shared" si="31"/>
        <v>0.64583333333333304</v>
      </c>
      <c r="CG44" s="36">
        <f t="shared" si="31"/>
        <v>0.66666666666666696</v>
      </c>
      <c r="CH44" s="36">
        <f t="shared" si="31"/>
        <v>0.6875</v>
      </c>
      <c r="CI44" s="36">
        <f t="shared" si="31"/>
        <v>0.70833333333333304</v>
      </c>
      <c r="CJ44" s="36">
        <f t="shared" si="31"/>
        <v>0.72916666666666696</v>
      </c>
      <c r="CK44" s="36">
        <f t="shared" si="31"/>
        <v>0.75</v>
      </c>
      <c r="CL44" s="36">
        <f t="shared" si="31"/>
        <v>0.77083333333333304</v>
      </c>
      <c r="CM44" s="36">
        <f t="shared" si="31"/>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14" t="s">
        <v>156</v>
      </c>
      <c r="C45" s="420"/>
      <c r="D45" s="420"/>
      <c r="E45" s="420"/>
      <c r="F45" s="415"/>
      <c r="G45" s="414">
        <f>COUNTA(D40:D44)</f>
        <v>1</v>
      </c>
      <c r="H45" s="415"/>
      <c r="I45" s="41">
        <f>AJ45</f>
        <v>0</v>
      </c>
      <c r="J45" s="42">
        <f>AK45</f>
        <v>1</v>
      </c>
      <c r="K45" s="41">
        <f t="shared" si="25"/>
        <v>1</v>
      </c>
      <c r="L45" s="42">
        <f t="shared" si="25"/>
        <v>1</v>
      </c>
      <c r="M45" s="41">
        <f t="shared" si="25"/>
        <v>1</v>
      </c>
      <c r="N45" s="42">
        <f t="shared" si="25"/>
        <v>0</v>
      </c>
      <c r="O45" s="41">
        <f t="shared" si="25"/>
        <v>0</v>
      </c>
      <c r="P45" s="42">
        <f t="shared" si="25"/>
        <v>0</v>
      </c>
      <c r="Q45" s="41">
        <f t="shared" si="25"/>
        <v>0</v>
      </c>
      <c r="R45" s="42">
        <f t="shared" si="25"/>
        <v>0</v>
      </c>
      <c r="S45" s="41">
        <f>AT45</f>
        <v>0</v>
      </c>
      <c r="T45" s="42">
        <f t="shared" si="25"/>
        <v>0</v>
      </c>
      <c r="U45" s="41">
        <f t="shared" si="25"/>
        <v>0</v>
      </c>
      <c r="V45" s="42">
        <f t="shared" si="25"/>
        <v>0</v>
      </c>
      <c r="W45" s="41">
        <f t="shared" si="25"/>
        <v>0</v>
      </c>
      <c r="X45" s="42">
        <f t="shared" si="25"/>
        <v>0</v>
      </c>
      <c r="Y45" s="41">
        <f t="shared" si="26"/>
        <v>0</v>
      </c>
      <c r="Z45" s="42">
        <f t="shared" si="26"/>
        <v>0</v>
      </c>
      <c r="AA45" s="41">
        <f t="shared" si="26"/>
        <v>0</v>
      </c>
      <c r="AB45" s="42">
        <f t="shared" si="26"/>
        <v>0</v>
      </c>
      <c r="AC45" s="41">
        <f t="shared" si="26"/>
        <v>0</v>
      </c>
      <c r="AD45" s="42">
        <f t="shared" si="26"/>
        <v>0</v>
      </c>
      <c r="AE45" s="41">
        <f t="shared" si="26"/>
        <v>0</v>
      </c>
      <c r="AF45" s="42">
        <f t="shared" si="26"/>
        <v>0</v>
      </c>
      <c r="AG45" s="43">
        <f t="shared" si="26"/>
        <v>0</v>
      </c>
      <c r="AH45" s="50"/>
      <c r="AJ45" s="45">
        <f>COUNTIF(AJ40:AJ44,"○")</f>
        <v>0</v>
      </c>
      <c r="AK45" s="45">
        <f t="shared" ref="AK45:BH45" si="32">COUNTIF(AK40:AK44,"○")</f>
        <v>1</v>
      </c>
      <c r="AL45" s="45">
        <f t="shared" si="32"/>
        <v>1</v>
      </c>
      <c r="AM45" s="45">
        <f t="shared" si="32"/>
        <v>1</v>
      </c>
      <c r="AN45" s="45">
        <f t="shared" si="32"/>
        <v>1</v>
      </c>
      <c r="AO45" s="45">
        <f t="shared" si="32"/>
        <v>0</v>
      </c>
      <c r="AP45" s="45">
        <f t="shared" si="32"/>
        <v>0</v>
      </c>
      <c r="AQ45" s="45">
        <f t="shared" si="32"/>
        <v>0</v>
      </c>
      <c r="AR45" s="45">
        <f t="shared" si="32"/>
        <v>0</v>
      </c>
      <c r="AS45" s="45">
        <f t="shared" si="32"/>
        <v>0</v>
      </c>
      <c r="AT45" s="45">
        <f t="shared" si="32"/>
        <v>0</v>
      </c>
      <c r="AU45" s="45">
        <f t="shared" si="32"/>
        <v>0</v>
      </c>
      <c r="AV45" s="45">
        <f t="shared" si="32"/>
        <v>0</v>
      </c>
      <c r="AW45" s="45">
        <f t="shared" si="32"/>
        <v>0</v>
      </c>
      <c r="AX45" s="45">
        <f t="shared" si="32"/>
        <v>0</v>
      </c>
      <c r="AY45" s="45">
        <f t="shared" si="32"/>
        <v>0</v>
      </c>
      <c r="AZ45" s="45">
        <f t="shared" si="32"/>
        <v>0</v>
      </c>
      <c r="BA45" s="45">
        <f t="shared" si="32"/>
        <v>0</v>
      </c>
      <c r="BB45" s="45">
        <f t="shared" si="32"/>
        <v>0</v>
      </c>
      <c r="BC45" s="45">
        <f t="shared" si="32"/>
        <v>0</v>
      </c>
      <c r="BD45" s="45">
        <f t="shared" si="32"/>
        <v>0</v>
      </c>
      <c r="BE45" s="45">
        <f t="shared" si="32"/>
        <v>0</v>
      </c>
      <c r="BF45" s="45">
        <f t="shared" si="32"/>
        <v>0</v>
      </c>
      <c r="BG45" s="45">
        <f t="shared" si="32"/>
        <v>0</v>
      </c>
      <c r="BH45" s="45">
        <f t="shared" si="32"/>
        <v>0</v>
      </c>
    </row>
    <row r="46" spans="2:117" ht="22.5" customHeight="1">
      <c r="B46" s="421" t="s">
        <v>160</v>
      </c>
      <c r="C46" s="422"/>
      <c r="D46" s="422"/>
      <c r="E46" s="422"/>
      <c r="F46" s="422"/>
      <c r="G46" s="414">
        <f>COUNTIF(B40:B44,"②")+COUNTIF(B40:B44,"③")+G38</f>
        <v>0</v>
      </c>
      <c r="H46" s="415"/>
      <c r="I46" s="41">
        <f t="shared" ref="I46:AG46" si="33">COUNTIFS($B40:$B44,"②",AJ40:AJ44,"○")+COUNTIFS($B40:$B44,"③",AJ40:AJ44,"○")+IF(OR(COUNTIFS($B40:$B44,"②",AJ40:AJ44,"○")&gt;0,COUNTIFS($B40:$B44,"③",AJ40:AJ44,"○")&gt;0),I38,0)</f>
        <v>0</v>
      </c>
      <c r="J46" s="42">
        <f t="shared" si="33"/>
        <v>0</v>
      </c>
      <c r="K46" s="41">
        <f t="shared" si="33"/>
        <v>0</v>
      </c>
      <c r="L46" s="42">
        <f t="shared" si="33"/>
        <v>0</v>
      </c>
      <c r="M46" s="41">
        <f t="shared" si="33"/>
        <v>0</v>
      </c>
      <c r="N46" s="42">
        <f t="shared" si="33"/>
        <v>0</v>
      </c>
      <c r="O46" s="41">
        <f t="shared" si="33"/>
        <v>0</v>
      </c>
      <c r="P46" s="42">
        <f t="shared" si="33"/>
        <v>0</v>
      </c>
      <c r="Q46" s="41">
        <f t="shared" si="33"/>
        <v>0</v>
      </c>
      <c r="R46" s="42">
        <f t="shared" si="33"/>
        <v>0</v>
      </c>
      <c r="S46" s="41">
        <f t="shared" si="33"/>
        <v>0</v>
      </c>
      <c r="T46" s="42">
        <f t="shared" si="33"/>
        <v>0</v>
      </c>
      <c r="U46" s="41">
        <f t="shared" si="33"/>
        <v>0</v>
      </c>
      <c r="V46" s="42">
        <f t="shared" si="33"/>
        <v>0</v>
      </c>
      <c r="W46" s="41">
        <f t="shared" si="33"/>
        <v>0</v>
      </c>
      <c r="X46" s="42">
        <f t="shared" si="33"/>
        <v>0</v>
      </c>
      <c r="Y46" s="41">
        <f t="shared" si="33"/>
        <v>0</v>
      </c>
      <c r="Z46" s="42">
        <f t="shared" si="33"/>
        <v>0</v>
      </c>
      <c r="AA46" s="41">
        <f t="shared" si="33"/>
        <v>0</v>
      </c>
      <c r="AB46" s="42">
        <f t="shared" si="33"/>
        <v>0</v>
      </c>
      <c r="AC46" s="41">
        <f t="shared" si="33"/>
        <v>0</v>
      </c>
      <c r="AD46" s="42">
        <f t="shared" si="33"/>
        <v>0</v>
      </c>
      <c r="AE46" s="41">
        <f t="shared" si="33"/>
        <v>0</v>
      </c>
      <c r="AF46" s="42">
        <f t="shared" si="33"/>
        <v>0</v>
      </c>
      <c r="AG46" s="43">
        <f t="shared" si="33"/>
        <v>0</v>
      </c>
      <c r="AH46" s="8"/>
      <c r="AJ46" s="10" t="e">
        <f t="shared" ref="AJ46:BH46" si="34">IF(AND(AND($BJ46&lt;=BO46,BO46&lt;=$BK46),OR(BO46&lt;=$BL46,$BM46&lt;=BO46)),"○","-")</f>
        <v>#REF!</v>
      </c>
      <c r="AK46" s="10" t="e">
        <f t="shared" si="34"/>
        <v>#REF!</v>
      </c>
      <c r="AL46" s="10" t="e">
        <f t="shared" si="34"/>
        <v>#REF!</v>
      </c>
      <c r="AM46" s="10" t="e">
        <f t="shared" si="34"/>
        <v>#REF!</v>
      </c>
      <c r="AN46" s="10" t="e">
        <f t="shared" si="34"/>
        <v>#REF!</v>
      </c>
      <c r="AO46" s="10" t="e">
        <f t="shared" si="34"/>
        <v>#REF!</v>
      </c>
      <c r="AP46" s="10" t="e">
        <f t="shared" si="34"/>
        <v>#REF!</v>
      </c>
      <c r="AQ46" s="10" t="e">
        <f t="shared" si="34"/>
        <v>#REF!</v>
      </c>
      <c r="AR46" s="10" t="e">
        <f t="shared" si="34"/>
        <v>#REF!</v>
      </c>
      <c r="AS46" s="10" t="e">
        <f t="shared" si="34"/>
        <v>#REF!</v>
      </c>
      <c r="AT46" s="10" t="e">
        <f t="shared" si="34"/>
        <v>#REF!</v>
      </c>
      <c r="AU46" s="10" t="e">
        <f t="shared" si="34"/>
        <v>#REF!</v>
      </c>
      <c r="AV46" s="10" t="e">
        <f t="shared" si="34"/>
        <v>#REF!</v>
      </c>
      <c r="AW46" s="10" t="e">
        <f t="shared" si="34"/>
        <v>#REF!</v>
      </c>
      <c r="AX46" s="10" t="e">
        <f t="shared" si="34"/>
        <v>#REF!</v>
      </c>
      <c r="AY46" s="10" t="e">
        <f t="shared" si="34"/>
        <v>#REF!</v>
      </c>
      <c r="AZ46" s="10" t="e">
        <f t="shared" si="34"/>
        <v>#REF!</v>
      </c>
      <c r="BA46" s="10" t="e">
        <f t="shared" si="34"/>
        <v>#REF!</v>
      </c>
      <c r="BB46" s="10" t="e">
        <f t="shared" si="34"/>
        <v>#REF!</v>
      </c>
      <c r="BC46" s="10" t="e">
        <f t="shared" si="34"/>
        <v>#REF!</v>
      </c>
      <c r="BD46" s="10" t="e">
        <f t="shared" si="34"/>
        <v>#REF!</v>
      </c>
      <c r="BE46" s="10" t="e">
        <f t="shared" si="34"/>
        <v>#REF!</v>
      </c>
      <c r="BF46" s="10" t="e">
        <f t="shared" si="34"/>
        <v>#REF!</v>
      </c>
      <c r="BG46" s="10" t="e">
        <f t="shared" si="34"/>
        <v>#REF!</v>
      </c>
      <c r="BH46" s="10" t="e">
        <f t="shared" si="34"/>
        <v>#REF!</v>
      </c>
      <c r="BI46" s="8"/>
      <c r="BJ46" s="36" t="e">
        <f>#REF!</f>
        <v>#REF!</v>
      </c>
      <c r="BK46" s="36" t="e">
        <f>#REF!</f>
        <v>#REF!</v>
      </c>
      <c r="BL46" s="36" t="e">
        <f>#REF!</f>
        <v>#REF!</v>
      </c>
      <c r="BM46" s="36" t="e">
        <f>#REF!</f>
        <v>#REF!</v>
      </c>
      <c r="BN46" s="51"/>
      <c r="BO46" s="52">
        <f t="shared" ref="BO46:CM46" si="35">CO46</f>
        <v>0.29166666666666669</v>
      </c>
      <c r="BP46" s="52">
        <f t="shared" si="35"/>
        <v>0.3125</v>
      </c>
      <c r="BQ46" s="52">
        <f t="shared" si="35"/>
        <v>0.33333333333333331</v>
      </c>
      <c r="BR46" s="52">
        <f t="shared" si="35"/>
        <v>0.35416666666666602</v>
      </c>
      <c r="BS46" s="52">
        <f t="shared" si="35"/>
        <v>0.375</v>
      </c>
      <c r="BT46" s="52">
        <f t="shared" si="35"/>
        <v>0.39583333333333298</v>
      </c>
      <c r="BU46" s="52">
        <f t="shared" si="35"/>
        <v>0.41666666666666702</v>
      </c>
      <c r="BV46" s="52">
        <f t="shared" si="35"/>
        <v>0.4375</v>
      </c>
      <c r="BW46" s="52">
        <f t="shared" si="35"/>
        <v>0.45833333333333298</v>
      </c>
      <c r="BX46" s="52">
        <f t="shared" si="35"/>
        <v>0.47916666666666602</v>
      </c>
      <c r="BY46" s="52">
        <f t="shared" si="35"/>
        <v>0.5</v>
      </c>
      <c r="BZ46" s="52">
        <f t="shared" si="35"/>
        <v>0.52083333333333304</v>
      </c>
      <c r="CA46" s="52">
        <f t="shared" si="35"/>
        <v>0.54166666666666596</v>
      </c>
      <c r="CB46" s="52">
        <f t="shared" si="35"/>
        <v>0.562499999999999</v>
      </c>
      <c r="CC46" s="52">
        <f t="shared" si="35"/>
        <v>0.58333333333333304</v>
      </c>
      <c r="CD46" s="52">
        <f t="shared" si="35"/>
        <v>0.60416666666666596</v>
      </c>
      <c r="CE46" s="52">
        <f t="shared" si="35"/>
        <v>0.624999999999999</v>
      </c>
      <c r="CF46" s="52">
        <f t="shared" si="35"/>
        <v>0.64583333333333204</v>
      </c>
      <c r="CG46" s="52">
        <f t="shared" si="35"/>
        <v>0.66666666666666596</v>
      </c>
      <c r="CH46" s="52">
        <f t="shared" si="35"/>
        <v>0.687499999999999</v>
      </c>
      <c r="CI46" s="52">
        <f t="shared" si="35"/>
        <v>0.70833333333333204</v>
      </c>
      <c r="CJ46" s="52">
        <f t="shared" si="35"/>
        <v>0.72916666666666496</v>
      </c>
      <c r="CK46" s="52">
        <f t="shared" si="35"/>
        <v>0.749999999999999</v>
      </c>
      <c r="CL46" s="52">
        <f t="shared" si="35"/>
        <v>0.77083333333333204</v>
      </c>
      <c r="CM46" s="52">
        <f t="shared" si="35"/>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32" t="s">
        <v>161</v>
      </c>
      <c r="C47" s="432"/>
      <c r="D47" s="432"/>
      <c r="E47" s="432"/>
      <c r="F47" s="432"/>
      <c r="G47" s="432"/>
      <c r="H47" s="432"/>
      <c r="I47" s="53" t="str">
        <f>IF(I46&lt;=I14,"○","×")</f>
        <v>○</v>
      </c>
      <c r="J47" s="54" t="str">
        <f t="shared" ref="J47:AG47" si="36">IF(J46&lt;=J14,"○","×")</f>
        <v>○</v>
      </c>
      <c r="K47" s="53" t="str">
        <f t="shared" si="36"/>
        <v>○</v>
      </c>
      <c r="L47" s="54" t="str">
        <f t="shared" si="36"/>
        <v>○</v>
      </c>
      <c r="M47" s="53" t="str">
        <f t="shared" si="36"/>
        <v>○</v>
      </c>
      <c r="N47" s="54" t="str">
        <f t="shared" si="36"/>
        <v>○</v>
      </c>
      <c r="O47" s="53" t="str">
        <f t="shared" si="36"/>
        <v>○</v>
      </c>
      <c r="P47" s="54" t="str">
        <f t="shared" si="36"/>
        <v>○</v>
      </c>
      <c r="Q47" s="53" t="str">
        <f t="shared" si="36"/>
        <v>○</v>
      </c>
      <c r="R47" s="54" t="str">
        <f t="shared" si="36"/>
        <v>○</v>
      </c>
      <c r="S47" s="53" t="str">
        <f t="shared" si="36"/>
        <v>○</v>
      </c>
      <c r="T47" s="54" t="str">
        <f t="shared" si="36"/>
        <v>○</v>
      </c>
      <c r="U47" s="53" t="str">
        <f t="shared" si="36"/>
        <v>○</v>
      </c>
      <c r="V47" s="54" t="str">
        <f t="shared" si="36"/>
        <v>○</v>
      </c>
      <c r="W47" s="53" t="str">
        <f t="shared" si="36"/>
        <v>○</v>
      </c>
      <c r="X47" s="54" t="str">
        <f t="shared" si="36"/>
        <v>○</v>
      </c>
      <c r="Y47" s="53" t="str">
        <f t="shared" si="36"/>
        <v>○</v>
      </c>
      <c r="Z47" s="54" t="str">
        <f t="shared" si="36"/>
        <v>○</v>
      </c>
      <c r="AA47" s="53" t="str">
        <f t="shared" si="36"/>
        <v>○</v>
      </c>
      <c r="AB47" s="54" t="str">
        <f t="shared" si="36"/>
        <v>○</v>
      </c>
      <c r="AC47" s="53" t="str">
        <f t="shared" si="36"/>
        <v>○</v>
      </c>
      <c r="AD47" s="54" t="str">
        <f t="shared" si="36"/>
        <v>○</v>
      </c>
      <c r="AE47" s="53" t="str">
        <f t="shared" si="36"/>
        <v>○</v>
      </c>
      <c r="AF47" s="54" t="str">
        <f t="shared" si="36"/>
        <v>○</v>
      </c>
      <c r="AG47" s="10" t="str">
        <f t="shared" si="36"/>
        <v>○</v>
      </c>
      <c r="AH47" s="8"/>
    </row>
    <row r="48" spans="2:117" ht="22.5" customHeight="1">
      <c r="B48" s="433" t="s">
        <v>162</v>
      </c>
      <c r="C48" s="433"/>
      <c r="D48" s="433"/>
      <c r="E48" s="433"/>
      <c r="F48" s="433"/>
      <c r="G48" s="433"/>
      <c r="H48" s="433"/>
      <c r="I48" s="55" t="str">
        <f>IF(I13=0,"",I46/I13)</f>
        <v/>
      </c>
      <c r="J48" s="56">
        <f t="shared" ref="J48:AG48" si="37">IF(J13=0,"",J46/J13)</f>
        <v>0</v>
      </c>
      <c r="K48" s="55">
        <f t="shared" si="37"/>
        <v>0</v>
      </c>
      <c r="L48" s="56">
        <f t="shared" si="37"/>
        <v>0</v>
      </c>
      <c r="M48" s="55">
        <f t="shared" si="37"/>
        <v>0</v>
      </c>
      <c r="N48" s="56">
        <f t="shared" si="37"/>
        <v>0</v>
      </c>
      <c r="O48" s="55">
        <f t="shared" si="37"/>
        <v>0</v>
      </c>
      <c r="P48" s="56">
        <f t="shared" si="37"/>
        <v>0</v>
      </c>
      <c r="Q48" s="55">
        <f t="shared" si="37"/>
        <v>0</v>
      </c>
      <c r="R48" s="56">
        <f t="shared" si="37"/>
        <v>0</v>
      </c>
      <c r="S48" s="55">
        <f t="shared" si="37"/>
        <v>0</v>
      </c>
      <c r="T48" s="56">
        <f t="shared" si="37"/>
        <v>0</v>
      </c>
      <c r="U48" s="55">
        <f t="shared" si="37"/>
        <v>0</v>
      </c>
      <c r="V48" s="56">
        <f t="shared" si="37"/>
        <v>0</v>
      </c>
      <c r="W48" s="55">
        <f t="shared" si="37"/>
        <v>0</v>
      </c>
      <c r="X48" s="56">
        <f t="shared" si="37"/>
        <v>0</v>
      </c>
      <c r="Y48" s="55">
        <f t="shared" si="37"/>
        <v>0</v>
      </c>
      <c r="Z48" s="56" t="str">
        <f t="shared" si="37"/>
        <v/>
      </c>
      <c r="AA48" s="55" t="str">
        <f t="shared" si="37"/>
        <v/>
      </c>
      <c r="AB48" s="56" t="str">
        <f t="shared" si="37"/>
        <v/>
      </c>
      <c r="AC48" s="55" t="str">
        <f t="shared" si="37"/>
        <v/>
      </c>
      <c r="AD48" s="56" t="str">
        <f t="shared" si="37"/>
        <v/>
      </c>
      <c r="AE48" s="55" t="str">
        <f t="shared" si="37"/>
        <v/>
      </c>
      <c r="AF48" s="56" t="str">
        <f t="shared" si="37"/>
        <v/>
      </c>
      <c r="AG48" s="57" t="str">
        <f t="shared" si="37"/>
        <v/>
      </c>
      <c r="AH48" s="8"/>
    </row>
    <row r="49" spans="1:93" ht="22.5" customHeight="1">
      <c r="B49" s="434" t="s">
        <v>163</v>
      </c>
      <c r="C49" s="435"/>
      <c r="D49" s="435"/>
      <c r="E49" s="435"/>
      <c r="F49" s="435"/>
      <c r="G49" s="435"/>
      <c r="H49" s="436"/>
      <c r="I49" s="58" t="str">
        <f>IF(COUNTIF(AJ16:AJ44,"○")&gt;=2,"○","×")</f>
        <v>×</v>
      </c>
      <c r="J49" s="59" t="str">
        <f t="shared" ref="J49:AG49" si="38">IF(COUNTIF(AK16:AK44,"○")&gt;=2,"○","×")</f>
        <v>○</v>
      </c>
      <c r="K49" s="58" t="str">
        <f t="shared" si="38"/>
        <v>○</v>
      </c>
      <c r="L49" s="59" t="str">
        <f t="shared" si="38"/>
        <v>○</v>
      </c>
      <c r="M49" s="58" t="str">
        <f t="shared" si="38"/>
        <v>○</v>
      </c>
      <c r="N49" s="59" t="str">
        <f t="shared" si="38"/>
        <v>○</v>
      </c>
      <c r="O49" s="58" t="str">
        <f t="shared" si="38"/>
        <v>○</v>
      </c>
      <c r="P49" s="59" t="str">
        <f t="shared" si="38"/>
        <v>○</v>
      </c>
      <c r="Q49" s="58" t="str">
        <f t="shared" si="38"/>
        <v>○</v>
      </c>
      <c r="R49" s="59" t="str">
        <f t="shared" si="38"/>
        <v>○</v>
      </c>
      <c r="S49" s="58" t="str">
        <f t="shared" si="38"/>
        <v>○</v>
      </c>
      <c r="T49" s="59" t="str">
        <f t="shared" si="38"/>
        <v>○</v>
      </c>
      <c r="U49" s="58" t="str">
        <f t="shared" si="38"/>
        <v>○</v>
      </c>
      <c r="V49" s="59" t="str">
        <f t="shared" si="38"/>
        <v>○</v>
      </c>
      <c r="W49" s="58" t="str">
        <f t="shared" si="38"/>
        <v>○</v>
      </c>
      <c r="X49" s="59" t="str">
        <f t="shared" si="38"/>
        <v>○</v>
      </c>
      <c r="Y49" s="58" t="str">
        <f t="shared" si="38"/>
        <v>○</v>
      </c>
      <c r="Z49" s="59" t="str">
        <f t="shared" si="38"/>
        <v>×</v>
      </c>
      <c r="AA49" s="58" t="str">
        <f t="shared" si="38"/>
        <v>×</v>
      </c>
      <c r="AB49" s="59" t="str">
        <f t="shared" si="38"/>
        <v>×</v>
      </c>
      <c r="AC49" s="58" t="str">
        <f t="shared" si="38"/>
        <v>×</v>
      </c>
      <c r="AD49" s="59" t="str">
        <f t="shared" si="38"/>
        <v>×</v>
      </c>
      <c r="AE49" s="58" t="str">
        <f t="shared" si="38"/>
        <v>×</v>
      </c>
      <c r="AF49" s="59" t="str">
        <f t="shared" si="38"/>
        <v>×</v>
      </c>
      <c r="AG49" s="60" t="str">
        <f t="shared" si="38"/>
        <v>×</v>
      </c>
      <c r="AH49" s="8"/>
      <c r="AJ49" s="3"/>
      <c r="BO49" s="3"/>
      <c r="CO49" s="3"/>
    </row>
    <row r="50" spans="1:93" ht="22.5" customHeight="1">
      <c r="B50" s="437" t="s">
        <v>164</v>
      </c>
      <c r="C50" s="438"/>
      <c r="D50" s="438"/>
      <c r="E50" s="438"/>
      <c r="F50" s="438"/>
      <c r="G50" s="438"/>
      <c r="H50" s="439"/>
      <c r="I50" s="58" t="str">
        <f t="shared" ref="I50:AG50" si="39">IF(I35+I38+I45&gt;=I13,"○","×")</f>
        <v>○</v>
      </c>
      <c r="J50" s="59" t="str">
        <f t="shared" si="39"/>
        <v>○</v>
      </c>
      <c r="K50" s="58" t="str">
        <f t="shared" si="39"/>
        <v>○</v>
      </c>
      <c r="L50" s="59" t="str">
        <f t="shared" si="39"/>
        <v>○</v>
      </c>
      <c r="M50" s="58" t="str">
        <f t="shared" si="39"/>
        <v>○</v>
      </c>
      <c r="N50" s="59" t="str">
        <f t="shared" si="39"/>
        <v>○</v>
      </c>
      <c r="O50" s="58" t="str">
        <f t="shared" si="39"/>
        <v>○</v>
      </c>
      <c r="P50" s="59" t="str">
        <f t="shared" si="39"/>
        <v>○</v>
      </c>
      <c r="Q50" s="58" t="str">
        <f t="shared" si="39"/>
        <v>○</v>
      </c>
      <c r="R50" s="59" t="str">
        <f t="shared" si="39"/>
        <v>○</v>
      </c>
      <c r="S50" s="58" t="str">
        <f t="shared" si="39"/>
        <v>○</v>
      </c>
      <c r="T50" s="59" t="str">
        <f t="shared" si="39"/>
        <v>○</v>
      </c>
      <c r="U50" s="58" t="str">
        <f t="shared" si="39"/>
        <v>○</v>
      </c>
      <c r="V50" s="59" t="str">
        <f t="shared" si="39"/>
        <v>○</v>
      </c>
      <c r="W50" s="58" t="str">
        <f t="shared" si="39"/>
        <v>○</v>
      </c>
      <c r="X50" s="59" t="str">
        <f t="shared" si="39"/>
        <v>○</v>
      </c>
      <c r="Y50" s="58" t="str">
        <f t="shared" si="39"/>
        <v>○</v>
      </c>
      <c r="Z50" s="59" t="str">
        <f t="shared" si="39"/>
        <v>○</v>
      </c>
      <c r="AA50" s="58" t="str">
        <f t="shared" si="39"/>
        <v>○</v>
      </c>
      <c r="AB50" s="59" t="str">
        <f t="shared" si="39"/>
        <v>○</v>
      </c>
      <c r="AC50" s="58" t="str">
        <f t="shared" si="39"/>
        <v>○</v>
      </c>
      <c r="AD50" s="59" t="str">
        <f t="shared" si="39"/>
        <v>○</v>
      </c>
      <c r="AE50" s="58" t="str">
        <f t="shared" si="39"/>
        <v>○</v>
      </c>
      <c r="AF50" s="59" t="str">
        <f t="shared" si="39"/>
        <v>○</v>
      </c>
      <c r="AG50" s="60" t="str">
        <f t="shared" si="39"/>
        <v>○</v>
      </c>
      <c r="AH50" s="8"/>
      <c r="AJ50" s="3"/>
      <c r="BO50" s="3"/>
      <c r="CO50" s="3"/>
    </row>
    <row r="51" spans="1:93" ht="22.5" customHeight="1">
      <c r="A51" s="5"/>
      <c r="B51" s="61"/>
      <c r="C51" s="440" t="s">
        <v>165</v>
      </c>
      <c r="D51" s="441"/>
      <c r="E51" s="441"/>
      <c r="F51" s="441"/>
      <c r="G51" s="441"/>
      <c r="H51" s="442"/>
      <c r="I51" s="62">
        <f t="shared" ref="I51:AG51" si="40">I13-(I35+I38+I45)</f>
        <v>0</v>
      </c>
      <c r="J51" s="63">
        <f t="shared" si="40"/>
        <v>-1</v>
      </c>
      <c r="K51" s="62">
        <f t="shared" si="40"/>
        <v>-3</v>
      </c>
      <c r="L51" s="63">
        <f t="shared" si="40"/>
        <v>-4</v>
      </c>
      <c r="M51" s="62">
        <f t="shared" si="40"/>
        <v>-3</v>
      </c>
      <c r="N51" s="63">
        <f t="shared" si="40"/>
        <v>-2</v>
      </c>
      <c r="O51" s="62">
        <f t="shared" si="40"/>
        <v>-2</v>
      </c>
      <c r="P51" s="63">
        <f t="shared" si="40"/>
        <v>-2</v>
      </c>
      <c r="Q51" s="62">
        <f t="shared" si="40"/>
        <v>-2</v>
      </c>
      <c r="R51" s="63">
        <f t="shared" si="40"/>
        <v>-2</v>
      </c>
      <c r="S51" s="62">
        <f t="shared" si="40"/>
        <v>-2</v>
      </c>
      <c r="T51" s="63">
        <f t="shared" si="40"/>
        <v>-2</v>
      </c>
      <c r="U51" s="62">
        <f t="shared" si="40"/>
        <v>-2</v>
      </c>
      <c r="V51" s="63">
        <f t="shared" si="40"/>
        <v>-2</v>
      </c>
      <c r="W51" s="62">
        <f t="shared" si="40"/>
        <v>-2</v>
      </c>
      <c r="X51" s="63">
        <f t="shared" si="40"/>
        <v>-3</v>
      </c>
      <c r="Y51" s="62">
        <f t="shared" si="40"/>
        <v>-3</v>
      </c>
      <c r="Z51" s="63">
        <f t="shared" si="40"/>
        <v>0</v>
      </c>
      <c r="AA51" s="62">
        <f t="shared" si="40"/>
        <v>0</v>
      </c>
      <c r="AB51" s="63">
        <f t="shared" si="40"/>
        <v>0</v>
      </c>
      <c r="AC51" s="62">
        <f t="shared" si="40"/>
        <v>0</v>
      </c>
      <c r="AD51" s="63">
        <f t="shared" si="40"/>
        <v>0</v>
      </c>
      <c r="AE51" s="62">
        <f t="shared" si="40"/>
        <v>0</v>
      </c>
      <c r="AF51" s="63">
        <f t="shared" si="40"/>
        <v>0</v>
      </c>
      <c r="AG51" s="64">
        <f t="shared" si="40"/>
        <v>0</v>
      </c>
      <c r="AH51" s="8"/>
      <c r="AJ51" s="3"/>
      <c r="BO51" s="3"/>
      <c r="CO51" s="3"/>
    </row>
    <row r="52" spans="1:93" ht="17.25" customHeight="1">
      <c r="E52" s="1"/>
      <c r="F52" s="1"/>
      <c r="G52" s="1"/>
      <c r="H52" s="1"/>
      <c r="AH52" s="1"/>
    </row>
    <row r="53" spans="1:93" ht="17.25" customHeight="1">
      <c r="B53" s="443" t="s">
        <v>166</v>
      </c>
      <c r="C53" s="444"/>
      <c r="D53" s="445"/>
      <c r="E53" s="449">
        <f>G45+G38+G35</f>
        <v>5</v>
      </c>
      <c r="F53" s="1"/>
      <c r="G53" s="1"/>
      <c r="H53" s="1"/>
      <c r="AH53" s="1"/>
    </row>
    <row r="54" spans="1:93" ht="17.25" customHeight="1">
      <c r="B54" s="446"/>
      <c r="C54" s="447"/>
      <c r="D54" s="448"/>
      <c r="E54" s="450"/>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23" t="s">
        <v>167</v>
      </c>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row>
    <row r="58" spans="1:93" ht="24"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8"/>
    </row>
    <row r="59" spans="1:93" ht="24"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8"/>
    </row>
    <row r="60" spans="1:93" ht="24"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1"/>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8" priority="9" operator="greaterThan">
      <formula>0</formula>
    </cfRule>
  </conditionalFormatting>
  <conditionalFormatting sqref="I37:AG37 I40:AG44">
    <cfRule type="expression" dxfId="7" priority="8">
      <formula>"AJ27=""○"""</formula>
    </cfRule>
  </conditionalFormatting>
  <conditionalFormatting sqref="I40:J44 M40:N44 I37:J37 M37:N37 I16:J34 M16:N34">
    <cfRule type="cellIs" dxfId="6" priority="7" operator="equal">
      <formula>"""○"""</formula>
    </cfRule>
  </conditionalFormatting>
  <conditionalFormatting sqref="I37:AG37 I40:AG44 I16:AG34">
    <cfRule type="cellIs" dxfId="5" priority="6" operator="equal">
      <formula>"○"</formula>
    </cfRule>
  </conditionalFormatting>
  <conditionalFormatting sqref="I8:AG8">
    <cfRule type="cellIs" dxfId="4" priority="3" operator="between">
      <formula>$C$8</formula>
      <formula>$D$8</formula>
    </cfRule>
    <cfRule type="cellIs" dxfId="3" priority="4" operator="between">
      <formula>$D$8</formula>
      <formula>$E$8-0.00001</formula>
    </cfRule>
    <cfRule type="cellIs" dxfId="2" priority="5" operator="between">
      <formula>$E$8-0.00001</formula>
      <formula>$G$8-0.00001</formula>
    </cfRule>
  </conditionalFormatting>
  <conditionalFormatting sqref="AJ45:BH45">
    <cfRule type="cellIs" dxfId="1" priority="2" stopIfTrue="1" operator="between">
      <formula>#REF!</formula>
      <formula>#REF!</formula>
    </cfRule>
  </conditionalFormatting>
  <conditionalFormatting sqref="AJ45:BH45">
    <cfRule type="cellIs" dxfId="0" priority="1" stopIfTrue="1" operator="between">
      <formula>$G45</formula>
      <formula>$F45</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zoomScaleNormal="100" workbookViewId="0">
      <selection activeCell="A9" sqref="A9:D9"/>
    </sheetView>
  </sheetViews>
  <sheetFormatPr defaultRowHeight="13.5"/>
  <cols>
    <col min="1" max="1" width="20.625" style="76" customWidth="1"/>
    <col min="2" max="2" width="16.625" style="76" customWidth="1"/>
    <col min="3" max="5" width="12.625" style="76" customWidth="1"/>
    <col min="6" max="6" width="46.875" style="76" customWidth="1"/>
    <col min="7" max="255" width="9" style="76"/>
    <col min="256" max="256" width="5.625" style="76" customWidth="1"/>
    <col min="257" max="257" width="20.625" style="76" customWidth="1"/>
    <col min="258" max="258" width="16.625" style="76" customWidth="1"/>
    <col min="259" max="261" width="12.625" style="76" customWidth="1"/>
    <col min="262" max="262" width="46.875" style="76" customWidth="1"/>
    <col min="263" max="511" width="9" style="76"/>
    <col min="512" max="512" width="5.625" style="76" customWidth="1"/>
    <col min="513" max="513" width="20.625" style="76" customWidth="1"/>
    <col min="514" max="514" width="16.625" style="76" customWidth="1"/>
    <col min="515" max="517" width="12.625" style="76" customWidth="1"/>
    <col min="518" max="518" width="46.875" style="76" customWidth="1"/>
    <col min="519" max="767" width="9" style="76"/>
    <col min="768" max="768" width="5.625" style="76" customWidth="1"/>
    <col min="769" max="769" width="20.625" style="76" customWidth="1"/>
    <col min="770" max="770" width="16.625" style="76" customWidth="1"/>
    <col min="771" max="773" width="12.625" style="76" customWidth="1"/>
    <col min="774" max="774" width="46.875" style="76" customWidth="1"/>
    <col min="775" max="1023" width="9" style="76"/>
    <col min="1024" max="1024" width="5.625" style="76" customWidth="1"/>
    <col min="1025" max="1025" width="20.625" style="76" customWidth="1"/>
    <col min="1026" max="1026" width="16.625" style="76" customWidth="1"/>
    <col min="1027" max="1029" width="12.625" style="76" customWidth="1"/>
    <col min="1030" max="1030" width="46.875" style="76" customWidth="1"/>
    <col min="1031" max="1279" width="9" style="76"/>
    <col min="1280" max="1280" width="5.625" style="76" customWidth="1"/>
    <col min="1281" max="1281" width="20.625" style="76" customWidth="1"/>
    <col min="1282" max="1282" width="16.625" style="76" customWidth="1"/>
    <col min="1283" max="1285" width="12.625" style="76" customWidth="1"/>
    <col min="1286" max="1286" width="46.875" style="76" customWidth="1"/>
    <col min="1287" max="1535" width="9" style="76"/>
    <col min="1536" max="1536" width="5.625" style="76" customWidth="1"/>
    <col min="1537" max="1537" width="20.625" style="76" customWidth="1"/>
    <col min="1538" max="1538" width="16.625" style="76" customWidth="1"/>
    <col min="1539" max="1541" width="12.625" style="76" customWidth="1"/>
    <col min="1542" max="1542" width="46.875" style="76" customWidth="1"/>
    <col min="1543" max="1791" width="9" style="76"/>
    <col min="1792" max="1792" width="5.625" style="76" customWidth="1"/>
    <col min="1793" max="1793" width="20.625" style="76" customWidth="1"/>
    <col min="1794" max="1794" width="16.625" style="76" customWidth="1"/>
    <col min="1795" max="1797" width="12.625" style="76" customWidth="1"/>
    <col min="1798" max="1798" width="46.875" style="76" customWidth="1"/>
    <col min="1799" max="2047" width="9" style="76"/>
    <col min="2048" max="2048" width="5.625" style="76" customWidth="1"/>
    <col min="2049" max="2049" width="20.625" style="76" customWidth="1"/>
    <col min="2050" max="2050" width="16.625" style="76" customWidth="1"/>
    <col min="2051" max="2053" width="12.625" style="76" customWidth="1"/>
    <col min="2054" max="2054" width="46.875" style="76" customWidth="1"/>
    <col min="2055" max="2303" width="9" style="76"/>
    <col min="2304" max="2304" width="5.625" style="76" customWidth="1"/>
    <col min="2305" max="2305" width="20.625" style="76" customWidth="1"/>
    <col min="2306" max="2306" width="16.625" style="76" customWidth="1"/>
    <col min="2307" max="2309" width="12.625" style="76" customWidth="1"/>
    <col min="2310" max="2310" width="46.875" style="76" customWidth="1"/>
    <col min="2311" max="2559" width="9" style="76"/>
    <col min="2560" max="2560" width="5.625" style="76" customWidth="1"/>
    <col min="2561" max="2561" width="20.625" style="76" customWidth="1"/>
    <col min="2562" max="2562" width="16.625" style="76" customWidth="1"/>
    <col min="2563" max="2565" width="12.625" style="76" customWidth="1"/>
    <col min="2566" max="2566" width="46.875" style="76" customWidth="1"/>
    <col min="2567" max="2815" width="9" style="76"/>
    <col min="2816" max="2816" width="5.625" style="76" customWidth="1"/>
    <col min="2817" max="2817" width="20.625" style="76" customWidth="1"/>
    <col min="2818" max="2818" width="16.625" style="76" customWidth="1"/>
    <col min="2819" max="2821" width="12.625" style="76" customWidth="1"/>
    <col min="2822" max="2822" width="46.875" style="76" customWidth="1"/>
    <col min="2823" max="3071" width="9" style="76"/>
    <col min="3072" max="3072" width="5.625" style="76" customWidth="1"/>
    <col min="3073" max="3073" width="20.625" style="76" customWidth="1"/>
    <col min="3074" max="3074" width="16.625" style="76" customWidth="1"/>
    <col min="3075" max="3077" width="12.625" style="76" customWidth="1"/>
    <col min="3078" max="3078" width="46.875" style="76" customWidth="1"/>
    <col min="3079" max="3327" width="9" style="76"/>
    <col min="3328" max="3328" width="5.625" style="76" customWidth="1"/>
    <col min="3329" max="3329" width="20.625" style="76" customWidth="1"/>
    <col min="3330" max="3330" width="16.625" style="76" customWidth="1"/>
    <col min="3331" max="3333" width="12.625" style="76" customWidth="1"/>
    <col min="3334" max="3334" width="46.875" style="76" customWidth="1"/>
    <col min="3335" max="3583" width="9" style="76"/>
    <col min="3584" max="3584" width="5.625" style="76" customWidth="1"/>
    <col min="3585" max="3585" width="20.625" style="76" customWidth="1"/>
    <col min="3586" max="3586" width="16.625" style="76" customWidth="1"/>
    <col min="3587" max="3589" width="12.625" style="76" customWidth="1"/>
    <col min="3590" max="3590" width="46.875" style="76" customWidth="1"/>
    <col min="3591" max="3839" width="9" style="76"/>
    <col min="3840" max="3840" width="5.625" style="76" customWidth="1"/>
    <col min="3841" max="3841" width="20.625" style="76" customWidth="1"/>
    <col min="3842" max="3842" width="16.625" style="76" customWidth="1"/>
    <col min="3843" max="3845" width="12.625" style="76" customWidth="1"/>
    <col min="3846" max="3846" width="46.875" style="76" customWidth="1"/>
    <col min="3847" max="4095" width="9" style="76"/>
    <col min="4096" max="4096" width="5.625" style="76" customWidth="1"/>
    <col min="4097" max="4097" width="20.625" style="76" customWidth="1"/>
    <col min="4098" max="4098" width="16.625" style="76" customWidth="1"/>
    <col min="4099" max="4101" width="12.625" style="76" customWidth="1"/>
    <col min="4102" max="4102" width="46.875" style="76" customWidth="1"/>
    <col min="4103" max="4351" width="9" style="76"/>
    <col min="4352" max="4352" width="5.625" style="76" customWidth="1"/>
    <col min="4353" max="4353" width="20.625" style="76" customWidth="1"/>
    <col min="4354" max="4354" width="16.625" style="76" customWidth="1"/>
    <col min="4355" max="4357" width="12.625" style="76" customWidth="1"/>
    <col min="4358" max="4358" width="46.875" style="76" customWidth="1"/>
    <col min="4359" max="4607" width="9" style="76"/>
    <col min="4608" max="4608" width="5.625" style="76" customWidth="1"/>
    <col min="4609" max="4609" width="20.625" style="76" customWidth="1"/>
    <col min="4610" max="4610" width="16.625" style="76" customWidth="1"/>
    <col min="4611" max="4613" width="12.625" style="76" customWidth="1"/>
    <col min="4614" max="4614" width="46.875" style="76" customWidth="1"/>
    <col min="4615" max="4863" width="9" style="76"/>
    <col min="4864" max="4864" width="5.625" style="76" customWidth="1"/>
    <col min="4865" max="4865" width="20.625" style="76" customWidth="1"/>
    <col min="4866" max="4866" width="16.625" style="76" customWidth="1"/>
    <col min="4867" max="4869" width="12.625" style="76" customWidth="1"/>
    <col min="4870" max="4870" width="46.875" style="76" customWidth="1"/>
    <col min="4871" max="5119" width="9" style="76"/>
    <col min="5120" max="5120" width="5.625" style="76" customWidth="1"/>
    <col min="5121" max="5121" width="20.625" style="76" customWidth="1"/>
    <col min="5122" max="5122" width="16.625" style="76" customWidth="1"/>
    <col min="5123" max="5125" width="12.625" style="76" customWidth="1"/>
    <col min="5126" max="5126" width="46.875" style="76" customWidth="1"/>
    <col min="5127" max="5375" width="9" style="76"/>
    <col min="5376" max="5376" width="5.625" style="76" customWidth="1"/>
    <col min="5377" max="5377" width="20.625" style="76" customWidth="1"/>
    <col min="5378" max="5378" width="16.625" style="76" customWidth="1"/>
    <col min="5379" max="5381" width="12.625" style="76" customWidth="1"/>
    <col min="5382" max="5382" width="46.875" style="76" customWidth="1"/>
    <col min="5383" max="5631" width="9" style="76"/>
    <col min="5632" max="5632" width="5.625" style="76" customWidth="1"/>
    <col min="5633" max="5633" width="20.625" style="76" customWidth="1"/>
    <col min="5634" max="5634" width="16.625" style="76" customWidth="1"/>
    <col min="5635" max="5637" width="12.625" style="76" customWidth="1"/>
    <col min="5638" max="5638" width="46.875" style="76" customWidth="1"/>
    <col min="5639" max="5887" width="9" style="76"/>
    <col min="5888" max="5888" width="5.625" style="76" customWidth="1"/>
    <col min="5889" max="5889" width="20.625" style="76" customWidth="1"/>
    <col min="5890" max="5890" width="16.625" style="76" customWidth="1"/>
    <col min="5891" max="5893" width="12.625" style="76" customWidth="1"/>
    <col min="5894" max="5894" width="46.875" style="76" customWidth="1"/>
    <col min="5895" max="6143" width="9" style="76"/>
    <col min="6144" max="6144" width="5.625" style="76" customWidth="1"/>
    <col min="6145" max="6145" width="20.625" style="76" customWidth="1"/>
    <col min="6146" max="6146" width="16.625" style="76" customWidth="1"/>
    <col min="6147" max="6149" width="12.625" style="76" customWidth="1"/>
    <col min="6150" max="6150" width="46.875" style="76" customWidth="1"/>
    <col min="6151" max="6399" width="9" style="76"/>
    <col min="6400" max="6400" width="5.625" style="76" customWidth="1"/>
    <col min="6401" max="6401" width="20.625" style="76" customWidth="1"/>
    <col min="6402" max="6402" width="16.625" style="76" customWidth="1"/>
    <col min="6403" max="6405" width="12.625" style="76" customWidth="1"/>
    <col min="6406" max="6406" width="46.875" style="76" customWidth="1"/>
    <col min="6407" max="6655" width="9" style="76"/>
    <col min="6656" max="6656" width="5.625" style="76" customWidth="1"/>
    <col min="6657" max="6657" width="20.625" style="76" customWidth="1"/>
    <col min="6658" max="6658" width="16.625" style="76" customWidth="1"/>
    <col min="6659" max="6661" width="12.625" style="76" customWidth="1"/>
    <col min="6662" max="6662" width="46.875" style="76" customWidth="1"/>
    <col min="6663" max="6911" width="9" style="76"/>
    <col min="6912" max="6912" width="5.625" style="76" customWidth="1"/>
    <col min="6913" max="6913" width="20.625" style="76" customWidth="1"/>
    <col min="6914" max="6914" width="16.625" style="76" customWidth="1"/>
    <col min="6915" max="6917" width="12.625" style="76" customWidth="1"/>
    <col min="6918" max="6918" width="46.875" style="76" customWidth="1"/>
    <col min="6919" max="7167" width="9" style="76"/>
    <col min="7168" max="7168" width="5.625" style="76" customWidth="1"/>
    <col min="7169" max="7169" width="20.625" style="76" customWidth="1"/>
    <col min="7170" max="7170" width="16.625" style="76" customWidth="1"/>
    <col min="7171" max="7173" width="12.625" style="76" customWidth="1"/>
    <col min="7174" max="7174" width="46.875" style="76" customWidth="1"/>
    <col min="7175" max="7423" width="9" style="76"/>
    <col min="7424" max="7424" width="5.625" style="76" customWidth="1"/>
    <col min="7425" max="7425" width="20.625" style="76" customWidth="1"/>
    <col min="7426" max="7426" width="16.625" style="76" customWidth="1"/>
    <col min="7427" max="7429" width="12.625" style="76" customWidth="1"/>
    <col min="7430" max="7430" width="46.875" style="76" customWidth="1"/>
    <col min="7431" max="7679" width="9" style="76"/>
    <col min="7680" max="7680" width="5.625" style="76" customWidth="1"/>
    <col min="7681" max="7681" width="20.625" style="76" customWidth="1"/>
    <col min="7682" max="7682" width="16.625" style="76" customWidth="1"/>
    <col min="7683" max="7685" width="12.625" style="76" customWidth="1"/>
    <col min="7686" max="7686" width="46.875" style="76" customWidth="1"/>
    <col min="7687" max="7935" width="9" style="76"/>
    <col min="7936" max="7936" width="5.625" style="76" customWidth="1"/>
    <col min="7937" max="7937" width="20.625" style="76" customWidth="1"/>
    <col min="7938" max="7938" width="16.625" style="76" customWidth="1"/>
    <col min="7939" max="7941" width="12.625" style="76" customWidth="1"/>
    <col min="7942" max="7942" width="46.875" style="76" customWidth="1"/>
    <col min="7943" max="8191" width="9" style="76"/>
    <col min="8192" max="8192" width="5.625" style="76" customWidth="1"/>
    <col min="8193" max="8193" width="20.625" style="76" customWidth="1"/>
    <col min="8194" max="8194" width="16.625" style="76" customWidth="1"/>
    <col min="8195" max="8197" width="12.625" style="76" customWidth="1"/>
    <col min="8198" max="8198" width="46.875" style="76" customWidth="1"/>
    <col min="8199" max="8447" width="9" style="76"/>
    <col min="8448" max="8448" width="5.625" style="76" customWidth="1"/>
    <col min="8449" max="8449" width="20.625" style="76" customWidth="1"/>
    <col min="8450" max="8450" width="16.625" style="76" customWidth="1"/>
    <col min="8451" max="8453" width="12.625" style="76" customWidth="1"/>
    <col min="8454" max="8454" width="46.875" style="76" customWidth="1"/>
    <col min="8455" max="8703" width="9" style="76"/>
    <col min="8704" max="8704" width="5.625" style="76" customWidth="1"/>
    <col min="8705" max="8705" width="20.625" style="76" customWidth="1"/>
    <col min="8706" max="8706" width="16.625" style="76" customWidth="1"/>
    <col min="8707" max="8709" width="12.625" style="76" customWidth="1"/>
    <col min="8710" max="8710" width="46.875" style="76" customWidth="1"/>
    <col min="8711" max="8959" width="9" style="76"/>
    <col min="8960" max="8960" width="5.625" style="76" customWidth="1"/>
    <col min="8961" max="8961" width="20.625" style="76" customWidth="1"/>
    <col min="8962" max="8962" width="16.625" style="76" customWidth="1"/>
    <col min="8963" max="8965" width="12.625" style="76" customWidth="1"/>
    <col min="8966" max="8966" width="46.875" style="76" customWidth="1"/>
    <col min="8967" max="9215" width="9" style="76"/>
    <col min="9216" max="9216" width="5.625" style="76" customWidth="1"/>
    <col min="9217" max="9217" width="20.625" style="76" customWidth="1"/>
    <col min="9218" max="9218" width="16.625" style="76" customWidth="1"/>
    <col min="9219" max="9221" width="12.625" style="76" customWidth="1"/>
    <col min="9222" max="9222" width="46.875" style="76" customWidth="1"/>
    <col min="9223" max="9471" width="9" style="76"/>
    <col min="9472" max="9472" width="5.625" style="76" customWidth="1"/>
    <col min="9473" max="9473" width="20.625" style="76" customWidth="1"/>
    <col min="9474" max="9474" width="16.625" style="76" customWidth="1"/>
    <col min="9475" max="9477" width="12.625" style="76" customWidth="1"/>
    <col min="9478" max="9478" width="46.875" style="76" customWidth="1"/>
    <col min="9479" max="9727" width="9" style="76"/>
    <col min="9728" max="9728" width="5.625" style="76" customWidth="1"/>
    <col min="9729" max="9729" width="20.625" style="76" customWidth="1"/>
    <col min="9730" max="9730" width="16.625" style="76" customWidth="1"/>
    <col min="9731" max="9733" width="12.625" style="76" customWidth="1"/>
    <col min="9734" max="9734" width="46.875" style="76" customWidth="1"/>
    <col min="9735" max="9983" width="9" style="76"/>
    <col min="9984" max="9984" width="5.625" style="76" customWidth="1"/>
    <col min="9985" max="9985" width="20.625" style="76" customWidth="1"/>
    <col min="9986" max="9986" width="16.625" style="76" customWidth="1"/>
    <col min="9987" max="9989" width="12.625" style="76" customWidth="1"/>
    <col min="9990" max="9990" width="46.875" style="76" customWidth="1"/>
    <col min="9991" max="10239" width="9" style="76"/>
    <col min="10240" max="10240" width="5.625" style="76" customWidth="1"/>
    <col min="10241" max="10241" width="20.625" style="76" customWidth="1"/>
    <col min="10242" max="10242" width="16.625" style="76" customWidth="1"/>
    <col min="10243" max="10245" width="12.625" style="76" customWidth="1"/>
    <col min="10246" max="10246" width="46.875" style="76" customWidth="1"/>
    <col min="10247" max="10495" width="9" style="76"/>
    <col min="10496" max="10496" width="5.625" style="76" customWidth="1"/>
    <col min="10497" max="10497" width="20.625" style="76" customWidth="1"/>
    <col min="10498" max="10498" width="16.625" style="76" customWidth="1"/>
    <col min="10499" max="10501" width="12.625" style="76" customWidth="1"/>
    <col min="10502" max="10502" width="46.875" style="76" customWidth="1"/>
    <col min="10503" max="10751" width="9" style="76"/>
    <col min="10752" max="10752" width="5.625" style="76" customWidth="1"/>
    <col min="10753" max="10753" width="20.625" style="76" customWidth="1"/>
    <col min="10754" max="10754" width="16.625" style="76" customWidth="1"/>
    <col min="10755" max="10757" width="12.625" style="76" customWidth="1"/>
    <col min="10758" max="10758" width="46.875" style="76" customWidth="1"/>
    <col min="10759" max="11007" width="9" style="76"/>
    <col min="11008" max="11008" width="5.625" style="76" customWidth="1"/>
    <col min="11009" max="11009" width="20.625" style="76" customWidth="1"/>
    <col min="11010" max="11010" width="16.625" style="76" customWidth="1"/>
    <col min="11011" max="11013" width="12.625" style="76" customWidth="1"/>
    <col min="11014" max="11014" width="46.875" style="76" customWidth="1"/>
    <col min="11015" max="11263" width="9" style="76"/>
    <col min="11264" max="11264" width="5.625" style="76" customWidth="1"/>
    <col min="11265" max="11265" width="20.625" style="76" customWidth="1"/>
    <col min="11266" max="11266" width="16.625" style="76" customWidth="1"/>
    <col min="11267" max="11269" width="12.625" style="76" customWidth="1"/>
    <col min="11270" max="11270" width="46.875" style="76" customWidth="1"/>
    <col min="11271" max="11519" width="9" style="76"/>
    <col min="11520" max="11520" width="5.625" style="76" customWidth="1"/>
    <col min="11521" max="11521" width="20.625" style="76" customWidth="1"/>
    <col min="11522" max="11522" width="16.625" style="76" customWidth="1"/>
    <col min="11523" max="11525" width="12.625" style="76" customWidth="1"/>
    <col min="11526" max="11526" width="46.875" style="76" customWidth="1"/>
    <col min="11527" max="11775" width="9" style="76"/>
    <col min="11776" max="11776" width="5.625" style="76" customWidth="1"/>
    <col min="11777" max="11777" width="20.625" style="76" customWidth="1"/>
    <col min="11778" max="11778" width="16.625" style="76" customWidth="1"/>
    <col min="11779" max="11781" width="12.625" style="76" customWidth="1"/>
    <col min="11782" max="11782" width="46.875" style="76" customWidth="1"/>
    <col min="11783" max="12031" width="9" style="76"/>
    <col min="12032" max="12032" width="5.625" style="76" customWidth="1"/>
    <col min="12033" max="12033" width="20.625" style="76" customWidth="1"/>
    <col min="12034" max="12034" width="16.625" style="76" customWidth="1"/>
    <col min="12035" max="12037" width="12.625" style="76" customWidth="1"/>
    <col min="12038" max="12038" width="46.875" style="76" customWidth="1"/>
    <col min="12039" max="12287" width="9" style="76"/>
    <col min="12288" max="12288" width="5.625" style="76" customWidth="1"/>
    <col min="12289" max="12289" width="20.625" style="76" customWidth="1"/>
    <col min="12290" max="12290" width="16.625" style="76" customWidth="1"/>
    <col min="12291" max="12293" width="12.625" style="76" customWidth="1"/>
    <col min="12294" max="12294" width="46.875" style="76" customWidth="1"/>
    <col min="12295" max="12543" width="9" style="76"/>
    <col min="12544" max="12544" width="5.625" style="76" customWidth="1"/>
    <col min="12545" max="12545" width="20.625" style="76" customWidth="1"/>
    <col min="12546" max="12546" width="16.625" style="76" customWidth="1"/>
    <col min="12547" max="12549" width="12.625" style="76" customWidth="1"/>
    <col min="12550" max="12550" width="46.875" style="76" customWidth="1"/>
    <col min="12551" max="12799" width="9" style="76"/>
    <col min="12800" max="12800" width="5.625" style="76" customWidth="1"/>
    <col min="12801" max="12801" width="20.625" style="76" customWidth="1"/>
    <col min="12802" max="12802" width="16.625" style="76" customWidth="1"/>
    <col min="12803" max="12805" width="12.625" style="76" customWidth="1"/>
    <col min="12806" max="12806" width="46.875" style="76" customWidth="1"/>
    <col min="12807" max="13055" width="9" style="76"/>
    <col min="13056" max="13056" width="5.625" style="76" customWidth="1"/>
    <col min="13057" max="13057" width="20.625" style="76" customWidth="1"/>
    <col min="13058" max="13058" width="16.625" style="76" customWidth="1"/>
    <col min="13059" max="13061" width="12.625" style="76" customWidth="1"/>
    <col min="13062" max="13062" width="46.875" style="76" customWidth="1"/>
    <col min="13063" max="13311" width="9" style="76"/>
    <col min="13312" max="13312" width="5.625" style="76" customWidth="1"/>
    <col min="13313" max="13313" width="20.625" style="76" customWidth="1"/>
    <col min="13314" max="13314" width="16.625" style="76" customWidth="1"/>
    <col min="13315" max="13317" width="12.625" style="76" customWidth="1"/>
    <col min="13318" max="13318" width="46.875" style="76" customWidth="1"/>
    <col min="13319" max="13567" width="9" style="76"/>
    <col min="13568" max="13568" width="5.625" style="76" customWidth="1"/>
    <col min="13569" max="13569" width="20.625" style="76" customWidth="1"/>
    <col min="13570" max="13570" width="16.625" style="76" customWidth="1"/>
    <col min="13571" max="13573" width="12.625" style="76" customWidth="1"/>
    <col min="13574" max="13574" width="46.875" style="76" customWidth="1"/>
    <col min="13575" max="13823" width="9" style="76"/>
    <col min="13824" max="13824" width="5.625" style="76" customWidth="1"/>
    <col min="13825" max="13825" width="20.625" style="76" customWidth="1"/>
    <col min="13826" max="13826" width="16.625" style="76" customWidth="1"/>
    <col min="13827" max="13829" width="12.625" style="76" customWidth="1"/>
    <col min="13830" max="13830" width="46.875" style="76" customWidth="1"/>
    <col min="13831" max="14079" width="9" style="76"/>
    <col min="14080" max="14080" width="5.625" style="76" customWidth="1"/>
    <col min="14081" max="14081" width="20.625" style="76" customWidth="1"/>
    <col min="14082" max="14082" width="16.625" style="76" customWidth="1"/>
    <col min="14083" max="14085" width="12.625" style="76" customWidth="1"/>
    <col min="14086" max="14086" width="46.875" style="76" customWidth="1"/>
    <col min="14087" max="14335" width="9" style="76"/>
    <col min="14336" max="14336" width="5.625" style="76" customWidth="1"/>
    <col min="14337" max="14337" width="20.625" style="76" customWidth="1"/>
    <col min="14338" max="14338" width="16.625" style="76" customWidth="1"/>
    <col min="14339" max="14341" width="12.625" style="76" customWidth="1"/>
    <col min="14342" max="14342" width="46.875" style="76" customWidth="1"/>
    <col min="14343" max="14591" width="9" style="76"/>
    <col min="14592" max="14592" width="5.625" style="76" customWidth="1"/>
    <col min="14593" max="14593" width="20.625" style="76" customWidth="1"/>
    <col min="14594" max="14594" width="16.625" style="76" customWidth="1"/>
    <col min="14595" max="14597" width="12.625" style="76" customWidth="1"/>
    <col min="14598" max="14598" width="46.875" style="76" customWidth="1"/>
    <col min="14599" max="14847" width="9" style="76"/>
    <col min="14848" max="14848" width="5.625" style="76" customWidth="1"/>
    <col min="14849" max="14849" width="20.625" style="76" customWidth="1"/>
    <col min="14850" max="14850" width="16.625" style="76" customWidth="1"/>
    <col min="14851" max="14853" width="12.625" style="76" customWidth="1"/>
    <col min="14854" max="14854" width="46.875" style="76" customWidth="1"/>
    <col min="14855" max="15103" width="9" style="76"/>
    <col min="15104" max="15104" width="5.625" style="76" customWidth="1"/>
    <col min="15105" max="15105" width="20.625" style="76" customWidth="1"/>
    <col min="15106" max="15106" width="16.625" style="76" customWidth="1"/>
    <col min="15107" max="15109" width="12.625" style="76" customWidth="1"/>
    <col min="15110" max="15110" width="46.875" style="76" customWidth="1"/>
    <col min="15111" max="15359" width="9" style="76"/>
    <col min="15360" max="15360" width="5.625" style="76" customWidth="1"/>
    <col min="15361" max="15361" width="20.625" style="76" customWidth="1"/>
    <col min="15362" max="15362" width="16.625" style="76" customWidth="1"/>
    <col min="15363" max="15365" width="12.625" style="76" customWidth="1"/>
    <col min="15366" max="15366" width="46.875" style="76" customWidth="1"/>
    <col min="15367" max="15615" width="9" style="76"/>
    <col min="15616" max="15616" width="5.625" style="76" customWidth="1"/>
    <col min="15617" max="15617" width="20.625" style="76" customWidth="1"/>
    <col min="15618" max="15618" width="16.625" style="76" customWidth="1"/>
    <col min="15619" max="15621" width="12.625" style="76" customWidth="1"/>
    <col min="15622" max="15622" width="46.875" style="76" customWidth="1"/>
    <col min="15623" max="15871" width="9" style="76"/>
    <col min="15872" max="15872" width="5.625" style="76" customWidth="1"/>
    <col min="15873" max="15873" width="20.625" style="76" customWidth="1"/>
    <col min="15874" max="15874" width="16.625" style="76" customWidth="1"/>
    <col min="15875" max="15877" width="12.625" style="76" customWidth="1"/>
    <col min="15878" max="15878" width="46.875" style="76" customWidth="1"/>
    <col min="15879" max="16127" width="9" style="76"/>
    <col min="16128" max="16128" width="5.625" style="76" customWidth="1"/>
    <col min="16129" max="16129" width="20.625" style="76" customWidth="1"/>
    <col min="16130" max="16130" width="16.625" style="76" customWidth="1"/>
    <col min="16131" max="16133" width="12.625" style="76" customWidth="1"/>
    <col min="16134" max="16134" width="46.875" style="76" customWidth="1"/>
    <col min="16135" max="16384" width="9" style="76"/>
  </cols>
  <sheetData>
    <row r="1" spans="1:7" ht="13.5" customHeight="1"/>
    <row r="2" spans="1:7" ht="13.5" customHeight="1">
      <c r="A2" s="79" t="s">
        <v>198</v>
      </c>
      <c r="B2" s="79"/>
      <c r="C2" s="79"/>
      <c r="D2" s="79"/>
      <c r="E2" s="79"/>
      <c r="F2" s="79"/>
      <c r="G2" s="79"/>
    </row>
    <row r="3" spans="1:7" ht="21.75" customHeight="1">
      <c r="A3" s="335" t="s">
        <v>199</v>
      </c>
      <c r="B3" s="336"/>
      <c r="C3" s="336"/>
      <c r="D3" s="337"/>
      <c r="E3" s="457"/>
      <c r="F3" s="453"/>
      <c r="G3" s="454"/>
    </row>
    <row r="4" spans="1:7" ht="21.75" customHeight="1">
      <c r="A4" s="451" t="s">
        <v>200</v>
      </c>
      <c r="B4" s="451"/>
      <c r="C4" s="451"/>
      <c r="D4" s="451"/>
      <c r="E4" s="457" t="s">
        <v>201</v>
      </c>
      <c r="F4" s="453"/>
      <c r="G4" s="454"/>
    </row>
    <row r="5" spans="1:7" ht="30.75" customHeight="1">
      <c r="A5" s="452" t="s">
        <v>202</v>
      </c>
      <c r="B5" s="455"/>
      <c r="C5" s="455"/>
      <c r="D5" s="456"/>
      <c r="E5" s="457" t="s">
        <v>203</v>
      </c>
      <c r="F5" s="453"/>
      <c r="G5" s="454"/>
    </row>
    <row r="6" spans="1:7" ht="21.75" customHeight="1">
      <c r="A6" s="451" t="s">
        <v>204</v>
      </c>
      <c r="B6" s="451"/>
      <c r="C6" s="451"/>
      <c r="D6" s="451"/>
      <c r="E6" s="457" t="s">
        <v>203</v>
      </c>
      <c r="F6" s="453"/>
      <c r="G6" s="454"/>
    </row>
    <row r="7" spans="1:7" ht="21.75" customHeight="1">
      <c r="A7" s="451" t="s">
        <v>205</v>
      </c>
      <c r="B7" s="451"/>
      <c r="C7" s="451"/>
      <c r="D7" s="451"/>
      <c r="E7" s="457" t="s">
        <v>203</v>
      </c>
      <c r="F7" s="453"/>
      <c r="G7" s="454"/>
    </row>
    <row r="8" spans="1:7" ht="21.75" customHeight="1">
      <c r="A8" s="452" t="s">
        <v>206</v>
      </c>
      <c r="B8" s="455"/>
      <c r="C8" s="455"/>
      <c r="D8" s="456"/>
      <c r="E8" s="457" t="s">
        <v>207</v>
      </c>
      <c r="F8" s="453"/>
      <c r="G8" s="454"/>
    </row>
    <row r="9" spans="1:7" ht="34.5" customHeight="1">
      <c r="A9" s="451" t="s">
        <v>208</v>
      </c>
      <c r="B9" s="451"/>
      <c r="C9" s="451"/>
      <c r="D9" s="451"/>
      <c r="E9" s="457" t="s">
        <v>209</v>
      </c>
      <c r="F9" s="453"/>
      <c r="G9" s="454"/>
    </row>
    <row r="10" spans="1:7" ht="21.75" customHeight="1">
      <c r="A10" s="451" t="s">
        <v>210</v>
      </c>
      <c r="B10" s="451"/>
      <c r="C10" s="451"/>
      <c r="D10" s="451"/>
      <c r="E10" s="457" t="s">
        <v>201</v>
      </c>
      <c r="F10" s="453"/>
      <c r="G10" s="454"/>
    </row>
    <row r="11" spans="1:7" ht="21.75" customHeight="1">
      <c r="A11" s="451" t="s">
        <v>211</v>
      </c>
      <c r="B11" s="451"/>
      <c r="C11" s="451"/>
      <c r="D11" s="451"/>
      <c r="E11" s="457" t="s">
        <v>212</v>
      </c>
      <c r="F11" s="453"/>
      <c r="G11" s="454"/>
    </row>
    <row r="12" spans="1:7" ht="60" customHeight="1">
      <c r="A12" s="451" t="s">
        <v>213</v>
      </c>
      <c r="B12" s="451"/>
      <c r="C12" s="451"/>
      <c r="D12" s="451"/>
      <c r="E12" s="452" t="s">
        <v>214</v>
      </c>
      <c r="F12" s="453"/>
      <c r="G12" s="454"/>
    </row>
  </sheetData>
  <mergeCells count="20">
    <mergeCell ref="A3:D3"/>
    <mergeCell ref="E3:G3"/>
    <mergeCell ref="A4:D4"/>
    <mergeCell ref="E4:G4"/>
    <mergeCell ref="A5:D5"/>
    <mergeCell ref="E5:G5"/>
    <mergeCell ref="A6:D6"/>
    <mergeCell ref="E6:G6"/>
    <mergeCell ref="A7:D7"/>
    <mergeCell ref="E7:G7"/>
    <mergeCell ref="A11:D11"/>
    <mergeCell ref="E11:G11"/>
    <mergeCell ref="A12:D12"/>
    <mergeCell ref="E12:G12"/>
    <mergeCell ref="A8:D8"/>
    <mergeCell ref="E8:G8"/>
    <mergeCell ref="A9:D9"/>
    <mergeCell ref="E9:G9"/>
    <mergeCell ref="A10:D10"/>
    <mergeCell ref="E10:G10"/>
  </mergeCells>
  <phoneticPr fontId="7"/>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27"/>
  <sheetViews>
    <sheetView zoomScaleNormal="100" workbookViewId="0">
      <selection activeCell="D20" sqref="D20"/>
    </sheetView>
  </sheetViews>
  <sheetFormatPr defaultRowHeight="13.5"/>
  <cols>
    <col min="1" max="1" width="4.625" style="76" customWidth="1"/>
    <col min="2" max="2" width="20.125" style="76" customWidth="1"/>
    <col min="3" max="7" width="15.625" style="76" customWidth="1"/>
    <col min="8" max="8" width="12.875" style="76" customWidth="1"/>
    <col min="9" max="9" width="19.625" style="76" customWidth="1"/>
    <col min="10" max="256" width="9" style="76"/>
    <col min="257" max="257" width="4.625" style="76" customWidth="1"/>
    <col min="258" max="258" width="20.125" style="76" customWidth="1"/>
    <col min="259" max="263" width="15.625" style="76" customWidth="1"/>
    <col min="264" max="264" width="12.875" style="76" customWidth="1"/>
    <col min="265" max="265" width="19.625" style="76" customWidth="1"/>
    <col min="266" max="512" width="9" style="76"/>
    <col min="513" max="513" width="4.625" style="76" customWidth="1"/>
    <col min="514" max="514" width="20.125" style="76" customWidth="1"/>
    <col min="515" max="519" width="15.625" style="76" customWidth="1"/>
    <col min="520" max="520" width="12.875" style="76" customWidth="1"/>
    <col min="521" max="521" width="19.625" style="76" customWidth="1"/>
    <col min="522" max="768" width="9" style="76"/>
    <col min="769" max="769" width="4.625" style="76" customWidth="1"/>
    <col min="770" max="770" width="20.125" style="76" customWidth="1"/>
    <col min="771" max="775" width="15.625" style="76" customWidth="1"/>
    <col min="776" max="776" width="12.875" style="76" customWidth="1"/>
    <col min="777" max="777" width="19.625" style="76" customWidth="1"/>
    <col min="778" max="1024" width="9" style="76"/>
    <col min="1025" max="1025" width="4.625" style="76" customWidth="1"/>
    <col min="1026" max="1026" width="20.125" style="76" customWidth="1"/>
    <col min="1027" max="1031" width="15.625" style="76" customWidth="1"/>
    <col min="1032" max="1032" width="12.875" style="76" customWidth="1"/>
    <col min="1033" max="1033" width="19.625" style="76" customWidth="1"/>
    <col min="1034" max="1280" width="9" style="76"/>
    <col min="1281" max="1281" width="4.625" style="76" customWidth="1"/>
    <col min="1282" max="1282" width="20.125" style="76" customWidth="1"/>
    <col min="1283" max="1287" width="15.625" style="76" customWidth="1"/>
    <col min="1288" max="1288" width="12.875" style="76" customWidth="1"/>
    <col min="1289" max="1289" width="19.625" style="76" customWidth="1"/>
    <col min="1290" max="1536" width="9" style="76"/>
    <col min="1537" max="1537" width="4.625" style="76" customWidth="1"/>
    <col min="1538" max="1538" width="20.125" style="76" customWidth="1"/>
    <col min="1539" max="1543" width="15.625" style="76" customWidth="1"/>
    <col min="1544" max="1544" width="12.875" style="76" customWidth="1"/>
    <col min="1545" max="1545" width="19.625" style="76" customWidth="1"/>
    <col min="1546" max="1792" width="9" style="76"/>
    <col min="1793" max="1793" width="4.625" style="76" customWidth="1"/>
    <col min="1794" max="1794" width="20.125" style="76" customWidth="1"/>
    <col min="1795" max="1799" width="15.625" style="76" customWidth="1"/>
    <col min="1800" max="1800" width="12.875" style="76" customWidth="1"/>
    <col min="1801" max="1801" width="19.625" style="76" customWidth="1"/>
    <col min="1802" max="2048" width="9" style="76"/>
    <col min="2049" max="2049" width="4.625" style="76" customWidth="1"/>
    <col min="2050" max="2050" width="20.125" style="76" customWidth="1"/>
    <col min="2051" max="2055" width="15.625" style="76" customWidth="1"/>
    <col min="2056" max="2056" width="12.875" style="76" customWidth="1"/>
    <col min="2057" max="2057" width="19.625" style="76" customWidth="1"/>
    <col min="2058" max="2304" width="9" style="76"/>
    <col min="2305" max="2305" width="4.625" style="76" customWidth="1"/>
    <col min="2306" max="2306" width="20.125" style="76" customWidth="1"/>
    <col min="2307" max="2311" width="15.625" style="76" customWidth="1"/>
    <col min="2312" max="2312" width="12.875" style="76" customWidth="1"/>
    <col min="2313" max="2313" width="19.625" style="76" customWidth="1"/>
    <col min="2314" max="2560" width="9" style="76"/>
    <col min="2561" max="2561" width="4.625" style="76" customWidth="1"/>
    <col min="2562" max="2562" width="20.125" style="76" customWidth="1"/>
    <col min="2563" max="2567" width="15.625" style="76" customWidth="1"/>
    <col min="2568" max="2568" width="12.875" style="76" customWidth="1"/>
    <col min="2569" max="2569" width="19.625" style="76" customWidth="1"/>
    <col min="2570" max="2816" width="9" style="76"/>
    <col min="2817" max="2817" width="4.625" style="76" customWidth="1"/>
    <col min="2818" max="2818" width="20.125" style="76" customWidth="1"/>
    <col min="2819" max="2823" width="15.625" style="76" customWidth="1"/>
    <col min="2824" max="2824" width="12.875" style="76" customWidth="1"/>
    <col min="2825" max="2825" width="19.625" style="76" customWidth="1"/>
    <col min="2826" max="3072" width="9" style="76"/>
    <col min="3073" max="3073" width="4.625" style="76" customWidth="1"/>
    <col min="3074" max="3074" width="20.125" style="76" customWidth="1"/>
    <col min="3075" max="3079" width="15.625" style="76" customWidth="1"/>
    <col min="3080" max="3080" width="12.875" style="76" customWidth="1"/>
    <col min="3081" max="3081" width="19.625" style="76" customWidth="1"/>
    <col min="3082" max="3328" width="9" style="76"/>
    <col min="3329" max="3329" width="4.625" style="76" customWidth="1"/>
    <col min="3330" max="3330" width="20.125" style="76" customWidth="1"/>
    <col min="3331" max="3335" width="15.625" style="76" customWidth="1"/>
    <col min="3336" max="3336" width="12.875" style="76" customWidth="1"/>
    <col min="3337" max="3337" width="19.625" style="76" customWidth="1"/>
    <col min="3338" max="3584" width="9" style="76"/>
    <col min="3585" max="3585" width="4.625" style="76" customWidth="1"/>
    <col min="3586" max="3586" width="20.125" style="76" customWidth="1"/>
    <col min="3587" max="3591" width="15.625" style="76" customWidth="1"/>
    <col min="3592" max="3592" width="12.875" style="76" customWidth="1"/>
    <col min="3593" max="3593" width="19.625" style="76" customWidth="1"/>
    <col min="3594" max="3840" width="9" style="76"/>
    <col min="3841" max="3841" width="4.625" style="76" customWidth="1"/>
    <col min="3842" max="3842" width="20.125" style="76" customWidth="1"/>
    <col min="3843" max="3847" width="15.625" style="76" customWidth="1"/>
    <col min="3848" max="3848" width="12.875" style="76" customWidth="1"/>
    <col min="3849" max="3849" width="19.625" style="76" customWidth="1"/>
    <col min="3850" max="4096" width="9" style="76"/>
    <col min="4097" max="4097" width="4.625" style="76" customWidth="1"/>
    <col min="4098" max="4098" width="20.125" style="76" customWidth="1"/>
    <col min="4099" max="4103" width="15.625" style="76" customWidth="1"/>
    <col min="4104" max="4104" width="12.875" style="76" customWidth="1"/>
    <col min="4105" max="4105" width="19.625" style="76" customWidth="1"/>
    <col min="4106" max="4352" width="9" style="76"/>
    <col min="4353" max="4353" width="4.625" style="76" customWidth="1"/>
    <col min="4354" max="4354" width="20.125" style="76" customWidth="1"/>
    <col min="4355" max="4359" width="15.625" style="76" customWidth="1"/>
    <col min="4360" max="4360" width="12.875" style="76" customWidth="1"/>
    <col min="4361" max="4361" width="19.625" style="76" customWidth="1"/>
    <col min="4362" max="4608" width="9" style="76"/>
    <col min="4609" max="4609" width="4.625" style="76" customWidth="1"/>
    <col min="4610" max="4610" width="20.125" style="76" customWidth="1"/>
    <col min="4611" max="4615" width="15.625" style="76" customWidth="1"/>
    <col min="4616" max="4616" width="12.875" style="76" customWidth="1"/>
    <col min="4617" max="4617" width="19.625" style="76" customWidth="1"/>
    <col min="4618" max="4864" width="9" style="76"/>
    <col min="4865" max="4865" width="4.625" style="76" customWidth="1"/>
    <col min="4866" max="4866" width="20.125" style="76" customWidth="1"/>
    <col min="4867" max="4871" width="15.625" style="76" customWidth="1"/>
    <col min="4872" max="4872" width="12.875" style="76" customWidth="1"/>
    <col min="4873" max="4873" width="19.625" style="76" customWidth="1"/>
    <col min="4874" max="5120" width="9" style="76"/>
    <col min="5121" max="5121" width="4.625" style="76" customWidth="1"/>
    <col min="5122" max="5122" width="20.125" style="76" customWidth="1"/>
    <col min="5123" max="5127" width="15.625" style="76" customWidth="1"/>
    <col min="5128" max="5128" width="12.875" style="76" customWidth="1"/>
    <col min="5129" max="5129" width="19.625" style="76" customWidth="1"/>
    <col min="5130" max="5376" width="9" style="76"/>
    <col min="5377" max="5377" width="4.625" style="76" customWidth="1"/>
    <col min="5378" max="5378" width="20.125" style="76" customWidth="1"/>
    <col min="5379" max="5383" width="15.625" style="76" customWidth="1"/>
    <col min="5384" max="5384" width="12.875" style="76" customWidth="1"/>
    <col min="5385" max="5385" width="19.625" style="76" customWidth="1"/>
    <col min="5386" max="5632" width="9" style="76"/>
    <col min="5633" max="5633" width="4.625" style="76" customWidth="1"/>
    <col min="5634" max="5634" width="20.125" style="76" customWidth="1"/>
    <col min="5635" max="5639" width="15.625" style="76" customWidth="1"/>
    <col min="5640" max="5640" width="12.875" style="76" customWidth="1"/>
    <col min="5641" max="5641" width="19.625" style="76" customWidth="1"/>
    <col min="5642" max="5888" width="9" style="76"/>
    <col min="5889" max="5889" width="4.625" style="76" customWidth="1"/>
    <col min="5890" max="5890" width="20.125" style="76" customWidth="1"/>
    <col min="5891" max="5895" width="15.625" style="76" customWidth="1"/>
    <col min="5896" max="5896" width="12.875" style="76" customWidth="1"/>
    <col min="5897" max="5897" width="19.625" style="76" customWidth="1"/>
    <col min="5898" max="6144" width="9" style="76"/>
    <col min="6145" max="6145" width="4.625" style="76" customWidth="1"/>
    <col min="6146" max="6146" width="20.125" style="76" customWidth="1"/>
    <col min="6147" max="6151" width="15.625" style="76" customWidth="1"/>
    <col min="6152" max="6152" width="12.875" style="76" customWidth="1"/>
    <col min="6153" max="6153" width="19.625" style="76" customWidth="1"/>
    <col min="6154" max="6400" width="9" style="76"/>
    <col min="6401" max="6401" width="4.625" style="76" customWidth="1"/>
    <col min="6402" max="6402" width="20.125" style="76" customWidth="1"/>
    <col min="6403" max="6407" width="15.625" style="76" customWidth="1"/>
    <col min="6408" max="6408" width="12.875" style="76" customWidth="1"/>
    <col min="6409" max="6409" width="19.625" style="76" customWidth="1"/>
    <col min="6410" max="6656" width="9" style="76"/>
    <col min="6657" max="6657" width="4.625" style="76" customWidth="1"/>
    <col min="6658" max="6658" width="20.125" style="76" customWidth="1"/>
    <col min="6659" max="6663" width="15.625" style="76" customWidth="1"/>
    <col min="6664" max="6664" width="12.875" style="76" customWidth="1"/>
    <col min="6665" max="6665" width="19.625" style="76" customWidth="1"/>
    <col min="6666" max="6912" width="9" style="76"/>
    <col min="6913" max="6913" width="4.625" style="76" customWidth="1"/>
    <col min="6914" max="6914" width="20.125" style="76" customWidth="1"/>
    <col min="6915" max="6919" width="15.625" style="76" customWidth="1"/>
    <col min="6920" max="6920" width="12.875" style="76" customWidth="1"/>
    <col min="6921" max="6921" width="19.625" style="76" customWidth="1"/>
    <col min="6922" max="7168" width="9" style="76"/>
    <col min="7169" max="7169" width="4.625" style="76" customWidth="1"/>
    <col min="7170" max="7170" width="20.125" style="76" customWidth="1"/>
    <col min="7171" max="7175" width="15.625" style="76" customWidth="1"/>
    <col min="7176" max="7176" width="12.875" style="76" customWidth="1"/>
    <col min="7177" max="7177" width="19.625" style="76" customWidth="1"/>
    <col min="7178" max="7424" width="9" style="76"/>
    <col min="7425" max="7425" width="4.625" style="76" customWidth="1"/>
    <col min="7426" max="7426" width="20.125" style="76" customWidth="1"/>
    <col min="7427" max="7431" width="15.625" style="76" customWidth="1"/>
    <col min="7432" max="7432" width="12.875" style="76" customWidth="1"/>
    <col min="7433" max="7433" width="19.625" style="76" customWidth="1"/>
    <col min="7434" max="7680" width="9" style="76"/>
    <col min="7681" max="7681" width="4.625" style="76" customWidth="1"/>
    <col min="7682" max="7682" width="20.125" style="76" customWidth="1"/>
    <col min="7683" max="7687" width="15.625" style="76" customWidth="1"/>
    <col min="7688" max="7688" width="12.875" style="76" customWidth="1"/>
    <col min="7689" max="7689" width="19.625" style="76" customWidth="1"/>
    <col min="7690" max="7936" width="9" style="76"/>
    <col min="7937" max="7937" width="4.625" style="76" customWidth="1"/>
    <col min="7938" max="7938" width="20.125" style="76" customWidth="1"/>
    <col min="7939" max="7943" width="15.625" style="76" customWidth="1"/>
    <col min="7944" max="7944" width="12.875" style="76" customWidth="1"/>
    <col min="7945" max="7945" width="19.625" style="76" customWidth="1"/>
    <col min="7946" max="8192" width="9" style="76"/>
    <col min="8193" max="8193" width="4.625" style="76" customWidth="1"/>
    <col min="8194" max="8194" width="20.125" style="76" customWidth="1"/>
    <col min="8195" max="8199" width="15.625" style="76" customWidth="1"/>
    <col min="8200" max="8200" width="12.875" style="76" customWidth="1"/>
    <col min="8201" max="8201" width="19.625" style="76" customWidth="1"/>
    <col min="8202" max="8448" width="9" style="76"/>
    <col min="8449" max="8449" width="4.625" style="76" customWidth="1"/>
    <col min="8450" max="8450" width="20.125" style="76" customWidth="1"/>
    <col min="8451" max="8455" width="15.625" style="76" customWidth="1"/>
    <col min="8456" max="8456" width="12.875" style="76" customWidth="1"/>
    <col min="8457" max="8457" width="19.625" style="76" customWidth="1"/>
    <col min="8458" max="8704" width="9" style="76"/>
    <col min="8705" max="8705" width="4.625" style="76" customWidth="1"/>
    <col min="8706" max="8706" width="20.125" style="76" customWidth="1"/>
    <col min="8707" max="8711" width="15.625" style="76" customWidth="1"/>
    <col min="8712" max="8712" width="12.875" style="76" customWidth="1"/>
    <col min="8713" max="8713" width="19.625" style="76" customWidth="1"/>
    <col min="8714" max="8960" width="9" style="76"/>
    <col min="8961" max="8961" width="4.625" style="76" customWidth="1"/>
    <col min="8962" max="8962" width="20.125" style="76" customWidth="1"/>
    <col min="8963" max="8967" width="15.625" style="76" customWidth="1"/>
    <col min="8968" max="8968" width="12.875" style="76" customWidth="1"/>
    <col min="8969" max="8969" width="19.625" style="76" customWidth="1"/>
    <col min="8970" max="9216" width="9" style="76"/>
    <col min="9217" max="9217" width="4.625" style="76" customWidth="1"/>
    <col min="9218" max="9218" width="20.125" style="76" customWidth="1"/>
    <col min="9219" max="9223" width="15.625" style="76" customWidth="1"/>
    <col min="9224" max="9224" width="12.875" style="76" customWidth="1"/>
    <col min="9225" max="9225" width="19.625" style="76" customWidth="1"/>
    <col min="9226" max="9472" width="9" style="76"/>
    <col min="9473" max="9473" width="4.625" style="76" customWidth="1"/>
    <col min="9474" max="9474" width="20.125" style="76" customWidth="1"/>
    <col min="9475" max="9479" width="15.625" style="76" customWidth="1"/>
    <col min="9480" max="9480" width="12.875" style="76" customWidth="1"/>
    <col min="9481" max="9481" width="19.625" style="76" customWidth="1"/>
    <col min="9482" max="9728" width="9" style="76"/>
    <col min="9729" max="9729" width="4.625" style="76" customWidth="1"/>
    <col min="9730" max="9730" width="20.125" style="76" customWidth="1"/>
    <col min="9731" max="9735" width="15.625" style="76" customWidth="1"/>
    <col min="9736" max="9736" width="12.875" style="76" customWidth="1"/>
    <col min="9737" max="9737" width="19.625" style="76" customWidth="1"/>
    <col min="9738" max="9984" width="9" style="76"/>
    <col min="9985" max="9985" width="4.625" style="76" customWidth="1"/>
    <col min="9986" max="9986" width="20.125" style="76" customWidth="1"/>
    <col min="9987" max="9991" width="15.625" style="76" customWidth="1"/>
    <col min="9992" max="9992" width="12.875" style="76" customWidth="1"/>
    <col min="9993" max="9993" width="19.625" style="76" customWidth="1"/>
    <col min="9994" max="10240" width="9" style="76"/>
    <col min="10241" max="10241" width="4.625" style="76" customWidth="1"/>
    <col min="10242" max="10242" width="20.125" style="76" customWidth="1"/>
    <col min="10243" max="10247" width="15.625" style="76" customWidth="1"/>
    <col min="10248" max="10248" width="12.875" style="76" customWidth="1"/>
    <col min="10249" max="10249" width="19.625" style="76" customWidth="1"/>
    <col min="10250" max="10496" width="9" style="76"/>
    <col min="10497" max="10497" width="4.625" style="76" customWidth="1"/>
    <col min="10498" max="10498" width="20.125" style="76" customWidth="1"/>
    <col min="10499" max="10503" width="15.625" style="76" customWidth="1"/>
    <col min="10504" max="10504" width="12.875" style="76" customWidth="1"/>
    <col min="10505" max="10505" width="19.625" style="76" customWidth="1"/>
    <col min="10506" max="10752" width="9" style="76"/>
    <col min="10753" max="10753" width="4.625" style="76" customWidth="1"/>
    <col min="10754" max="10754" width="20.125" style="76" customWidth="1"/>
    <col min="10755" max="10759" width="15.625" style="76" customWidth="1"/>
    <col min="10760" max="10760" width="12.875" style="76" customWidth="1"/>
    <col min="10761" max="10761" width="19.625" style="76" customWidth="1"/>
    <col min="10762" max="11008" width="9" style="76"/>
    <col min="11009" max="11009" width="4.625" style="76" customWidth="1"/>
    <col min="11010" max="11010" width="20.125" style="76" customWidth="1"/>
    <col min="11011" max="11015" width="15.625" style="76" customWidth="1"/>
    <col min="11016" max="11016" width="12.875" style="76" customWidth="1"/>
    <col min="11017" max="11017" width="19.625" style="76" customWidth="1"/>
    <col min="11018" max="11264" width="9" style="76"/>
    <col min="11265" max="11265" width="4.625" style="76" customWidth="1"/>
    <col min="11266" max="11266" width="20.125" style="76" customWidth="1"/>
    <col min="11267" max="11271" width="15.625" style="76" customWidth="1"/>
    <col min="11272" max="11272" width="12.875" style="76" customWidth="1"/>
    <col min="11273" max="11273" width="19.625" style="76" customWidth="1"/>
    <col min="11274" max="11520" width="9" style="76"/>
    <col min="11521" max="11521" width="4.625" style="76" customWidth="1"/>
    <col min="11522" max="11522" width="20.125" style="76" customWidth="1"/>
    <col min="11523" max="11527" width="15.625" style="76" customWidth="1"/>
    <col min="11528" max="11528" width="12.875" style="76" customWidth="1"/>
    <col min="11529" max="11529" width="19.625" style="76" customWidth="1"/>
    <col min="11530" max="11776" width="9" style="76"/>
    <col min="11777" max="11777" width="4.625" style="76" customWidth="1"/>
    <col min="11778" max="11778" width="20.125" style="76" customWidth="1"/>
    <col min="11779" max="11783" width="15.625" style="76" customWidth="1"/>
    <col min="11784" max="11784" width="12.875" style="76" customWidth="1"/>
    <col min="11785" max="11785" width="19.625" style="76" customWidth="1"/>
    <col min="11786" max="12032" width="9" style="76"/>
    <col min="12033" max="12033" width="4.625" style="76" customWidth="1"/>
    <col min="12034" max="12034" width="20.125" style="76" customWidth="1"/>
    <col min="12035" max="12039" width="15.625" style="76" customWidth="1"/>
    <col min="12040" max="12040" width="12.875" style="76" customWidth="1"/>
    <col min="12041" max="12041" width="19.625" style="76" customWidth="1"/>
    <col min="12042" max="12288" width="9" style="76"/>
    <col min="12289" max="12289" width="4.625" style="76" customWidth="1"/>
    <col min="12290" max="12290" width="20.125" style="76" customWidth="1"/>
    <col min="12291" max="12295" width="15.625" style="76" customWidth="1"/>
    <col min="12296" max="12296" width="12.875" style="76" customWidth="1"/>
    <col min="12297" max="12297" width="19.625" style="76" customWidth="1"/>
    <col min="12298" max="12544" width="9" style="76"/>
    <col min="12545" max="12545" width="4.625" style="76" customWidth="1"/>
    <col min="12546" max="12546" width="20.125" style="76" customWidth="1"/>
    <col min="12547" max="12551" width="15.625" style="76" customWidth="1"/>
    <col min="12552" max="12552" width="12.875" style="76" customWidth="1"/>
    <col min="12553" max="12553" width="19.625" style="76" customWidth="1"/>
    <col min="12554" max="12800" width="9" style="76"/>
    <col min="12801" max="12801" width="4.625" style="76" customWidth="1"/>
    <col min="12802" max="12802" width="20.125" style="76" customWidth="1"/>
    <col min="12803" max="12807" width="15.625" style="76" customWidth="1"/>
    <col min="12808" max="12808" width="12.875" style="76" customWidth="1"/>
    <col min="12809" max="12809" width="19.625" style="76" customWidth="1"/>
    <col min="12810" max="13056" width="9" style="76"/>
    <col min="13057" max="13057" width="4.625" style="76" customWidth="1"/>
    <col min="13058" max="13058" width="20.125" style="76" customWidth="1"/>
    <col min="13059" max="13063" width="15.625" style="76" customWidth="1"/>
    <col min="13064" max="13064" width="12.875" style="76" customWidth="1"/>
    <col min="13065" max="13065" width="19.625" style="76" customWidth="1"/>
    <col min="13066" max="13312" width="9" style="76"/>
    <col min="13313" max="13313" width="4.625" style="76" customWidth="1"/>
    <col min="13314" max="13314" width="20.125" style="76" customWidth="1"/>
    <col min="13315" max="13319" width="15.625" style="76" customWidth="1"/>
    <col min="13320" max="13320" width="12.875" style="76" customWidth="1"/>
    <col min="13321" max="13321" width="19.625" style="76" customWidth="1"/>
    <col min="13322" max="13568" width="9" style="76"/>
    <col min="13569" max="13569" width="4.625" style="76" customWidth="1"/>
    <col min="13570" max="13570" width="20.125" style="76" customWidth="1"/>
    <col min="13571" max="13575" width="15.625" style="76" customWidth="1"/>
    <col min="13576" max="13576" width="12.875" style="76" customWidth="1"/>
    <col min="13577" max="13577" width="19.625" style="76" customWidth="1"/>
    <col min="13578" max="13824" width="9" style="76"/>
    <col min="13825" max="13825" width="4.625" style="76" customWidth="1"/>
    <col min="13826" max="13826" width="20.125" style="76" customWidth="1"/>
    <col min="13827" max="13831" width="15.625" style="76" customWidth="1"/>
    <col min="13832" max="13832" width="12.875" style="76" customWidth="1"/>
    <col min="13833" max="13833" width="19.625" style="76" customWidth="1"/>
    <col min="13834" max="14080" width="9" style="76"/>
    <col min="14081" max="14081" width="4.625" style="76" customWidth="1"/>
    <col min="14082" max="14082" width="20.125" style="76" customWidth="1"/>
    <col min="14083" max="14087" width="15.625" style="76" customWidth="1"/>
    <col min="14088" max="14088" width="12.875" style="76" customWidth="1"/>
    <col min="14089" max="14089" width="19.625" style="76" customWidth="1"/>
    <col min="14090" max="14336" width="9" style="76"/>
    <col min="14337" max="14337" width="4.625" style="76" customWidth="1"/>
    <col min="14338" max="14338" width="20.125" style="76" customWidth="1"/>
    <col min="14339" max="14343" width="15.625" style="76" customWidth="1"/>
    <col min="14344" max="14344" width="12.875" style="76" customWidth="1"/>
    <col min="14345" max="14345" width="19.625" style="76" customWidth="1"/>
    <col min="14346" max="14592" width="9" style="76"/>
    <col min="14593" max="14593" width="4.625" style="76" customWidth="1"/>
    <col min="14594" max="14594" width="20.125" style="76" customWidth="1"/>
    <col min="14595" max="14599" width="15.625" style="76" customWidth="1"/>
    <col min="14600" max="14600" width="12.875" style="76" customWidth="1"/>
    <col min="14601" max="14601" width="19.625" style="76" customWidth="1"/>
    <col min="14602" max="14848" width="9" style="76"/>
    <col min="14849" max="14849" width="4.625" style="76" customWidth="1"/>
    <col min="14850" max="14850" width="20.125" style="76" customWidth="1"/>
    <col min="14851" max="14855" width="15.625" style="76" customWidth="1"/>
    <col min="14856" max="14856" width="12.875" style="76" customWidth="1"/>
    <col min="14857" max="14857" width="19.625" style="76" customWidth="1"/>
    <col min="14858" max="15104" width="9" style="76"/>
    <col min="15105" max="15105" width="4.625" style="76" customWidth="1"/>
    <col min="15106" max="15106" width="20.125" style="76" customWidth="1"/>
    <col min="15107" max="15111" width="15.625" style="76" customWidth="1"/>
    <col min="15112" max="15112" width="12.875" style="76" customWidth="1"/>
    <col min="15113" max="15113" width="19.625" style="76" customWidth="1"/>
    <col min="15114" max="15360" width="9" style="76"/>
    <col min="15361" max="15361" width="4.625" style="76" customWidth="1"/>
    <col min="15362" max="15362" width="20.125" style="76" customWidth="1"/>
    <col min="15363" max="15367" width="15.625" style="76" customWidth="1"/>
    <col min="15368" max="15368" width="12.875" style="76" customWidth="1"/>
    <col min="15369" max="15369" width="19.625" style="76" customWidth="1"/>
    <col min="15370" max="15616" width="9" style="76"/>
    <col min="15617" max="15617" width="4.625" style="76" customWidth="1"/>
    <col min="15618" max="15618" width="20.125" style="76" customWidth="1"/>
    <col min="15619" max="15623" width="15.625" style="76" customWidth="1"/>
    <col min="15624" max="15624" width="12.875" style="76" customWidth="1"/>
    <col min="15625" max="15625" width="19.625" style="76" customWidth="1"/>
    <col min="15626" max="15872" width="9" style="76"/>
    <col min="15873" max="15873" width="4.625" style="76" customWidth="1"/>
    <col min="15874" max="15874" width="20.125" style="76" customWidth="1"/>
    <col min="15875" max="15879" width="15.625" style="76" customWidth="1"/>
    <col min="15880" max="15880" width="12.875" style="76" customWidth="1"/>
    <col min="15881" max="15881" width="19.625" style="76" customWidth="1"/>
    <col min="15882" max="16128" width="9" style="76"/>
    <col min="16129" max="16129" width="4.625" style="76" customWidth="1"/>
    <col min="16130" max="16130" width="20.125" style="76" customWidth="1"/>
    <col min="16131" max="16135" width="15.625" style="76" customWidth="1"/>
    <col min="16136" max="16136" width="12.875" style="76" customWidth="1"/>
    <col min="16137" max="16137" width="19.625" style="76" customWidth="1"/>
    <col min="16138" max="16384" width="9" style="76"/>
  </cols>
  <sheetData>
    <row r="1" spans="2:9">
      <c r="B1" s="359" t="s">
        <v>215</v>
      </c>
      <c r="C1" s="359"/>
      <c r="D1" s="359"/>
    </row>
    <row r="2" spans="2:9">
      <c r="F2" s="81" t="s">
        <v>696</v>
      </c>
    </row>
    <row r="3" spans="2:9" ht="24.95" customHeight="1">
      <c r="B3" s="126" t="s">
        <v>216</v>
      </c>
      <c r="C3" s="126" t="s">
        <v>217</v>
      </c>
      <c r="D3" s="126" t="s">
        <v>218</v>
      </c>
      <c r="E3" s="126" t="s">
        <v>219</v>
      </c>
      <c r="F3" s="126" t="s">
        <v>220</v>
      </c>
    </row>
    <row r="4" spans="2:9" ht="24.95" customHeight="1">
      <c r="B4" s="126" t="s">
        <v>695</v>
      </c>
      <c r="C4" s="161"/>
      <c r="D4" s="161"/>
      <c r="E4" s="87"/>
      <c r="F4" s="87"/>
    </row>
    <row r="5" spans="2:9" ht="24.95" customHeight="1">
      <c r="B5" s="126" t="s">
        <v>221</v>
      </c>
      <c r="C5" s="161"/>
      <c r="D5" s="161"/>
      <c r="E5" s="87"/>
      <c r="F5" s="201"/>
    </row>
    <row r="6" spans="2:9" ht="24.95" customHeight="1">
      <c r="B6" s="162"/>
      <c r="C6" s="163"/>
      <c r="D6" s="163"/>
      <c r="E6" s="89"/>
      <c r="F6" s="202"/>
    </row>
    <row r="7" spans="2:9">
      <c r="B7" s="359" t="s">
        <v>222</v>
      </c>
      <c r="C7" s="359"/>
      <c r="D7" s="359"/>
      <c r="E7" s="359"/>
    </row>
    <row r="8" spans="2:9">
      <c r="B8" s="164"/>
    </row>
    <row r="9" spans="2:9">
      <c r="B9" s="359" t="s">
        <v>697</v>
      </c>
      <c r="C9" s="359"/>
      <c r="D9" s="359"/>
      <c r="E9" s="359"/>
    </row>
    <row r="10" spans="2:9" ht="36.75" customHeight="1">
      <c r="B10" s="85"/>
      <c r="C10" s="127" t="s">
        <v>223</v>
      </c>
      <c r="D10" s="127" t="s">
        <v>224</v>
      </c>
      <c r="E10" s="127" t="s">
        <v>225</v>
      </c>
      <c r="F10" s="127" t="s">
        <v>226</v>
      </c>
      <c r="G10" s="127" t="s">
        <v>227</v>
      </c>
      <c r="H10" s="127" t="s">
        <v>228</v>
      </c>
      <c r="I10" s="86" t="s">
        <v>229</v>
      </c>
    </row>
    <row r="11" spans="2:9" ht="24.95" customHeight="1">
      <c r="B11" s="126" t="s">
        <v>230</v>
      </c>
      <c r="C11" s="87"/>
      <c r="D11" s="87"/>
      <c r="E11" s="87"/>
      <c r="F11" s="87"/>
      <c r="G11" s="87"/>
      <c r="H11" s="87"/>
      <c r="I11" s="165"/>
    </row>
    <row r="12" spans="2:9" ht="24.95" customHeight="1">
      <c r="B12" s="126" t="s">
        <v>231</v>
      </c>
      <c r="C12" s="87"/>
      <c r="D12" s="87"/>
      <c r="E12" s="87"/>
      <c r="F12" s="87"/>
      <c r="G12" s="87"/>
      <c r="H12" s="87"/>
      <c r="I12" s="87"/>
    </row>
    <row r="13" spans="2:9" ht="24.75" customHeight="1">
      <c r="B13" s="126" t="s">
        <v>232</v>
      </c>
      <c r="C13" s="87"/>
      <c r="D13" s="87"/>
      <c r="E13" s="87"/>
      <c r="F13" s="87"/>
      <c r="G13" s="87"/>
      <c r="H13" s="87"/>
      <c r="I13" s="165"/>
    </row>
    <row r="14" spans="2:9" ht="13.5" customHeight="1">
      <c r="B14" s="88" t="s">
        <v>233</v>
      </c>
      <c r="C14" s="89"/>
      <c r="D14" s="89"/>
      <c r="E14" s="89"/>
      <c r="F14" s="89"/>
      <c r="G14" s="89"/>
      <c r="H14" s="89"/>
      <c r="I14" s="89"/>
    </row>
    <row r="15" spans="2:9" ht="13.5" customHeight="1">
      <c r="B15" s="90"/>
      <c r="C15" s="89"/>
      <c r="D15" s="89"/>
      <c r="E15" s="89"/>
      <c r="F15" s="89"/>
      <c r="G15" s="89"/>
      <c r="H15" s="89"/>
      <c r="I15" s="89"/>
    </row>
    <row r="17" spans="2:5" ht="18" customHeight="1">
      <c r="B17" s="359" t="s">
        <v>698</v>
      </c>
      <c r="C17" s="359"/>
      <c r="D17" s="359"/>
      <c r="E17" s="359"/>
    </row>
    <row r="18" spans="2:5" ht="24.95" customHeight="1">
      <c r="B18" s="127" t="s">
        <v>234</v>
      </c>
      <c r="C18" s="91"/>
    </row>
    <row r="19" spans="2:5" ht="24.95" customHeight="1">
      <c r="B19" s="127" t="s">
        <v>235</v>
      </c>
      <c r="C19" s="87"/>
    </row>
    <row r="20" spans="2:5" ht="24.95" customHeight="1">
      <c r="B20" s="127" t="s">
        <v>236</v>
      </c>
      <c r="C20" s="87"/>
    </row>
    <row r="21" spans="2:5" ht="24.75" customHeight="1">
      <c r="B21" s="87"/>
      <c r="C21" s="87"/>
    </row>
    <row r="22" spans="2:5">
      <c r="C22" s="88" t="s">
        <v>237</v>
      </c>
      <c r="D22" s="80"/>
    </row>
    <row r="23" spans="2:5">
      <c r="B23" s="80" t="s">
        <v>238</v>
      </c>
    </row>
    <row r="24" spans="2:5">
      <c r="B24" s="80"/>
    </row>
    <row r="25" spans="2:5">
      <c r="B25" s="80"/>
    </row>
    <row r="26" spans="2:5">
      <c r="B26" s="80"/>
    </row>
    <row r="27" spans="2:5">
      <c r="B27" s="80"/>
    </row>
  </sheetData>
  <mergeCells count="4">
    <mergeCell ref="B1:D1"/>
    <mergeCell ref="B7:E7"/>
    <mergeCell ref="B9:E9"/>
    <mergeCell ref="B17:E17"/>
  </mergeCells>
  <phoneticPr fontId="7"/>
  <pageMargins left="0.70866141732283472" right="0.70866141732283472" top="0.74803149606299213" bottom="0.74803149606299213" header="0.31496062992125984" footer="0.31496062992125984"/>
  <pageSetup paperSize="9" scale="98" orientation="landscape" r:id="rId1"/>
  <headerFooter differentFirst="1">
    <oddFooter>&amp;C&amp;P</oddFooter>
    <firstFooter>&amp;C&amp;P</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zoomScaleNormal="100" workbookViewId="0">
      <selection activeCell="C20" sqref="C20"/>
    </sheetView>
  </sheetViews>
  <sheetFormatPr defaultRowHeight="17.100000000000001" customHeight="1"/>
  <cols>
    <col min="1" max="1" width="5.625" style="78" customWidth="1"/>
    <col min="2" max="3" width="13.625" style="78" customWidth="1"/>
    <col min="4" max="5" width="18.625" style="78" customWidth="1"/>
    <col min="6" max="6" width="14.625" style="78" customWidth="1"/>
    <col min="7" max="7" width="5.375" style="78" customWidth="1"/>
    <col min="8" max="8" width="7.375" style="78" customWidth="1"/>
    <col min="9" max="9" width="26.75" style="78" customWidth="1"/>
    <col min="10" max="256" width="9" style="78"/>
    <col min="257" max="257" width="5.625" style="78" customWidth="1"/>
    <col min="258" max="259" width="13.625" style="78" customWidth="1"/>
    <col min="260" max="261" width="18.625" style="78" customWidth="1"/>
    <col min="262" max="262" width="14.625" style="78" customWidth="1"/>
    <col min="263" max="263" width="5.375" style="78" customWidth="1"/>
    <col min="264" max="264" width="7.375" style="78" customWidth="1"/>
    <col min="265" max="265" width="26.75" style="78" customWidth="1"/>
    <col min="266" max="512" width="9" style="78"/>
    <col min="513" max="513" width="5.625" style="78" customWidth="1"/>
    <col min="514" max="515" width="13.625" style="78" customWidth="1"/>
    <col min="516" max="517" width="18.625" style="78" customWidth="1"/>
    <col min="518" max="518" width="14.625" style="78" customWidth="1"/>
    <col min="519" max="519" width="5.375" style="78" customWidth="1"/>
    <col min="520" max="520" width="7.375" style="78" customWidth="1"/>
    <col min="521" max="521" width="26.75" style="78" customWidth="1"/>
    <col min="522" max="768" width="9" style="78"/>
    <col min="769" max="769" width="5.625" style="78" customWidth="1"/>
    <col min="770" max="771" width="13.625" style="78" customWidth="1"/>
    <col min="772" max="773" width="18.625" style="78" customWidth="1"/>
    <col min="774" max="774" width="14.625" style="78" customWidth="1"/>
    <col min="775" max="775" width="5.375" style="78" customWidth="1"/>
    <col min="776" max="776" width="7.375" style="78" customWidth="1"/>
    <col min="777" max="777" width="26.75" style="78" customWidth="1"/>
    <col min="778" max="1024" width="9" style="78"/>
    <col min="1025" max="1025" width="5.625" style="78" customWidth="1"/>
    <col min="1026" max="1027" width="13.625" style="78" customWidth="1"/>
    <col min="1028" max="1029" width="18.625" style="78" customWidth="1"/>
    <col min="1030" max="1030" width="14.625" style="78" customWidth="1"/>
    <col min="1031" max="1031" width="5.375" style="78" customWidth="1"/>
    <col min="1032" max="1032" width="7.375" style="78" customWidth="1"/>
    <col min="1033" max="1033" width="26.75" style="78" customWidth="1"/>
    <col min="1034" max="1280" width="9" style="78"/>
    <col min="1281" max="1281" width="5.625" style="78" customWidth="1"/>
    <col min="1282" max="1283" width="13.625" style="78" customWidth="1"/>
    <col min="1284" max="1285" width="18.625" style="78" customWidth="1"/>
    <col min="1286" max="1286" width="14.625" style="78" customWidth="1"/>
    <col min="1287" max="1287" width="5.375" style="78" customWidth="1"/>
    <col min="1288" max="1288" width="7.375" style="78" customWidth="1"/>
    <col min="1289" max="1289" width="26.75" style="78" customWidth="1"/>
    <col min="1290" max="1536" width="9" style="78"/>
    <col min="1537" max="1537" width="5.625" style="78" customWidth="1"/>
    <col min="1538" max="1539" width="13.625" style="78" customWidth="1"/>
    <col min="1540" max="1541" width="18.625" style="78" customWidth="1"/>
    <col min="1542" max="1542" width="14.625" style="78" customWidth="1"/>
    <col min="1543" max="1543" width="5.375" style="78" customWidth="1"/>
    <col min="1544" max="1544" width="7.375" style="78" customWidth="1"/>
    <col min="1545" max="1545" width="26.75" style="78" customWidth="1"/>
    <col min="1546" max="1792" width="9" style="78"/>
    <col min="1793" max="1793" width="5.625" style="78" customWidth="1"/>
    <col min="1794" max="1795" width="13.625" style="78" customWidth="1"/>
    <col min="1796" max="1797" width="18.625" style="78" customWidth="1"/>
    <col min="1798" max="1798" width="14.625" style="78" customWidth="1"/>
    <col min="1799" max="1799" width="5.375" style="78" customWidth="1"/>
    <col min="1800" max="1800" width="7.375" style="78" customWidth="1"/>
    <col min="1801" max="1801" width="26.75" style="78" customWidth="1"/>
    <col min="1802" max="2048" width="9" style="78"/>
    <col min="2049" max="2049" width="5.625" style="78" customWidth="1"/>
    <col min="2050" max="2051" width="13.625" style="78" customWidth="1"/>
    <col min="2052" max="2053" width="18.625" style="78" customWidth="1"/>
    <col min="2054" max="2054" width="14.625" style="78" customWidth="1"/>
    <col min="2055" max="2055" width="5.375" style="78" customWidth="1"/>
    <col min="2056" max="2056" width="7.375" style="78" customWidth="1"/>
    <col min="2057" max="2057" width="26.75" style="78" customWidth="1"/>
    <col min="2058" max="2304" width="9" style="78"/>
    <col min="2305" max="2305" width="5.625" style="78" customWidth="1"/>
    <col min="2306" max="2307" width="13.625" style="78" customWidth="1"/>
    <col min="2308" max="2309" width="18.625" style="78" customWidth="1"/>
    <col min="2310" max="2310" width="14.625" style="78" customWidth="1"/>
    <col min="2311" max="2311" width="5.375" style="78" customWidth="1"/>
    <col min="2312" max="2312" width="7.375" style="78" customWidth="1"/>
    <col min="2313" max="2313" width="26.75" style="78" customWidth="1"/>
    <col min="2314" max="2560" width="9" style="78"/>
    <col min="2561" max="2561" width="5.625" style="78" customWidth="1"/>
    <col min="2562" max="2563" width="13.625" style="78" customWidth="1"/>
    <col min="2564" max="2565" width="18.625" style="78" customWidth="1"/>
    <col min="2566" max="2566" width="14.625" style="78" customWidth="1"/>
    <col min="2567" max="2567" width="5.375" style="78" customWidth="1"/>
    <col min="2568" max="2568" width="7.375" style="78" customWidth="1"/>
    <col min="2569" max="2569" width="26.75" style="78" customWidth="1"/>
    <col min="2570" max="2816" width="9" style="78"/>
    <col min="2817" max="2817" width="5.625" style="78" customWidth="1"/>
    <col min="2818" max="2819" width="13.625" style="78" customWidth="1"/>
    <col min="2820" max="2821" width="18.625" style="78" customWidth="1"/>
    <col min="2822" max="2822" width="14.625" style="78" customWidth="1"/>
    <col min="2823" max="2823" width="5.375" style="78" customWidth="1"/>
    <col min="2824" max="2824" width="7.375" style="78" customWidth="1"/>
    <col min="2825" max="2825" width="26.75" style="78" customWidth="1"/>
    <col min="2826" max="3072" width="9" style="78"/>
    <col min="3073" max="3073" width="5.625" style="78" customWidth="1"/>
    <col min="3074" max="3075" width="13.625" style="78" customWidth="1"/>
    <col min="3076" max="3077" width="18.625" style="78" customWidth="1"/>
    <col min="3078" max="3078" width="14.625" style="78" customWidth="1"/>
    <col min="3079" max="3079" width="5.375" style="78" customWidth="1"/>
    <col min="3080" max="3080" width="7.375" style="78" customWidth="1"/>
    <col min="3081" max="3081" width="26.75" style="78" customWidth="1"/>
    <col min="3082" max="3328" width="9" style="78"/>
    <col min="3329" max="3329" width="5.625" style="78" customWidth="1"/>
    <col min="3330" max="3331" width="13.625" style="78" customWidth="1"/>
    <col min="3332" max="3333" width="18.625" style="78" customWidth="1"/>
    <col min="3334" max="3334" width="14.625" style="78" customWidth="1"/>
    <col min="3335" max="3335" width="5.375" style="78" customWidth="1"/>
    <col min="3336" max="3336" width="7.375" style="78" customWidth="1"/>
    <col min="3337" max="3337" width="26.75" style="78" customWidth="1"/>
    <col min="3338" max="3584" width="9" style="78"/>
    <col min="3585" max="3585" width="5.625" style="78" customWidth="1"/>
    <col min="3586" max="3587" width="13.625" style="78" customWidth="1"/>
    <col min="3588" max="3589" width="18.625" style="78" customWidth="1"/>
    <col min="3590" max="3590" width="14.625" style="78" customWidth="1"/>
    <col min="3591" max="3591" width="5.375" style="78" customWidth="1"/>
    <col min="3592" max="3592" width="7.375" style="78" customWidth="1"/>
    <col min="3593" max="3593" width="26.75" style="78" customWidth="1"/>
    <col min="3594" max="3840" width="9" style="78"/>
    <col min="3841" max="3841" width="5.625" style="78" customWidth="1"/>
    <col min="3842" max="3843" width="13.625" style="78" customWidth="1"/>
    <col min="3844" max="3845" width="18.625" style="78" customWidth="1"/>
    <col min="3846" max="3846" width="14.625" style="78" customWidth="1"/>
    <col min="3847" max="3847" width="5.375" style="78" customWidth="1"/>
    <col min="3848" max="3848" width="7.375" style="78" customWidth="1"/>
    <col min="3849" max="3849" width="26.75" style="78" customWidth="1"/>
    <col min="3850" max="4096" width="9" style="78"/>
    <col min="4097" max="4097" width="5.625" style="78" customWidth="1"/>
    <col min="4098" max="4099" width="13.625" style="78" customWidth="1"/>
    <col min="4100" max="4101" width="18.625" style="78" customWidth="1"/>
    <col min="4102" max="4102" width="14.625" style="78" customWidth="1"/>
    <col min="4103" max="4103" width="5.375" style="78" customWidth="1"/>
    <col min="4104" max="4104" width="7.375" style="78" customWidth="1"/>
    <col min="4105" max="4105" width="26.75" style="78" customWidth="1"/>
    <col min="4106" max="4352" width="9" style="78"/>
    <col min="4353" max="4353" width="5.625" style="78" customWidth="1"/>
    <col min="4354" max="4355" width="13.625" style="78" customWidth="1"/>
    <col min="4356" max="4357" width="18.625" style="78" customWidth="1"/>
    <col min="4358" max="4358" width="14.625" style="78" customWidth="1"/>
    <col min="4359" max="4359" width="5.375" style="78" customWidth="1"/>
    <col min="4360" max="4360" width="7.375" style="78" customWidth="1"/>
    <col min="4361" max="4361" width="26.75" style="78" customWidth="1"/>
    <col min="4362" max="4608" width="9" style="78"/>
    <col min="4609" max="4609" width="5.625" style="78" customWidth="1"/>
    <col min="4610" max="4611" width="13.625" style="78" customWidth="1"/>
    <col min="4612" max="4613" width="18.625" style="78" customWidth="1"/>
    <col min="4614" max="4614" width="14.625" style="78" customWidth="1"/>
    <col min="4615" max="4615" width="5.375" style="78" customWidth="1"/>
    <col min="4616" max="4616" width="7.375" style="78" customWidth="1"/>
    <col min="4617" max="4617" width="26.75" style="78" customWidth="1"/>
    <col min="4618" max="4864" width="9" style="78"/>
    <col min="4865" max="4865" width="5.625" style="78" customWidth="1"/>
    <col min="4866" max="4867" width="13.625" style="78" customWidth="1"/>
    <col min="4868" max="4869" width="18.625" style="78" customWidth="1"/>
    <col min="4870" max="4870" width="14.625" style="78" customWidth="1"/>
    <col min="4871" max="4871" width="5.375" style="78" customWidth="1"/>
    <col min="4872" max="4872" width="7.375" style="78" customWidth="1"/>
    <col min="4873" max="4873" width="26.75" style="78" customWidth="1"/>
    <col min="4874" max="5120" width="9" style="78"/>
    <col min="5121" max="5121" width="5.625" style="78" customWidth="1"/>
    <col min="5122" max="5123" width="13.625" style="78" customWidth="1"/>
    <col min="5124" max="5125" width="18.625" style="78" customWidth="1"/>
    <col min="5126" max="5126" width="14.625" style="78" customWidth="1"/>
    <col min="5127" max="5127" width="5.375" style="78" customWidth="1"/>
    <col min="5128" max="5128" width="7.375" style="78" customWidth="1"/>
    <col min="5129" max="5129" width="26.75" style="78" customWidth="1"/>
    <col min="5130" max="5376" width="9" style="78"/>
    <col min="5377" max="5377" width="5.625" style="78" customWidth="1"/>
    <col min="5378" max="5379" width="13.625" style="78" customWidth="1"/>
    <col min="5380" max="5381" width="18.625" style="78" customWidth="1"/>
    <col min="5382" max="5382" width="14.625" style="78" customWidth="1"/>
    <col min="5383" max="5383" width="5.375" style="78" customWidth="1"/>
    <col min="5384" max="5384" width="7.375" style="78" customWidth="1"/>
    <col min="5385" max="5385" width="26.75" style="78" customWidth="1"/>
    <col min="5386" max="5632" width="9" style="78"/>
    <col min="5633" max="5633" width="5.625" style="78" customWidth="1"/>
    <col min="5634" max="5635" width="13.625" style="78" customWidth="1"/>
    <col min="5636" max="5637" width="18.625" style="78" customWidth="1"/>
    <col min="5638" max="5638" width="14.625" style="78" customWidth="1"/>
    <col min="5639" max="5639" width="5.375" style="78" customWidth="1"/>
    <col min="5640" max="5640" width="7.375" style="78" customWidth="1"/>
    <col min="5641" max="5641" width="26.75" style="78" customWidth="1"/>
    <col min="5642" max="5888" width="9" style="78"/>
    <col min="5889" max="5889" width="5.625" style="78" customWidth="1"/>
    <col min="5890" max="5891" width="13.625" style="78" customWidth="1"/>
    <col min="5892" max="5893" width="18.625" style="78" customWidth="1"/>
    <col min="5894" max="5894" width="14.625" style="78" customWidth="1"/>
    <col min="5895" max="5895" width="5.375" style="78" customWidth="1"/>
    <col min="5896" max="5896" width="7.375" style="78" customWidth="1"/>
    <col min="5897" max="5897" width="26.75" style="78" customWidth="1"/>
    <col min="5898" max="6144" width="9" style="78"/>
    <col min="6145" max="6145" width="5.625" style="78" customWidth="1"/>
    <col min="6146" max="6147" width="13.625" style="78" customWidth="1"/>
    <col min="6148" max="6149" width="18.625" style="78" customWidth="1"/>
    <col min="6150" max="6150" width="14.625" style="78" customWidth="1"/>
    <col min="6151" max="6151" width="5.375" style="78" customWidth="1"/>
    <col min="6152" max="6152" width="7.375" style="78" customWidth="1"/>
    <col min="6153" max="6153" width="26.75" style="78" customWidth="1"/>
    <col min="6154" max="6400" width="9" style="78"/>
    <col min="6401" max="6401" width="5.625" style="78" customWidth="1"/>
    <col min="6402" max="6403" width="13.625" style="78" customWidth="1"/>
    <col min="6404" max="6405" width="18.625" style="78" customWidth="1"/>
    <col min="6406" max="6406" width="14.625" style="78" customWidth="1"/>
    <col min="6407" max="6407" width="5.375" style="78" customWidth="1"/>
    <col min="6408" max="6408" width="7.375" style="78" customWidth="1"/>
    <col min="6409" max="6409" width="26.75" style="78" customWidth="1"/>
    <col min="6410" max="6656" width="9" style="78"/>
    <col min="6657" max="6657" width="5.625" style="78" customWidth="1"/>
    <col min="6658" max="6659" width="13.625" style="78" customWidth="1"/>
    <col min="6660" max="6661" width="18.625" style="78" customWidth="1"/>
    <col min="6662" max="6662" width="14.625" style="78" customWidth="1"/>
    <col min="6663" max="6663" width="5.375" style="78" customWidth="1"/>
    <col min="6664" max="6664" width="7.375" style="78" customWidth="1"/>
    <col min="6665" max="6665" width="26.75" style="78" customWidth="1"/>
    <col min="6666" max="6912" width="9" style="78"/>
    <col min="6913" max="6913" width="5.625" style="78" customWidth="1"/>
    <col min="6914" max="6915" width="13.625" style="78" customWidth="1"/>
    <col min="6916" max="6917" width="18.625" style="78" customWidth="1"/>
    <col min="6918" max="6918" width="14.625" style="78" customWidth="1"/>
    <col min="6919" max="6919" width="5.375" style="78" customWidth="1"/>
    <col min="6920" max="6920" width="7.375" style="78" customWidth="1"/>
    <col min="6921" max="6921" width="26.75" style="78" customWidth="1"/>
    <col min="6922" max="7168" width="9" style="78"/>
    <col min="7169" max="7169" width="5.625" style="78" customWidth="1"/>
    <col min="7170" max="7171" width="13.625" style="78" customWidth="1"/>
    <col min="7172" max="7173" width="18.625" style="78" customWidth="1"/>
    <col min="7174" max="7174" width="14.625" style="78" customWidth="1"/>
    <col min="7175" max="7175" width="5.375" style="78" customWidth="1"/>
    <col min="7176" max="7176" width="7.375" style="78" customWidth="1"/>
    <col min="7177" max="7177" width="26.75" style="78" customWidth="1"/>
    <col min="7178" max="7424" width="9" style="78"/>
    <col min="7425" max="7425" width="5.625" style="78" customWidth="1"/>
    <col min="7426" max="7427" width="13.625" style="78" customWidth="1"/>
    <col min="7428" max="7429" width="18.625" style="78" customWidth="1"/>
    <col min="7430" max="7430" width="14.625" style="78" customWidth="1"/>
    <col min="7431" max="7431" width="5.375" style="78" customWidth="1"/>
    <col min="7432" max="7432" width="7.375" style="78" customWidth="1"/>
    <col min="7433" max="7433" width="26.75" style="78" customWidth="1"/>
    <col min="7434" max="7680" width="9" style="78"/>
    <col min="7681" max="7681" width="5.625" style="78" customWidth="1"/>
    <col min="7682" max="7683" width="13.625" style="78" customWidth="1"/>
    <col min="7684" max="7685" width="18.625" style="78" customWidth="1"/>
    <col min="7686" max="7686" width="14.625" style="78" customWidth="1"/>
    <col min="7687" max="7687" width="5.375" style="78" customWidth="1"/>
    <col min="7688" max="7688" width="7.375" style="78" customWidth="1"/>
    <col min="7689" max="7689" width="26.75" style="78" customWidth="1"/>
    <col min="7690" max="7936" width="9" style="78"/>
    <col min="7937" max="7937" width="5.625" style="78" customWidth="1"/>
    <col min="7938" max="7939" width="13.625" style="78" customWidth="1"/>
    <col min="7940" max="7941" width="18.625" style="78" customWidth="1"/>
    <col min="7942" max="7942" width="14.625" style="78" customWidth="1"/>
    <col min="7943" max="7943" width="5.375" style="78" customWidth="1"/>
    <col min="7944" max="7944" width="7.375" style="78" customWidth="1"/>
    <col min="7945" max="7945" width="26.75" style="78" customWidth="1"/>
    <col min="7946" max="8192" width="9" style="78"/>
    <col min="8193" max="8193" width="5.625" style="78" customWidth="1"/>
    <col min="8194" max="8195" width="13.625" style="78" customWidth="1"/>
    <col min="8196" max="8197" width="18.625" style="78" customWidth="1"/>
    <col min="8198" max="8198" width="14.625" style="78" customWidth="1"/>
    <col min="8199" max="8199" width="5.375" style="78" customWidth="1"/>
    <col min="8200" max="8200" width="7.375" style="78" customWidth="1"/>
    <col min="8201" max="8201" width="26.75" style="78" customWidth="1"/>
    <col min="8202" max="8448" width="9" style="78"/>
    <col min="8449" max="8449" width="5.625" style="78" customWidth="1"/>
    <col min="8450" max="8451" width="13.625" style="78" customWidth="1"/>
    <col min="8452" max="8453" width="18.625" style="78" customWidth="1"/>
    <col min="8454" max="8454" width="14.625" style="78" customWidth="1"/>
    <col min="8455" max="8455" width="5.375" style="78" customWidth="1"/>
    <col min="8456" max="8456" width="7.375" style="78" customWidth="1"/>
    <col min="8457" max="8457" width="26.75" style="78" customWidth="1"/>
    <col min="8458" max="8704" width="9" style="78"/>
    <col min="8705" max="8705" width="5.625" style="78" customWidth="1"/>
    <col min="8706" max="8707" width="13.625" style="78" customWidth="1"/>
    <col min="8708" max="8709" width="18.625" style="78" customWidth="1"/>
    <col min="8710" max="8710" width="14.625" style="78" customWidth="1"/>
    <col min="8711" max="8711" width="5.375" style="78" customWidth="1"/>
    <col min="8712" max="8712" width="7.375" style="78" customWidth="1"/>
    <col min="8713" max="8713" width="26.75" style="78" customWidth="1"/>
    <col min="8714" max="8960" width="9" style="78"/>
    <col min="8961" max="8961" width="5.625" style="78" customWidth="1"/>
    <col min="8962" max="8963" width="13.625" style="78" customWidth="1"/>
    <col min="8964" max="8965" width="18.625" style="78" customWidth="1"/>
    <col min="8966" max="8966" width="14.625" style="78" customWidth="1"/>
    <col min="8967" max="8967" width="5.375" style="78" customWidth="1"/>
    <col min="8968" max="8968" width="7.375" style="78" customWidth="1"/>
    <col min="8969" max="8969" width="26.75" style="78" customWidth="1"/>
    <col min="8970" max="9216" width="9" style="78"/>
    <col min="9217" max="9217" width="5.625" style="78" customWidth="1"/>
    <col min="9218" max="9219" width="13.625" style="78" customWidth="1"/>
    <col min="9220" max="9221" width="18.625" style="78" customWidth="1"/>
    <col min="9222" max="9222" width="14.625" style="78" customWidth="1"/>
    <col min="9223" max="9223" width="5.375" style="78" customWidth="1"/>
    <col min="9224" max="9224" width="7.375" style="78" customWidth="1"/>
    <col min="9225" max="9225" width="26.75" style="78" customWidth="1"/>
    <col min="9226" max="9472" width="9" style="78"/>
    <col min="9473" max="9473" width="5.625" style="78" customWidth="1"/>
    <col min="9474" max="9475" width="13.625" style="78" customWidth="1"/>
    <col min="9476" max="9477" width="18.625" style="78" customWidth="1"/>
    <col min="9478" max="9478" width="14.625" style="78" customWidth="1"/>
    <col min="9479" max="9479" width="5.375" style="78" customWidth="1"/>
    <col min="9480" max="9480" width="7.375" style="78" customWidth="1"/>
    <col min="9481" max="9481" width="26.75" style="78" customWidth="1"/>
    <col min="9482" max="9728" width="9" style="78"/>
    <col min="9729" max="9729" width="5.625" style="78" customWidth="1"/>
    <col min="9730" max="9731" width="13.625" style="78" customWidth="1"/>
    <col min="9732" max="9733" width="18.625" style="78" customWidth="1"/>
    <col min="9734" max="9734" width="14.625" style="78" customWidth="1"/>
    <col min="9735" max="9735" width="5.375" style="78" customWidth="1"/>
    <col min="9736" max="9736" width="7.375" style="78" customWidth="1"/>
    <col min="9737" max="9737" width="26.75" style="78" customWidth="1"/>
    <col min="9738" max="9984" width="9" style="78"/>
    <col min="9985" max="9985" width="5.625" style="78" customWidth="1"/>
    <col min="9986" max="9987" width="13.625" style="78" customWidth="1"/>
    <col min="9988" max="9989" width="18.625" style="78" customWidth="1"/>
    <col min="9990" max="9990" width="14.625" style="78" customWidth="1"/>
    <col min="9991" max="9991" width="5.375" style="78" customWidth="1"/>
    <col min="9992" max="9992" width="7.375" style="78" customWidth="1"/>
    <col min="9993" max="9993" width="26.75" style="78" customWidth="1"/>
    <col min="9994" max="10240" width="9" style="78"/>
    <col min="10241" max="10241" width="5.625" style="78" customWidth="1"/>
    <col min="10242" max="10243" width="13.625" style="78" customWidth="1"/>
    <col min="10244" max="10245" width="18.625" style="78" customWidth="1"/>
    <col min="10246" max="10246" width="14.625" style="78" customWidth="1"/>
    <col min="10247" max="10247" width="5.375" style="78" customWidth="1"/>
    <col min="10248" max="10248" width="7.375" style="78" customWidth="1"/>
    <col min="10249" max="10249" width="26.75" style="78" customWidth="1"/>
    <col min="10250" max="10496" width="9" style="78"/>
    <col min="10497" max="10497" width="5.625" style="78" customWidth="1"/>
    <col min="10498" max="10499" width="13.625" style="78" customWidth="1"/>
    <col min="10500" max="10501" width="18.625" style="78" customWidth="1"/>
    <col min="10502" max="10502" width="14.625" style="78" customWidth="1"/>
    <col min="10503" max="10503" width="5.375" style="78" customWidth="1"/>
    <col min="10504" max="10504" width="7.375" style="78" customWidth="1"/>
    <col min="10505" max="10505" width="26.75" style="78" customWidth="1"/>
    <col min="10506" max="10752" width="9" style="78"/>
    <col min="10753" max="10753" width="5.625" style="78" customWidth="1"/>
    <col min="10754" max="10755" width="13.625" style="78" customWidth="1"/>
    <col min="10756" max="10757" width="18.625" style="78" customWidth="1"/>
    <col min="10758" max="10758" width="14.625" style="78" customWidth="1"/>
    <col min="10759" max="10759" width="5.375" style="78" customWidth="1"/>
    <col min="10760" max="10760" width="7.375" style="78" customWidth="1"/>
    <col min="10761" max="10761" width="26.75" style="78" customWidth="1"/>
    <col min="10762" max="11008" width="9" style="78"/>
    <col min="11009" max="11009" width="5.625" style="78" customWidth="1"/>
    <col min="11010" max="11011" width="13.625" style="78" customWidth="1"/>
    <col min="11012" max="11013" width="18.625" style="78" customWidth="1"/>
    <col min="11014" max="11014" width="14.625" style="78" customWidth="1"/>
    <col min="11015" max="11015" width="5.375" style="78" customWidth="1"/>
    <col min="11016" max="11016" width="7.375" style="78" customWidth="1"/>
    <col min="11017" max="11017" width="26.75" style="78" customWidth="1"/>
    <col min="11018" max="11264" width="9" style="78"/>
    <col min="11265" max="11265" width="5.625" style="78" customWidth="1"/>
    <col min="11266" max="11267" width="13.625" style="78" customWidth="1"/>
    <col min="11268" max="11269" width="18.625" style="78" customWidth="1"/>
    <col min="11270" max="11270" width="14.625" style="78" customWidth="1"/>
    <col min="11271" max="11271" width="5.375" style="78" customWidth="1"/>
    <col min="11272" max="11272" width="7.375" style="78" customWidth="1"/>
    <col min="11273" max="11273" width="26.75" style="78" customWidth="1"/>
    <col min="11274" max="11520" width="9" style="78"/>
    <col min="11521" max="11521" width="5.625" style="78" customWidth="1"/>
    <col min="11522" max="11523" width="13.625" style="78" customWidth="1"/>
    <col min="11524" max="11525" width="18.625" style="78" customWidth="1"/>
    <col min="11526" max="11526" width="14.625" style="78" customWidth="1"/>
    <col min="11527" max="11527" width="5.375" style="78" customWidth="1"/>
    <col min="11528" max="11528" width="7.375" style="78" customWidth="1"/>
    <col min="11529" max="11529" width="26.75" style="78" customWidth="1"/>
    <col min="11530" max="11776" width="9" style="78"/>
    <col min="11777" max="11777" width="5.625" style="78" customWidth="1"/>
    <col min="11778" max="11779" width="13.625" style="78" customWidth="1"/>
    <col min="11780" max="11781" width="18.625" style="78" customWidth="1"/>
    <col min="11782" max="11782" width="14.625" style="78" customWidth="1"/>
    <col min="11783" max="11783" width="5.375" style="78" customWidth="1"/>
    <col min="11784" max="11784" width="7.375" style="78" customWidth="1"/>
    <col min="11785" max="11785" width="26.75" style="78" customWidth="1"/>
    <col min="11786" max="12032" width="9" style="78"/>
    <col min="12033" max="12033" width="5.625" style="78" customWidth="1"/>
    <col min="12034" max="12035" width="13.625" style="78" customWidth="1"/>
    <col min="12036" max="12037" width="18.625" style="78" customWidth="1"/>
    <col min="12038" max="12038" width="14.625" style="78" customWidth="1"/>
    <col min="12039" max="12039" width="5.375" style="78" customWidth="1"/>
    <col min="12040" max="12040" width="7.375" style="78" customWidth="1"/>
    <col min="12041" max="12041" width="26.75" style="78" customWidth="1"/>
    <col min="12042" max="12288" width="9" style="78"/>
    <col min="12289" max="12289" width="5.625" style="78" customWidth="1"/>
    <col min="12290" max="12291" width="13.625" style="78" customWidth="1"/>
    <col min="12292" max="12293" width="18.625" style="78" customWidth="1"/>
    <col min="12294" max="12294" width="14.625" style="78" customWidth="1"/>
    <col min="12295" max="12295" width="5.375" style="78" customWidth="1"/>
    <col min="12296" max="12296" width="7.375" style="78" customWidth="1"/>
    <col min="12297" max="12297" width="26.75" style="78" customWidth="1"/>
    <col min="12298" max="12544" width="9" style="78"/>
    <col min="12545" max="12545" width="5.625" style="78" customWidth="1"/>
    <col min="12546" max="12547" width="13.625" style="78" customWidth="1"/>
    <col min="12548" max="12549" width="18.625" style="78" customWidth="1"/>
    <col min="12550" max="12550" width="14.625" style="78" customWidth="1"/>
    <col min="12551" max="12551" width="5.375" style="78" customWidth="1"/>
    <col min="12552" max="12552" width="7.375" style="78" customWidth="1"/>
    <col min="12553" max="12553" width="26.75" style="78" customWidth="1"/>
    <col min="12554" max="12800" width="9" style="78"/>
    <col min="12801" max="12801" width="5.625" style="78" customWidth="1"/>
    <col min="12802" max="12803" width="13.625" style="78" customWidth="1"/>
    <col min="12804" max="12805" width="18.625" style="78" customWidth="1"/>
    <col min="12806" max="12806" width="14.625" style="78" customWidth="1"/>
    <col min="12807" max="12807" width="5.375" style="78" customWidth="1"/>
    <col min="12808" max="12808" width="7.375" style="78" customWidth="1"/>
    <col min="12809" max="12809" width="26.75" style="78" customWidth="1"/>
    <col min="12810" max="13056" width="9" style="78"/>
    <col min="13057" max="13057" width="5.625" style="78" customWidth="1"/>
    <col min="13058" max="13059" width="13.625" style="78" customWidth="1"/>
    <col min="13060" max="13061" width="18.625" style="78" customWidth="1"/>
    <col min="13062" max="13062" width="14.625" style="78" customWidth="1"/>
    <col min="13063" max="13063" width="5.375" style="78" customWidth="1"/>
    <col min="13064" max="13064" width="7.375" style="78" customWidth="1"/>
    <col min="13065" max="13065" width="26.75" style="78" customWidth="1"/>
    <col min="13066" max="13312" width="9" style="78"/>
    <col min="13313" max="13313" width="5.625" style="78" customWidth="1"/>
    <col min="13314" max="13315" width="13.625" style="78" customWidth="1"/>
    <col min="13316" max="13317" width="18.625" style="78" customWidth="1"/>
    <col min="13318" max="13318" width="14.625" style="78" customWidth="1"/>
    <col min="13319" max="13319" width="5.375" style="78" customWidth="1"/>
    <col min="13320" max="13320" width="7.375" style="78" customWidth="1"/>
    <col min="13321" max="13321" width="26.75" style="78" customWidth="1"/>
    <col min="13322" max="13568" width="9" style="78"/>
    <col min="13569" max="13569" width="5.625" style="78" customWidth="1"/>
    <col min="13570" max="13571" width="13.625" style="78" customWidth="1"/>
    <col min="13572" max="13573" width="18.625" style="78" customWidth="1"/>
    <col min="13574" max="13574" width="14.625" style="78" customWidth="1"/>
    <col min="13575" max="13575" width="5.375" style="78" customWidth="1"/>
    <col min="13576" max="13576" width="7.375" style="78" customWidth="1"/>
    <col min="13577" max="13577" width="26.75" style="78" customWidth="1"/>
    <col min="13578" max="13824" width="9" style="78"/>
    <col min="13825" max="13825" width="5.625" style="78" customWidth="1"/>
    <col min="13826" max="13827" width="13.625" style="78" customWidth="1"/>
    <col min="13828" max="13829" width="18.625" style="78" customWidth="1"/>
    <col min="13830" max="13830" width="14.625" style="78" customWidth="1"/>
    <col min="13831" max="13831" width="5.375" style="78" customWidth="1"/>
    <col min="13832" max="13832" width="7.375" style="78" customWidth="1"/>
    <col min="13833" max="13833" width="26.75" style="78" customWidth="1"/>
    <col min="13834" max="14080" width="9" style="78"/>
    <col min="14081" max="14081" width="5.625" style="78" customWidth="1"/>
    <col min="14082" max="14083" width="13.625" style="78" customWidth="1"/>
    <col min="14084" max="14085" width="18.625" style="78" customWidth="1"/>
    <col min="14086" max="14086" width="14.625" style="78" customWidth="1"/>
    <col min="14087" max="14087" width="5.375" style="78" customWidth="1"/>
    <col min="14088" max="14088" width="7.375" style="78" customWidth="1"/>
    <col min="14089" max="14089" width="26.75" style="78" customWidth="1"/>
    <col min="14090" max="14336" width="9" style="78"/>
    <col min="14337" max="14337" width="5.625" style="78" customWidth="1"/>
    <col min="14338" max="14339" width="13.625" style="78" customWidth="1"/>
    <col min="14340" max="14341" width="18.625" style="78" customWidth="1"/>
    <col min="14342" max="14342" width="14.625" style="78" customWidth="1"/>
    <col min="14343" max="14343" width="5.375" style="78" customWidth="1"/>
    <col min="14344" max="14344" width="7.375" style="78" customWidth="1"/>
    <col min="14345" max="14345" width="26.75" style="78" customWidth="1"/>
    <col min="14346" max="14592" width="9" style="78"/>
    <col min="14593" max="14593" width="5.625" style="78" customWidth="1"/>
    <col min="14594" max="14595" width="13.625" style="78" customWidth="1"/>
    <col min="14596" max="14597" width="18.625" style="78" customWidth="1"/>
    <col min="14598" max="14598" width="14.625" style="78" customWidth="1"/>
    <col min="14599" max="14599" width="5.375" style="78" customWidth="1"/>
    <col min="14600" max="14600" width="7.375" style="78" customWidth="1"/>
    <col min="14601" max="14601" width="26.75" style="78" customWidth="1"/>
    <col min="14602" max="14848" width="9" style="78"/>
    <col min="14849" max="14849" width="5.625" style="78" customWidth="1"/>
    <col min="14850" max="14851" width="13.625" style="78" customWidth="1"/>
    <col min="14852" max="14853" width="18.625" style="78" customWidth="1"/>
    <col min="14854" max="14854" width="14.625" style="78" customWidth="1"/>
    <col min="14855" max="14855" width="5.375" style="78" customWidth="1"/>
    <col min="14856" max="14856" width="7.375" style="78" customWidth="1"/>
    <col min="14857" max="14857" width="26.75" style="78" customWidth="1"/>
    <col min="14858" max="15104" width="9" style="78"/>
    <col min="15105" max="15105" width="5.625" style="78" customWidth="1"/>
    <col min="15106" max="15107" width="13.625" style="78" customWidth="1"/>
    <col min="15108" max="15109" width="18.625" style="78" customWidth="1"/>
    <col min="15110" max="15110" width="14.625" style="78" customWidth="1"/>
    <col min="15111" max="15111" width="5.375" style="78" customWidth="1"/>
    <col min="15112" max="15112" width="7.375" style="78" customWidth="1"/>
    <col min="15113" max="15113" width="26.75" style="78" customWidth="1"/>
    <col min="15114" max="15360" width="9" style="78"/>
    <col min="15361" max="15361" width="5.625" style="78" customWidth="1"/>
    <col min="15362" max="15363" width="13.625" style="78" customWidth="1"/>
    <col min="15364" max="15365" width="18.625" style="78" customWidth="1"/>
    <col min="15366" max="15366" width="14.625" style="78" customWidth="1"/>
    <col min="15367" max="15367" width="5.375" style="78" customWidth="1"/>
    <col min="15368" max="15368" width="7.375" style="78" customWidth="1"/>
    <col min="15369" max="15369" width="26.75" style="78" customWidth="1"/>
    <col min="15370" max="15616" width="9" style="78"/>
    <col min="15617" max="15617" width="5.625" style="78" customWidth="1"/>
    <col min="15618" max="15619" width="13.625" style="78" customWidth="1"/>
    <col min="15620" max="15621" width="18.625" style="78" customWidth="1"/>
    <col min="15622" max="15622" width="14.625" style="78" customWidth="1"/>
    <col min="15623" max="15623" width="5.375" style="78" customWidth="1"/>
    <col min="15624" max="15624" width="7.375" style="78" customWidth="1"/>
    <col min="15625" max="15625" width="26.75" style="78" customWidth="1"/>
    <col min="15626" max="15872" width="9" style="78"/>
    <col min="15873" max="15873" width="5.625" style="78" customWidth="1"/>
    <col min="15874" max="15875" width="13.625" style="78" customWidth="1"/>
    <col min="15876" max="15877" width="18.625" style="78" customWidth="1"/>
    <col min="15878" max="15878" width="14.625" style="78" customWidth="1"/>
    <col min="15879" max="15879" width="5.375" style="78" customWidth="1"/>
    <col min="15880" max="15880" width="7.375" style="78" customWidth="1"/>
    <col min="15881" max="15881" width="26.75" style="78" customWidth="1"/>
    <col min="15882" max="16128" width="9" style="78"/>
    <col min="16129" max="16129" width="5.625" style="78" customWidth="1"/>
    <col min="16130" max="16131" width="13.625" style="78" customWidth="1"/>
    <col min="16132" max="16133" width="18.625" style="78" customWidth="1"/>
    <col min="16134" max="16134" width="14.625" style="78" customWidth="1"/>
    <col min="16135" max="16135" width="5.375" style="78" customWidth="1"/>
    <col min="16136" max="16136" width="7.375" style="78" customWidth="1"/>
    <col min="16137" max="16137" width="26.75" style="78" customWidth="1"/>
    <col min="16138" max="16384" width="9" style="78"/>
  </cols>
  <sheetData>
    <row r="1" spans="2:10" ht="17.100000000000001" customHeight="1">
      <c r="B1" s="78" t="s">
        <v>239</v>
      </c>
    </row>
    <row r="3" spans="2:10" ht="17.100000000000001" customHeight="1">
      <c r="B3" s="78" t="s">
        <v>240</v>
      </c>
      <c r="D3" s="78" t="s">
        <v>241</v>
      </c>
    </row>
    <row r="4" spans="2:10" ht="17.100000000000001" customHeight="1">
      <c r="B4" s="477" t="s">
        <v>242</v>
      </c>
      <c r="C4" s="478"/>
      <c r="D4" s="477" t="s">
        <v>243</v>
      </c>
      <c r="E4" s="478"/>
      <c r="F4" s="471" t="s">
        <v>244</v>
      </c>
      <c r="G4" s="471"/>
      <c r="H4" s="471"/>
      <c r="I4" s="477" t="s">
        <v>245</v>
      </c>
      <c r="J4" s="478"/>
    </row>
    <row r="5" spans="2:10" ht="17.100000000000001" customHeight="1">
      <c r="B5" s="477" t="s">
        <v>246</v>
      </c>
      <c r="C5" s="478"/>
      <c r="D5" s="477"/>
      <c r="E5" s="478"/>
      <c r="F5" s="471" t="s">
        <v>247</v>
      </c>
      <c r="G5" s="471"/>
      <c r="H5" s="471"/>
      <c r="I5" s="477" t="s">
        <v>248</v>
      </c>
      <c r="J5" s="478"/>
    </row>
    <row r="6" spans="2:10" ht="17.100000000000001" customHeight="1">
      <c r="B6" s="477" t="s">
        <v>249</v>
      </c>
      <c r="C6" s="478"/>
      <c r="D6" s="477" t="s">
        <v>250</v>
      </c>
      <c r="E6" s="478"/>
      <c r="F6" s="471" t="s">
        <v>251</v>
      </c>
      <c r="G6" s="471"/>
      <c r="H6" s="471"/>
      <c r="I6" s="477" t="s">
        <v>248</v>
      </c>
      <c r="J6" s="478"/>
    </row>
    <row r="7" spans="2:10" ht="13.5" customHeight="1">
      <c r="B7" s="477" t="s">
        <v>252</v>
      </c>
      <c r="C7" s="478"/>
      <c r="D7" s="477" t="s">
        <v>245</v>
      </c>
      <c r="E7" s="478"/>
      <c r="F7" s="471" t="s">
        <v>253</v>
      </c>
      <c r="G7" s="471"/>
      <c r="H7" s="471"/>
      <c r="I7" s="477" t="s">
        <v>248</v>
      </c>
      <c r="J7" s="478"/>
    </row>
    <row r="8" spans="2:10" ht="17.100000000000001" customHeight="1">
      <c r="B8" s="477" t="s">
        <v>254</v>
      </c>
      <c r="C8" s="478"/>
      <c r="D8" s="477" t="s">
        <v>248</v>
      </c>
      <c r="E8" s="478"/>
      <c r="F8" s="472" t="s">
        <v>255</v>
      </c>
      <c r="G8" s="480"/>
      <c r="H8" s="481"/>
      <c r="I8" s="475" t="s">
        <v>256</v>
      </c>
      <c r="J8" s="475"/>
    </row>
    <row r="9" spans="2:10" ht="17.100000000000001" customHeight="1">
      <c r="B9" s="477" t="s">
        <v>257</v>
      </c>
      <c r="C9" s="478"/>
      <c r="D9" s="477" t="s">
        <v>245</v>
      </c>
      <c r="E9" s="478"/>
      <c r="F9" s="473"/>
      <c r="G9" s="482"/>
      <c r="H9" s="483"/>
      <c r="I9" s="486" t="s">
        <v>258</v>
      </c>
      <c r="J9" s="486"/>
    </row>
    <row r="10" spans="2:10" ht="17.100000000000001" customHeight="1">
      <c r="B10" s="477" t="s">
        <v>259</v>
      </c>
      <c r="C10" s="478"/>
      <c r="D10" s="477" t="s">
        <v>248</v>
      </c>
      <c r="E10" s="478"/>
      <c r="F10" s="474"/>
      <c r="G10" s="484"/>
      <c r="H10" s="485"/>
      <c r="I10" s="476"/>
      <c r="J10" s="476"/>
    </row>
    <row r="11" spans="2:10" ht="17.100000000000001" customHeight="1">
      <c r="B11" s="477" t="s">
        <v>260</v>
      </c>
      <c r="C11" s="478"/>
      <c r="D11" s="477" t="s">
        <v>248</v>
      </c>
      <c r="E11" s="478"/>
      <c r="F11" s="477"/>
      <c r="G11" s="479"/>
      <c r="H11" s="478"/>
      <c r="I11" s="477"/>
      <c r="J11" s="478"/>
    </row>
    <row r="12" spans="2:10" ht="18" customHeight="1">
      <c r="B12" s="477" t="s">
        <v>261</v>
      </c>
      <c r="C12" s="478"/>
      <c r="D12" s="477" t="s">
        <v>248</v>
      </c>
      <c r="E12" s="478"/>
      <c r="F12" s="477"/>
      <c r="G12" s="479"/>
      <c r="H12" s="478"/>
      <c r="I12" s="477"/>
      <c r="J12" s="478"/>
    </row>
    <row r="13" spans="2:10" ht="17.100000000000001" customHeight="1">
      <c r="B13" s="470" t="s">
        <v>262</v>
      </c>
      <c r="C13" s="470"/>
      <c r="D13" s="470"/>
      <c r="E13" s="470"/>
      <c r="F13" s="470"/>
      <c r="G13" s="470"/>
      <c r="H13" s="470"/>
      <c r="I13" s="470"/>
      <c r="J13" s="470"/>
    </row>
    <row r="16" spans="2:10" ht="21" customHeight="1">
      <c r="B16" s="359" t="s">
        <v>263</v>
      </c>
      <c r="C16" s="359"/>
      <c r="D16" s="78" t="s">
        <v>264</v>
      </c>
      <c r="H16" s="78" t="s">
        <v>265</v>
      </c>
    </row>
    <row r="17" spans="2:12" ht="17.100000000000001" customHeight="1">
      <c r="B17" s="471" t="s">
        <v>266</v>
      </c>
      <c r="C17" s="472" t="s">
        <v>267</v>
      </c>
      <c r="D17" s="156"/>
      <c r="E17" s="156"/>
      <c r="F17" s="157"/>
      <c r="G17" s="158"/>
      <c r="H17" s="461"/>
      <c r="I17" s="462"/>
      <c r="J17" s="463"/>
    </row>
    <row r="18" spans="2:12" ht="17.100000000000001" customHeight="1">
      <c r="B18" s="471"/>
      <c r="C18" s="473"/>
      <c r="D18" s="475" t="s">
        <v>268</v>
      </c>
      <c r="E18" s="471" t="s">
        <v>269</v>
      </c>
      <c r="F18" s="471" t="s">
        <v>270</v>
      </c>
      <c r="G18" s="158"/>
      <c r="H18" s="464"/>
      <c r="I18" s="465"/>
      <c r="J18" s="466"/>
    </row>
    <row r="19" spans="2:12" ht="17.100000000000001" customHeight="1">
      <c r="B19" s="471"/>
      <c r="C19" s="474"/>
      <c r="D19" s="476"/>
      <c r="E19" s="471"/>
      <c r="F19" s="471"/>
      <c r="G19" s="159"/>
      <c r="H19" s="464"/>
      <c r="I19" s="465"/>
      <c r="J19" s="466"/>
    </row>
    <row r="20" spans="2:12" ht="17.100000000000001" customHeight="1">
      <c r="B20" s="127" t="s">
        <v>271</v>
      </c>
      <c r="C20" s="127"/>
      <c r="D20" s="127" t="s">
        <v>272</v>
      </c>
      <c r="E20" s="127" t="s">
        <v>272</v>
      </c>
      <c r="F20" s="127" t="s">
        <v>273</v>
      </c>
      <c r="G20" s="159"/>
      <c r="H20" s="464"/>
      <c r="I20" s="465"/>
      <c r="J20" s="466"/>
    </row>
    <row r="21" spans="2:12" ht="17.100000000000001" customHeight="1">
      <c r="B21" s="127" t="s">
        <v>274</v>
      </c>
      <c r="C21" s="127"/>
      <c r="D21" s="127" t="s">
        <v>272</v>
      </c>
      <c r="E21" s="127" t="s">
        <v>272</v>
      </c>
      <c r="F21" s="127" t="s">
        <v>273</v>
      </c>
      <c r="G21" s="159"/>
      <c r="H21" s="464"/>
      <c r="I21" s="465"/>
      <c r="J21" s="466"/>
    </row>
    <row r="22" spans="2:12" ht="17.100000000000001" customHeight="1">
      <c r="B22" s="127" t="s">
        <v>275</v>
      </c>
      <c r="C22" s="127"/>
      <c r="D22" s="127"/>
      <c r="E22" s="127"/>
      <c r="F22" s="127"/>
      <c r="G22" s="160"/>
      <c r="H22" s="464"/>
      <c r="I22" s="465"/>
      <c r="J22" s="466"/>
    </row>
    <row r="23" spans="2:12" ht="17.100000000000001" customHeight="1">
      <c r="B23" s="127" t="s">
        <v>276</v>
      </c>
      <c r="C23" s="127"/>
      <c r="D23" s="127"/>
      <c r="E23" s="127"/>
      <c r="F23" s="127"/>
      <c r="G23" s="160"/>
      <c r="H23" s="464"/>
      <c r="I23" s="465"/>
      <c r="J23" s="466"/>
    </row>
    <row r="24" spans="2:12" ht="17.100000000000001" customHeight="1">
      <c r="B24" s="127"/>
      <c r="C24" s="127"/>
      <c r="D24" s="127"/>
      <c r="E24" s="127"/>
      <c r="F24" s="127"/>
      <c r="G24" s="160"/>
      <c r="H24" s="464"/>
      <c r="I24" s="465"/>
      <c r="J24" s="466"/>
    </row>
    <row r="25" spans="2:12" ht="17.100000000000001" customHeight="1">
      <c r="B25" s="459" t="s">
        <v>277</v>
      </c>
      <c r="C25" s="459"/>
      <c r="D25" s="459"/>
      <c r="E25" s="459"/>
      <c r="F25" s="459"/>
      <c r="H25" s="464"/>
      <c r="I25" s="465"/>
      <c r="J25" s="466"/>
    </row>
    <row r="26" spans="2:12" ht="17.100000000000001" customHeight="1">
      <c r="B26" s="460"/>
      <c r="C26" s="460"/>
      <c r="D26" s="460"/>
      <c r="E26" s="460"/>
      <c r="F26" s="460"/>
      <c r="H26" s="464"/>
      <c r="I26" s="465"/>
      <c r="J26" s="466"/>
    </row>
    <row r="27" spans="2:12" ht="17.100000000000001" customHeight="1">
      <c r="B27" s="458" t="s">
        <v>278</v>
      </c>
      <c r="C27" s="458"/>
      <c r="D27" s="458"/>
      <c r="E27" s="458"/>
      <c r="F27" s="458"/>
      <c r="H27" s="467"/>
      <c r="I27" s="468"/>
      <c r="J27" s="469"/>
    </row>
    <row r="28" spans="2:12" ht="17.100000000000001" customHeight="1">
      <c r="B28" s="458"/>
      <c r="C28" s="458"/>
      <c r="D28" s="458"/>
      <c r="E28" s="458"/>
      <c r="F28" s="458"/>
      <c r="H28" s="459" t="s">
        <v>279</v>
      </c>
      <c r="I28" s="459"/>
      <c r="J28" s="459"/>
    </row>
    <row r="29" spans="2:12" ht="17.100000000000001" customHeight="1">
      <c r="B29" s="458"/>
      <c r="C29" s="458"/>
      <c r="D29" s="458"/>
      <c r="E29" s="458"/>
      <c r="F29" s="458"/>
      <c r="H29" s="460"/>
      <c r="I29" s="460"/>
      <c r="J29" s="460"/>
    </row>
    <row r="30" spans="2:12" ht="17.100000000000001" customHeight="1">
      <c r="B30" s="458"/>
      <c r="C30" s="458"/>
      <c r="D30" s="458"/>
      <c r="E30" s="458"/>
      <c r="F30" s="458"/>
      <c r="L30" s="88"/>
    </row>
  </sheetData>
  <mergeCells count="45">
    <mergeCell ref="B4:C4"/>
    <mergeCell ref="D4:E4"/>
    <mergeCell ref="F4:H4"/>
    <mergeCell ref="I4:J4"/>
    <mergeCell ref="B5:C5"/>
    <mergeCell ref="D5:E5"/>
    <mergeCell ref="F5:H5"/>
    <mergeCell ref="I5:J5"/>
    <mergeCell ref="B6:C6"/>
    <mergeCell ref="D6:E6"/>
    <mergeCell ref="F6:H6"/>
    <mergeCell ref="I6:J6"/>
    <mergeCell ref="B7:C7"/>
    <mergeCell ref="D7:E7"/>
    <mergeCell ref="F7:H7"/>
    <mergeCell ref="I7:J7"/>
    <mergeCell ref="B8:C8"/>
    <mergeCell ref="D8:E8"/>
    <mergeCell ref="F8:H10"/>
    <mergeCell ref="I8:J8"/>
    <mergeCell ref="B9:C9"/>
    <mergeCell ref="D9:E9"/>
    <mergeCell ref="I9:J9"/>
    <mergeCell ref="B10:C10"/>
    <mergeCell ref="D10:E10"/>
    <mergeCell ref="I10:J10"/>
    <mergeCell ref="B11:C11"/>
    <mergeCell ref="D11:E11"/>
    <mergeCell ref="F11:H11"/>
    <mergeCell ref="I11:J11"/>
    <mergeCell ref="B12:C12"/>
    <mergeCell ref="D12:E12"/>
    <mergeCell ref="F12:H12"/>
    <mergeCell ref="I12:J12"/>
    <mergeCell ref="B27:F30"/>
    <mergeCell ref="H28:J29"/>
    <mergeCell ref="B25:F26"/>
    <mergeCell ref="H17:J27"/>
    <mergeCell ref="B13:J13"/>
    <mergeCell ref="B16:C16"/>
    <mergeCell ref="B17:B19"/>
    <mergeCell ref="C17:C19"/>
    <mergeCell ref="D18:D19"/>
    <mergeCell ref="E18:E19"/>
    <mergeCell ref="F18:F19"/>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F510-6471-415E-9800-1DA704C07774}">
  <sheetPr>
    <pageSetUpPr fitToPage="1"/>
  </sheetPr>
  <dimension ref="B1:P39"/>
  <sheetViews>
    <sheetView topLeftCell="B1" zoomScaleNormal="100" workbookViewId="0">
      <selection activeCell="D14" sqref="D14:K14"/>
    </sheetView>
  </sheetViews>
  <sheetFormatPr defaultRowHeight="18" customHeight="1"/>
  <cols>
    <col min="1" max="1" width="1.875" style="78" customWidth="1"/>
    <col min="2" max="2" width="10.625" style="78" customWidth="1"/>
    <col min="3" max="3" width="12.75" style="78" customWidth="1"/>
    <col min="4" max="4" width="12.625" style="78" customWidth="1"/>
    <col min="5" max="5" width="10.625" style="78" customWidth="1"/>
    <col min="6" max="6" width="18.375" style="78" customWidth="1"/>
    <col min="7" max="7" width="10.625" style="78" customWidth="1"/>
    <col min="8" max="8" width="15.5" style="78" customWidth="1"/>
    <col min="9" max="9" width="6.875" style="78" customWidth="1"/>
    <col min="10" max="10" width="10.5" style="78" customWidth="1"/>
    <col min="11" max="11" width="16.75" style="78" customWidth="1"/>
    <col min="12" max="16" width="11" style="78" customWidth="1"/>
    <col min="17" max="17" width="7" style="78" customWidth="1"/>
    <col min="18" max="255" width="8.875" style="78"/>
    <col min="256" max="256" width="10.625" style="78" customWidth="1"/>
    <col min="257" max="257" width="12.125" style="78" customWidth="1"/>
    <col min="258" max="258" width="12.625" style="78" customWidth="1"/>
    <col min="259" max="259" width="10.625" style="78" customWidth="1"/>
    <col min="260" max="260" width="22.625" style="78" customWidth="1"/>
    <col min="261" max="261" width="10.625" style="78" customWidth="1"/>
    <col min="262" max="262" width="22.625" style="78" customWidth="1"/>
    <col min="263" max="511" width="8.875" style="78"/>
    <col min="512" max="512" width="10.625" style="78" customWidth="1"/>
    <col min="513" max="513" width="12.125" style="78" customWidth="1"/>
    <col min="514" max="514" width="12.625" style="78" customWidth="1"/>
    <col min="515" max="515" width="10.625" style="78" customWidth="1"/>
    <col min="516" max="516" width="22.625" style="78" customWidth="1"/>
    <col min="517" max="517" width="10.625" style="78" customWidth="1"/>
    <col min="518" max="518" width="22.625" style="78" customWidth="1"/>
    <col min="519" max="767" width="8.875" style="78"/>
    <col min="768" max="768" width="10.625" style="78" customWidth="1"/>
    <col min="769" max="769" width="12.125" style="78" customWidth="1"/>
    <col min="770" max="770" width="12.625" style="78" customWidth="1"/>
    <col min="771" max="771" width="10.625" style="78" customWidth="1"/>
    <col min="772" max="772" width="22.625" style="78" customWidth="1"/>
    <col min="773" max="773" width="10.625" style="78" customWidth="1"/>
    <col min="774" max="774" width="22.625" style="78" customWidth="1"/>
    <col min="775" max="1023" width="8.875" style="78"/>
    <col min="1024" max="1024" width="10.625" style="78" customWidth="1"/>
    <col min="1025" max="1025" width="12.125" style="78" customWidth="1"/>
    <col min="1026" max="1026" width="12.625" style="78" customWidth="1"/>
    <col min="1027" max="1027" width="10.625" style="78" customWidth="1"/>
    <col min="1028" max="1028" width="22.625" style="78" customWidth="1"/>
    <col min="1029" max="1029" width="10.625" style="78" customWidth="1"/>
    <col min="1030" max="1030" width="22.625" style="78" customWidth="1"/>
    <col min="1031" max="1279" width="8.875" style="78"/>
    <col min="1280" max="1280" width="10.625" style="78" customWidth="1"/>
    <col min="1281" max="1281" width="12.125" style="78" customWidth="1"/>
    <col min="1282" max="1282" width="12.625" style="78" customWidth="1"/>
    <col min="1283" max="1283" width="10.625" style="78" customWidth="1"/>
    <col min="1284" max="1284" width="22.625" style="78" customWidth="1"/>
    <col min="1285" max="1285" width="10.625" style="78" customWidth="1"/>
    <col min="1286" max="1286" width="22.625" style="78" customWidth="1"/>
    <col min="1287" max="1535" width="8.875" style="78"/>
    <col min="1536" max="1536" width="10.625" style="78" customWidth="1"/>
    <col min="1537" max="1537" width="12.125" style="78" customWidth="1"/>
    <col min="1538" max="1538" width="12.625" style="78" customWidth="1"/>
    <col min="1539" max="1539" width="10.625" style="78" customWidth="1"/>
    <col min="1540" max="1540" width="22.625" style="78" customWidth="1"/>
    <col min="1541" max="1541" width="10.625" style="78" customWidth="1"/>
    <col min="1542" max="1542" width="22.625" style="78" customWidth="1"/>
    <col min="1543" max="1791" width="8.875" style="78"/>
    <col min="1792" max="1792" width="10.625" style="78" customWidth="1"/>
    <col min="1793" max="1793" width="12.125" style="78" customWidth="1"/>
    <col min="1794" max="1794" width="12.625" style="78" customWidth="1"/>
    <col min="1795" max="1795" width="10.625" style="78" customWidth="1"/>
    <col min="1796" max="1796" width="22.625" style="78" customWidth="1"/>
    <col min="1797" max="1797" width="10.625" style="78" customWidth="1"/>
    <col min="1798" max="1798" width="22.625" style="78" customWidth="1"/>
    <col min="1799" max="2047" width="8.875" style="78"/>
    <col min="2048" max="2048" width="10.625" style="78" customWidth="1"/>
    <col min="2049" max="2049" width="12.125" style="78" customWidth="1"/>
    <col min="2050" max="2050" width="12.625" style="78" customWidth="1"/>
    <col min="2051" max="2051" width="10.625" style="78" customWidth="1"/>
    <col min="2052" max="2052" width="22.625" style="78" customWidth="1"/>
    <col min="2053" max="2053" width="10.625" style="78" customWidth="1"/>
    <col min="2054" max="2054" width="22.625" style="78" customWidth="1"/>
    <col min="2055" max="2303" width="8.875" style="78"/>
    <col min="2304" max="2304" width="10.625" style="78" customWidth="1"/>
    <col min="2305" max="2305" width="12.125" style="78" customWidth="1"/>
    <col min="2306" max="2306" width="12.625" style="78" customWidth="1"/>
    <col min="2307" max="2307" width="10.625" style="78" customWidth="1"/>
    <col min="2308" max="2308" width="22.625" style="78" customWidth="1"/>
    <col min="2309" max="2309" width="10.625" style="78" customWidth="1"/>
    <col min="2310" max="2310" width="22.625" style="78" customWidth="1"/>
    <col min="2311" max="2559" width="8.875" style="78"/>
    <col min="2560" max="2560" width="10.625" style="78" customWidth="1"/>
    <col min="2561" max="2561" width="12.125" style="78" customWidth="1"/>
    <col min="2562" max="2562" width="12.625" style="78" customWidth="1"/>
    <col min="2563" max="2563" width="10.625" style="78" customWidth="1"/>
    <col min="2564" max="2564" width="22.625" style="78" customWidth="1"/>
    <col min="2565" max="2565" width="10.625" style="78" customWidth="1"/>
    <col min="2566" max="2566" width="22.625" style="78" customWidth="1"/>
    <col min="2567" max="2815" width="8.875" style="78"/>
    <col min="2816" max="2816" width="10.625" style="78" customWidth="1"/>
    <col min="2817" max="2817" width="12.125" style="78" customWidth="1"/>
    <col min="2818" max="2818" width="12.625" style="78" customWidth="1"/>
    <col min="2819" max="2819" width="10.625" style="78" customWidth="1"/>
    <col min="2820" max="2820" width="22.625" style="78" customWidth="1"/>
    <col min="2821" max="2821" width="10.625" style="78" customWidth="1"/>
    <col min="2822" max="2822" width="22.625" style="78" customWidth="1"/>
    <col min="2823" max="3071" width="8.875" style="78"/>
    <col min="3072" max="3072" width="10.625" style="78" customWidth="1"/>
    <col min="3073" max="3073" width="12.125" style="78" customWidth="1"/>
    <col min="3074" max="3074" width="12.625" style="78" customWidth="1"/>
    <col min="3075" max="3075" width="10.625" style="78" customWidth="1"/>
    <col min="3076" max="3076" width="22.625" style="78" customWidth="1"/>
    <col min="3077" max="3077" width="10.625" style="78" customWidth="1"/>
    <col min="3078" max="3078" width="22.625" style="78" customWidth="1"/>
    <col min="3079" max="3327" width="8.875" style="78"/>
    <col min="3328" max="3328" width="10.625" style="78" customWidth="1"/>
    <col min="3329" max="3329" width="12.125" style="78" customWidth="1"/>
    <col min="3330" max="3330" width="12.625" style="78" customWidth="1"/>
    <col min="3331" max="3331" width="10.625" style="78" customWidth="1"/>
    <col min="3332" max="3332" width="22.625" style="78" customWidth="1"/>
    <col min="3333" max="3333" width="10.625" style="78" customWidth="1"/>
    <col min="3334" max="3334" width="22.625" style="78" customWidth="1"/>
    <col min="3335" max="3583" width="8.875" style="78"/>
    <col min="3584" max="3584" width="10.625" style="78" customWidth="1"/>
    <col min="3585" max="3585" width="12.125" style="78" customWidth="1"/>
    <col min="3586" max="3586" width="12.625" style="78" customWidth="1"/>
    <col min="3587" max="3587" width="10.625" style="78" customWidth="1"/>
    <col min="3588" max="3588" width="22.625" style="78" customWidth="1"/>
    <col min="3589" max="3589" width="10.625" style="78" customWidth="1"/>
    <col min="3590" max="3590" width="22.625" style="78" customWidth="1"/>
    <col min="3591" max="3839" width="8.875" style="78"/>
    <col min="3840" max="3840" width="10.625" style="78" customWidth="1"/>
    <col min="3841" max="3841" width="12.125" style="78" customWidth="1"/>
    <col min="3842" max="3842" width="12.625" style="78" customWidth="1"/>
    <col min="3843" max="3843" width="10.625" style="78" customWidth="1"/>
    <col min="3844" max="3844" width="22.625" style="78" customWidth="1"/>
    <col min="3845" max="3845" width="10.625" style="78" customWidth="1"/>
    <col min="3846" max="3846" width="22.625" style="78" customWidth="1"/>
    <col min="3847" max="4095" width="8.875" style="78"/>
    <col min="4096" max="4096" width="10.625" style="78" customWidth="1"/>
    <col min="4097" max="4097" width="12.125" style="78" customWidth="1"/>
    <col min="4098" max="4098" width="12.625" style="78" customWidth="1"/>
    <col min="4099" max="4099" width="10.625" style="78" customWidth="1"/>
    <col min="4100" max="4100" width="22.625" style="78" customWidth="1"/>
    <col min="4101" max="4101" width="10.625" style="78" customWidth="1"/>
    <col min="4102" max="4102" width="22.625" style="78" customWidth="1"/>
    <col min="4103" max="4351" width="8.875" style="78"/>
    <col min="4352" max="4352" width="10.625" style="78" customWidth="1"/>
    <col min="4353" max="4353" width="12.125" style="78" customWidth="1"/>
    <col min="4354" max="4354" width="12.625" style="78" customWidth="1"/>
    <col min="4355" max="4355" width="10.625" style="78" customWidth="1"/>
    <col min="4356" max="4356" width="22.625" style="78" customWidth="1"/>
    <col min="4357" max="4357" width="10.625" style="78" customWidth="1"/>
    <col min="4358" max="4358" width="22.625" style="78" customWidth="1"/>
    <col min="4359" max="4607" width="8.875" style="78"/>
    <col min="4608" max="4608" width="10.625" style="78" customWidth="1"/>
    <col min="4609" max="4609" width="12.125" style="78" customWidth="1"/>
    <col min="4610" max="4610" width="12.625" style="78" customWidth="1"/>
    <col min="4611" max="4611" width="10.625" style="78" customWidth="1"/>
    <col min="4612" max="4612" width="22.625" style="78" customWidth="1"/>
    <col min="4613" max="4613" width="10.625" style="78" customWidth="1"/>
    <col min="4614" max="4614" width="22.625" style="78" customWidth="1"/>
    <col min="4615" max="4863" width="8.875" style="78"/>
    <col min="4864" max="4864" width="10.625" style="78" customWidth="1"/>
    <col min="4865" max="4865" width="12.125" style="78" customWidth="1"/>
    <col min="4866" max="4866" width="12.625" style="78" customWidth="1"/>
    <col min="4867" max="4867" width="10.625" style="78" customWidth="1"/>
    <col min="4868" max="4868" width="22.625" style="78" customWidth="1"/>
    <col min="4869" max="4869" width="10.625" style="78" customWidth="1"/>
    <col min="4870" max="4870" width="22.625" style="78" customWidth="1"/>
    <col min="4871" max="5119" width="8.875" style="78"/>
    <col min="5120" max="5120" width="10.625" style="78" customWidth="1"/>
    <col min="5121" max="5121" width="12.125" style="78" customWidth="1"/>
    <col min="5122" max="5122" width="12.625" style="78" customWidth="1"/>
    <col min="5123" max="5123" width="10.625" style="78" customWidth="1"/>
    <col min="5124" max="5124" width="22.625" style="78" customWidth="1"/>
    <col min="5125" max="5125" width="10.625" style="78" customWidth="1"/>
    <col min="5126" max="5126" width="22.625" style="78" customWidth="1"/>
    <col min="5127" max="5375" width="8.875" style="78"/>
    <col min="5376" max="5376" width="10.625" style="78" customWidth="1"/>
    <col min="5377" max="5377" width="12.125" style="78" customWidth="1"/>
    <col min="5378" max="5378" width="12.625" style="78" customWidth="1"/>
    <col min="5379" max="5379" width="10.625" style="78" customWidth="1"/>
    <col min="5380" max="5380" width="22.625" style="78" customWidth="1"/>
    <col min="5381" max="5381" width="10.625" style="78" customWidth="1"/>
    <col min="5382" max="5382" width="22.625" style="78" customWidth="1"/>
    <col min="5383" max="5631" width="8.875" style="78"/>
    <col min="5632" max="5632" width="10.625" style="78" customWidth="1"/>
    <col min="5633" max="5633" width="12.125" style="78" customWidth="1"/>
    <col min="5634" max="5634" width="12.625" style="78" customWidth="1"/>
    <col min="5635" max="5635" width="10.625" style="78" customWidth="1"/>
    <col min="5636" max="5636" width="22.625" style="78" customWidth="1"/>
    <col min="5637" max="5637" width="10.625" style="78" customWidth="1"/>
    <col min="5638" max="5638" width="22.625" style="78" customWidth="1"/>
    <col min="5639" max="5887" width="8.875" style="78"/>
    <col min="5888" max="5888" width="10.625" style="78" customWidth="1"/>
    <col min="5889" max="5889" width="12.125" style="78" customWidth="1"/>
    <col min="5890" max="5890" width="12.625" style="78" customWidth="1"/>
    <col min="5891" max="5891" width="10.625" style="78" customWidth="1"/>
    <col min="5892" max="5892" width="22.625" style="78" customWidth="1"/>
    <col min="5893" max="5893" width="10.625" style="78" customWidth="1"/>
    <col min="5894" max="5894" width="22.625" style="78" customWidth="1"/>
    <col min="5895" max="6143" width="8.875" style="78"/>
    <col min="6144" max="6144" width="10.625" style="78" customWidth="1"/>
    <col min="6145" max="6145" width="12.125" style="78" customWidth="1"/>
    <col min="6146" max="6146" width="12.625" style="78" customWidth="1"/>
    <col min="6147" max="6147" width="10.625" style="78" customWidth="1"/>
    <col min="6148" max="6148" width="22.625" style="78" customWidth="1"/>
    <col min="6149" max="6149" width="10.625" style="78" customWidth="1"/>
    <col min="6150" max="6150" width="22.625" style="78" customWidth="1"/>
    <col min="6151" max="6399" width="8.875" style="78"/>
    <col min="6400" max="6400" width="10.625" style="78" customWidth="1"/>
    <col min="6401" max="6401" width="12.125" style="78" customWidth="1"/>
    <col min="6402" max="6402" width="12.625" style="78" customWidth="1"/>
    <col min="6403" max="6403" width="10.625" style="78" customWidth="1"/>
    <col min="6404" max="6404" width="22.625" style="78" customWidth="1"/>
    <col min="6405" max="6405" width="10.625" style="78" customWidth="1"/>
    <col min="6406" max="6406" width="22.625" style="78" customWidth="1"/>
    <col min="6407" max="6655" width="8.875" style="78"/>
    <col min="6656" max="6656" width="10.625" style="78" customWidth="1"/>
    <col min="6657" max="6657" width="12.125" style="78" customWidth="1"/>
    <col min="6658" max="6658" width="12.625" style="78" customWidth="1"/>
    <col min="6659" max="6659" width="10.625" style="78" customWidth="1"/>
    <col min="6660" max="6660" width="22.625" style="78" customWidth="1"/>
    <col min="6661" max="6661" width="10.625" style="78" customWidth="1"/>
    <col min="6662" max="6662" width="22.625" style="78" customWidth="1"/>
    <col min="6663" max="6911" width="8.875" style="78"/>
    <col min="6912" max="6912" width="10.625" style="78" customWidth="1"/>
    <col min="6913" max="6913" width="12.125" style="78" customWidth="1"/>
    <col min="6914" max="6914" width="12.625" style="78" customWidth="1"/>
    <col min="6915" max="6915" width="10.625" style="78" customWidth="1"/>
    <col min="6916" max="6916" width="22.625" style="78" customWidth="1"/>
    <col min="6917" max="6917" width="10.625" style="78" customWidth="1"/>
    <col min="6918" max="6918" width="22.625" style="78" customWidth="1"/>
    <col min="6919" max="7167" width="8.875" style="78"/>
    <col min="7168" max="7168" width="10.625" style="78" customWidth="1"/>
    <col min="7169" max="7169" width="12.125" style="78" customWidth="1"/>
    <col min="7170" max="7170" width="12.625" style="78" customWidth="1"/>
    <col min="7171" max="7171" width="10.625" style="78" customWidth="1"/>
    <col min="7172" max="7172" width="22.625" style="78" customWidth="1"/>
    <col min="7173" max="7173" width="10.625" style="78" customWidth="1"/>
    <col min="7174" max="7174" width="22.625" style="78" customWidth="1"/>
    <col min="7175" max="7423" width="8.875" style="78"/>
    <col min="7424" max="7424" width="10.625" style="78" customWidth="1"/>
    <col min="7425" max="7425" width="12.125" style="78" customWidth="1"/>
    <col min="7426" max="7426" width="12.625" style="78" customWidth="1"/>
    <col min="7427" max="7427" width="10.625" style="78" customWidth="1"/>
    <col min="7428" max="7428" width="22.625" style="78" customWidth="1"/>
    <col min="7429" max="7429" width="10.625" style="78" customWidth="1"/>
    <col min="7430" max="7430" width="22.625" style="78" customWidth="1"/>
    <col min="7431" max="7679" width="8.875" style="78"/>
    <col min="7680" max="7680" width="10.625" style="78" customWidth="1"/>
    <col min="7681" max="7681" width="12.125" style="78" customWidth="1"/>
    <col min="7682" max="7682" width="12.625" style="78" customWidth="1"/>
    <col min="7683" max="7683" width="10.625" style="78" customWidth="1"/>
    <col min="7684" max="7684" width="22.625" style="78" customWidth="1"/>
    <col min="7685" max="7685" width="10.625" style="78" customWidth="1"/>
    <col min="7686" max="7686" width="22.625" style="78" customWidth="1"/>
    <col min="7687" max="7935" width="8.875" style="78"/>
    <col min="7936" max="7936" width="10.625" style="78" customWidth="1"/>
    <col min="7937" max="7937" width="12.125" style="78" customWidth="1"/>
    <col min="7938" max="7938" width="12.625" style="78" customWidth="1"/>
    <col min="7939" max="7939" width="10.625" style="78" customWidth="1"/>
    <col min="7940" max="7940" width="22.625" style="78" customWidth="1"/>
    <col min="7941" max="7941" width="10.625" style="78" customWidth="1"/>
    <col min="7942" max="7942" width="22.625" style="78" customWidth="1"/>
    <col min="7943" max="8191" width="8.875" style="78"/>
    <col min="8192" max="8192" width="10.625" style="78" customWidth="1"/>
    <col min="8193" max="8193" width="12.125" style="78" customWidth="1"/>
    <col min="8194" max="8194" width="12.625" style="78" customWidth="1"/>
    <col min="8195" max="8195" width="10.625" style="78" customWidth="1"/>
    <col min="8196" max="8196" width="22.625" style="78" customWidth="1"/>
    <col min="8197" max="8197" width="10.625" style="78" customWidth="1"/>
    <col min="8198" max="8198" width="22.625" style="78" customWidth="1"/>
    <col min="8199" max="8447" width="8.875" style="78"/>
    <col min="8448" max="8448" width="10.625" style="78" customWidth="1"/>
    <col min="8449" max="8449" width="12.125" style="78" customWidth="1"/>
    <col min="8450" max="8450" width="12.625" style="78" customWidth="1"/>
    <col min="8451" max="8451" width="10.625" style="78" customWidth="1"/>
    <col min="8452" max="8452" width="22.625" style="78" customWidth="1"/>
    <col min="8453" max="8453" width="10.625" style="78" customWidth="1"/>
    <col min="8454" max="8454" width="22.625" style="78" customWidth="1"/>
    <col min="8455" max="8703" width="8.875" style="78"/>
    <col min="8704" max="8704" width="10.625" style="78" customWidth="1"/>
    <col min="8705" max="8705" width="12.125" style="78" customWidth="1"/>
    <col min="8706" max="8706" width="12.625" style="78" customWidth="1"/>
    <col min="8707" max="8707" width="10.625" style="78" customWidth="1"/>
    <col min="8708" max="8708" width="22.625" style="78" customWidth="1"/>
    <col min="8709" max="8709" width="10.625" style="78" customWidth="1"/>
    <col min="8710" max="8710" width="22.625" style="78" customWidth="1"/>
    <col min="8711" max="8959" width="8.875" style="78"/>
    <col min="8960" max="8960" width="10.625" style="78" customWidth="1"/>
    <col min="8961" max="8961" width="12.125" style="78" customWidth="1"/>
    <col min="8962" max="8962" width="12.625" style="78" customWidth="1"/>
    <col min="8963" max="8963" width="10.625" style="78" customWidth="1"/>
    <col min="8964" max="8964" width="22.625" style="78" customWidth="1"/>
    <col min="8965" max="8965" width="10.625" style="78" customWidth="1"/>
    <col min="8966" max="8966" width="22.625" style="78" customWidth="1"/>
    <col min="8967" max="9215" width="8.875" style="78"/>
    <col min="9216" max="9216" width="10.625" style="78" customWidth="1"/>
    <col min="9217" max="9217" width="12.125" style="78" customWidth="1"/>
    <col min="9218" max="9218" width="12.625" style="78" customWidth="1"/>
    <col min="9219" max="9219" width="10.625" style="78" customWidth="1"/>
    <col min="9220" max="9220" width="22.625" style="78" customWidth="1"/>
    <col min="9221" max="9221" width="10.625" style="78" customWidth="1"/>
    <col min="9222" max="9222" width="22.625" style="78" customWidth="1"/>
    <col min="9223" max="9471" width="8.875" style="78"/>
    <col min="9472" max="9472" width="10.625" style="78" customWidth="1"/>
    <col min="9473" max="9473" width="12.125" style="78" customWidth="1"/>
    <col min="9474" max="9474" width="12.625" style="78" customWidth="1"/>
    <col min="9475" max="9475" width="10.625" style="78" customWidth="1"/>
    <col min="9476" max="9476" width="22.625" style="78" customWidth="1"/>
    <col min="9477" max="9477" width="10.625" style="78" customWidth="1"/>
    <col min="9478" max="9478" width="22.625" style="78" customWidth="1"/>
    <col min="9479" max="9727" width="8.875" style="78"/>
    <col min="9728" max="9728" width="10.625" style="78" customWidth="1"/>
    <col min="9729" max="9729" width="12.125" style="78" customWidth="1"/>
    <col min="9730" max="9730" width="12.625" style="78" customWidth="1"/>
    <col min="9731" max="9731" width="10.625" style="78" customWidth="1"/>
    <col min="9732" max="9732" width="22.625" style="78" customWidth="1"/>
    <col min="9733" max="9733" width="10.625" style="78" customWidth="1"/>
    <col min="9734" max="9734" width="22.625" style="78" customWidth="1"/>
    <col min="9735" max="9983" width="8.875" style="78"/>
    <col min="9984" max="9984" width="10.625" style="78" customWidth="1"/>
    <col min="9985" max="9985" width="12.125" style="78" customWidth="1"/>
    <col min="9986" max="9986" width="12.625" style="78" customWidth="1"/>
    <col min="9987" max="9987" width="10.625" style="78" customWidth="1"/>
    <col min="9988" max="9988" width="22.625" style="78" customWidth="1"/>
    <col min="9989" max="9989" width="10.625" style="78" customWidth="1"/>
    <col min="9990" max="9990" width="22.625" style="78" customWidth="1"/>
    <col min="9991" max="10239" width="8.875" style="78"/>
    <col min="10240" max="10240" width="10.625" style="78" customWidth="1"/>
    <col min="10241" max="10241" width="12.125" style="78" customWidth="1"/>
    <col min="10242" max="10242" width="12.625" style="78" customWidth="1"/>
    <col min="10243" max="10243" width="10.625" style="78" customWidth="1"/>
    <col min="10244" max="10244" width="22.625" style="78" customWidth="1"/>
    <col min="10245" max="10245" width="10.625" style="78" customWidth="1"/>
    <col min="10246" max="10246" width="22.625" style="78" customWidth="1"/>
    <col min="10247" max="10495" width="8.875" style="78"/>
    <col min="10496" max="10496" width="10.625" style="78" customWidth="1"/>
    <col min="10497" max="10497" width="12.125" style="78" customWidth="1"/>
    <col min="10498" max="10498" width="12.625" style="78" customWidth="1"/>
    <col min="10499" max="10499" width="10.625" style="78" customWidth="1"/>
    <col min="10500" max="10500" width="22.625" style="78" customWidth="1"/>
    <col min="10501" max="10501" width="10.625" style="78" customWidth="1"/>
    <col min="10502" max="10502" width="22.625" style="78" customWidth="1"/>
    <col min="10503" max="10751" width="8.875" style="78"/>
    <col min="10752" max="10752" width="10.625" style="78" customWidth="1"/>
    <col min="10753" max="10753" width="12.125" style="78" customWidth="1"/>
    <col min="10754" max="10754" width="12.625" style="78" customWidth="1"/>
    <col min="10755" max="10755" width="10.625" style="78" customWidth="1"/>
    <col min="10756" max="10756" width="22.625" style="78" customWidth="1"/>
    <col min="10757" max="10757" width="10.625" style="78" customWidth="1"/>
    <col min="10758" max="10758" width="22.625" style="78" customWidth="1"/>
    <col min="10759" max="11007" width="8.875" style="78"/>
    <col min="11008" max="11008" width="10.625" style="78" customWidth="1"/>
    <col min="11009" max="11009" width="12.125" style="78" customWidth="1"/>
    <col min="11010" max="11010" width="12.625" style="78" customWidth="1"/>
    <col min="11011" max="11011" width="10.625" style="78" customWidth="1"/>
    <col min="11012" max="11012" width="22.625" style="78" customWidth="1"/>
    <col min="11013" max="11013" width="10.625" style="78" customWidth="1"/>
    <col min="11014" max="11014" width="22.625" style="78" customWidth="1"/>
    <col min="11015" max="11263" width="8.875" style="78"/>
    <col min="11264" max="11264" width="10.625" style="78" customWidth="1"/>
    <col min="11265" max="11265" width="12.125" style="78" customWidth="1"/>
    <col min="11266" max="11266" width="12.625" style="78" customWidth="1"/>
    <col min="11267" max="11267" width="10.625" style="78" customWidth="1"/>
    <col min="11268" max="11268" width="22.625" style="78" customWidth="1"/>
    <col min="11269" max="11269" width="10.625" style="78" customWidth="1"/>
    <col min="11270" max="11270" width="22.625" style="78" customWidth="1"/>
    <col min="11271" max="11519" width="8.875" style="78"/>
    <col min="11520" max="11520" width="10.625" style="78" customWidth="1"/>
    <col min="11521" max="11521" width="12.125" style="78" customWidth="1"/>
    <col min="11522" max="11522" width="12.625" style="78" customWidth="1"/>
    <col min="11523" max="11523" width="10.625" style="78" customWidth="1"/>
    <col min="11524" max="11524" width="22.625" style="78" customWidth="1"/>
    <col min="11525" max="11525" width="10.625" style="78" customWidth="1"/>
    <col min="11526" max="11526" width="22.625" style="78" customWidth="1"/>
    <col min="11527" max="11775" width="8.875" style="78"/>
    <col min="11776" max="11776" width="10.625" style="78" customWidth="1"/>
    <col min="11777" max="11777" width="12.125" style="78" customWidth="1"/>
    <col min="11778" max="11778" width="12.625" style="78" customWidth="1"/>
    <col min="11779" max="11779" width="10.625" style="78" customWidth="1"/>
    <col min="11780" max="11780" width="22.625" style="78" customWidth="1"/>
    <col min="11781" max="11781" width="10.625" style="78" customWidth="1"/>
    <col min="11782" max="11782" width="22.625" style="78" customWidth="1"/>
    <col min="11783" max="12031" width="8.875" style="78"/>
    <col min="12032" max="12032" width="10.625" style="78" customWidth="1"/>
    <col min="12033" max="12033" width="12.125" style="78" customWidth="1"/>
    <col min="12034" max="12034" width="12.625" style="78" customWidth="1"/>
    <col min="12035" max="12035" width="10.625" style="78" customWidth="1"/>
    <col min="12036" max="12036" width="22.625" style="78" customWidth="1"/>
    <col min="12037" max="12037" width="10.625" style="78" customWidth="1"/>
    <col min="12038" max="12038" width="22.625" style="78" customWidth="1"/>
    <col min="12039" max="12287" width="8.875" style="78"/>
    <col min="12288" max="12288" width="10.625" style="78" customWidth="1"/>
    <col min="12289" max="12289" width="12.125" style="78" customWidth="1"/>
    <col min="12290" max="12290" width="12.625" style="78" customWidth="1"/>
    <col min="12291" max="12291" width="10.625" style="78" customWidth="1"/>
    <col min="12292" max="12292" width="22.625" style="78" customWidth="1"/>
    <col min="12293" max="12293" width="10.625" style="78" customWidth="1"/>
    <col min="12294" max="12294" width="22.625" style="78" customWidth="1"/>
    <col min="12295" max="12543" width="8.875" style="78"/>
    <col min="12544" max="12544" width="10.625" style="78" customWidth="1"/>
    <col min="12545" max="12545" width="12.125" style="78" customWidth="1"/>
    <col min="12546" max="12546" width="12.625" style="78" customWidth="1"/>
    <col min="12547" max="12547" width="10.625" style="78" customWidth="1"/>
    <col min="12548" max="12548" width="22.625" style="78" customWidth="1"/>
    <col min="12549" max="12549" width="10.625" style="78" customWidth="1"/>
    <col min="12550" max="12550" width="22.625" style="78" customWidth="1"/>
    <col min="12551" max="12799" width="8.875" style="78"/>
    <col min="12800" max="12800" width="10.625" style="78" customWidth="1"/>
    <col min="12801" max="12801" width="12.125" style="78" customWidth="1"/>
    <col min="12802" max="12802" width="12.625" style="78" customWidth="1"/>
    <col min="12803" max="12803" width="10.625" style="78" customWidth="1"/>
    <col min="12804" max="12804" width="22.625" style="78" customWidth="1"/>
    <col min="12805" max="12805" width="10.625" style="78" customWidth="1"/>
    <col min="12806" max="12806" width="22.625" style="78" customWidth="1"/>
    <col min="12807" max="13055" width="8.875" style="78"/>
    <col min="13056" max="13056" width="10.625" style="78" customWidth="1"/>
    <col min="13057" max="13057" width="12.125" style="78" customWidth="1"/>
    <col min="13058" max="13058" width="12.625" style="78" customWidth="1"/>
    <col min="13059" max="13059" width="10.625" style="78" customWidth="1"/>
    <col min="13060" max="13060" width="22.625" style="78" customWidth="1"/>
    <col min="13061" max="13061" width="10.625" style="78" customWidth="1"/>
    <col min="13062" max="13062" width="22.625" style="78" customWidth="1"/>
    <col min="13063" max="13311" width="8.875" style="78"/>
    <col min="13312" max="13312" width="10.625" style="78" customWidth="1"/>
    <col min="13313" max="13313" width="12.125" style="78" customWidth="1"/>
    <col min="13314" max="13314" width="12.625" style="78" customWidth="1"/>
    <col min="13315" max="13315" width="10.625" style="78" customWidth="1"/>
    <col min="13316" max="13316" width="22.625" style="78" customWidth="1"/>
    <col min="13317" max="13317" width="10.625" style="78" customWidth="1"/>
    <col min="13318" max="13318" width="22.625" style="78" customWidth="1"/>
    <col min="13319" max="13567" width="8.875" style="78"/>
    <col min="13568" max="13568" width="10.625" style="78" customWidth="1"/>
    <col min="13569" max="13569" width="12.125" style="78" customWidth="1"/>
    <col min="13570" max="13570" width="12.625" style="78" customWidth="1"/>
    <col min="13571" max="13571" width="10.625" style="78" customWidth="1"/>
    <col min="13572" max="13572" width="22.625" style="78" customWidth="1"/>
    <col min="13573" max="13573" width="10.625" style="78" customWidth="1"/>
    <col min="13574" max="13574" width="22.625" style="78" customWidth="1"/>
    <col min="13575" max="13823" width="8.875" style="78"/>
    <col min="13824" max="13824" width="10.625" style="78" customWidth="1"/>
    <col min="13825" max="13825" width="12.125" style="78" customWidth="1"/>
    <col min="13826" max="13826" width="12.625" style="78" customWidth="1"/>
    <col min="13827" max="13827" width="10.625" style="78" customWidth="1"/>
    <col min="13828" max="13828" width="22.625" style="78" customWidth="1"/>
    <col min="13829" max="13829" width="10.625" style="78" customWidth="1"/>
    <col min="13830" max="13830" width="22.625" style="78" customWidth="1"/>
    <col min="13831" max="14079" width="8.875" style="78"/>
    <col min="14080" max="14080" width="10.625" style="78" customWidth="1"/>
    <col min="14081" max="14081" width="12.125" style="78" customWidth="1"/>
    <col min="14082" max="14082" width="12.625" style="78" customWidth="1"/>
    <col min="14083" max="14083" width="10.625" style="78" customWidth="1"/>
    <col min="14084" max="14084" width="22.625" style="78" customWidth="1"/>
    <col min="14085" max="14085" width="10.625" style="78" customWidth="1"/>
    <col min="14086" max="14086" width="22.625" style="78" customWidth="1"/>
    <col min="14087" max="14335" width="8.875" style="78"/>
    <col min="14336" max="14336" width="10.625" style="78" customWidth="1"/>
    <col min="14337" max="14337" width="12.125" style="78" customWidth="1"/>
    <col min="14338" max="14338" width="12.625" style="78" customWidth="1"/>
    <col min="14339" max="14339" width="10.625" style="78" customWidth="1"/>
    <col min="14340" max="14340" width="22.625" style="78" customWidth="1"/>
    <col min="14341" max="14341" width="10.625" style="78" customWidth="1"/>
    <col min="14342" max="14342" width="22.625" style="78" customWidth="1"/>
    <col min="14343" max="14591" width="8.875" style="78"/>
    <col min="14592" max="14592" width="10.625" style="78" customWidth="1"/>
    <col min="14593" max="14593" width="12.125" style="78" customWidth="1"/>
    <col min="14594" max="14594" width="12.625" style="78" customWidth="1"/>
    <col min="14595" max="14595" width="10.625" style="78" customWidth="1"/>
    <col min="14596" max="14596" width="22.625" style="78" customWidth="1"/>
    <col min="14597" max="14597" width="10.625" style="78" customWidth="1"/>
    <col min="14598" max="14598" width="22.625" style="78" customWidth="1"/>
    <col min="14599" max="14847" width="8.875" style="78"/>
    <col min="14848" max="14848" width="10.625" style="78" customWidth="1"/>
    <col min="14849" max="14849" width="12.125" style="78" customWidth="1"/>
    <col min="14850" max="14850" width="12.625" style="78" customWidth="1"/>
    <col min="14851" max="14851" width="10.625" style="78" customWidth="1"/>
    <col min="14852" max="14852" width="22.625" style="78" customWidth="1"/>
    <col min="14853" max="14853" width="10.625" style="78" customWidth="1"/>
    <col min="14854" max="14854" width="22.625" style="78" customWidth="1"/>
    <col min="14855" max="15103" width="8.875" style="78"/>
    <col min="15104" max="15104" width="10.625" style="78" customWidth="1"/>
    <col min="15105" max="15105" width="12.125" style="78" customWidth="1"/>
    <col min="15106" max="15106" width="12.625" style="78" customWidth="1"/>
    <col min="15107" max="15107" width="10.625" style="78" customWidth="1"/>
    <col min="15108" max="15108" width="22.625" style="78" customWidth="1"/>
    <col min="15109" max="15109" width="10.625" style="78" customWidth="1"/>
    <col min="15110" max="15110" width="22.625" style="78" customWidth="1"/>
    <col min="15111" max="15359" width="8.875" style="78"/>
    <col min="15360" max="15360" width="10.625" style="78" customWidth="1"/>
    <col min="15361" max="15361" width="12.125" style="78" customWidth="1"/>
    <col min="15362" max="15362" width="12.625" style="78" customWidth="1"/>
    <col min="15363" max="15363" width="10.625" style="78" customWidth="1"/>
    <col min="15364" max="15364" width="22.625" style="78" customWidth="1"/>
    <col min="15365" max="15365" width="10.625" style="78" customWidth="1"/>
    <col min="15366" max="15366" width="22.625" style="78" customWidth="1"/>
    <col min="15367" max="15615" width="8.875" style="78"/>
    <col min="15616" max="15616" width="10.625" style="78" customWidth="1"/>
    <col min="15617" max="15617" width="12.125" style="78" customWidth="1"/>
    <col min="15618" max="15618" width="12.625" style="78" customWidth="1"/>
    <col min="15619" max="15619" width="10.625" style="78" customWidth="1"/>
    <col min="15620" max="15620" width="22.625" style="78" customWidth="1"/>
    <col min="15621" max="15621" width="10.625" style="78" customWidth="1"/>
    <col min="15622" max="15622" width="22.625" style="78" customWidth="1"/>
    <col min="15623" max="15871" width="8.875" style="78"/>
    <col min="15872" max="15872" width="10.625" style="78" customWidth="1"/>
    <col min="15873" max="15873" width="12.125" style="78" customWidth="1"/>
    <col min="15874" max="15874" width="12.625" style="78" customWidth="1"/>
    <col min="15875" max="15875" width="10.625" style="78" customWidth="1"/>
    <col min="15876" max="15876" width="22.625" style="78" customWidth="1"/>
    <col min="15877" max="15877" width="10.625" style="78" customWidth="1"/>
    <col min="15878" max="15878" width="22.625" style="78" customWidth="1"/>
    <col min="15879" max="16127" width="8.875" style="78"/>
    <col min="16128" max="16128" width="10.625" style="78" customWidth="1"/>
    <col min="16129" max="16129" width="12.125" style="78" customWidth="1"/>
    <col min="16130" max="16130" width="12.625" style="78" customWidth="1"/>
    <col min="16131" max="16131" width="10.625" style="78" customWidth="1"/>
    <col min="16132" max="16132" width="22.625" style="78" customWidth="1"/>
    <col min="16133" max="16133" width="10.625" style="78" customWidth="1"/>
    <col min="16134" max="16134" width="22.625" style="78" customWidth="1"/>
    <col min="16135" max="16382" width="8.875" style="78"/>
    <col min="16383" max="16384" width="9" style="78" customWidth="1"/>
  </cols>
  <sheetData>
    <row r="1" spans="2:16" ht="18.600000000000001" customHeight="1">
      <c r="B1" s="359" t="s">
        <v>280</v>
      </c>
      <c r="C1" s="359"/>
      <c r="D1" s="359"/>
      <c r="E1" s="359"/>
      <c r="F1" s="359"/>
      <c r="G1" s="359"/>
    </row>
    <row r="2" spans="2:16" ht="18.600000000000001" customHeight="1">
      <c r="B2" s="359" t="s">
        <v>281</v>
      </c>
      <c r="C2" s="359"/>
      <c r="D2" s="359"/>
      <c r="E2" s="359"/>
      <c r="F2" s="359"/>
      <c r="G2" s="359"/>
      <c r="H2" s="359"/>
      <c r="J2" s="78" t="s">
        <v>282</v>
      </c>
    </row>
    <row r="3" spans="2:16" ht="18.600000000000001" customHeight="1">
      <c r="B3" s="78" t="s">
        <v>283</v>
      </c>
      <c r="D3" s="500" t="s">
        <v>284</v>
      </c>
      <c r="E3" s="502"/>
      <c r="J3" s="78" t="s">
        <v>285</v>
      </c>
    </row>
    <row r="4" spans="2:16" ht="18.600000000000001" customHeight="1">
      <c r="B4" s="503" t="s">
        <v>286</v>
      </c>
      <c r="C4" s="503"/>
      <c r="D4" s="503"/>
      <c r="E4" s="503"/>
      <c r="F4" s="503"/>
      <c r="G4" s="503"/>
      <c r="H4" s="503"/>
      <c r="J4" s="283" t="s">
        <v>287</v>
      </c>
      <c r="K4" s="284" t="s">
        <v>288</v>
      </c>
      <c r="L4" s="285"/>
      <c r="M4" s="285"/>
      <c r="N4" s="284"/>
      <c r="O4" s="286"/>
      <c r="P4" s="287"/>
    </row>
    <row r="5" spans="2:16" ht="18.600000000000001" customHeight="1">
      <c r="B5" s="477" t="s">
        <v>289</v>
      </c>
      <c r="C5" s="478"/>
      <c r="D5" s="127" t="s">
        <v>290</v>
      </c>
      <c r="E5" s="477" t="s">
        <v>291</v>
      </c>
      <c r="F5" s="479"/>
      <c r="G5" s="477" t="s">
        <v>292</v>
      </c>
      <c r="H5" s="478"/>
      <c r="I5" s="279"/>
      <c r="J5" s="288"/>
      <c r="K5" s="289" t="s">
        <v>293</v>
      </c>
      <c r="N5" s="289"/>
      <c r="O5" s="290"/>
      <c r="P5" s="291"/>
    </row>
    <row r="6" spans="2:16" ht="18.600000000000001" customHeight="1">
      <c r="B6" s="504" t="s">
        <v>294</v>
      </c>
      <c r="C6" s="505"/>
      <c r="D6" s="186" t="s">
        <v>295</v>
      </c>
      <c r="E6" s="504" t="s">
        <v>296</v>
      </c>
      <c r="F6" s="505"/>
      <c r="G6" s="474" t="s">
        <v>284</v>
      </c>
      <c r="H6" s="485"/>
      <c r="I6" s="279"/>
      <c r="J6" s="288"/>
      <c r="K6" s="289" t="s">
        <v>297</v>
      </c>
      <c r="N6" s="289"/>
      <c r="O6" s="290"/>
      <c r="P6" s="291"/>
    </row>
    <row r="7" spans="2:16" ht="18.600000000000001" customHeight="1">
      <c r="B7" s="504" t="s">
        <v>294</v>
      </c>
      <c r="C7" s="505"/>
      <c r="D7" s="186" t="s">
        <v>298</v>
      </c>
      <c r="E7" s="504" t="s">
        <v>299</v>
      </c>
      <c r="F7" s="505"/>
      <c r="G7" s="477" t="s">
        <v>284</v>
      </c>
      <c r="H7" s="478"/>
      <c r="I7" s="279"/>
      <c r="J7" s="288"/>
      <c r="K7" s="289" t="s">
        <v>300</v>
      </c>
      <c r="N7" s="289"/>
      <c r="O7" s="290"/>
      <c r="P7" s="291"/>
    </row>
    <row r="8" spans="2:16" ht="18.600000000000001" customHeight="1">
      <c r="B8" s="504" t="s">
        <v>301</v>
      </c>
      <c r="C8" s="505"/>
      <c r="D8" s="186" t="s">
        <v>298</v>
      </c>
      <c r="E8" s="504" t="s">
        <v>302</v>
      </c>
      <c r="F8" s="505"/>
      <c r="G8" s="477" t="s">
        <v>284</v>
      </c>
      <c r="H8" s="478"/>
      <c r="I8" s="279"/>
      <c r="J8" s="288"/>
      <c r="K8" s="289" t="s">
        <v>303</v>
      </c>
      <c r="N8" s="289"/>
      <c r="O8" s="290"/>
      <c r="P8" s="291"/>
    </row>
    <row r="9" spans="2:16" ht="18.600000000000001" customHeight="1">
      <c r="B9" s="506"/>
      <c r="C9" s="507"/>
      <c r="D9" s="95"/>
      <c r="E9" s="506"/>
      <c r="F9" s="507"/>
      <c r="G9" s="477" t="s">
        <v>284</v>
      </c>
      <c r="H9" s="478"/>
      <c r="I9" s="279"/>
      <c r="J9" s="292"/>
      <c r="K9" s="293" t="s">
        <v>304</v>
      </c>
      <c r="L9" s="120"/>
      <c r="M9" s="120"/>
      <c r="N9" s="293"/>
      <c r="O9" s="294"/>
      <c r="P9" s="295"/>
    </row>
    <row r="10" spans="2:16" ht="12" customHeight="1">
      <c r="L10" s="271"/>
      <c r="M10" s="271"/>
      <c r="N10" s="271"/>
      <c r="O10" s="271"/>
      <c r="P10" s="271"/>
    </row>
    <row r="11" spans="2:16" ht="19.149999999999999" customHeight="1">
      <c r="B11" s="78" t="s">
        <v>305</v>
      </c>
      <c r="E11" s="78" t="s">
        <v>241</v>
      </c>
    </row>
    <row r="12" spans="2:16" ht="19.149999999999999" customHeight="1">
      <c r="B12" s="477" t="s">
        <v>199</v>
      </c>
      <c r="C12" s="479"/>
      <c r="D12" s="479"/>
      <c r="E12" s="479"/>
      <c r="F12" s="479"/>
      <c r="G12" s="479"/>
      <c r="H12" s="479"/>
      <c r="I12" s="479"/>
      <c r="J12" s="479"/>
      <c r="K12" s="479"/>
      <c r="L12" s="477"/>
      <c r="M12" s="479"/>
      <c r="N12" s="479"/>
      <c r="O12" s="479"/>
      <c r="P12" s="478"/>
    </row>
    <row r="13" spans="2:16" ht="19.149999999999999" customHeight="1">
      <c r="B13" s="487" t="s">
        <v>306</v>
      </c>
      <c r="C13" s="489"/>
      <c r="D13" s="487" t="s">
        <v>307</v>
      </c>
      <c r="E13" s="488"/>
      <c r="F13" s="488"/>
      <c r="G13" s="488"/>
      <c r="H13" s="488"/>
      <c r="I13" s="488"/>
      <c r="J13" s="488"/>
      <c r="K13" s="489"/>
      <c r="L13" s="477" t="s">
        <v>308</v>
      </c>
      <c r="M13" s="479"/>
      <c r="N13" s="479"/>
      <c r="O13" s="479"/>
      <c r="P13" s="478"/>
    </row>
    <row r="14" spans="2:16" ht="19.149999999999999" customHeight="1">
      <c r="B14" s="495" t="s">
        <v>309</v>
      </c>
      <c r="C14" s="496"/>
      <c r="D14" s="487" t="s">
        <v>310</v>
      </c>
      <c r="E14" s="488"/>
      <c r="F14" s="488"/>
      <c r="G14" s="488"/>
      <c r="H14" s="488"/>
      <c r="I14" s="488"/>
      <c r="J14" s="488"/>
      <c r="K14" s="489"/>
      <c r="L14" s="477" t="s">
        <v>311</v>
      </c>
      <c r="M14" s="479"/>
      <c r="N14" s="479"/>
      <c r="O14" s="479"/>
      <c r="P14" s="478"/>
    </row>
    <row r="15" spans="2:16" ht="19.149999999999999" customHeight="1">
      <c r="B15" s="508"/>
      <c r="C15" s="509"/>
      <c r="D15" s="487" t="s">
        <v>312</v>
      </c>
      <c r="E15" s="488"/>
      <c r="F15" s="488"/>
      <c r="G15" s="488"/>
      <c r="H15" s="488"/>
      <c r="I15" s="488"/>
      <c r="J15" s="488"/>
      <c r="K15" s="489"/>
      <c r="L15" s="477" t="s">
        <v>311</v>
      </c>
      <c r="M15" s="479"/>
      <c r="N15" s="479"/>
      <c r="O15" s="479"/>
      <c r="P15" s="478"/>
    </row>
    <row r="16" spans="2:16" ht="19.149999999999999" customHeight="1">
      <c r="B16" s="508"/>
      <c r="C16" s="509"/>
      <c r="D16" s="487" t="s">
        <v>313</v>
      </c>
      <c r="E16" s="488"/>
      <c r="F16" s="488"/>
      <c r="G16" s="488"/>
      <c r="H16" s="488"/>
      <c r="I16" s="488"/>
      <c r="J16" s="488"/>
      <c r="K16" s="489"/>
      <c r="L16" s="477" t="s">
        <v>314</v>
      </c>
      <c r="M16" s="479"/>
      <c r="N16" s="479"/>
      <c r="O16" s="479"/>
      <c r="P16" s="478"/>
    </row>
    <row r="17" spans="2:16" ht="19.149999999999999" customHeight="1">
      <c r="B17" s="508"/>
      <c r="C17" s="509"/>
      <c r="D17" s="487" t="s">
        <v>315</v>
      </c>
      <c r="E17" s="488"/>
      <c r="F17" s="488"/>
      <c r="G17" s="488"/>
      <c r="H17" s="488"/>
      <c r="I17" s="488"/>
      <c r="J17" s="488"/>
      <c r="K17" s="489"/>
      <c r="L17" s="477" t="s">
        <v>316</v>
      </c>
      <c r="M17" s="479"/>
      <c r="N17" s="479"/>
      <c r="O17" s="479"/>
      <c r="P17" s="478"/>
    </row>
    <row r="18" spans="2:16" ht="19.149999999999999" customHeight="1">
      <c r="B18" s="492"/>
      <c r="C18" s="494"/>
      <c r="D18" s="487" t="s">
        <v>317</v>
      </c>
      <c r="E18" s="488"/>
      <c r="F18" s="488"/>
      <c r="G18" s="488"/>
      <c r="H18" s="488"/>
      <c r="I18" s="488"/>
      <c r="J18" s="488"/>
      <c r="K18" s="489"/>
      <c r="L18" s="477" t="s">
        <v>318</v>
      </c>
      <c r="M18" s="479"/>
      <c r="N18" s="479"/>
      <c r="O18" s="479"/>
      <c r="P18" s="478"/>
    </row>
    <row r="19" spans="2:16" ht="19.149999999999999" customHeight="1">
      <c r="B19" s="495" t="s">
        <v>319</v>
      </c>
      <c r="C19" s="496"/>
      <c r="D19" s="495" t="s">
        <v>320</v>
      </c>
      <c r="E19" s="496"/>
      <c r="F19" s="487" t="s">
        <v>321</v>
      </c>
      <c r="G19" s="488"/>
      <c r="H19" s="488"/>
      <c r="I19" s="488"/>
      <c r="J19" s="488"/>
      <c r="K19" s="489"/>
      <c r="L19" s="477" t="s">
        <v>311</v>
      </c>
      <c r="M19" s="479"/>
      <c r="N19" s="479"/>
      <c r="O19" s="479"/>
      <c r="P19" s="478"/>
    </row>
    <row r="20" spans="2:16" ht="19.149999999999999" customHeight="1">
      <c r="B20" s="508"/>
      <c r="C20" s="509"/>
      <c r="D20" s="508"/>
      <c r="E20" s="509"/>
      <c r="F20" s="487" t="s">
        <v>322</v>
      </c>
      <c r="G20" s="488"/>
      <c r="H20" s="488"/>
      <c r="I20" s="488"/>
      <c r="J20" s="488"/>
      <c r="K20" s="489"/>
      <c r="L20" s="477" t="s">
        <v>311</v>
      </c>
      <c r="M20" s="479"/>
      <c r="N20" s="479"/>
      <c r="O20" s="479"/>
      <c r="P20" s="478"/>
    </row>
    <row r="21" spans="2:16" ht="19.149999999999999" customHeight="1">
      <c r="B21" s="508"/>
      <c r="C21" s="509"/>
      <c r="D21" s="508"/>
      <c r="E21" s="509"/>
      <c r="F21" s="495" t="s">
        <v>323</v>
      </c>
      <c r="G21" s="459"/>
      <c r="H21" s="459"/>
      <c r="I21" s="459"/>
      <c r="J21" s="459"/>
      <c r="K21" s="496"/>
      <c r="L21" s="472" t="s">
        <v>311</v>
      </c>
      <c r="M21" s="480"/>
      <c r="N21" s="480"/>
      <c r="O21" s="480"/>
      <c r="P21" s="481"/>
    </row>
    <row r="22" spans="2:16" ht="19.149999999999999" customHeight="1">
      <c r="B22" s="508"/>
      <c r="C22" s="460"/>
      <c r="D22" s="497" t="s">
        <v>324</v>
      </c>
      <c r="E22" s="498"/>
      <c r="F22" s="497" t="s">
        <v>325</v>
      </c>
      <c r="G22" s="499"/>
      <c r="H22" s="499"/>
      <c r="I22" s="499"/>
      <c r="J22" s="499"/>
      <c r="K22" s="498"/>
      <c r="L22" s="500" t="s">
        <v>326</v>
      </c>
      <c r="M22" s="501"/>
      <c r="N22" s="501"/>
      <c r="O22" s="501"/>
      <c r="P22" s="502"/>
    </row>
    <row r="23" spans="2:16" ht="19.149999999999999" customHeight="1">
      <c r="B23" s="508"/>
      <c r="C23" s="509"/>
      <c r="D23" s="492" t="s">
        <v>327</v>
      </c>
      <c r="E23" s="493"/>
      <c r="F23" s="493"/>
      <c r="G23" s="493"/>
      <c r="H23" s="493"/>
      <c r="I23" s="493"/>
      <c r="J23" s="493"/>
      <c r="K23" s="494"/>
      <c r="L23" s="474" t="s">
        <v>311</v>
      </c>
      <c r="M23" s="484"/>
      <c r="N23" s="484"/>
      <c r="O23" s="484"/>
      <c r="P23" s="485"/>
    </row>
    <row r="24" spans="2:16" ht="19.149999999999999" customHeight="1">
      <c r="B24" s="508"/>
      <c r="C24" s="509"/>
      <c r="D24" s="487" t="s">
        <v>328</v>
      </c>
      <c r="E24" s="488"/>
      <c r="F24" s="488"/>
      <c r="G24" s="488"/>
      <c r="H24" s="488"/>
      <c r="I24" s="488"/>
      <c r="J24" s="488"/>
      <c r="K24" s="489"/>
      <c r="L24" s="477" t="s">
        <v>329</v>
      </c>
      <c r="M24" s="479"/>
      <c r="N24" s="479"/>
      <c r="O24" s="479"/>
      <c r="P24" s="478"/>
    </row>
    <row r="25" spans="2:16" ht="19.149999999999999" customHeight="1">
      <c r="B25" s="490" t="s">
        <v>330</v>
      </c>
      <c r="C25" s="490"/>
      <c r="D25" s="491" t="s">
        <v>331</v>
      </c>
      <c r="E25" s="491"/>
      <c r="F25" s="491"/>
      <c r="G25" s="491"/>
      <c r="H25" s="491"/>
      <c r="I25" s="491"/>
      <c r="J25" s="491"/>
      <c r="K25" s="491"/>
      <c r="L25" s="471" t="s">
        <v>332</v>
      </c>
      <c r="M25" s="471"/>
      <c r="N25" s="471"/>
      <c r="O25" s="471"/>
      <c r="P25" s="471"/>
    </row>
    <row r="26" spans="2:16" ht="33" customHeight="1">
      <c r="B26" s="490"/>
      <c r="C26" s="490"/>
      <c r="D26" s="491" t="s">
        <v>333</v>
      </c>
      <c r="E26" s="491"/>
      <c r="F26" s="491"/>
      <c r="G26" s="491"/>
      <c r="H26" s="491"/>
      <c r="I26" s="491"/>
      <c r="J26" s="491"/>
      <c r="K26" s="491"/>
      <c r="L26" s="471" t="s">
        <v>334</v>
      </c>
      <c r="M26" s="471"/>
      <c r="N26" s="471"/>
      <c r="O26" s="471"/>
      <c r="P26" s="471"/>
    </row>
    <row r="27" spans="2:16" ht="19.149999999999999" customHeight="1">
      <c r="B27" s="490"/>
      <c r="C27" s="490"/>
      <c r="D27" s="491" t="s">
        <v>335</v>
      </c>
      <c r="E27" s="491"/>
      <c r="F27" s="491"/>
      <c r="G27" s="491"/>
      <c r="H27" s="491"/>
      <c r="I27" s="491"/>
      <c r="J27" s="491"/>
      <c r="K27" s="491"/>
      <c r="L27" s="471" t="s">
        <v>336</v>
      </c>
      <c r="M27" s="471"/>
      <c r="N27" s="471"/>
      <c r="O27" s="471"/>
      <c r="P27" s="471"/>
    </row>
    <row r="28" spans="2:16" ht="19.149999999999999" customHeight="1">
      <c r="B28" s="490"/>
      <c r="C28" s="490"/>
      <c r="D28" s="491" t="s">
        <v>337</v>
      </c>
      <c r="E28" s="491"/>
      <c r="F28" s="491"/>
      <c r="G28" s="491"/>
      <c r="H28" s="491"/>
      <c r="I28" s="491"/>
      <c r="J28" s="491"/>
      <c r="K28" s="491"/>
      <c r="L28" s="471" t="s">
        <v>338</v>
      </c>
      <c r="M28" s="471"/>
      <c r="N28" s="471"/>
      <c r="O28" s="471"/>
      <c r="P28" s="471"/>
    </row>
    <row r="29" spans="2:16" ht="31.9" customHeight="1">
      <c r="B29" s="490" t="s">
        <v>339</v>
      </c>
      <c r="C29" s="490"/>
      <c r="D29" s="127" t="s">
        <v>340</v>
      </c>
      <c r="E29" s="471" t="s">
        <v>341</v>
      </c>
      <c r="F29" s="491" t="s">
        <v>342</v>
      </c>
      <c r="G29" s="491"/>
      <c r="H29" s="491"/>
      <c r="I29" s="491"/>
      <c r="J29" s="491"/>
      <c r="K29" s="491"/>
      <c r="L29" s="471" t="s">
        <v>329</v>
      </c>
      <c r="M29" s="471"/>
      <c r="N29" s="471"/>
      <c r="O29" s="471"/>
      <c r="P29" s="471"/>
    </row>
    <row r="30" spans="2:16" ht="33" customHeight="1">
      <c r="B30" s="490"/>
      <c r="C30" s="490"/>
      <c r="D30" s="471" t="s">
        <v>343</v>
      </c>
      <c r="E30" s="471"/>
      <c r="F30" s="491" t="s">
        <v>344</v>
      </c>
      <c r="G30" s="491"/>
      <c r="H30" s="491"/>
      <c r="I30" s="491"/>
      <c r="J30" s="491"/>
      <c r="K30" s="491"/>
      <c r="L30" s="471" t="s">
        <v>345</v>
      </c>
      <c r="M30" s="471"/>
      <c r="N30" s="471"/>
      <c r="O30" s="471"/>
      <c r="P30" s="471"/>
    </row>
    <row r="31" spans="2:16" ht="19.149999999999999" customHeight="1">
      <c r="B31" s="490"/>
      <c r="C31" s="490"/>
      <c r="D31" s="471"/>
      <c r="E31" s="471"/>
      <c r="F31" s="491" t="s">
        <v>346</v>
      </c>
      <c r="G31" s="491"/>
      <c r="H31" s="491"/>
      <c r="I31" s="491"/>
      <c r="J31" s="491"/>
      <c r="K31" s="491"/>
      <c r="L31" s="471" t="s">
        <v>347</v>
      </c>
      <c r="M31" s="471"/>
      <c r="N31" s="471"/>
      <c r="O31" s="471"/>
      <c r="P31" s="471"/>
    </row>
    <row r="32" spans="2:16" ht="12" customHeight="1">
      <c r="B32" s="296"/>
      <c r="C32" s="296"/>
      <c r="D32" s="272"/>
      <c r="E32" s="272"/>
      <c r="F32" s="272"/>
      <c r="G32" s="272"/>
      <c r="H32" s="272"/>
      <c r="I32" s="272"/>
      <c r="J32" s="272"/>
      <c r="K32" s="272"/>
      <c r="L32" s="279"/>
      <c r="M32" s="279"/>
      <c r="N32" s="279"/>
      <c r="O32" s="279"/>
      <c r="P32" s="279"/>
    </row>
    <row r="33" spans="2:15" ht="19.149999999999999" customHeight="1">
      <c r="B33" s="78" t="s">
        <v>348</v>
      </c>
      <c r="D33" s="78" t="s">
        <v>241</v>
      </c>
    </row>
    <row r="34" spans="2:15" ht="19.149999999999999" customHeight="1">
      <c r="B34" s="477" t="s">
        <v>349</v>
      </c>
      <c r="C34" s="479"/>
      <c r="D34" s="479"/>
      <c r="E34" s="479"/>
      <c r="F34" s="479"/>
      <c r="G34" s="478"/>
      <c r="H34" s="297"/>
      <c r="I34" s="298"/>
      <c r="J34" s="298"/>
      <c r="K34" s="298"/>
      <c r="L34" s="298"/>
      <c r="M34" s="298"/>
      <c r="N34" s="298"/>
      <c r="O34" s="299"/>
    </row>
    <row r="35" spans="2:15" ht="19.149999999999999" customHeight="1">
      <c r="B35" s="487" t="s">
        <v>350</v>
      </c>
      <c r="C35" s="488"/>
      <c r="D35" s="488"/>
      <c r="E35" s="488"/>
      <c r="F35" s="488"/>
      <c r="G35" s="489"/>
      <c r="H35" s="477" t="s">
        <v>351</v>
      </c>
      <c r="I35" s="479"/>
      <c r="J35" s="479"/>
      <c r="K35" s="479"/>
      <c r="L35" s="479"/>
      <c r="M35" s="479"/>
      <c r="N35" s="281"/>
      <c r="O35" s="280"/>
    </row>
    <row r="36" spans="2:15" ht="19.149999999999999" customHeight="1">
      <c r="B36" s="487" t="s">
        <v>352</v>
      </c>
      <c r="C36" s="488"/>
      <c r="D36" s="488"/>
      <c r="E36" s="488"/>
      <c r="F36" s="488"/>
      <c r="G36" s="489"/>
      <c r="H36" s="487" t="s">
        <v>353</v>
      </c>
      <c r="I36" s="488"/>
      <c r="J36" s="488"/>
      <c r="K36" s="488"/>
      <c r="L36" s="488"/>
      <c r="M36" s="488"/>
      <c r="N36" s="281"/>
      <c r="O36" s="280"/>
    </row>
    <row r="37" spans="2:15" ht="19.149999999999999" customHeight="1">
      <c r="B37" s="487" t="s">
        <v>354</v>
      </c>
      <c r="C37" s="488"/>
      <c r="D37" s="488"/>
      <c r="E37" s="488"/>
      <c r="F37" s="488"/>
      <c r="G37" s="489"/>
      <c r="H37" s="487" t="s">
        <v>353</v>
      </c>
      <c r="I37" s="488"/>
      <c r="J37" s="488"/>
      <c r="K37" s="488"/>
      <c r="L37" s="488"/>
      <c r="M37" s="488"/>
      <c r="N37" s="281"/>
      <c r="O37" s="280"/>
    </row>
    <row r="38" spans="2:15" ht="19.149999999999999" customHeight="1">
      <c r="B38" s="487" t="s">
        <v>355</v>
      </c>
      <c r="C38" s="488"/>
      <c r="D38" s="488"/>
      <c r="E38" s="488"/>
      <c r="F38" s="488"/>
      <c r="G38" s="489"/>
      <c r="H38" s="487" t="s">
        <v>353</v>
      </c>
      <c r="I38" s="488"/>
      <c r="J38" s="488"/>
      <c r="K38" s="488"/>
      <c r="L38" s="488"/>
      <c r="M38" s="488"/>
      <c r="N38" s="281"/>
      <c r="O38" s="280"/>
    </row>
    <row r="39" spans="2:15" ht="13.5" customHeight="1"/>
  </sheetData>
  <mergeCells count="77">
    <mergeCell ref="B34:G34"/>
    <mergeCell ref="B35:G35"/>
    <mergeCell ref="H35:M35"/>
    <mergeCell ref="B9:C9"/>
    <mergeCell ref="E9:F9"/>
    <mergeCell ref="G9:H9"/>
    <mergeCell ref="B19:C24"/>
    <mergeCell ref="D19:E21"/>
    <mergeCell ref="B12:K12"/>
    <mergeCell ref="L12:P12"/>
    <mergeCell ref="B13:C13"/>
    <mergeCell ref="D13:K13"/>
    <mergeCell ref="L13:P13"/>
    <mergeCell ref="B14:C18"/>
    <mergeCell ref="D14:K14"/>
    <mergeCell ref="L14:P14"/>
    <mergeCell ref="B8:C8"/>
    <mergeCell ref="E8:F8"/>
    <mergeCell ref="G8:H8"/>
    <mergeCell ref="B6:C6"/>
    <mergeCell ref="E6:F6"/>
    <mergeCell ref="G6:H6"/>
    <mergeCell ref="B7:C7"/>
    <mergeCell ref="E7:F7"/>
    <mergeCell ref="G7:H7"/>
    <mergeCell ref="B1:G1"/>
    <mergeCell ref="B2:H2"/>
    <mergeCell ref="B5:C5"/>
    <mergeCell ref="E5:F5"/>
    <mergeCell ref="G5:H5"/>
    <mergeCell ref="D3:E3"/>
    <mergeCell ref="B4:H4"/>
    <mergeCell ref="D15:K15"/>
    <mergeCell ref="L15:P15"/>
    <mergeCell ref="D16:K16"/>
    <mergeCell ref="L16:P16"/>
    <mergeCell ref="D17:K17"/>
    <mergeCell ref="L17:P17"/>
    <mergeCell ref="D18:K18"/>
    <mergeCell ref="L18:P18"/>
    <mergeCell ref="F19:K19"/>
    <mergeCell ref="L19:P19"/>
    <mergeCell ref="F20:K20"/>
    <mergeCell ref="L20:P20"/>
    <mergeCell ref="F21:K21"/>
    <mergeCell ref="L21:P21"/>
    <mergeCell ref="D22:E22"/>
    <mergeCell ref="F22:K22"/>
    <mergeCell ref="L22:P22"/>
    <mergeCell ref="D23:K23"/>
    <mergeCell ref="L23:P23"/>
    <mergeCell ref="D24:K24"/>
    <mergeCell ref="L24:P24"/>
    <mergeCell ref="B25:C28"/>
    <mergeCell ref="D25:K25"/>
    <mergeCell ref="L25:P25"/>
    <mergeCell ref="D26:K26"/>
    <mergeCell ref="L26:P26"/>
    <mergeCell ref="D27:K27"/>
    <mergeCell ref="L27:P27"/>
    <mergeCell ref="D28:K28"/>
    <mergeCell ref="L28:P28"/>
    <mergeCell ref="B29:C31"/>
    <mergeCell ref="E29:E31"/>
    <mergeCell ref="F29:K29"/>
    <mergeCell ref="L29:P29"/>
    <mergeCell ref="D30:D31"/>
    <mergeCell ref="F30:K30"/>
    <mergeCell ref="L30:P30"/>
    <mergeCell ref="F31:K31"/>
    <mergeCell ref="L31:P31"/>
    <mergeCell ref="B36:G36"/>
    <mergeCell ref="H36:M36"/>
    <mergeCell ref="B37:G37"/>
    <mergeCell ref="H37:M37"/>
    <mergeCell ref="B38:G38"/>
    <mergeCell ref="H38:M38"/>
  </mergeCells>
  <phoneticPr fontId="7"/>
  <pageMargins left="0.63" right="0.64" top="0.74803149606299213" bottom="0.72" header="0.31496062992125984" footer="0.31496062992125984"/>
  <pageSetup paperSize="9" scale="70" orientation="landscape" r:id="rId1"/>
  <headerFooter differentFirst="1">
    <oddFooter>&amp;C&amp;P</oddFooter>
    <firstFooter>&amp;C&amp;P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34"/>
  <sheetViews>
    <sheetView zoomScaleNormal="100" workbookViewId="0">
      <selection activeCell="D1" sqref="D1"/>
    </sheetView>
  </sheetViews>
  <sheetFormatPr defaultRowHeight="17.100000000000001" customHeight="1"/>
  <cols>
    <col min="1" max="1" width="9" style="79"/>
    <col min="2" max="2" width="20" style="79" customWidth="1"/>
    <col min="3" max="3" width="17" style="79" customWidth="1"/>
    <col min="4" max="4" width="16.75" style="79" customWidth="1"/>
    <col min="5" max="5" width="23.5" style="79" customWidth="1"/>
    <col min="6" max="6" width="22.875" style="79" customWidth="1"/>
    <col min="7" max="257" width="9" style="79"/>
    <col min="258" max="258" width="20" style="79" customWidth="1"/>
    <col min="259" max="259" width="17" style="79" customWidth="1"/>
    <col min="260" max="260" width="16.75" style="79" customWidth="1"/>
    <col min="261" max="261" width="22.875" style="79" customWidth="1"/>
    <col min="262" max="262" width="21.875" style="79" bestFit="1" customWidth="1"/>
    <col min="263" max="513" width="9" style="79"/>
    <col min="514" max="514" width="20" style="79" customWidth="1"/>
    <col min="515" max="515" width="17" style="79" customWidth="1"/>
    <col min="516" max="516" width="16.75" style="79" customWidth="1"/>
    <col min="517" max="517" width="22.875" style="79" customWidth="1"/>
    <col min="518" max="518" width="21.875" style="79" bestFit="1" customWidth="1"/>
    <col min="519" max="769" width="9" style="79"/>
    <col min="770" max="770" width="20" style="79" customWidth="1"/>
    <col min="771" max="771" width="17" style="79" customWidth="1"/>
    <col min="772" max="772" width="16.75" style="79" customWidth="1"/>
    <col min="773" max="773" width="22.875" style="79" customWidth="1"/>
    <col min="774" max="774" width="21.875" style="79" bestFit="1" customWidth="1"/>
    <col min="775" max="1025" width="9" style="79"/>
    <col min="1026" max="1026" width="20" style="79" customWidth="1"/>
    <col min="1027" max="1027" width="17" style="79" customWidth="1"/>
    <col min="1028" max="1028" width="16.75" style="79" customWidth="1"/>
    <col min="1029" max="1029" width="22.875" style="79" customWidth="1"/>
    <col min="1030" max="1030" width="21.875" style="79" bestFit="1" customWidth="1"/>
    <col min="1031" max="1281" width="9" style="79"/>
    <col min="1282" max="1282" width="20" style="79" customWidth="1"/>
    <col min="1283" max="1283" width="17" style="79" customWidth="1"/>
    <col min="1284" max="1284" width="16.75" style="79" customWidth="1"/>
    <col min="1285" max="1285" width="22.875" style="79" customWidth="1"/>
    <col min="1286" max="1286" width="21.875" style="79" bestFit="1" customWidth="1"/>
    <col min="1287" max="1537" width="9" style="79"/>
    <col min="1538" max="1538" width="20" style="79" customWidth="1"/>
    <col min="1539" max="1539" width="17" style="79" customWidth="1"/>
    <col min="1540" max="1540" width="16.75" style="79" customWidth="1"/>
    <col min="1541" max="1541" width="22.875" style="79" customWidth="1"/>
    <col min="1542" max="1542" width="21.875" style="79" bestFit="1" customWidth="1"/>
    <col min="1543" max="1793" width="9" style="79"/>
    <col min="1794" max="1794" width="20" style="79" customWidth="1"/>
    <col min="1795" max="1795" width="17" style="79" customWidth="1"/>
    <col min="1796" max="1796" width="16.75" style="79" customWidth="1"/>
    <col min="1797" max="1797" width="22.875" style="79" customWidth="1"/>
    <col min="1798" max="1798" width="21.875" style="79" bestFit="1" customWidth="1"/>
    <col min="1799" max="2049" width="9" style="79"/>
    <col min="2050" max="2050" width="20" style="79" customWidth="1"/>
    <col min="2051" max="2051" width="17" style="79" customWidth="1"/>
    <col min="2052" max="2052" width="16.75" style="79" customWidth="1"/>
    <col min="2053" max="2053" width="22.875" style="79" customWidth="1"/>
    <col min="2054" max="2054" width="21.875" style="79" bestFit="1" customWidth="1"/>
    <col min="2055" max="2305" width="9" style="79"/>
    <col min="2306" max="2306" width="20" style="79" customWidth="1"/>
    <col min="2307" max="2307" width="17" style="79" customWidth="1"/>
    <col min="2308" max="2308" width="16.75" style="79" customWidth="1"/>
    <col min="2309" max="2309" width="22.875" style="79" customWidth="1"/>
    <col min="2310" max="2310" width="21.875" style="79" bestFit="1" customWidth="1"/>
    <col min="2311" max="2561" width="9" style="79"/>
    <col min="2562" max="2562" width="20" style="79" customWidth="1"/>
    <col min="2563" max="2563" width="17" style="79" customWidth="1"/>
    <col min="2564" max="2564" width="16.75" style="79" customWidth="1"/>
    <col min="2565" max="2565" width="22.875" style="79" customWidth="1"/>
    <col min="2566" max="2566" width="21.875" style="79" bestFit="1" customWidth="1"/>
    <col min="2567" max="2817" width="9" style="79"/>
    <col min="2818" max="2818" width="20" style="79" customWidth="1"/>
    <col min="2819" max="2819" width="17" style="79" customWidth="1"/>
    <col min="2820" max="2820" width="16.75" style="79" customWidth="1"/>
    <col min="2821" max="2821" width="22.875" style="79" customWidth="1"/>
    <col min="2822" max="2822" width="21.875" style="79" bestFit="1" customWidth="1"/>
    <col min="2823" max="3073" width="9" style="79"/>
    <col min="3074" max="3074" width="20" style="79" customWidth="1"/>
    <col min="3075" max="3075" width="17" style="79" customWidth="1"/>
    <col min="3076" max="3076" width="16.75" style="79" customWidth="1"/>
    <col min="3077" max="3077" width="22.875" style="79" customWidth="1"/>
    <col min="3078" max="3078" width="21.875" style="79" bestFit="1" customWidth="1"/>
    <col min="3079" max="3329" width="9" style="79"/>
    <col min="3330" max="3330" width="20" style="79" customWidth="1"/>
    <col min="3331" max="3331" width="17" style="79" customWidth="1"/>
    <col min="3332" max="3332" width="16.75" style="79" customWidth="1"/>
    <col min="3333" max="3333" width="22.875" style="79" customWidth="1"/>
    <col min="3334" max="3334" width="21.875" style="79" bestFit="1" customWidth="1"/>
    <col min="3335" max="3585" width="9" style="79"/>
    <col min="3586" max="3586" width="20" style="79" customWidth="1"/>
    <col min="3587" max="3587" width="17" style="79" customWidth="1"/>
    <col min="3588" max="3588" width="16.75" style="79" customWidth="1"/>
    <col min="3589" max="3589" width="22.875" style="79" customWidth="1"/>
    <col min="3590" max="3590" width="21.875" style="79" bestFit="1" customWidth="1"/>
    <col min="3591" max="3841" width="9" style="79"/>
    <col min="3842" max="3842" width="20" style="79" customWidth="1"/>
    <col min="3843" max="3843" width="17" style="79" customWidth="1"/>
    <col min="3844" max="3844" width="16.75" style="79" customWidth="1"/>
    <col min="3845" max="3845" width="22.875" style="79" customWidth="1"/>
    <col min="3846" max="3846" width="21.875" style="79" bestFit="1" customWidth="1"/>
    <col min="3847" max="4097" width="9" style="79"/>
    <col min="4098" max="4098" width="20" style="79" customWidth="1"/>
    <col min="4099" max="4099" width="17" style="79" customWidth="1"/>
    <col min="4100" max="4100" width="16.75" style="79" customWidth="1"/>
    <col min="4101" max="4101" width="22.875" style="79" customWidth="1"/>
    <col min="4102" max="4102" width="21.875" style="79" bestFit="1" customWidth="1"/>
    <col min="4103" max="4353" width="9" style="79"/>
    <col min="4354" max="4354" width="20" style="79" customWidth="1"/>
    <col min="4355" max="4355" width="17" style="79" customWidth="1"/>
    <col min="4356" max="4356" width="16.75" style="79" customWidth="1"/>
    <col min="4357" max="4357" width="22.875" style="79" customWidth="1"/>
    <col min="4358" max="4358" width="21.875" style="79" bestFit="1" customWidth="1"/>
    <col min="4359" max="4609" width="9" style="79"/>
    <col min="4610" max="4610" width="20" style="79" customWidth="1"/>
    <col min="4611" max="4611" width="17" style="79" customWidth="1"/>
    <col min="4612" max="4612" width="16.75" style="79" customWidth="1"/>
    <col min="4613" max="4613" width="22.875" style="79" customWidth="1"/>
    <col min="4614" max="4614" width="21.875" style="79" bestFit="1" customWidth="1"/>
    <col min="4615" max="4865" width="9" style="79"/>
    <col min="4866" max="4866" width="20" style="79" customWidth="1"/>
    <col min="4867" max="4867" width="17" style="79" customWidth="1"/>
    <col min="4868" max="4868" width="16.75" style="79" customWidth="1"/>
    <col min="4869" max="4869" width="22.875" style="79" customWidth="1"/>
    <col min="4870" max="4870" width="21.875" style="79" bestFit="1" customWidth="1"/>
    <col min="4871" max="5121" width="9" style="79"/>
    <col min="5122" max="5122" width="20" style="79" customWidth="1"/>
    <col min="5123" max="5123" width="17" style="79" customWidth="1"/>
    <col min="5124" max="5124" width="16.75" style="79" customWidth="1"/>
    <col min="5125" max="5125" width="22.875" style="79" customWidth="1"/>
    <col min="5126" max="5126" width="21.875" style="79" bestFit="1" customWidth="1"/>
    <col min="5127" max="5377" width="9" style="79"/>
    <col min="5378" max="5378" width="20" style="79" customWidth="1"/>
    <col min="5379" max="5379" width="17" style="79" customWidth="1"/>
    <col min="5380" max="5380" width="16.75" style="79" customWidth="1"/>
    <col min="5381" max="5381" width="22.875" style="79" customWidth="1"/>
    <col min="5382" max="5382" width="21.875" style="79" bestFit="1" customWidth="1"/>
    <col min="5383" max="5633" width="9" style="79"/>
    <col min="5634" max="5634" width="20" style="79" customWidth="1"/>
    <col min="5635" max="5635" width="17" style="79" customWidth="1"/>
    <col min="5636" max="5636" width="16.75" style="79" customWidth="1"/>
    <col min="5637" max="5637" width="22.875" style="79" customWidth="1"/>
    <col min="5638" max="5638" width="21.875" style="79" bestFit="1" customWidth="1"/>
    <col min="5639" max="5889" width="9" style="79"/>
    <col min="5890" max="5890" width="20" style="79" customWidth="1"/>
    <col min="5891" max="5891" width="17" style="79" customWidth="1"/>
    <col min="5892" max="5892" width="16.75" style="79" customWidth="1"/>
    <col min="5893" max="5893" width="22.875" style="79" customWidth="1"/>
    <col min="5894" max="5894" width="21.875" style="79" bestFit="1" customWidth="1"/>
    <col min="5895" max="6145" width="9" style="79"/>
    <col min="6146" max="6146" width="20" style="79" customWidth="1"/>
    <col min="6147" max="6147" width="17" style="79" customWidth="1"/>
    <col min="6148" max="6148" width="16.75" style="79" customWidth="1"/>
    <col min="6149" max="6149" width="22.875" style="79" customWidth="1"/>
    <col min="6150" max="6150" width="21.875" style="79" bestFit="1" customWidth="1"/>
    <col min="6151" max="6401" width="9" style="79"/>
    <col min="6402" max="6402" width="20" style="79" customWidth="1"/>
    <col min="6403" max="6403" width="17" style="79" customWidth="1"/>
    <col min="6404" max="6404" width="16.75" style="79" customWidth="1"/>
    <col min="6405" max="6405" width="22.875" style="79" customWidth="1"/>
    <col min="6406" max="6406" width="21.875" style="79" bestFit="1" customWidth="1"/>
    <col min="6407" max="6657" width="9" style="79"/>
    <col min="6658" max="6658" width="20" style="79" customWidth="1"/>
    <col min="6659" max="6659" width="17" style="79" customWidth="1"/>
    <col min="6660" max="6660" width="16.75" style="79" customWidth="1"/>
    <col min="6661" max="6661" width="22.875" style="79" customWidth="1"/>
    <col min="6662" max="6662" width="21.875" style="79" bestFit="1" customWidth="1"/>
    <col min="6663" max="6913" width="9" style="79"/>
    <col min="6914" max="6914" width="20" style="79" customWidth="1"/>
    <col min="6915" max="6915" width="17" style="79" customWidth="1"/>
    <col min="6916" max="6916" width="16.75" style="79" customWidth="1"/>
    <col min="6917" max="6917" width="22.875" style="79" customWidth="1"/>
    <col min="6918" max="6918" width="21.875" style="79" bestFit="1" customWidth="1"/>
    <col min="6919" max="7169" width="9" style="79"/>
    <col min="7170" max="7170" width="20" style="79" customWidth="1"/>
    <col min="7171" max="7171" width="17" style="79" customWidth="1"/>
    <col min="7172" max="7172" width="16.75" style="79" customWidth="1"/>
    <col min="7173" max="7173" width="22.875" style="79" customWidth="1"/>
    <col min="7174" max="7174" width="21.875" style="79" bestFit="1" customWidth="1"/>
    <col min="7175" max="7425" width="9" style="79"/>
    <col min="7426" max="7426" width="20" style="79" customWidth="1"/>
    <col min="7427" max="7427" width="17" style="79" customWidth="1"/>
    <col min="7428" max="7428" width="16.75" style="79" customWidth="1"/>
    <col min="7429" max="7429" width="22.875" style="79" customWidth="1"/>
    <col min="7430" max="7430" width="21.875" style="79" bestFit="1" customWidth="1"/>
    <col min="7431" max="7681" width="9" style="79"/>
    <col min="7682" max="7682" width="20" style="79" customWidth="1"/>
    <col min="7683" max="7683" width="17" style="79" customWidth="1"/>
    <col min="7684" max="7684" width="16.75" style="79" customWidth="1"/>
    <col min="7685" max="7685" width="22.875" style="79" customWidth="1"/>
    <col min="7686" max="7686" width="21.875" style="79" bestFit="1" customWidth="1"/>
    <col min="7687" max="7937" width="9" style="79"/>
    <col min="7938" max="7938" width="20" style="79" customWidth="1"/>
    <col min="7939" max="7939" width="17" style="79" customWidth="1"/>
    <col min="7940" max="7940" width="16.75" style="79" customWidth="1"/>
    <col min="7941" max="7941" width="22.875" style="79" customWidth="1"/>
    <col min="7942" max="7942" width="21.875" style="79" bestFit="1" customWidth="1"/>
    <col min="7943" max="8193" width="9" style="79"/>
    <col min="8194" max="8194" width="20" style="79" customWidth="1"/>
    <col min="8195" max="8195" width="17" style="79" customWidth="1"/>
    <col min="8196" max="8196" width="16.75" style="79" customWidth="1"/>
    <col min="8197" max="8197" width="22.875" style="79" customWidth="1"/>
    <col min="8198" max="8198" width="21.875" style="79" bestFit="1" customWidth="1"/>
    <col min="8199" max="8449" width="9" style="79"/>
    <col min="8450" max="8450" width="20" style="79" customWidth="1"/>
    <col min="8451" max="8451" width="17" style="79" customWidth="1"/>
    <col min="8452" max="8452" width="16.75" style="79" customWidth="1"/>
    <col min="8453" max="8453" width="22.875" style="79" customWidth="1"/>
    <col min="8454" max="8454" width="21.875" style="79" bestFit="1" customWidth="1"/>
    <col min="8455" max="8705" width="9" style="79"/>
    <col min="8706" max="8706" width="20" style="79" customWidth="1"/>
    <col min="8707" max="8707" width="17" style="79" customWidth="1"/>
    <col min="8708" max="8708" width="16.75" style="79" customWidth="1"/>
    <col min="8709" max="8709" width="22.875" style="79" customWidth="1"/>
    <col min="8710" max="8710" width="21.875" style="79" bestFit="1" customWidth="1"/>
    <col min="8711" max="8961" width="9" style="79"/>
    <col min="8962" max="8962" width="20" style="79" customWidth="1"/>
    <col min="8963" max="8963" width="17" style="79" customWidth="1"/>
    <col min="8964" max="8964" width="16.75" style="79" customWidth="1"/>
    <col min="8965" max="8965" width="22.875" style="79" customWidth="1"/>
    <col min="8966" max="8966" width="21.875" style="79" bestFit="1" customWidth="1"/>
    <col min="8967" max="9217" width="9" style="79"/>
    <col min="9218" max="9218" width="20" style="79" customWidth="1"/>
    <col min="9219" max="9219" width="17" style="79" customWidth="1"/>
    <col min="9220" max="9220" width="16.75" style="79" customWidth="1"/>
    <col min="9221" max="9221" width="22.875" style="79" customWidth="1"/>
    <col min="9222" max="9222" width="21.875" style="79" bestFit="1" customWidth="1"/>
    <col min="9223" max="9473" width="9" style="79"/>
    <col min="9474" max="9474" width="20" style="79" customWidth="1"/>
    <col min="9475" max="9475" width="17" style="79" customWidth="1"/>
    <col min="9476" max="9476" width="16.75" style="79" customWidth="1"/>
    <col min="9477" max="9477" width="22.875" style="79" customWidth="1"/>
    <col min="9478" max="9478" width="21.875" style="79" bestFit="1" customWidth="1"/>
    <col min="9479" max="9729" width="9" style="79"/>
    <col min="9730" max="9730" width="20" style="79" customWidth="1"/>
    <col min="9731" max="9731" width="17" style="79" customWidth="1"/>
    <col min="9732" max="9732" width="16.75" style="79" customWidth="1"/>
    <col min="9733" max="9733" width="22.875" style="79" customWidth="1"/>
    <col min="9734" max="9734" width="21.875" style="79" bestFit="1" customWidth="1"/>
    <col min="9735" max="9985" width="9" style="79"/>
    <col min="9986" max="9986" width="20" style="79" customWidth="1"/>
    <col min="9987" max="9987" width="17" style="79" customWidth="1"/>
    <col min="9988" max="9988" width="16.75" style="79" customWidth="1"/>
    <col min="9989" max="9989" width="22.875" style="79" customWidth="1"/>
    <col min="9990" max="9990" width="21.875" style="79" bestFit="1" customWidth="1"/>
    <col min="9991" max="10241" width="9" style="79"/>
    <col min="10242" max="10242" width="20" style="79" customWidth="1"/>
    <col min="10243" max="10243" width="17" style="79" customWidth="1"/>
    <col min="10244" max="10244" width="16.75" style="79" customWidth="1"/>
    <col min="10245" max="10245" width="22.875" style="79" customWidth="1"/>
    <col min="10246" max="10246" width="21.875" style="79" bestFit="1" customWidth="1"/>
    <col min="10247" max="10497" width="9" style="79"/>
    <col min="10498" max="10498" width="20" style="79" customWidth="1"/>
    <col min="10499" max="10499" width="17" style="79" customWidth="1"/>
    <col min="10500" max="10500" width="16.75" style="79" customWidth="1"/>
    <col min="10501" max="10501" width="22.875" style="79" customWidth="1"/>
    <col min="10502" max="10502" width="21.875" style="79" bestFit="1" customWidth="1"/>
    <col min="10503" max="10753" width="9" style="79"/>
    <col min="10754" max="10754" width="20" style="79" customWidth="1"/>
    <col min="10755" max="10755" width="17" style="79" customWidth="1"/>
    <col min="10756" max="10756" width="16.75" style="79" customWidth="1"/>
    <col min="10757" max="10757" width="22.875" style="79" customWidth="1"/>
    <col min="10758" max="10758" width="21.875" style="79" bestFit="1" customWidth="1"/>
    <col min="10759" max="11009" width="9" style="79"/>
    <col min="11010" max="11010" width="20" style="79" customWidth="1"/>
    <col min="11011" max="11011" width="17" style="79" customWidth="1"/>
    <col min="11012" max="11012" width="16.75" style="79" customWidth="1"/>
    <col min="11013" max="11013" width="22.875" style="79" customWidth="1"/>
    <col min="11014" max="11014" width="21.875" style="79" bestFit="1" customWidth="1"/>
    <col min="11015" max="11265" width="9" style="79"/>
    <col min="11266" max="11266" width="20" style="79" customWidth="1"/>
    <col min="11267" max="11267" width="17" style="79" customWidth="1"/>
    <col min="11268" max="11268" width="16.75" style="79" customWidth="1"/>
    <col min="11269" max="11269" width="22.875" style="79" customWidth="1"/>
    <col min="11270" max="11270" width="21.875" style="79" bestFit="1" customWidth="1"/>
    <col min="11271" max="11521" width="9" style="79"/>
    <col min="11522" max="11522" width="20" style="79" customWidth="1"/>
    <col min="11523" max="11523" width="17" style="79" customWidth="1"/>
    <col min="11524" max="11524" width="16.75" style="79" customWidth="1"/>
    <col min="11525" max="11525" width="22.875" style="79" customWidth="1"/>
    <col min="11526" max="11526" width="21.875" style="79" bestFit="1" customWidth="1"/>
    <col min="11527" max="11777" width="9" style="79"/>
    <col min="11778" max="11778" width="20" style="79" customWidth="1"/>
    <col min="11779" max="11779" width="17" style="79" customWidth="1"/>
    <col min="11780" max="11780" width="16.75" style="79" customWidth="1"/>
    <col min="11781" max="11781" width="22.875" style="79" customWidth="1"/>
    <col min="11782" max="11782" width="21.875" style="79" bestFit="1" customWidth="1"/>
    <col min="11783" max="12033" width="9" style="79"/>
    <col min="12034" max="12034" width="20" style="79" customWidth="1"/>
    <col min="12035" max="12035" width="17" style="79" customWidth="1"/>
    <col min="12036" max="12036" width="16.75" style="79" customWidth="1"/>
    <col min="12037" max="12037" width="22.875" style="79" customWidth="1"/>
    <col min="12038" max="12038" width="21.875" style="79" bestFit="1" customWidth="1"/>
    <col min="12039" max="12289" width="9" style="79"/>
    <col min="12290" max="12290" width="20" style="79" customWidth="1"/>
    <col min="12291" max="12291" width="17" style="79" customWidth="1"/>
    <col min="12292" max="12292" width="16.75" style="79" customWidth="1"/>
    <col min="12293" max="12293" width="22.875" style="79" customWidth="1"/>
    <col min="12294" max="12294" width="21.875" style="79" bestFit="1" customWidth="1"/>
    <col min="12295" max="12545" width="9" style="79"/>
    <col min="12546" max="12546" width="20" style="79" customWidth="1"/>
    <col min="12547" max="12547" width="17" style="79" customWidth="1"/>
    <col min="12548" max="12548" width="16.75" style="79" customWidth="1"/>
    <col min="12549" max="12549" width="22.875" style="79" customWidth="1"/>
    <col min="12550" max="12550" width="21.875" style="79" bestFit="1" customWidth="1"/>
    <col min="12551" max="12801" width="9" style="79"/>
    <col min="12802" max="12802" width="20" style="79" customWidth="1"/>
    <col min="12803" max="12803" width="17" style="79" customWidth="1"/>
    <col min="12804" max="12804" width="16.75" style="79" customWidth="1"/>
    <col min="12805" max="12805" width="22.875" style="79" customWidth="1"/>
    <col min="12806" max="12806" width="21.875" style="79" bestFit="1" customWidth="1"/>
    <col min="12807" max="13057" width="9" style="79"/>
    <col min="13058" max="13058" width="20" style="79" customWidth="1"/>
    <col min="13059" max="13059" width="17" style="79" customWidth="1"/>
    <col min="13060" max="13060" width="16.75" style="79" customWidth="1"/>
    <col min="13061" max="13061" width="22.875" style="79" customWidth="1"/>
    <col min="13062" max="13062" width="21.875" style="79" bestFit="1" customWidth="1"/>
    <col min="13063" max="13313" width="9" style="79"/>
    <col min="13314" max="13314" width="20" style="79" customWidth="1"/>
    <col min="13315" max="13315" width="17" style="79" customWidth="1"/>
    <col min="13316" max="13316" width="16.75" style="79" customWidth="1"/>
    <col min="13317" max="13317" width="22.875" style="79" customWidth="1"/>
    <col min="13318" max="13318" width="21.875" style="79" bestFit="1" customWidth="1"/>
    <col min="13319" max="13569" width="9" style="79"/>
    <col min="13570" max="13570" width="20" style="79" customWidth="1"/>
    <col min="13571" max="13571" width="17" style="79" customWidth="1"/>
    <col min="13572" max="13572" width="16.75" style="79" customWidth="1"/>
    <col min="13573" max="13573" width="22.875" style="79" customWidth="1"/>
    <col min="13574" max="13574" width="21.875" style="79" bestFit="1" customWidth="1"/>
    <col min="13575" max="13825" width="9" style="79"/>
    <col min="13826" max="13826" width="20" style="79" customWidth="1"/>
    <col min="13827" max="13827" width="17" style="79" customWidth="1"/>
    <col min="13828" max="13828" width="16.75" style="79" customWidth="1"/>
    <col min="13829" max="13829" width="22.875" style="79" customWidth="1"/>
    <col min="13830" max="13830" width="21.875" style="79" bestFit="1" customWidth="1"/>
    <col min="13831" max="14081" width="9" style="79"/>
    <col min="14082" max="14082" width="20" style="79" customWidth="1"/>
    <col min="14083" max="14083" width="17" style="79" customWidth="1"/>
    <col min="14084" max="14084" width="16.75" style="79" customWidth="1"/>
    <col min="14085" max="14085" width="22.875" style="79" customWidth="1"/>
    <col min="14086" max="14086" width="21.875" style="79" bestFit="1" customWidth="1"/>
    <col min="14087" max="14337" width="9" style="79"/>
    <col min="14338" max="14338" width="20" style="79" customWidth="1"/>
    <col min="14339" max="14339" width="17" style="79" customWidth="1"/>
    <col min="14340" max="14340" width="16.75" style="79" customWidth="1"/>
    <col min="14341" max="14341" width="22.875" style="79" customWidth="1"/>
    <col min="14342" max="14342" width="21.875" style="79" bestFit="1" customWidth="1"/>
    <col min="14343" max="14593" width="9" style="79"/>
    <col min="14594" max="14594" width="20" style="79" customWidth="1"/>
    <col min="14595" max="14595" width="17" style="79" customWidth="1"/>
    <col min="14596" max="14596" width="16.75" style="79" customWidth="1"/>
    <col min="14597" max="14597" width="22.875" style="79" customWidth="1"/>
    <col min="14598" max="14598" width="21.875" style="79" bestFit="1" customWidth="1"/>
    <col min="14599" max="14849" width="9" style="79"/>
    <col min="14850" max="14850" width="20" style="79" customWidth="1"/>
    <col min="14851" max="14851" width="17" style="79" customWidth="1"/>
    <col min="14852" max="14852" width="16.75" style="79" customWidth="1"/>
    <col min="14853" max="14853" width="22.875" style="79" customWidth="1"/>
    <col min="14854" max="14854" width="21.875" style="79" bestFit="1" customWidth="1"/>
    <col min="14855" max="15105" width="9" style="79"/>
    <col min="15106" max="15106" width="20" style="79" customWidth="1"/>
    <col min="15107" max="15107" width="17" style="79" customWidth="1"/>
    <col min="15108" max="15108" width="16.75" style="79" customWidth="1"/>
    <col min="15109" max="15109" width="22.875" style="79" customWidth="1"/>
    <col min="15110" max="15110" width="21.875" style="79" bestFit="1" customWidth="1"/>
    <col min="15111" max="15361" width="9" style="79"/>
    <col min="15362" max="15362" width="20" style="79" customWidth="1"/>
    <col min="15363" max="15363" width="17" style="79" customWidth="1"/>
    <col min="15364" max="15364" width="16.75" style="79" customWidth="1"/>
    <col min="15365" max="15365" width="22.875" style="79" customWidth="1"/>
    <col min="15366" max="15366" width="21.875" style="79" bestFit="1" customWidth="1"/>
    <col min="15367" max="15617" width="9" style="79"/>
    <col min="15618" max="15618" width="20" style="79" customWidth="1"/>
    <col min="15619" max="15619" width="17" style="79" customWidth="1"/>
    <col min="15620" max="15620" width="16.75" style="79" customWidth="1"/>
    <col min="15621" max="15621" width="22.875" style="79" customWidth="1"/>
    <col min="15622" max="15622" width="21.875" style="79" bestFit="1" customWidth="1"/>
    <col min="15623" max="15873" width="9" style="79"/>
    <col min="15874" max="15874" width="20" style="79" customWidth="1"/>
    <col min="15875" max="15875" width="17" style="79" customWidth="1"/>
    <col min="15876" max="15876" width="16.75" style="79" customWidth="1"/>
    <col min="15877" max="15877" width="22.875" style="79" customWidth="1"/>
    <col min="15878" max="15878" width="21.875" style="79" bestFit="1" customWidth="1"/>
    <col min="15879" max="16129" width="9" style="79"/>
    <col min="16130" max="16130" width="20" style="79" customWidth="1"/>
    <col min="16131" max="16131" width="17" style="79" customWidth="1"/>
    <col min="16132" max="16132" width="16.75" style="79" customWidth="1"/>
    <col min="16133" max="16133" width="22.875" style="79" customWidth="1"/>
    <col min="16134" max="16134" width="21.875" style="79" bestFit="1" customWidth="1"/>
    <col min="16135" max="16384" width="9" style="79"/>
  </cols>
  <sheetData>
    <row r="1" spans="2:13" s="78" customFormat="1" ht="18" customHeight="1">
      <c r="B1" s="78" t="s">
        <v>356</v>
      </c>
    </row>
    <row r="2" spans="2:13" s="78" customFormat="1" ht="18" customHeight="1">
      <c r="B2" s="78" t="s">
        <v>357</v>
      </c>
    </row>
    <row r="3" spans="2:13" s="78" customFormat="1" ht="18" customHeight="1">
      <c r="B3" s="461"/>
      <c r="C3" s="462"/>
      <c r="D3" s="462"/>
      <c r="E3" s="462"/>
      <c r="F3" s="462"/>
      <c r="G3" s="462"/>
      <c r="H3" s="463"/>
      <c r="I3"/>
      <c r="J3"/>
      <c r="K3"/>
      <c r="L3"/>
      <c r="M3"/>
    </row>
    <row r="4" spans="2:13" s="78" customFormat="1" ht="18" customHeight="1">
      <c r="B4" s="464"/>
      <c r="C4" s="465"/>
      <c r="D4" s="465"/>
      <c r="E4" s="465"/>
      <c r="F4" s="465"/>
      <c r="G4" s="465"/>
      <c r="H4" s="466"/>
      <c r="I4"/>
      <c r="J4"/>
      <c r="K4"/>
      <c r="L4"/>
      <c r="M4"/>
    </row>
    <row r="5" spans="2:13" s="78" customFormat="1" ht="18" customHeight="1">
      <c r="B5" s="467"/>
      <c r="C5" s="468"/>
      <c r="D5" s="468"/>
      <c r="E5" s="468"/>
      <c r="F5" s="468"/>
      <c r="G5" s="468"/>
      <c r="H5" s="469"/>
    </row>
    <row r="6" spans="2:13" s="78" customFormat="1" ht="18" customHeight="1">
      <c r="B6" s="183"/>
      <c r="C6" s="183"/>
      <c r="D6" s="183"/>
      <c r="E6" s="183"/>
      <c r="F6" s="183"/>
      <c r="G6" s="183"/>
      <c r="H6" s="183"/>
    </row>
    <row r="7" spans="2:13" ht="17.100000000000001" customHeight="1">
      <c r="B7" s="79" t="s">
        <v>358</v>
      </c>
    </row>
    <row r="8" spans="2:13" ht="17.100000000000001" customHeight="1">
      <c r="B8" s="79" t="s">
        <v>359</v>
      </c>
    </row>
    <row r="9" spans="2:13" ht="16.5" customHeight="1">
      <c r="B9" s="335" t="s">
        <v>360</v>
      </c>
      <c r="C9" s="337"/>
      <c r="D9" s="335" t="s">
        <v>361</v>
      </c>
      <c r="E9" s="336"/>
      <c r="F9" s="337"/>
    </row>
    <row r="10" spans="2:13" ht="16.5" customHeight="1">
      <c r="B10" s="116" t="s">
        <v>362</v>
      </c>
      <c r="C10" s="128">
        <v>0</v>
      </c>
      <c r="D10" s="510" t="s">
        <v>363</v>
      </c>
      <c r="E10" s="349" t="s">
        <v>364</v>
      </c>
      <c r="F10" s="350"/>
    </row>
    <row r="11" spans="2:13" ht="16.5" customHeight="1">
      <c r="B11" s="116" t="s">
        <v>365</v>
      </c>
      <c r="C11" s="128">
        <v>0</v>
      </c>
      <c r="D11" s="511"/>
      <c r="E11" s="353" t="s">
        <v>366</v>
      </c>
      <c r="F11" s="354"/>
    </row>
    <row r="12" spans="2:13" ht="16.5" customHeight="1">
      <c r="B12" s="116" t="s">
        <v>367</v>
      </c>
      <c r="C12" s="128">
        <v>0</v>
      </c>
      <c r="D12" s="116" t="s">
        <v>368</v>
      </c>
      <c r="E12" s="119" t="s">
        <v>369</v>
      </c>
      <c r="F12" s="129">
        <v>0</v>
      </c>
    </row>
    <row r="13" spans="2:13" ht="16.5" customHeight="1">
      <c r="B13" s="116"/>
      <c r="C13" s="128"/>
      <c r="D13" s="116" t="s">
        <v>370</v>
      </c>
      <c r="E13" s="452" t="s">
        <v>371</v>
      </c>
      <c r="F13" s="456"/>
    </row>
    <row r="14" spans="2:13" ht="17.100000000000001" customHeight="1">
      <c r="B14" s="130"/>
      <c r="C14" s="131"/>
      <c r="D14" s="130"/>
      <c r="E14" s="114"/>
      <c r="F14" s="114"/>
    </row>
    <row r="16" spans="2:13" ht="17.100000000000001" customHeight="1">
      <c r="B16" s="79" t="s">
        <v>372</v>
      </c>
      <c r="C16" s="81" t="s">
        <v>241</v>
      </c>
    </row>
    <row r="17" spans="2:8" ht="17.100000000000001" customHeight="1">
      <c r="B17" s="111" t="s">
        <v>373</v>
      </c>
      <c r="C17" s="111" t="s">
        <v>374</v>
      </c>
      <c r="D17" s="111" t="s">
        <v>373</v>
      </c>
      <c r="E17" s="111" t="s">
        <v>375</v>
      </c>
      <c r="F17" s="106" t="s">
        <v>376</v>
      </c>
    </row>
    <row r="18" spans="2:8" ht="16.5" customHeight="1">
      <c r="B18" s="116" t="s">
        <v>377</v>
      </c>
      <c r="C18" s="132">
        <v>0</v>
      </c>
      <c r="D18" s="116" t="s">
        <v>378</v>
      </c>
      <c r="E18" s="92" t="s">
        <v>379</v>
      </c>
      <c r="F18" s="133" t="s">
        <v>380</v>
      </c>
    </row>
    <row r="19" spans="2:8" ht="16.5" customHeight="1">
      <c r="B19" s="116" t="s">
        <v>381</v>
      </c>
      <c r="C19" s="132">
        <v>0</v>
      </c>
      <c r="D19" s="116" t="s">
        <v>382</v>
      </c>
      <c r="E19" s="134" t="s">
        <v>383</v>
      </c>
      <c r="F19" s="135" t="s">
        <v>384</v>
      </c>
    </row>
    <row r="20" spans="2:8" ht="16.5" customHeight="1">
      <c r="B20" s="116" t="s">
        <v>385</v>
      </c>
      <c r="C20" s="132">
        <v>0</v>
      </c>
      <c r="D20" s="116" t="s">
        <v>386</v>
      </c>
      <c r="E20" s="92" t="s">
        <v>379</v>
      </c>
      <c r="F20" s="135" t="s">
        <v>387</v>
      </c>
    </row>
    <row r="21" spans="2:8" ht="16.5" customHeight="1">
      <c r="B21" s="116" t="s">
        <v>388</v>
      </c>
      <c r="C21" s="132">
        <v>0</v>
      </c>
      <c r="D21" s="116" t="s">
        <v>389</v>
      </c>
      <c r="E21" s="92" t="s">
        <v>379</v>
      </c>
      <c r="F21" s="135" t="s">
        <v>390</v>
      </c>
    </row>
    <row r="22" spans="2:8" ht="16.5" customHeight="1">
      <c r="B22" s="116"/>
      <c r="C22" s="132"/>
      <c r="D22" s="116" t="s">
        <v>391</v>
      </c>
      <c r="E22" s="92" t="s">
        <v>379</v>
      </c>
      <c r="F22" s="135"/>
    </row>
    <row r="23" spans="2:8" ht="16.5" customHeight="1">
      <c r="B23" s="116"/>
      <c r="C23" s="132"/>
      <c r="D23" s="116"/>
      <c r="E23" s="92"/>
      <c r="F23" s="135"/>
    </row>
    <row r="24" spans="2:8" ht="16.5" customHeight="1">
      <c r="B24" s="116"/>
      <c r="C24" s="132"/>
      <c r="D24" s="116"/>
      <c r="E24" s="92"/>
      <c r="F24" s="136"/>
    </row>
    <row r="25" spans="2:8" ht="16.5" customHeight="1">
      <c r="B25" s="116"/>
      <c r="C25" s="132"/>
      <c r="D25" s="116"/>
      <c r="E25" s="92"/>
      <c r="F25" s="137"/>
    </row>
    <row r="27" spans="2:8" ht="17.100000000000001" customHeight="1">
      <c r="B27" s="359" t="s">
        <v>392</v>
      </c>
      <c r="C27" s="359"/>
    </row>
    <row r="28" spans="2:8" ht="17.100000000000001" customHeight="1">
      <c r="B28" s="78" t="s">
        <v>393</v>
      </c>
      <c r="C28" s="78"/>
      <c r="D28" s="78"/>
      <c r="E28" s="78"/>
      <c r="F28" s="78"/>
    </row>
    <row r="29" spans="2:8" ht="17.100000000000001" customHeight="1">
      <c r="B29" s="78" t="s">
        <v>394</v>
      </c>
      <c r="C29" s="78"/>
      <c r="D29" s="78"/>
      <c r="E29" s="78"/>
      <c r="F29" s="78"/>
    </row>
    <row r="30" spans="2:8" ht="17.100000000000001" customHeight="1">
      <c r="B30" s="88" t="s">
        <v>395</v>
      </c>
    </row>
    <row r="31" spans="2:8" ht="17.100000000000001" customHeight="1">
      <c r="B31" s="461"/>
      <c r="C31" s="462"/>
      <c r="D31" s="462"/>
      <c r="E31" s="462"/>
      <c r="F31" s="462"/>
      <c r="G31" s="462"/>
      <c r="H31" s="463"/>
    </row>
    <row r="32" spans="2:8" ht="17.100000000000001" customHeight="1">
      <c r="B32" s="464"/>
      <c r="C32" s="465"/>
      <c r="D32" s="465"/>
      <c r="E32" s="465"/>
      <c r="F32" s="465"/>
      <c r="G32" s="465"/>
      <c r="H32" s="466"/>
    </row>
    <row r="33" spans="2:8" ht="17.100000000000001" customHeight="1">
      <c r="B33" s="467"/>
      <c r="C33" s="468"/>
      <c r="D33" s="468"/>
      <c r="E33" s="468"/>
      <c r="F33" s="468"/>
      <c r="G33" s="468"/>
      <c r="H33" s="469"/>
    </row>
    <row r="34" spans="2:8" ht="17.100000000000001" customHeight="1">
      <c r="B34" s="93"/>
    </row>
  </sheetData>
  <mergeCells count="9">
    <mergeCell ref="B3:H5"/>
    <mergeCell ref="B27:C27"/>
    <mergeCell ref="B31:H33"/>
    <mergeCell ref="B9:C9"/>
    <mergeCell ref="D9:F9"/>
    <mergeCell ref="D10:D11"/>
    <mergeCell ref="E10:F10"/>
    <mergeCell ref="E11:F11"/>
    <mergeCell ref="E13:F13"/>
  </mergeCells>
  <phoneticPr fontId="7"/>
  <pageMargins left="0.70866141732283472" right="0.70866141732283472" top="0.71" bottom="0.61" header="0.31496062992125984" footer="0.31496062992125984"/>
  <pageSetup paperSize="9" scale="98" orientation="landscape" r:id="rId1"/>
  <headerFooter differentFirst="1">
    <oddFooter>&amp;C&amp;P</oddFoot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0"/>
  <sheetViews>
    <sheetView topLeftCell="A11" zoomScaleNormal="100" workbookViewId="0">
      <selection activeCell="C1" sqref="C1"/>
    </sheetView>
  </sheetViews>
  <sheetFormatPr defaultRowHeight="24.95" customHeight="1"/>
  <cols>
    <col min="1" max="1" width="4.125" style="78" customWidth="1"/>
    <col min="2" max="2" width="25.75" style="78" customWidth="1"/>
    <col min="3" max="11" width="9.125" style="78" customWidth="1"/>
    <col min="12" max="13" width="9" style="78" customWidth="1"/>
    <col min="14" max="256" width="9" style="78"/>
    <col min="257" max="257" width="4.125" style="78" customWidth="1"/>
    <col min="258" max="258" width="25.75" style="78" customWidth="1"/>
    <col min="259" max="267" width="9.125" style="78" customWidth="1"/>
    <col min="268" max="269" width="9" style="78" customWidth="1"/>
    <col min="270" max="512" width="9" style="78"/>
    <col min="513" max="513" width="4.125" style="78" customWidth="1"/>
    <col min="514" max="514" width="25.75" style="78" customWidth="1"/>
    <col min="515" max="523" width="9.125" style="78" customWidth="1"/>
    <col min="524" max="525" width="9" style="78" customWidth="1"/>
    <col min="526" max="768" width="9" style="78"/>
    <col min="769" max="769" width="4.125" style="78" customWidth="1"/>
    <col min="770" max="770" width="25.75" style="78" customWidth="1"/>
    <col min="771" max="779" width="9.125" style="78" customWidth="1"/>
    <col min="780" max="781" width="9" style="78" customWidth="1"/>
    <col min="782" max="1024" width="9" style="78"/>
    <col min="1025" max="1025" width="4.125" style="78" customWidth="1"/>
    <col min="1026" max="1026" width="25.75" style="78" customWidth="1"/>
    <col min="1027" max="1035" width="9.125" style="78" customWidth="1"/>
    <col min="1036" max="1037" width="9" style="78" customWidth="1"/>
    <col min="1038" max="1280" width="9" style="78"/>
    <col min="1281" max="1281" width="4.125" style="78" customWidth="1"/>
    <col min="1282" max="1282" width="25.75" style="78" customWidth="1"/>
    <col min="1283" max="1291" width="9.125" style="78" customWidth="1"/>
    <col min="1292" max="1293" width="9" style="78" customWidth="1"/>
    <col min="1294" max="1536" width="9" style="78"/>
    <col min="1537" max="1537" width="4.125" style="78" customWidth="1"/>
    <col min="1538" max="1538" width="25.75" style="78" customWidth="1"/>
    <col min="1539" max="1547" width="9.125" style="78" customWidth="1"/>
    <col min="1548" max="1549" width="9" style="78" customWidth="1"/>
    <col min="1550" max="1792" width="9" style="78"/>
    <col min="1793" max="1793" width="4.125" style="78" customWidth="1"/>
    <col min="1794" max="1794" width="25.75" style="78" customWidth="1"/>
    <col min="1795" max="1803" width="9.125" style="78" customWidth="1"/>
    <col min="1804" max="1805" width="9" style="78" customWidth="1"/>
    <col min="1806" max="2048" width="9" style="78"/>
    <col min="2049" max="2049" width="4.125" style="78" customWidth="1"/>
    <col min="2050" max="2050" width="25.75" style="78" customWidth="1"/>
    <col min="2051" max="2059" width="9.125" style="78" customWidth="1"/>
    <col min="2060" max="2061" width="9" style="78" customWidth="1"/>
    <col min="2062" max="2304" width="9" style="78"/>
    <col min="2305" max="2305" width="4.125" style="78" customWidth="1"/>
    <col min="2306" max="2306" width="25.75" style="78" customWidth="1"/>
    <col min="2307" max="2315" width="9.125" style="78" customWidth="1"/>
    <col min="2316" max="2317" width="9" style="78" customWidth="1"/>
    <col min="2318" max="2560" width="9" style="78"/>
    <col min="2561" max="2561" width="4.125" style="78" customWidth="1"/>
    <col min="2562" max="2562" width="25.75" style="78" customWidth="1"/>
    <col min="2563" max="2571" width="9.125" style="78" customWidth="1"/>
    <col min="2572" max="2573" width="9" style="78" customWidth="1"/>
    <col min="2574" max="2816" width="9" style="78"/>
    <col min="2817" max="2817" width="4.125" style="78" customWidth="1"/>
    <col min="2818" max="2818" width="25.75" style="78" customWidth="1"/>
    <col min="2819" max="2827" width="9.125" style="78" customWidth="1"/>
    <col min="2828" max="2829" width="9" style="78" customWidth="1"/>
    <col min="2830" max="3072" width="9" style="78"/>
    <col min="3073" max="3073" width="4.125" style="78" customWidth="1"/>
    <col min="3074" max="3074" width="25.75" style="78" customWidth="1"/>
    <col min="3075" max="3083" width="9.125" style="78" customWidth="1"/>
    <col min="3084" max="3085" width="9" style="78" customWidth="1"/>
    <col min="3086" max="3328" width="9" style="78"/>
    <col min="3329" max="3329" width="4.125" style="78" customWidth="1"/>
    <col min="3330" max="3330" width="25.75" style="78" customWidth="1"/>
    <col min="3331" max="3339" width="9.125" style="78" customWidth="1"/>
    <col min="3340" max="3341" width="9" style="78" customWidth="1"/>
    <col min="3342" max="3584" width="9" style="78"/>
    <col min="3585" max="3585" width="4.125" style="78" customWidth="1"/>
    <col min="3586" max="3586" width="25.75" style="78" customWidth="1"/>
    <col min="3587" max="3595" width="9.125" style="78" customWidth="1"/>
    <col min="3596" max="3597" width="9" style="78" customWidth="1"/>
    <col min="3598" max="3840" width="9" style="78"/>
    <col min="3841" max="3841" width="4.125" style="78" customWidth="1"/>
    <col min="3842" max="3842" width="25.75" style="78" customWidth="1"/>
    <col min="3843" max="3851" width="9.125" style="78" customWidth="1"/>
    <col min="3852" max="3853" width="9" style="78" customWidth="1"/>
    <col min="3854" max="4096" width="9" style="78"/>
    <col min="4097" max="4097" width="4.125" style="78" customWidth="1"/>
    <col min="4098" max="4098" width="25.75" style="78" customWidth="1"/>
    <col min="4099" max="4107" width="9.125" style="78" customWidth="1"/>
    <col min="4108" max="4109" width="9" style="78" customWidth="1"/>
    <col min="4110" max="4352" width="9" style="78"/>
    <col min="4353" max="4353" width="4.125" style="78" customWidth="1"/>
    <col min="4354" max="4354" width="25.75" style="78" customWidth="1"/>
    <col min="4355" max="4363" width="9.125" style="78" customWidth="1"/>
    <col min="4364" max="4365" width="9" style="78" customWidth="1"/>
    <col min="4366" max="4608" width="9" style="78"/>
    <col min="4609" max="4609" width="4.125" style="78" customWidth="1"/>
    <col min="4610" max="4610" width="25.75" style="78" customWidth="1"/>
    <col min="4611" max="4619" width="9.125" style="78" customWidth="1"/>
    <col min="4620" max="4621" width="9" style="78" customWidth="1"/>
    <col min="4622" max="4864" width="9" style="78"/>
    <col min="4865" max="4865" width="4.125" style="78" customWidth="1"/>
    <col min="4866" max="4866" width="25.75" style="78" customWidth="1"/>
    <col min="4867" max="4875" width="9.125" style="78" customWidth="1"/>
    <col min="4876" max="4877" width="9" style="78" customWidth="1"/>
    <col min="4878" max="5120" width="9" style="78"/>
    <col min="5121" max="5121" width="4.125" style="78" customWidth="1"/>
    <col min="5122" max="5122" width="25.75" style="78" customWidth="1"/>
    <col min="5123" max="5131" width="9.125" style="78" customWidth="1"/>
    <col min="5132" max="5133" width="9" style="78" customWidth="1"/>
    <col min="5134" max="5376" width="9" style="78"/>
    <col min="5377" max="5377" width="4.125" style="78" customWidth="1"/>
    <col min="5378" max="5378" width="25.75" style="78" customWidth="1"/>
    <col min="5379" max="5387" width="9.125" style="78" customWidth="1"/>
    <col min="5388" max="5389" width="9" style="78" customWidth="1"/>
    <col min="5390" max="5632" width="9" style="78"/>
    <col min="5633" max="5633" width="4.125" style="78" customWidth="1"/>
    <col min="5634" max="5634" width="25.75" style="78" customWidth="1"/>
    <col min="5635" max="5643" width="9.125" style="78" customWidth="1"/>
    <col min="5644" max="5645" width="9" style="78" customWidth="1"/>
    <col min="5646" max="5888" width="9" style="78"/>
    <col min="5889" max="5889" width="4.125" style="78" customWidth="1"/>
    <col min="5890" max="5890" width="25.75" style="78" customWidth="1"/>
    <col min="5891" max="5899" width="9.125" style="78" customWidth="1"/>
    <col min="5900" max="5901" width="9" style="78" customWidth="1"/>
    <col min="5902" max="6144" width="9" style="78"/>
    <col min="6145" max="6145" width="4.125" style="78" customWidth="1"/>
    <col min="6146" max="6146" width="25.75" style="78" customWidth="1"/>
    <col min="6147" max="6155" width="9.125" style="78" customWidth="1"/>
    <col min="6156" max="6157" width="9" style="78" customWidth="1"/>
    <col min="6158" max="6400" width="9" style="78"/>
    <col min="6401" max="6401" width="4.125" style="78" customWidth="1"/>
    <col min="6402" max="6402" width="25.75" style="78" customWidth="1"/>
    <col min="6403" max="6411" width="9.125" style="78" customWidth="1"/>
    <col min="6412" max="6413" width="9" style="78" customWidth="1"/>
    <col min="6414" max="6656" width="9" style="78"/>
    <col min="6657" max="6657" width="4.125" style="78" customWidth="1"/>
    <col min="6658" max="6658" width="25.75" style="78" customWidth="1"/>
    <col min="6659" max="6667" width="9.125" style="78" customWidth="1"/>
    <col min="6668" max="6669" width="9" style="78" customWidth="1"/>
    <col min="6670" max="6912" width="9" style="78"/>
    <col min="6913" max="6913" width="4.125" style="78" customWidth="1"/>
    <col min="6914" max="6914" width="25.75" style="78" customWidth="1"/>
    <col min="6915" max="6923" width="9.125" style="78" customWidth="1"/>
    <col min="6924" max="6925" width="9" style="78" customWidth="1"/>
    <col min="6926" max="7168" width="9" style="78"/>
    <col min="7169" max="7169" width="4.125" style="78" customWidth="1"/>
    <col min="7170" max="7170" width="25.75" style="78" customWidth="1"/>
    <col min="7171" max="7179" width="9.125" style="78" customWidth="1"/>
    <col min="7180" max="7181" width="9" style="78" customWidth="1"/>
    <col min="7182" max="7424" width="9" style="78"/>
    <col min="7425" max="7425" width="4.125" style="78" customWidth="1"/>
    <col min="7426" max="7426" width="25.75" style="78" customWidth="1"/>
    <col min="7427" max="7435" width="9.125" style="78" customWidth="1"/>
    <col min="7436" max="7437" width="9" style="78" customWidth="1"/>
    <col min="7438" max="7680" width="9" style="78"/>
    <col min="7681" max="7681" width="4.125" style="78" customWidth="1"/>
    <col min="7682" max="7682" width="25.75" style="78" customWidth="1"/>
    <col min="7683" max="7691" width="9.125" style="78" customWidth="1"/>
    <col min="7692" max="7693" width="9" style="78" customWidth="1"/>
    <col min="7694" max="7936" width="9" style="78"/>
    <col min="7937" max="7937" width="4.125" style="78" customWidth="1"/>
    <col min="7938" max="7938" width="25.75" style="78" customWidth="1"/>
    <col min="7939" max="7947" width="9.125" style="78" customWidth="1"/>
    <col min="7948" max="7949" width="9" style="78" customWidth="1"/>
    <col min="7950" max="8192" width="9" style="78"/>
    <col min="8193" max="8193" width="4.125" style="78" customWidth="1"/>
    <col min="8194" max="8194" width="25.75" style="78" customWidth="1"/>
    <col min="8195" max="8203" width="9.125" style="78" customWidth="1"/>
    <col min="8204" max="8205" width="9" style="78" customWidth="1"/>
    <col min="8206" max="8448" width="9" style="78"/>
    <col min="8449" max="8449" width="4.125" style="78" customWidth="1"/>
    <col min="8450" max="8450" width="25.75" style="78" customWidth="1"/>
    <col min="8451" max="8459" width="9.125" style="78" customWidth="1"/>
    <col min="8460" max="8461" width="9" style="78" customWidth="1"/>
    <col min="8462" max="8704" width="9" style="78"/>
    <col min="8705" max="8705" width="4.125" style="78" customWidth="1"/>
    <col min="8706" max="8706" width="25.75" style="78" customWidth="1"/>
    <col min="8707" max="8715" width="9.125" style="78" customWidth="1"/>
    <col min="8716" max="8717" width="9" style="78" customWidth="1"/>
    <col min="8718" max="8960" width="9" style="78"/>
    <col min="8961" max="8961" width="4.125" style="78" customWidth="1"/>
    <col min="8962" max="8962" width="25.75" style="78" customWidth="1"/>
    <col min="8963" max="8971" width="9.125" style="78" customWidth="1"/>
    <col min="8972" max="8973" width="9" style="78" customWidth="1"/>
    <col min="8974" max="9216" width="9" style="78"/>
    <col min="9217" max="9217" width="4.125" style="78" customWidth="1"/>
    <col min="9218" max="9218" width="25.75" style="78" customWidth="1"/>
    <col min="9219" max="9227" width="9.125" style="78" customWidth="1"/>
    <col min="9228" max="9229" width="9" style="78" customWidth="1"/>
    <col min="9230" max="9472" width="9" style="78"/>
    <col min="9473" max="9473" width="4.125" style="78" customWidth="1"/>
    <col min="9474" max="9474" width="25.75" style="78" customWidth="1"/>
    <col min="9475" max="9483" width="9.125" style="78" customWidth="1"/>
    <col min="9484" max="9485" width="9" style="78" customWidth="1"/>
    <col min="9486" max="9728" width="9" style="78"/>
    <col min="9729" max="9729" width="4.125" style="78" customWidth="1"/>
    <col min="9730" max="9730" width="25.75" style="78" customWidth="1"/>
    <col min="9731" max="9739" width="9.125" style="78" customWidth="1"/>
    <col min="9740" max="9741" width="9" style="78" customWidth="1"/>
    <col min="9742" max="9984" width="9" style="78"/>
    <col min="9985" max="9985" width="4.125" style="78" customWidth="1"/>
    <col min="9986" max="9986" width="25.75" style="78" customWidth="1"/>
    <col min="9987" max="9995" width="9.125" style="78" customWidth="1"/>
    <col min="9996" max="9997" width="9" style="78" customWidth="1"/>
    <col min="9998" max="10240" width="9" style="78"/>
    <col min="10241" max="10241" width="4.125" style="78" customWidth="1"/>
    <col min="10242" max="10242" width="25.75" style="78" customWidth="1"/>
    <col min="10243" max="10251" width="9.125" style="78" customWidth="1"/>
    <col min="10252" max="10253" width="9" style="78" customWidth="1"/>
    <col min="10254" max="10496" width="9" style="78"/>
    <col min="10497" max="10497" width="4.125" style="78" customWidth="1"/>
    <col min="10498" max="10498" width="25.75" style="78" customWidth="1"/>
    <col min="10499" max="10507" width="9.125" style="78" customWidth="1"/>
    <col min="10508" max="10509" width="9" style="78" customWidth="1"/>
    <col min="10510" max="10752" width="9" style="78"/>
    <col min="10753" max="10753" width="4.125" style="78" customWidth="1"/>
    <col min="10754" max="10754" width="25.75" style="78" customWidth="1"/>
    <col min="10755" max="10763" width="9.125" style="78" customWidth="1"/>
    <col min="10764" max="10765" width="9" style="78" customWidth="1"/>
    <col min="10766" max="11008" width="9" style="78"/>
    <col min="11009" max="11009" width="4.125" style="78" customWidth="1"/>
    <col min="11010" max="11010" width="25.75" style="78" customWidth="1"/>
    <col min="11011" max="11019" width="9.125" style="78" customWidth="1"/>
    <col min="11020" max="11021" width="9" style="78" customWidth="1"/>
    <col min="11022" max="11264" width="9" style="78"/>
    <col min="11265" max="11265" width="4.125" style="78" customWidth="1"/>
    <col min="11266" max="11266" width="25.75" style="78" customWidth="1"/>
    <col min="11267" max="11275" width="9.125" style="78" customWidth="1"/>
    <col min="11276" max="11277" width="9" style="78" customWidth="1"/>
    <col min="11278" max="11520" width="9" style="78"/>
    <col min="11521" max="11521" width="4.125" style="78" customWidth="1"/>
    <col min="11522" max="11522" width="25.75" style="78" customWidth="1"/>
    <col min="11523" max="11531" width="9.125" style="78" customWidth="1"/>
    <col min="11532" max="11533" width="9" style="78" customWidth="1"/>
    <col min="11534" max="11776" width="9" style="78"/>
    <col min="11777" max="11777" width="4.125" style="78" customWidth="1"/>
    <col min="11778" max="11778" width="25.75" style="78" customWidth="1"/>
    <col min="11779" max="11787" width="9.125" style="78" customWidth="1"/>
    <col min="11788" max="11789" width="9" style="78" customWidth="1"/>
    <col min="11790" max="12032" width="9" style="78"/>
    <col min="12033" max="12033" width="4.125" style="78" customWidth="1"/>
    <col min="12034" max="12034" width="25.75" style="78" customWidth="1"/>
    <col min="12035" max="12043" width="9.125" style="78" customWidth="1"/>
    <col min="12044" max="12045" width="9" style="78" customWidth="1"/>
    <col min="12046" max="12288" width="9" style="78"/>
    <col min="12289" max="12289" width="4.125" style="78" customWidth="1"/>
    <col min="12290" max="12290" width="25.75" style="78" customWidth="1"/>
    <col min="12291" max="12299" width="9.125" style="78" customWidth="1"/>
    <col min="12300" max="12301" width="9" style="78" customWidth="1"/>
    <col min="12302" max="12544" width="9" style="78"/>
    <col min="12545" max="12545" width="4.125" style="78" customWidth="1"/>
    <col min="12546" max="12546" width="25.75" style="78" customWidth="1"/>
    <col min="12547" max="12555" width="9.125" style="78" customWidth="1"/>
    <col min="12556" max="12557" width="9" style="78" customWidth="1"/>
    <col min="12558" max="12800" width="9" style="78"/>
    <col min="12801" max="12801" width="4.125" style="78" customWidth="1"/>
    <col min="12802" max="12802" width="25.75" style="78" customWidth="1"/>
    <col min="12803" max="12811" width="9.125" style="78" customWidth="1"/>
    <col min="12812" max="12813" width="9" style="78" customWidth="1"/>
    <col min="12814" max="13056" width="9" style="78"/>
    <col min="13057" max="13057" width="4.125" style="78" customWidth="1"/>
    <col min="13058" max="13058" width="25.75" style="78" customWidth="1"/>
    <col min="13059" max="13067" width="9.125" style="78" customWidth="1"/>
    <col min="13068" max="13069" width="9" style="78" customWidth="1"/>
    <col min="13070" max="13312" width="9" style="78"/>
    <col min="13313" max="13313" width="4.125" style="78" customWidth="1"/>
    <col min="13314" max="13314" width="25.75" style="78" customWidth="1"/>
    <col min="13315" max="13323" width="9.125" style="78" customWidth="1"/>
    <col min="13324" max="13325" width="9" style="78" customWidth="1"/>
    <col min="13326" max="13568" width="9" style="78"/>
    <col min="13569" max="13569" width="4.125" style="78" customWidth="1"/>
    <col min="13570" max="13570" width="25.75" style="78" customWidth="1"/>
    <col min="13571" max="13579" width="9.125" style="78" customWidth="1"/>
    <col min="13580" max="13581" width="9" style="78" customWidth="1"/>
    <col min="13582" max="13824" width="9" style="78"/>
    <col min="13825" max="13825" width="4.125" style="78" customWidth="1"/>
    <col min="13826" max="13826" width="25.75" style="78" customWidth="1"/>
    <col min="13827" max="13835" width="9.125" style="78" customWidth="1"/>
    <col min="13836" max="13837" width="9" style="78" customWidth="1"/>
    <col min="13838" max="14080" width="9" style="78"/>
    <col min="14081" max="14081" width="4.125" style="78" customWidth="1"/>
    <col min="14082" max="14082" width="25.75" style="78" customWidth="1"/>
    <col min="14083" max="14091" width="9.125" style="78" customWidth="1"/>
    <col min="14092" max="14093" width="9" style="78" customWidth="1"/>
    <col min="14094" max="14336" width="9" style="78"/>
    <col min="14337" max="14337" width="4.125" style="78" customWidth="1"/>
    <col min="14338" max="14338" width="25.75" style="78" customWidth="1"/>
    <col min="14339" max="14347" width="9.125" style="78" customWidth="1"/>
    <col min="14348" max="14349" width="9" style="78" customWidth="1"/>
    <col min="14350" max="14592" width="9" style="78"/>
    <col min="14593" max="14593" width="4.125" style="78" customWidth="1"/>
    <col min="14594" max="14594" width="25.75" style="78" customWidth="1"/>
    <col min="14595" max="14603" width="9.125" style="78" customWidth="1"/>
    <col min="14604" max="14605" width="9" style="78" customWidth="1"/>
    <col min="14606" max="14848" width="9" style="78"/>
    <col min="14849" max="14849" width="4.125" style="78" customWidth="1"/>
    <col min="14850" max="14850" width="25.75" style="78" customWidth="1"/>
    <col min="14851" max="14859" width="9.125" style="78" customWidth="1"/>
    <col min="14860" max="14861" width="9" style="78" customWidth="1"/>
    <col min="14862" max="15104" width="9" style="78"/>
    <col min="15105" max="15105" width="4.125" style="78" customWidth="1"/>
    <col min="15106" max="15106" width="25.75" style="78" customWidth="1"/>
    <col min="15107" max="15115" width="9.125" style="78" customWidth="1"/>
    <col min="15116" max="15117" width="9" style="78" customWidth="1"/>
    <col min="15118" max="15360" width="9" style="78"/>
    <col min="15361" max="15361" width="4.125" style="78" customWidth="1"/>
    <col min="15362" max="15362" width="25.75" style="78" customWidth="1"/>
    <col min="15363" max="15371" width="9.125" style="78" customWidth="1"/>
    <col min="15372" max="15373" width="9" style="78" customWidth="1"/>
    <col min="15374" max="15616" width="9" style="78"/>
    <col min="15617" max="15617" width="4.125" style="78" customWidth="1"/>
    <col min="15618" max="15618" width="25.75" style="78" customWidth="1"/>
    <col min="15619" max="15627" width="9.125" style="78" customWidth="1"/>
    <col min="15628" max="15629" width="9" style="78" customWidth="1"/>
    <col min="15630" max="15872" width="9" style="78"/>
    <col min="15873" max="15873" width="4.125" style="78" customWidth="1"/>
    <col min="15874" max="15874" width="25.75" style="78" customWidth="1"/>
    <col min="15875" max="15883" width="9.125" style="78" customWidth="1"/>
    <col min="15884" max="15885" width="9" style="78" customWidth="1"/>
    <col min="15886" max="16128" width="9" style="78"/>
    <col min="16129" max="16129" width="4.125" style="78" customWidth="1"/>
    <col min="16130" max="16130" width="25.75" style="78" customWidth="1"/>
    <col min="16131" max="16139" width="9.125" style="78" customWidth="1"/>
    <col min="16140" max="16141" width="9" style="78" customWidth="1"/>
    <col min="16142" max="16384" width="9" style="78"/>
  </cols>
  <sheetData>
    <row r="2" spans="2:13" ht="24.95" customHeight="1">
      <c r="B2" s="78" t="s">
        <v>396</v>
      </c>
      <c r="C2" s="78" t="s">
        <v>397</v>
      </c>
    </row>
    <row r="3" spans="2:13" ht="24.95" customHeight="1">
      <c r="B3" s="127" t="s">
        <v>199</v>
      </c>
      <c r="C3" s="506"/>
      <c r="D3" s="524"/>
      <c r="E3" s="524"/>
      <c r="F3" s="524"/>
      <c r="G3" s="524"/>
      <c r="H3" s="524"/>
      <c r="I3" s="524"/>
      <c r="J3" s="524"/>
      <c r="K3" s="524"/>
      <c r="L3" s="524"/>
      <c r="M3" s="507"/>
    </row>
    <row r="4" spans="2:13" ht="24.95" customHeight="1">
      <c r="B4" s="516" t="s">
        <v>398</v>
      </c>
      <c r="C4" s="513" t="s">
        <v>399</v>
      </c>
      <c r="D4" s="514"/>
      <c r="E4" s="514"/>
      <c r="F4" s="514"/>
      <c r="G4" s="514"/>
      <c r="H4" s="514"/>
      <c r="I4" s="514"/>
      <c r="J4" s="514"/>
      <c r="K4" s="514"/>
      <c r="L4" s="514"/>
      <c r="M4" s="515"/>
    </row>
    <row r="5" spans="2:13" ht="24.95" customHeight="1">
      <c r="B5" s="517"/>
      <c r="C5" s="513" t="s">
        <v>400</v>
      </c>
      <c r="D5" s="514"/>
      <c r="E5" s="514"/>
      <c r="F5" s="514"/>
      <c r="G5" s="514"/>
      <c r="H5" s="514"/>
      <c r="I5" s="514"/>
      <c r="J5" s="514"/>
      <c r="K5" s="514"/>
      <c r="L5" s="514"/>
      <c r="M5" s="515"/>
    </row>
    <row r="6" spans="2:13" ht="24.95" customHeight="1">
      <c r="B6" s="122" t="s">
        <v>401</v>
      </c>
      <c r="C6" s="513" t="s">
        <v>402</v>
      </c>
      <c r="D6" s="514"/>
      <c r="E6" s="514"/>
      <c r="F6" s="514"/>
      <c r="G6" s="514"/>
      <c r="H6" s="514"/>
      <c r="I6" s="514"/>
      <c r="J6" s="514"/>
      <c r="K6" s="514"/>
      <c r="L6" s="514"/>
      <c r="M6" s="515"/>
    </row>
    <row r="7" spans="2:13" ht="24.95" customHeight="1">
      <c r="B7" s="122" t="s">
        <v>403</v>
      </c>
      <c r="C7" s="513" t="s">
        <v>404</v>
      </c>
      <c r="D7" s="514"/>
      <c r="E7" s="514"/>
      <c r="F7" s="514"/>
      <c r="G7" s="514"/>
      <c r="H7" s="514"/>
      <c r="I7" s="514"/>
      <c r="J7" s="514"/>
      <c r="K7" s="514"/>
      <c r="L7" s="514"/>
      <c r="M7" s="515"/>
    </row>
    <row r="8" spans="2:13" ht="24.95" customHeight="1">
      <c r="B8" s="512" t="s">
        <v>405</v>
      </c>
      <c r="C8" s="513" t="s">
        <v>406</v>
      </c>
      <c r="D8" s="514"/>
      <c r="E8" s="514"/>
      <c r="F8" s="514"/>
      <c r="G8" s="514"/>
      <c r="H8" s="514"/>
      <c r="I8" s="514"/>
      <c r="J8" s="514"/>
      <c r="K8" s="514"/>
      <c r="L8" s="514"/>
      <c r="M8" s="515"/>
    </row>
    <row r="9" spans="2:13" ht="24.95" customHeight="1">
      <c r="B9" s="512"/>
      <c r="C9" s="513" t="s">
        <v>407</v>
      </c>
      <c r="D9" s="514"/>
      <c r="E9" s="514"/>
      <c r="F9" s="514"/>
      <c r="G9" s="514"/>
      <c r="H9" s="514"/>
      <c r="I9" s="514"/>
      <c r="J9" s="514"/>
      <c r="K9" s="514"/>
      <c r="L9" s="514"/>
      <c r="M9" s="515"/>
    </row>
    <row r="10" spans="2:13" ht="24.95" customHeight="1">
      <c r="B10" s="512" t="s">
        <v>408</v>
      </c>
      <c r="C10" s="513" t="s">
        <v>409</v>
      </c>
      <c r="D10" s="514"/>
      <c r="E10" s="514"/>
      <c r="F10" s="514"/>
      <c r="G10" s="514"/>
      <c r="H10" s="514"/>
      <c r="I10" s="514"/>
      <c r="J10" s="514"/>
      <c r="K10" s="514"/>
      <c r="L10" s="514"/>
      <c r="M10" s="515"/>
    </row>
    <row r="11" spans="2:13" ht="24.95" customHeight="1">
      <c r="B11" s="512"/>
      <c r="C11" s="513" t="s">
        <v>410</v>
      </c>
      <c r="D11" s="514"/>
      <c r="E11" s="514"/>
      <c r="F11" s="514"/>
      <c r="G11" s="514"/>
      <c r="H11" s="514"/>
      <c r="I11" s="514"/>
      <c r="J11" s="514"/>
      <c r="K11" s="514"/>
      <c r="L11" s="514"/>
      <c r="M11" s="515"/>
    </row>
    <row r="12" spans="2:13" ht="24.95" customHeight="1">
      <c r="B12" s="122" t="s">
        <v>411</v>
      </c>
      <c r="C12" s="513" t="s">
        <v>412</v>
      </c>
      <c r="D12" s="514"/>
      <c r="E12" s="514"/>
      <c r="F12" s="514"/>
      <c r="G12" s="514"/>
      <c r="H12" s="514"/>
      <c r="I12" s="514"/>
      <c r="J12" s="514"/>
      <c r="K12" s="514"/>
      <c r="L12" s="514"/>
      <c r="M12" s="515"/>
    </row>
    <row r="13" spans="2:13" ht="30" customHeight="1">
      <c r="B13" s="122" t="s">
        <v>413</v>
      </c>
      <c r="C13" s="513" t="s">
        <v>414</v>
      </c>
      <c r="D13" s="514"/>
      <c r="E13" s="514"/>
      <c r="F13" s="514"/>
      <c r="G13" s="514"/>
      <c r="H13" s="514"/>
      <c r="I13" s="514"/>
      <c r="J13" s="514"/>
      <c r="K13" s="514"/>
      <c r="L13" s="514"/>
      <c r="M13" s="515"/>
    </row>
    <row r="14" spans="2:13" ht="24.95" customHeight="1">
      <c r="B14" s="516" t="s">
        <v>415</v>
      </c>
      <c r="C14" s="518" t="s">
        <v>416</v>
      </c>
      <c r="D14" s="519"/>
      <c r="E14" s="519"/>
      <c r="F14" s="519"/>
      <c r="G14" s="519"/>
      <c r="H14" s="519"/>
      <c r="I14" s="519"/>
      <c r="J14" s="519"/>
      <c r="K14" s="519"/>
      <c r="L14" s="519"/>
      <c r="M14" s="520"/>
    </row>
    <row r="15" spans="2:13" ht="24.95" customHeight="1">
      <c r="B15" s="517"/>
      <c r="C15" s="521" t="s">
        <v>417</v>
      </c>
      <c r="D15" s="522"/>
      <c r="E15" s="522"/>
      <c r="F15" s="522"/>
      <c r="G15" s="522"/>
      <c r="H15" s="522"/>
      <c r="I15" s="522"/>
      <c r="J15" s="522"/>
      <c r="K15" s="522"/>
      <c r="L15" s="522"/>
      <c r="M15" s="523"/>
    </row>
    <row r="16" spans="2:13" ht="24.95" customHeight="1">
      <c r="B16" s="122" t="s">
        <v>418</v>
      </c>
      <c r="C16" s="513" t="s">
        <v>419</v>
      </c>
      <c r="D16" s="514"/>
      <c r="E16" s="514"/>
      <c r="F16" s="514"/>
      <c r="G16" s="514"/>
      <c r="H16" s="514"/>
      <c r="I16" s="514"/>
      <c r="J16" s="514"/>
      <c r="K16" s="514"/>
      <c r="L16" s="514"/>
      <c r="M16" s="515"/>
    </row>
    <row r="17" spans="2:13" ht="24.95" customHeight="1">
      <c r="B17" s="512" t="s">
        <v>420</v>
      </c>
      <c r="C17" s="513" t="s">
        <v>421</v>
      </c>
      <c r="D17" s="514"/>
      <c r="E17" s="514"/>
      <c r="F17" s="514"/>
      <c r="G17" s="514"/>
      <c r="H17" s="514"/>
      <c r="I17" s="514"/>
      <c r="J17" s="514"/>
      <c r="K17" s="514"/>
      <c r="L17" s="514"/>
      <c r="M17" s="515"/>
    </row>
    <row r="18" spans="2:13" ht="24.95" customHeight="1">
      <c r="B18" s="512"/>
      <c r="C18" s="513" t="s">
        <v>422</v>
      </c>
      <c r="D18" s="514"/>
      <c r="E18" s="514"/>
      <c r="F18" s="514"/>
      <c r="G18" s="514"/>
      <c r="H18" s="514"/>
      <c r="I18" s="514"/>
      <c r="J18" s="514"/>
      <c r="K18" s="514"/>
      <c r="L18" s="514"/>
      <c r="M18" s="515"/>
    </row>
    <row r="19" spans="2:13" ht="24.95" customHeight="1">
      <c r="B19" s="122" t="s">
        <v>423</v>
      </c>
      <c r="C19" s="513" t="s">
        <v>424</v>
      </c>
      <c r="D19" s="514"/>
      <c r="E19" s="514"/>
      <c r="F19" s="514"/>
      <c r="G19" s="514"/>
      <c r="H19" s="514"/>
      <c r="I19" s="514"/>
      <c r="J19" s="514"/>
      <c r="K19" s="514"/>
      <c r="L19" s="514"/>
      <c r="M19" s="515"/>
    </row>
    <row r="20" spans="2:13" ht="24.95" customHeight="1">
      <c r="B20" s="122" t="s">
        <v>425</v>
      </c>
      <c r="C20" s="513" t="s">
        <v>426</v>
      </c>
      <c r="D20" s="514"/>
      <c r="E20" s="514"/>
      <c r="F20" s="514"/>
      <c r="G20" s="514"/>
      <c r="H20" s="514"/>
      <c r="I20" s="514"/>
      <c r="J20" s="514"/>
      <c r="K20" s="514"/>
      <c r="L20" s="514"/>
      <c r="M20" s="515"/>
    </row>
  </sheetData>
  <mergeCells count="23">
    <mergeCell ref="C7:M7"/>
    <mergeCell ref="C3:M3"/>
    <mergeCell ref="B4:B5"/>
    <mergeCell ref="C4:M4"/>
    <mergeCell ref="C5:M5"/>
    <mergeCell ref="C6:M6"/>
    <mergeCell ref="C16:M16"/>
    <mergeCell ref="B8:B9"/>
    <mergeCell ref="C8:M8"/>
    <mergeCell ref="C9:M9"/>
    <mergeCell ref="B10:B11"/>
    <mergeCell ref="C10:M10"/>
    <mergeCell ref="C11:M11"/>
    <mergeCell ref="C12:M12"/>
    <mergeCell ref="C13:M13"/>
    <mergeCell ref="B14:B15"/>
    <mergeCell ref="C14:M14"/>
    <mergeCell ref="C15:M15"/>
    <mergeCell ref="B17:B18"/>
    <mergeCell ref="C17:M17"/>
    <mergeCell ref="C18:M18"/>
    <mergeCell ref="C19:M19"/>
    <mergeCell ref="C20:M20"/>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6"/>
  <sheetViews>
    <sheetView zoomScaleNormal="100" workbookViewId="0">
      <selection activeCell="T27" sqref="T27"/>
    </sheetView>
  </sheetViews>
  <sheetFormatPr defaultRowHeight="13.5"/>
  <cols>
    <col min="1" max="1" width="2.75" style="76" customWidth="1"/>
    <col min="2" max="2" width="10.5" style="76" customWidth="1"/>
    <col min="3" max="13" width="5.625" style="76" customWidth="1"/>
    <col min="14" max="14" width="7.875" style="76" customWidth="1"/>
    <col min="15" max="15" width="3.75" style="76" customWidth="1"/>
    <col min="16" max="16" width="10.875" style="76" customWidth="1"/>
    <col min="17" max="17" width="9" style="76"/>
    <col min="18" max="18" width="16.875" style="76" customWidth="1"/>
    <col min="19" max="19" width="18.625" style="76" customWidth="1"/>
    <col min="20" max="256" width="9" style="76"/>
    <col min="257" max="257" width="5.625" style="76" customWidth="1"/>
    <col min="258" max="258" width="10.5" style="76" customWidth="1"/>
    <col min="259" max="269" width="5.625" style="76" customWidth="1"/>
    <col min="270" max="270" width="7.875" style="76" customWidth="1"/>
    <col min="271" max="271" width="3.75" style="76" customWidth="1"/>
    <col min="272" max="273" width="9" style="76"/>
    <col min="274" max="274" width="16.875" style="76" customWidth="1"/>
    <col min="275" max="275" width="18.625" style="76" customWidth="1"/>
    <col min="276" max="512" width="9" style="76"/>
    <col min="513" max="513" width="5.625" style="76" customWidth="1"/>
    <col min="514" max="514" width="10.5" style="76" customWidth="1"/>
    <col min="515" max="525" width="5.625" style="76" customWidth="1"/>
    <col min="526" max="526" width="7.875" style="76" customWidth="1"/>
    <col min="527" max="527" width="3.75" style="76" customWidth="1"/>
    <col min="528" max="529" width="9" style="76"/>
    <col min="530" max="530" width="16.875" style="76" customWidth="1"/>
    <col min="531" max="531" width="18.625" style="76" customWidth="1"/>
    <col min="532" max="768" width="9" style="76"/>
    <col min="769" max="769" width="5.625" style="76" customWidth="1"/>
    <col min="770" max="770" width="10.5" style="76" customWidth="1"/>
    <col min="771" max="781" width="5.625" style="76" customWidth="1"/>
    <col min="782" max="782" width="7.875" style="76" customWidth="1"/>
    <col min="783" max="783" width="3.75" style="76" customWidth="1"/>
    <col min="784" max="785" width="9" style="76"/>
    <col min="786" max="786" width="16.875" style="76" customWidth="1"/>
    <col min="787" max="787" width="18.625" style="76" customWidth="1"/>
    <col min="788" max="1024" width="9" style="76"/>
    <col min="1025" max="1025" width="5.625" style="76" customWidth="1"/>
    <col min="1026" max="1026" width="10.5" style="76" customWidth="1"/>
    <col min="1027" max="1037" width="5.625" style="76" customWidth="1"/>
    <col min="1038" max="1038" width="7.875" style="76" customWidth="1"/>
    <col min="1039" max="1039" width="3.75" style="76" customWidth="1"/>
    <col min="1040" max="1041" width="9" style="76"/>
    <col min="1042" max="1042" width="16.875" style="76" customWidth="1"/>
    <col min="1043" max="1043" width="18.625" style="76" customWidth="1"/>
    <col min="1044" max="1280" width="9" style="76"/>
    <col min="1281" max="1281" width="5.625" style="76" customWidth="1"/>
    <col min="1282" max="1282" width="10.5" style="76" customWidth="1"/>
    <col min="1283" max="1293" width="5.625" style="76" customWidth="1"/>
    <col min="1294" max="1294" width="7.875" style="76" customWidth="1"/>
    <col min="1295" max="1295" width="3.75" style="76" customWidth="1"/>
    <col min="1296" max="1297" width="9" style="76"/>
    <col min="1298" max="1298" width="16.875" style="76" customWidth="1"/>
    <col min="1299" max="1299" width="18.625" style="76" customWidth="1"/>
    <col min="1300" max="1536" width="9" style="76"/>
    <col min="1537" max="1537" width="5.625" style="76" customWidth="1"/>
    <col min="1538" max="1538" width="10.5" style="76" customWidth="1"/>
    <col min="1539" max="1549" width="5.625" style="76" customWidth="1"/>
    <col min="1550" max="1550" width="7.875" style="76" customWidth="1"/>
    <col min="1551" max="1551" width="3.75" style="76" customWidth="1"/>
    <col min="1552" max="1553" width="9" style="76"/>
    <col min="1554" max="1554" width="16.875" style="76" customWidth="1"/>
    <col min="1555" max="1555" width="18.625" style="76" customWidth="1"/>
    <col min="1556" max="1792" width="9" style="76"/>
    <col min="1793" max="1793" width="5.625" style="76" customWidth="1"/>
    <col min="1794" max="1794" width="10.5" style="76" customWidth="1"/>
    <col min="1795" max="1805" width="5.625" style="76" customWidth="1"/>
    <col min="1806" max="1806" width="7.875" style="76" customWidth="1"/>
    <col min="1807" max="1807" width="3.75" style="76" customWidth="1"/>
    <col min="1808" max="1809" width="9" style="76"/>
    <col min="1810" max="1810" width="16.875" style="76" customWidth="1"/>
    <col min="1811" max="1811" width="18.625" style="76" customWidth="1"/>
    <col min="1812" max="2048" width="9" style="76"/>
    <col min="2049" max="2049" width="5.625" style="76" customWidth="1"/>
    <col min="2050" max="2050" width="10.5" style="76" customWidth="1"/>
    <col min="2051" max="2061" width="5.625" style="76" customWidth="1"/>
    <col min="2062" max="2062" width="7.875" style="76" customWidth="1"/>
    <col min="2063" max="2063" width="3.75" style="76" customWidth="1"/>
    <col min="2064" max="2065" width="9" style="76"/>
    <col min="2066" max="2066" width="16.875" style="76" customWidth="1"/>
    <col min="2067" max="2067" width="18.625" style="76" customWidth="1"/>
    <col min="2068" max="2304" width="9" style="76"/>
    <col min="2305" max="2305" width="5.625" style="76" customWidth="1"/>
    <col min="2306" max="2306" width="10.5" style="76" customWidth="1"/>
    <col min="2307" max="2317" width="5.625" style="76" customWidth="1"/>
    <col min="2318" max="2318" width="7.875" style="76" customWidth="1"/>
    <col min="2319" max="2319" width="3.75" style="76" customWidth="1"/>
    <col min="2320" max="2321" width="9" style="76"/>
    <col min="2322" max="2322" width="16.875" style="76" customWidth="1"/>
    <col min="2323" max="2323" width="18.625" style="76" customWidth="1"/>
    <col min="2324" max="2560" width="9" style="76"/>
    <col min="2561" max="2561" width="5.625" style="76" customWidth="1"/>
    <col min="2562" max="2562" width="10.5" style="76" customWidth="1"/>
    <col min="2563" max="2573" width="5.625" style="76" customWidth="1"/>
    <col min="2574" max="2574" width="7.875" style="76" customWidth="1"/>
    <col min="2575" max="2575" width="3.75" style="76" customWidth="1"/>
    <col min="2576" max="2577" width="9" style="76"/>
    <col min="2578" max="2578" width="16.875" style="76" customWidth="1"/>
    <col min="2579" max="2579" width="18.625" style="76" customWidth="1"/>
    <col min="2580" max="2816" width="9" style="76"/>
    <col min="2817" max="2817" width="5.625" style="76" customWidth="1"/>
    <col min="2818" max="2818" width="10.5" style="76" customWidth="1"/>
    <col min="2819" max="2829" width="5.625" style="76" customWidth="1"/>
    <col min="2830" max="2830" width="7.875" style="76" customWidth="1"/>
    <col min="2831" max="2831" width="3.75" style="76" customWidth="1"/>
    <col min="2832" max="2833" width="9" style="76"/>
    <col min="2834" max="2834" width="16.875" style="76" customWidth="1"/>
    <col min="2835" max="2835" width="18.625" style="76" customWidth="1"/>
    <col min="2836" max="3072" width="9" style="76"/>
    <col min="3073" max="3073" width="5.625" style="76" customWidth="1"/>
    <col min="3074" max="3074" width="10.5" style="76" customWidth="1"/>
    <col min="3075" max="3085" width="5.625" style="76" customWidth="1"/>
    <col min="3086" max="3086" width="7.875" style="76" customWidth="1"/>
    <col min="3087" max="3087" width="3.75" style="76" customWidth="1"/>
    <col min="3088" max="3089" width="9" style="76"/>
    <col min="3090" max="3090" width="16.875" style="76" customWidth="1"/>
    <col min="3091" max="3091" width="18.625" style="76" customWidth="1"/>
    <col min="3092" max="3328" width="9" style="76"/>
    <col min="3329" max="3329" width="5.625" style="76" customWidth="1"/>
    <col min="3330" max="3330" width="10.5" style="76" customWidth="1"/>
    <col min="3331" max="3341" width="5.625" style="76" customWidth="1"/>
    <col min="3342" max="3342" width="7.875" style="76" customWidth="1"/>
    <col min="3343" max="3343" width="3.75" style="76" customWidth="1"/>
    <col min="3344" max="3345" width="9" style="76"/>
    <col min="3346" max="3346" width="16.875" style="76" customWidth="1"/>
    <col min="3347" max="3347" width="18.625" style="76" customWidth="1"/>
    <col min="3348" max="3584" width="9" style="76"/>
    <col min="3585" max="3585" width="5.625" style="76" customWidth="1"/>
    <col min="3586" max="3586" width="10.5" style="76" customWidth="1"/>
    <col min="3587" max="3597" width="5.625" style="76" customWidth="1"/>
    <col min="3598" max="3598" width="7.875" style="76" customWidth="1"/>
    <col min="3599" max="3599" width="3.75" style="76" customWidth="1"/>
    <col min="3600" max="3601" width="9" style="76"/>
    <col min="3602" max="3602" width="16.875" style="76" customWidth="1"/>
    <col min="3603" max="3603" width="18.625" style="76" customWidth="1"/>
    <col min="3604" max="3840" width="9" style="76"/>
    <col min="3841" max="3841" width="5.625" style="76" customWidth="1"/>
    <col min="3842" max="3842" width="10.5" style="76" customWidth="1"/>
    <col min="3843" max="3853" width="5.625" style="76" customWidth="1"/>
    <col min="3854" max="3854" width="7.875" style="76" customWidth="1"/>
    <col min="3855" max="3855" width="3.75" style="76" customWidth="1"/>
    <col min="3856" max="3857" width="9" style="76"/>
    <col min="3858" max="3858" width="16.875" style="76" customWidth="1"/>
    <col min="3859" max="3859" width="18.625" style="76" customWidth="1"/>
    <col min="3860" max="4096" width="9" style="76"/>
    <col min="4097" max="4097" width="5.625" style="76" customWidth="1"/>
    <col min="4098" max="4098" width="10.5" style="76" customWidth="1"/>
    <col min="4099" max="4109" width="5.625" style="76" customWidth="1"/>
    <col min="4110" max="4110" width="7.875" style="76" customWidth="1"/>
    <col min="4111" max="4111" width="3.75" style="76" customWidth="1"/>
    <col min="4112" max="4113" width="9" style="76"/>
    <col min="4114" max="4114" width="16.875" style="76" customWidth="1"/>
    <col min="4115" max="4115" width="18.625" style="76" customWidth="1"/>
    <col min="4116" max="4352" width="9" style="76"/>
    <col min="4353" max="4353" width="5.625" style="76" customWidth="1"/>
    <col min="4354" max="4354" width="10.5" style="76" customWidth="1"/>
    <col min="4355" max="4365" width="5.625" style="76" customWidth="1"/>
    <col min="4366" max="4366" width="7.875" style="76" customWidth="1"/>
    <col min="4367" max="4367" width="3.75" style="76" customWidth="1"/>
    <col min="4368" max="4369" width="9" style="76"/>
    <col min="4370" max="4370" width="16.875" style="76" customWidth="1"/>
    <col min="4371" max="4371" width="18.625" style="76" customWidth="1"/>
    <col min="4372" max="4608" width="9" style="76"/>
    <col min="4609" max="4609" width="5.625" style="76" customWidth="1"/>
    <col min="4610" max="4610" width="10.5" style="76" customWidth="1"/>
    <col min="4611" max="4621" width="5.625" style="76" customWidth="1"/>
    <col min="4622" max="4622" width="7.875" style="76" customWidth="1"/>
    <col min="4623" max="4623" width="3.75" style="76" customWidth="1"/>
    <col min="4624" max="4625" width="9" style="76"/>
    <col min="4626" max="4626" width="16.875" style="76" customWidth="1"/>
    <col min="4627" max="4627" width="18.625" style="76" customWidth="1"/>
    <col min="4628" max="4864" width="9" style="76"/>
    <col min="4865" max="4865" width="5.625" style="76" customWidth="1"/>
    <col min="4866" max="4866" width="10.5" style="76" customWidth="1"/>
    <col min="4867" max="4877" width="5.625" style="76" customWidth="1"/>
    <col min="4878" max="4878" width="7.875" style="76" customWidth="1"/>
    <col min="4879" max="4879" width="3.75" style="76" customWidth="1"/>
    <col min="4880" max="4881" width="9" style="76"/>
    <col min="4882" max="4882" width="16.875" style="76" customWidth="1"/>
    <col min="4883" max="4883" width="18.625" style="76" customWidth="1"/>
    <col min="4884" max="5120" width="9" style="76"/>
    <col min="5121" max="5121" width="5.625" style="76" customWidth="1"/>
    <col min="5122" max="5122" width="10.5" style="76" customWidth="1"/>
    <col min="5123" max="5133" width="5.625" style="76" customWidth="1"/>
    <col min="5134" max="5134" width="7.875" style="76" customWidth="1"/>
    <col min="5135" max="5135" width="3.75" style="76" customWidth="1"/>
    <col min="5136" max="5137" width="9" style="76"/>
    <col min="5138" max="5138" width="16.875" style="76" customWidth="1"/>
    <col min="5139" max="5139" width="18.625" style="76" customWidth="1"/>
    <col min="5140" max="5376" width="9" style="76"/>
    <col min="5377" max="5377" width="5.625" style="76" customWidth="1"/>
    <col min="5378" max="5378" width="10.5" style="76" customWidth="1"/>
    <col min="5379" max="5389" width="5.625" style="76" customWidth="1"/>
    <col min="5390" max="5390" width="7.875" style="76" customWidth="1"/>
    <col min="5391" max="5391" width="3.75" style="76" customWidth="1"/>
    <col min="5392" max="5393" width="9" style="76"/>
    <col min="5394" max="5394" width="16.875" style="76" customWidth="1"/>
    <col min="5395" max="5395" width="18.625" style="76" customWidth="1"/>
    <col min="5396" max="5632" width="9" style="76"/>
    <col min="5633" max="5633" width="5.625" style="76" customWidth="1"/>
    <col min="5634" max="5634" width="10.5" style="76" customWidth="1"/>
    <col min="5635" max="5645" width="5.625" style="76" customWidth="1"/>
    <col min="5646" max="5646" width="7.875" style="76" customWidth="1"/>
    <col min="5647" max="5647" width="3.75" style="76" customWidth="1"/>
    <col min="5648" max="5649" width="9" style="76"/>
    <col min="5650" max="5650" width="16.875" style="76" customWidth="1"/>
    <col min="5651" max="5651" width="18.625" style="76" customWidth="1"/>
    <col min="5652" max="5888" width="9" style="76"/>
    <col min="5889" max="5889" width="5.625" style="76" customWidth="1"/>
    <col min="5890" max="5890" width="10.5" style="76" customWidth="1"/>
    <col min="5891" max="5901" width="5.625" style="76" customWidth="1"/>
    <col min="5902" max="5902" width="7.875" style="76" customWidth="1"/>
    <col min="5903" max="5903" width="3.75" style="76" customWidth="1"/>
    <col min="5904" max="5905" width="9" style="76"/>
    <col min="5906" max="5906" width="16.875" style="76" customWidth="1"/>
    <col min="5907" max="5907" width="18.625" style="76" customWidth="1"/>
    <col min="5908" max="6144" width="9" style="76"/>
    <col min="6145" max="6145" width="5.625" style="76" customWidth="1"/>
    <col min="6146" max="6146" width="10.5" style="76" customWidth="1"/>
    <col min="6147" max="6157" width="5.625" style="76" customWidth="1"/>
    <col min="6158" max="6158" width="7.875" style="76" customWidth="1"/>
    <col min="6159" max="6159" width="3.75" style="76" customWidth="1"/>
    <col min="6160" max="6161" width="9" style="76"/>
    <col min="6162" max="6162" width="16.875" style="76" customWidth="1"/>
    <col min="6163" max="6163" width="18.625" style="76" customWidth="1"/>
    <col min="6164" max="6400" width="9" style="76"/>
    <col min="6401" max="6401" width="5.625" style="76" customWidth="1"/>
    <col min="6402" max="6402" width="10.5" style="76" customWidth="1"/>
    <col min="6403" max="6413" width="5.625" style="76" customWidth="1"/>
    <col min="6414" max="6414" width="7.875" style="76" customWidth="1"/>
    <col min="6415" max="6415" width="3.75" style="76" customWidth="1"/>
    <col min="6416" max="6417" width="9" style="76"/>
    <col min="6418" max="6418" width="16.875" style="76" customWidth="1"/>
    <col min="6419" max="6419" width="18.625" style="76" customWidth="1"/>
    <col min="6420" max="6656" width="9" style="76"/>
    <col min="6657" max="6657" width="5.625" style="76" customWidth="1"/>
    <col min="6658" max="6658" width="10.5" style="76" customWidth="1"/>
    <col min="6659" max="6669" width="5.625" style="76" customWidth="1"/>
    <col min="6670" max="6670" width="7.875" style="76" customWidth="1"/>
    <col min="6671" max="6671" width="3.75" style="76" customWidth="1"/>
    <col min="6672" max="6673" width="9" style="76"/>
    <col min="6674" max="6674" width="16.875" style="76" customWidth="1"/>
    <col min="6675" max="6675" width="18.625" style="76" customWidth="1"/>
    <col min="6676" max="6912" width="9" style="76"/>
    <col min="6913" max="6913" width="5.625" style="76" customWidth="1"/>
    <col min="6914" max="6914" width="10.5" style="76" customWidth="1"/>
    <col min="6915" max="6925" width="5.625" style="76" customWidth="1"/>
    <col min="6926" max="6926" width="7.875" style="76" customWidth="1"/>
    <col min="6927" max="6927" width="3.75" style="76" customWidth="1"/>
    <col min="6928" max="6929" width="9" style="76"/>
    <col min="6930" max="6930" width="16.875" style="76" customWidth="1"/>
    <col min="6931" max="6931" width="18.625" style="76" customWidth="1"/>
    <col min="6932" max="7168" width="9" style="76"/>
    <col min="7169" max="7169" width="5.625" style="76" customWidth="1"/>
    <col min="7170" max="7170" width="10.5" style="76" customWidth="1"/>
    <col min="7171" max="7181" width="5.625" style="76" customWidth="1"/>
    <col min="7182" max="7182" width="7.875" style="76" customWidth="1"/>
    <col min="7183" max="7183" width="3.75" style="76" customWidth="1"/>
    <col min="7184" max="7185" width="9" style="76"/>
    <col min="7186" max="7186" width="16.875" style="76" customWidth="1"/>
    <col min="7187" max="7187" width="18.625" style="76" customWidth="1"/>
    <col min="7188" max="7424" width="9" style="76"/>
    <col min="7425" max="7425" width="5.625" style="76" customWidth="1"/>
    <col min="7426" max="7426" width="10.5" style="76" customWidth="1"/>
    <col min="7427" max="7437" width="5.625" style="76" customWidth="1"/>
    <col min="7438" max="7438" width="7.875" style="76" customWidth="1"/>
    <col min="7439" max="7439" width="3.75" style="76" customWidth="1"/>
    <col min="7440" max="7441" width="9" style="76"/>
    <col min="7442" max="7442" width="16.875" style="76" customWidth="1"/>
    <col min="7443" max="7443" width="18.625" style="76" customWidth="1"/>
    <col min="7444" max="7680" width="9" style="76"/>
    <col min="7681" max="7681" width="5.625" style="76" customWidth="1"/>
    <col min="7682" max="7682" width="10.5" style="76" customWidth="1"/>
    <col min="7683" max="7693" width="5.625" style="76" customWidth="1"/>
    <col min="7694" max="7694" width="7.875" style="76" customWidth="1"/>
    <col min="7695" max="7695" width="3.75" style="76" customWidth="1"/>
    <col min="7696" max="7697" width="9" style="76"/>
    <col min="7698" max="7698" width="16.875" style="76" customWidth="1"/>
    <col min="7699" max="7699" width="18.625" style="76" customWidth="1"/>
    <col min="7700" max="7936" width="9" style="76"/>
    <col min="7937" max="7937" width="5.625" style="76" customWidth="1"/>
    <col min="7938" max="7938" width="10.5" style="76" customWidth="1"/>
    <col min="7939" max="7949" width="5.625" style="76" customWidth="1"/>
    <col min="7950" max="7950" width="7.875" style="76" customWidth="1"/>
    <col min="7951" max="7951" width="3.75" style="76" customWidth="1"/>
    <col min="7952" max="7953" width="9" style="76"/>
    <col min="7954" max="7954" width="16.875" style="76" customWidth="1"/>
    <col min="7955" max="7955" width="18.625" style="76" customWidth="1"/>
    <col min="7956" max="8192" width="9" style="76"/>
    <col min="8193" max="8193" width="5.625" style="76" customWidth="1"/>
    <col min="8194" max="8194" width="10.5" style="76" customWidth="1"/>
    <col min="8195" max="8205" width="5.625" style="76" customWidth="1"/>
    <col min="8206" max="8206" width="7.875" style="76" customWidth="1"/>
    <col min="8207" max="8207" width="3.75" style="76" customWidth="1"/>
    <col min="8208" max="8209" width="9" style="76"/>
    <col min="8210" max="8210" width="16.875" style="76" customWidth="1"/>
    <col min="8211" max="8211" width="18.625" style="76" customWidth="1"/>
    <col min="8212" max="8448" width="9" style="76"/>
    <col min="8449" max="8449" width="5.625" style="76" customWidth="1"/>
    <col min="8450" max="8450" width="10.5" style="76" customWidth="1"/>
    <col min="8451" max="8461" width="5.625" style="76" customWidth="1"/>
    <col min="8462" max="8462" width="7.875" style="76" customWidth="1"/>
    <col min="8463" max="8463" width="3.75" style="76" customWidth="1"/>
    <col min="8464" max="8465" width="9" style="76"/>
    <col min="8466" max="8466" width="16.875" style="76" customWidth="1"/>
    <col min="8467" max="8467" width="18.625" style="76" customWidth="1"/>
    <col min="8468" max="8704" width="9" style="76"/>
    <col min="8705" max="8705" width="5.625" style="76" customWidth="1"/>
    <col min="8706" max="8706" width="10.5" style="76" customWidth="1"/>
    <col min="8707" max="8717" width="5.625" style="76" customWidth="1"/>
    <col min="8718" max="8718" width="7.875" style="76" customWidth="1"/>
    <col min="8719" max="8719" width="3.75" style="76" customWidth="1"/>
    <col min="8720" max="8721" width="9" style="76"/>
    <col min="8722" max="8722" width="16.875" style="76" customWidth="1"/>
    <col min="8723" max="8723" width="18.625" style="76" customWidth="1"/>
    <col min="8724" max="8960" width="9" style="76"/>
    <col min="8961" max="8961" width="5.625" style="76" customWidth="1"/>
    <col min="8962" max="8962" width="10.5" style="76" customWidth="1"/>
    <col min="8963" max="8973" width="5.625" style="76" customWidth="1"/>
    <col min="8974" max="8974" width="7.875" style="76" customWidth="1"/>
    <col min="8975" max="8975" width="3.75" style="76" customWidth="1"/>
    <col min="8976" max="8977" width="9" style="76"/>
    <col min="8978" max="8978" width="16.875" style="76" customWidth="1"/>
    <col min="8979" max="8979" width="18.625" style="76" customWidth="1"/>
    <col min="8980" max="9216" width="9" style="76"/>
    <col min="9217" max="9217" width="5.625" style="76" customWidth="1"/>
    <col min="9218" max="9218" width="10.5" style="76" customWidth="1"/>
    <col min="9219" max="9229" width="5.625" style="76" customWidth="1"/>
    <col min="9230" max="9230" width="7.875" style="76" customWidth="1"/>
    <col min="9231" max="9231" width="3.75" style="76" customWidth="1"/>
    <col min="9232" max="9233" width="9" style="76"/>
    <col min="9234" max="9234" width="16.875" style="76" customWidth="1"/>
    <col min="9235" max="9235" width="18.625" style="76" customWidth="1"/>
    <col min="9236" max="9472" width="9" style="76"/>
    <col min="9473" max="9473" width="5.625" style="76" customWidth="1"/>
    <col min="9474" max="9474" width="10.5" style="76" customWidth="1"/>
    <col min="9475" max="9485" width="5.625" style="76" customWidth="1"/>
    <col min="9486" max="9486" width="7.875" style="76" customWidth="1"/>
    <col min="9487" max="9487" width="3.75" style="76" customWidth="1"/>
    <col min="9488" max="9489" width="9" style="76"/>
    <col min="9490" max="9490" width="16.875" style="76" customWidth="1"/>
    <col min="9491" max="9491" width="18.625" style="76" customWidth="1"/>
    <col min="9492" max="9728" width="9" style="76"/>
    <col min="9729" max="9729" width="5.625" style="76" customWidth="1"/>
    <col min="9730" max="9730" width="10.5" style="76" customWidth="1"/>
    <col min="9731" max="9741" width="5.625" style="76" customWidth="1"/>
    <col min="9742" max="9742" width="7.875" style="76" customWidth="1"/>
    <col min="9743" max="9743" width="3.75" style="76" customWidth="1"/>
    <col min="9744" max="9745" width="9" style="76"/>
    <col min="9746" max="9746" width="16.875" style="76" customWidth="1"/>
    <col min="9747" max="9747" width="18.625" style="76" customWidth="1"/>
    <col min="9748" max="9984" width="9" style="76"/>
    <col min="9985" max="9985" width="5.625" style="76" customWidth="1"/>
    <col min="9986" max="9986" width="10.5" style="76" customWidth="1"/>
    <col min="9987" max="9997" width="5.625" style="76" customWidth="1"/>
    <col min="9998" max="9998" width="7.875" style="76" customWidth="1"/>
    <col min="9999" max="9999" width="3.75" style="76" customWidth="1"/>
    <col min="10000" max="10001" width="9" style="76"/>
    <col min="10002" max="10002" width="16.875" style="76" customWidth="1"/>
    <col min="10003" max="10003" width="18.625" style="76" customWidth="1"/>
    <col min="10004" max="10240" width="9" style="76"/>
    <col min="10241" max="10241" width="5.625" style="76" customWidth="1"/>
    <col min="10242" max="10242" width="10.5" style="76" customWidth="1"/>
    <col min="10243" max="10253" width="5.625" style="76" customWidth="1"/>
    <col min="10254" max="10254" width="7.875" style="76" customWidth="1"/>
    <col min="10255" max="10255" width="3.75" style="76" customWidth="1"/>
    <col min="10256" max="10257" width="9" style="76"/>
    <col min="10258" max="10258" width="16.875" style="76" customWidth="1"/>
    <col min="10259" max="10259" width="18.625" style="76" customWidth="1"/>
    <col min="10260" max="10496" width="9" style="76"/>
    <col min="10497" max="10497" width="5.625" style="76" customWidth="1"/>
    <col min="10498" max="10498" width="10.5" style="76" customWidth="1"/>
    <col min="10499" max="10509" width="5.625" style="76" customWidth="1"/>
    <col min="10510" max="10510" width="7.875" style="76" customWidth="1"/>
    <col min="10511" max="10511" width="3.75" style="76" customWidth="1"/>
    <col min="10512" max="10513" width="9" style="76"/>
    <col min="10514" max="10514" width="16.875" style="76" customWidth="1"/>
    <col min="10515" max="10515" width="18.625" style="76" customWidth="1"/>
    <col min="10516" max="10752" width="9" style="76"/>
    <col min="10753" max="10753" width="5.625" style="76" customWidth="1"/>
    <col min="10754" max="10754" width="10.5" style="76" customWidth="1"/>
    <col min="10755" max="10765" width="5.625" style="76" customWidth="1"/>
    <col min="10766" max="10766" width="7.875" style="76" customWidth="1"/>
    <col min="10767" max="10767" width="3.75" style="76" customWidth="1"/>
    <col min="10768" max="10769" width="9" style="76"/>
    <col min="10770" max="10770" width="16.875" style="76" customWidth="1"/>
    <col min="10771" max="10771" width="18.625" style="76" customWidth="1"/>
    <col min="10772" max="11008" width="9" style="76"/>
    <col min="11009" max="11009" width="5.625" style="76" customWidth="1"/>
    <col min="11010" max="11010" width="10.5" style="76" customWidth="1"/>
    <col min="11011" max="11021" width="5.625" style="76" customWidth="1"/>
    <col min="11022" max="11022" width="7.875" style="76" customWidth="1"/>
    <col min="11023" max="11023" width="3.75" style="76" customWidth="1"/>
    <col min="11024" max="11025" width="9" style="76"/>
    <col min="11026" max="11026" width="16.875" style="76" customWidth="1"/>
    <col min="11027" max="11027" width="18.625" style="76" customWidth="1"/>
    <col min="11028" max="11264" width="9" style="76"/>
    <col min="11265" max="11265" width="5.625" style="76" customWidth="1"/>
    <col min="11266" max="11266" width="10.5" style="76" customWidth="1"/>
    <col min="11267" max="11277" width="5.625" style="76" customWidth="1"/>
    <col min="11278" max="11278" width="7.875" style="76" customWidth="1"/>
    <col min="11279" max="11279" width="3.75" style="76" customWidth="1"/>
    <col min="11280" max="11281" width="9" style="76"/>
    <col min="11282" max="11282" width="16.875" style="76" customWidth="1"/>
    <col min="11283" max="11283" width="18.625" style="76" customWidth="1"/>
    <col min="11284" max="11520" width="9" style="76"/>
    <col min="11521" max="11521" width="5.625" style="76" customWidth="1"/>
    <col min="11522" max="11522" width="10.5" style="76" customWidth="1"/>
    <col min="11523" max="11533" width="5.625" style="76" customWidth="1"/>
    <col min="11534" max="11534" width="7.875" style="76" customWidth="1"/>
    <col min="11535" max="11535" width="3.75" style="76" customWidth="1"/>
    <col min="11536" max="11537" width="9" style="76"/>
    <col min="11538" max="11538" width="16.875" style="76" customWidth="1"/>
    <col min="11539" max="11539" width="18.625" style="76" customWidth="1"/>
    <col min="11540" max="11776" width="9" style="76"/>
    <col min="11777" max="11777" width="5.625" style="76" customWidth="1"/>
    <col min="11778" max="11778" width="10.5" style="76" customWidth="1"/>
    <col min="11779" max="11789" width="5.625" style="76" customWidth="1"/>
    <col min="11790" max="11790" width="7.875" style="76" customWidth="1"/>
    <col min="11791" max="11791" width="3.75" style="76" customWidth="1"/>
    <col min="11792" max="11793" width="9" style="76"/>
    <col min="11794" max="11794" width="16.875" style="76" customWidth="1"/>
    <col min="11795" max="11795" width="18.625" style="76" customWidth="1"/>
    <col min="11796" max="12032" width="9" style="76"/>
    <col min="12033" max="12033" width="5.625" style="76" customWidth="1"/>
    <col min="12034" max="12034" width="10.5" style="76" customWidth="1"/>
    <col min="12035" max="12045" width="5.625" style="76" customWidth="1"/>
    <col min="12046" max="12046" width="7.875" style="76" customWidth="1"/>
    <col min="12047" max="12047" width="3.75" style="76" customWidth="1"/>
    <col min="12048" max="12049" width="9" style="76"/>
    <col min="12050" max="12050" width="16.875" style="76" customWidth="1"/>
    <col min="12051" max="12051" width="18.625" style="76" customWidth="1"/>
    <col min="12052" max="12288" width="9" style="76"/>
    <col min="12289" max="12289" width="5.625" style="76" customWidth="1"/>
    <col min="12290" max="12290" width="10.5" style="76" customWidth="1"/>
    <col min="12291" max="12301" width="5.625" style="76" customWidth="1"/>
    <col min="12302" max="12302" width="7.875" style="76" customWidth="1"/>
    <col min="12303" max="12303" width="3.75" style="76" customWidth="1"/>
    <col min="12304" max="12305" width="9" style="76"/>
    <col min="12306" max="12306" width="16.875" style="76" customWidth="1"/>
    <col min="12307" max="12307" width="18.625" style="76" customWidth="1"/>
    <col min="12308" max="12544" width="9" style="76"/>
    <col min="12545" max="12545" width="5.625" style="76" customWidth="1"/>
    <col min="12546" max="12546" width="10.5" style="76" customWidth="1"/>
    <col min="12547" max="12557" width="5.625" style="76" customWidth="1"/>
    <col min="12558" max="12558" width="7.875" style="76" customWidth="1"/>
    <col min="12559" max="12559" width="3.75" style="76" customWidth="1"/>
    <col min="12560" max="12561" width="9" style="76"/>
    <col min="12562" max="12562" width="16.875" style="76" customWidth="1"/>
    <col min="12563" max="12563" width="18.625" style="76" customWidth="1"/>
    <col min="12564" max="12800" width="9" style="76"/>
    <col min="12801" max="12801" width="5.625" style="76" customWidth="1"/>
    <col min="12802" max="12802" width="10.5" style="76" customWidth="1"/>
    <col min="12803" max="12813" width="5.625" style="76" customWidth="1"/>
    <col min="12814" max="12814" width="7.875" style="76" customWidth="1"/>
    <col min="12815" max="12815" width="3.75" style="76" customWidth="1"/>
    <col min="12816" max="12817" width="9" style="76"/>
    <col min="12818" max="12818" width="16.875" style="76" customWidth="1"/>
    <col min="12819" max="12819" width="18.625" style="76" customWidth="1"/>
    <col min="12820" max="13056" width="9" style="76"/>
    <col min="13057" max="13057" width="5.625" style="76" customWidth="1"/>
    <col min="13058" max="13058" width="10.5" style="76" customWidth="1"/>
    <col min="13059" max="13069" width="5.625" style="76" customWidth="1"/>
    <col min="13070" max="13070" width="7.875" style="76" customWidth="1"/>
    <col min="13071" max="13071" width="3.75" style="76" customWidth="1"/>
    <col min="13072" max="13073" width="9" style="76"/>
    <col min="13074" max="13074" width="16.875" style="76" customWidth="1"/>
    <col min="13075" max="13075" width="18.625" style="76" customWidth="1"/>
    <col min="13076" max="13312" width="9" style="76"/>
    <col min="13313" max="13313" width="5.625" style="76" customWidth="1"/>
    <col min="13314" max="13314" width="10.5" style="76" customWidth="1"/>
    <col min="13315" max="13325" width="5.625" style="76" customWidth="1"/>
    <col min="13326" max="13326" width="7.875" style="76" customWidth="1"/>
    <col min="13327" max="13327" width="3.75" style="76" customWidth="1"/>
    <col min="13328" max="13329" width="9" style="76"/>
    <col min="13330" max="13330" width="16.875" style="76" customWidth="1"/>
    <col min="13331" max="13331" width="18.625" style="76" customWidth="1"/>
    <col min="13332" max="13568" width="9" style="76"/>
    <col min="13569" max="13569" width="5.625" style="76" customWidth="1"/>
    <col min="13570" max="13570" width="10.5" style="76" customWidth="1"/>
    <col min="13571" max="13581" width="5.625" style="76" customWidth="1"/>
    <col min="13582" max="13582" width="7.875" style="76" customWidth="1"/>
    <col min="13583" max="13583" width="3.75" style="76" customWidth="1"/>
    <col min="13584" max="13585" width="9" style="76"/>
    <col min="13586" max="13586" width="16.875" style="76" customWidth="1"/>
    <col min="13587" max="13587" width="18.625" style="76" customWidth="1"/>
    <col min="13588" max="13824" width="9" style="76"/>
    <col min="13825" max="13825" width="5.625" style="76" customWidth="1"/>
    <col min="13826" max="13826" width="10.5" style="76" customWidth="1"/>
    <col min="13827" max="13837" width="5.625" style="76" customWidth="1"/>
    <col min="13838" max="13838" width="7.875" style="76" customWidth="1"/>
    <col min="13839" max="13839" width="3.75" style="76" customWidth="1"/>
    <col min="13840" max="13841" width="9" style="76"/>
    <col min="13842" max="13842" width="16.875" style="76" customWidth="1"/>
    <col min="13843" max="13843" width="18.625" style="76" customWidth="1"/>
    <col min="13844" max="14080" width="9" style="76"/>
    <col min="14081" max="14081" width="5.625" style="76" customWidth="1"/>
    <col min="14082" max="14082" width="10.5" style="76" customWidth="1"/>
    <col min="14083" max="14093" width="5.625" style="76" customWidth="1"/>
    <col min="14094" max="14094" width="7.875" style="76" customWidth="1"/>
    <col min="14095" max="14095" width="3.75" style="76" customWidth="1"/>
    <col min="14096" max="14097" width="9" style="76"/>
    <col min="14098" max="14098" width="16.875" style="76" customWidth="1"/>
    <col min="14099" max="14099" width="18.625" style="76" customWidth="1"/>
    <col min="14100" max="14336" width="9" style="76"/>
    <col min="14337" max="14337" width="5.625" style="76" customWidth="1"/>
    <col min="14338" max="14338" width="10.5" style="76" customWidth="1"/>
    <col min="14339" max="14349" width="5.625" style="76" customWidth="1"/>
    <col min="14350" max="14350" width="7.875" style="76" customWidth="1"/>
    <col min="14351" max="14351" width="3.75" style="76" customWidth="1"/>
    <col min="14352" max="14353" width="9" style="76"/>
    <col min="14354" max="14354" width="16.875" style="76" customWidth="1"/>
    <col min="14355" max="14355" width="18.625" style="76" customWidth="1"/>
    <col min="14356" max="14592" width="9" style="76"/>
    <col min="14593" max="14593" width="5.625" style="76" customWidth="1"/>
    <col min="14594" max="14594" width="10.5" style="76" customWidth="1"/>
    <col min="14595" max="14605" width="5.625" style="76" customWidth="1"/>
    <col min="14606" max="14606" width="7.875" style="76" customWidth="1"/>
    <col min="14607" max="14607" width="3.75" style="76" customWidth="1"/>
    <col min="14608" max="14609" width="9" style="76"/>
    <col min="14610" max="14610" width="16.875" style="76" customWidth="1"/>
    <col min="14611" max="14611" width="18.625" style="76" customWidth="1"/>
    <col min="14612" max="14848" width="9" style="76"/>
    <col min="14849" max="14849" width="5.625" style="76" customWidth="1"/>
    <col min="14850" max="14850" width="10.5" style="76" customWidth="1"/>
    <col min="14851" max="14861" width="5.625" style="76" customWidth="1"/>
    <col min="14862" max="14862" width="7.875" style="76" customWidth="1"/>
    <col min="14863" max="14863" width="3.75" style="76" customWidth="1"/>
    <col min="14864" max="14865" width="9" style="76"/>
    <col min="14866" max="14866" width="16.875" style="76" customWidth="1"/>
    <col min="14867" max="14867" width="18.625" style="76" customWidth="1"/>
    <col min="14868" max="15104" width="9" style="76"/>
    <col min="15105" max="15105" width="5.625" style="76" customWidth="1"/>
    <col min="15106" max="15106" width="10.5" style="76" customWidth="1"/>
    <col min="15107" max="15117" width="5.625" style="76" customWidth="1"/>
    <col min="15118" max="15118" width="7.875" style="76" customWidth="1"/>
    <col min="15119" max="15119" width="3.75" style="76" customWidth="1"/>
    <col min="15120" max="15121" width="9" style="76"/>
    <col min="15122" max="15122" width="16.875" style="76" customWidth="1"/>
    <col min="15123" max="15123" width="18.625" style="76" customWidth="1"/>
    <col min="15124" max="15360" width="9" style="76"/>
    <col min="15361" max="15361" width="5.625" style="76" customWidth="1"/>
    <col min="15362" max="15362" width="10.5" style="76" customWidth="1"/>
    <col min="15363" max="15373" width="5.625" style="76" customWidth="1"/>
    <col min="15374" max="15374" width="7.875" style="76" customWidth="1"/>
    <col min="15375" max="15375" width="3.75" style="76" customWidth="1"/>
    <col min="15376" max="15377" width="9" style="76"/>
    <col min="15378" max="15378" width="16.875" style="76" customWidth="1"/>
    <col min="15379" max="15379" width="18.625" style="76" customWidth="1"/>
    <col min="15380" max="15616" width="9" style="76"/>
    <col min="15617" max="15617" width="5.625" style="76" customWidth="1"/>
    <col min="15618" max="15618" width="10.5" style="76" customWidth="1"/>
    <col min="15619" max="15629" width="5.625" style="76" customWidth="1"/>
    <col min="15630" max="15630" width="7.875" style="76" customWidth="1"/>
    <col min="15631" max="15631" width="3.75" style="76" customWidth="1"/>
    <col min="15632" max="15633" width="9" style="76"/>
    <col min="15634" max="15634" width="16.875" style="76" customWidth="1"/>
    <col min="15635" max="15635" width="18.625" style="76" customWidth="1"/>
    <col min="15636" max="15872" width="9" style="76"/>
    <col min="15873" max="15873" width="5.625" style="76" customWidth="1"/>
    <col min="15874" max="15874" width="10.5" style="76" customWidth="1"/>
    <col min="15875" max="15885" width="5.625" style="76" customWidth="1"/>
    <col min="15886" max="15886" width="7.875" style="76" customWidth="1"/>
    <col min="15887" max="15887" width="3.75" style="76" customWidth="1"/>
    <col min="15888" max="15889" width="9" style="76"/>
    <col min="15890" max="15890" width="16.875" style="76" customWidth="1"/>
    <col min="15891" max="15891" width="18.625" style="76" customWidth="1"/>
    <col min="15892" max="16128" width="9" style="76"/>
    <col min="16129" max="16129" width="5.625" style="76" customWidth="1"/>
    <col min="16130" max="16130" width="10.5" style="76" customWidth="1"/>
    <col min="16131" max="16141" width="5.625" style="76" customWidth="1"/>
    <col min="16142" max="16142" width="7.875" style="76" customWidth="1"/>
    <col min="16143" max="16143" width="3.75" style="76" customWidth="1"/>
    <col min="16144" max="16145" width="9" style="76"/>
    <col min="16146" max="16146" width="16.875" style="76" customWidth="1"/>
    <col min="16147" max="16147" width="18.625" style="76" customWidth="1"/>
    <col min="16148" max="16384" width="9" style="76"/>
  </cols>
  <sheetData>
    <row r="1" spans="2:19">
      <c r="B1" s="359" t="s">
        <v>427</v>
      </c>
      <c r="C1" s="359"/>
      <c r="D1" s="359"/>
      <c r="E1" s="359"/>
      <c r="F1" s="359"/>
      <c r="G1" s="78"/>
      <c r="H1" s="78"/>
      <c r="I1" s="78"/>
      <c r="J1" s="78"/>
    </row>
    <row r="2" spans="2:19">
      <c r="B2" s="120" t="s">
        <v>428</v>
      </c>
      <c r="C2" s="120"/>
      <c r="D2" s="120"/>
      <c r="E2" s="120"/>
      <c r="F2" s="120"/>
      <c r="G2" s="78"/>
      <c r="H2" s="78"/>
      <c r="I2" s="78"/>
      <c r="J2" s="78"/>
      <c r="P2" s="78" t="s">
        <v>708</v>
      </c>
    </row>
    <row r="3" spans="2:19" ht="27" customHeight="1">
      <c r="B3" s="580" t="s">
        <v>429</v>
      </c>
      <c r="C3" s="581"/>
      <c r="D3" s="582"/>
      <c r="E3" s="477" t="s">
        <v>430</v>
      </c>
      <c r="F3" s="479"/>
      <c r="G3" s="478"/>
      <c r="H3" s="477" t="s">
        <v>431</v>
      </c>
      <c r="I3" s="479"/>
      <c r="J3" s="478"/>
      <c r="K3" s="583" t="s">
        <v>432</v>
      </c>
      <c r="L3" s="581"/>
      <c r="M3" s="582"/>
      <c r="N3" s="141"/>
      <c r="O3" s="141"/>
      <c r="P3" s="127" t="s">
        <v>433</v>
      </c>
      <c r="Q3" s="127" t="s">
        <v>217</v>
      </c>
      <c r="R3" s="127" t="s">
        <v>216</v>
      </c>
      <c r="S3" s="127" t="s">
        <v>434</v>
      </c>
    </row>
    <row r="4" spans="2:19" ht="12" customHeight="1">
      <c r="B4" s="545" t="s">
        <v>699</v>
      </c>
      <c r="C4" s="528"/>
      <c r="D4" s="529"/>
      <c r="E4" s="533"/>
      <c r="F4" s="534"/>
      <c r="G4" s="535"/>
      <c r="H4" s="533"/>
      <c r="I4" s="534"/>
      <c r="J4" s="535"/>
      <c r="K4" s="539" t="str">
        <f>IF(H4=0,"",E4/H4)</f>
        <v/>
      </c>
      <c r="L4" s="540"/>
      <c r="M4" s="541"/>
      <c r="P4" s="525"/>
      <c r="Q4" s="525"/>
      <c r="R4" s="526"/>
      <c r="S4" s="526"/>
    </row>
    <row r="5" spans="2:19" ht="12" customHeight="1">
      <c r="B5" s="530"/>
      <c r="C5" s="531"/>
      <c r="D5" s="532"/>
      <c r="E5" s="536"/>
      <c r="F5" s="537"/>
      <c r="G5" s="538"/>
      <c r="H5" s="536"/>
      <c r="I5" s="537"/>
      <c r="J5" s="538"/>
      <c r="K5" s="542"/>
      <c r="L5" s="543"/>
      <c r="M5" s="544"/>
      <c r="P5" s="525"/>
      <c r="Q5" s="525"/>
      <c r="R5" s="526"/>
      <c r="S5" s="526"/>
    </row>
    <row r="6" spans="2:19" ht="12" customHeight="1">
      <c r="B6" s="527" t="s">
        <v>700</v>
      </c>
      <c r="C6" s="528"/>
      <c r="D6" s="529"/>
      <c r="E6" s="533"/>
      <c r="F6" s="534"/>
      <c r="G6" s="535"/>
      <c r="H6" s="533"/>
      <c r="I6" s="534"/>
      <c r="J6" s="535"/>
      <c r="K6" s="539" t="str">
        <f>IF(H6=0,"",E6/H6)</f>
        <v/>
      </c>
      <c r="L6" s="540"/>
      <c r="M6" s="541"/>
      <c r="P6" s="525"/>
      <c r="Q6" s="525"/>
      <c r="R6" s="526"/>
      <c r="S6" s="526"/>
    </row>
    <row r="7" spans="2:19" ht="12" customHeight="1">
      <c r="B7" s="530"/>
      <c r="C7" s="531"/>
      <c r="D7" s="532"/>
      <c r="E7" s="536"/>
      <c r="F7" s="537"/>
      <c r="G7" s="538"/>
      <c r="H7" s="536"/>
      <c r="I7" s="537"/>
      <c r="J7" s="538"/>
      <c r="K7" s="542"/>
      <c r="L7" s="543"/>
      <c r="M7" s="544"/>
      <c r="P7" s="525"/>
      <c r="Q7" s="525"/>
      <c r="R7" s="526"/>
      <c r="S7" s="526"/>
    </row>
    <row r="8" spans="2:19" ht="12" customHeight="1">
      <c r="B8" s="472" t="s">
        <v>701</v>
      </c>
      <c r="C8" s="528"/>
      <c r="D8" s="529"/>
      <c r="E8" s="533"/>
      <c r="F8" s="534"/>
      <c r="G8" s="535"/>
      <c r="H8" s="533"/>
      <c r="I8" s="534"/>
      <c r="J8" s="535"/>
      <c r="K8" s="539" t="str">
        <f>IF(H8=0,"",E8/H8)</f>
        <v/>
      </c>
      <c r="L8" s="540"/>
      <c r="M8" s="541"/>
      <c r="P8" s="578"/>
      <c r="Q8" s="579"/>
      <c r="R8" s="579"/>
      <c r="S8" s="579"/>
    </row>
    <row r="9" spans="2:19" ht="12" customHeight="1">
      <c r="B9" s="530"/>
      <c r="C9" s="531"/>
      <c r="D9" s="532"/>
      <c r="E9" s="536"/>
      <c r="F9" s="537"/>
      <c r="G9" s="538"/>
      <c r="H9" s="536"/>
      <c r="I9" s="537"/>
      <c r="J9" s="538"/>
      <c r="K9" s="542"/>
      <c r="L9" s="543"/>
      <c r="M9" s="544"/>
      <c r="P9" s="578"/>
      <c r="Q9" s="579"/>
      <c r="R9" s="579"/>
      <c r="S9" s="579"/>
    </row>
    <row r="10" spans="2:19" ht="12" customHeight="1">
      <c r="B10" s="527" t="s">
        <v>702</v>
      </c>
      <c r="C10" s="480"/>
      <c r="D10" s="481"/>
      <c r="E10" s="533"/>
      <c r="F10" s="534"/>
      <c r="G10" s="535"/>
      <c r="H10" s="533"/>
      <c r="I10" s="534"/>
      <c r="J10" s="535"/>
      <c r="K10" s="539" t="str">
        <f>IF(H10=0,"",E10/H10)</f>
        <v/>
      </c>
      <c r="L10" s="540"/>
      <c r="M10" s="541"/>
      <c r="P10" s="525"/>
      <c r="Q10" s="525"/>
      <c r="R10" s="526"/>
      <c r="S10" s="526"/>
    </row>
    <row r="11" spans="2:19" ht="12" customHeight="1">
      <c r="B11" s="474"/>
      <c r="C11" s="484"/>
      <c r="D11" s="485"/>
      <c r="E11" s="536"/>
      <c r="F11" s="537"/>
      <c r="G11" s="538"/>
      <c r="H11" s="536"/>
      <c r="I11" s="537"/>
      <c r="J11" s="538"/>
      <c r="K11" s="542"/>
      <c r="L11" s="543"/>
      <c r="M11" s="544"/>
      <c r="P11" s="525"/>
      <c r="Q11" s="525"/>
      <c r="R11" s="526"/>
      <c r="S11" s="526"/>
    </row>
    <row r="12" spans="2:19" ht="12" customHeight="1">
      <c r="B12" s="566" t="s">
        <v>435</v>
      </c>
      <c r="C12" s="567"/>
      <c r="D12" s="567"/>
      <c r="E12" s="567"/>
      <c r="F12" s="567"/>
      <c r="G12" s="568"/>
      <c r="H12" s="472" t="s">
        <v>436</v>
      </c>
      <c r="I12" s="480"/>
      <c r="J12" s="481"/>
      <c r="K12" s="572"/>
      <c r="L12" s="573"/>
      <c r="M12" s="574"/>
      <c r="P12" s="525"/>
      <c r="Q12" s="525"/>
      <c r="R12" s="526"/>
      <c r="S12" s="526"/>
    </row>
    <row r="13" spans="2:19" ht="12" customHeight="1">
      <c r="B13" s="569"/>
      <c r="C13" s="570"/>
      <c r="D13" s="570"/>
      <c r="E13" s="570"/>
      <c r="F13" s="570"/>
      <c r="G13" s="571"/>
      <c r="H13" s="474"/>
      <c r="I13" s="484"/>
      <c r="J13" s="485"/>
      <c r="K13" s="575"/>
      <c r="L13" s="576"/>
      <c r="M13" s="577"/>
      <c r="P13" s="525"/>
      <c r="Q13" s="525"/>
      <c r="R13" s="526"/>
      <c r="S13" s="526"/>
    </row>
    <row r="14" spans="2:19" ht="24" customHeight="1">
      <c r="B14" s="94" t="s">
        <v>437</v>
      </c>
      <c r="P14" s="195"/>
      <c r="Q14" s="195"/>
      <c r="R14" s="125"/>
      <c r="S14" s="125"/>
    </row>
    <row r="15" spans="2:19" ht="18.75" customHeight="1">
      <c r="B15" s="232" t="s">
        <v>438</v>
      </c>
      <c r="P15" s="195"/>
      <c r="Q15" s="195"/>
      <c r="R15" s="125"/>
      <c r="S15" s="125"/>
    </row>
    <row r="16" spans="2:19" ht="24" customHeight="1">
      <c r="P16" s="195"/>
      <c r="Q16" s="195"/>
      <c r="R16" s="125"/>
      <c r="S16" s="125"/>
    </row>
    <row r="17" spans="2:20" ht="24" customHeight="1">
      <c r="B17" s="78" t="s">
        <v>439</v>
      </c>
      <c r="P17" s="195"/>
      <c r="Q17" s="195"/>
      <c r="R17" s="125"/>
      <c r="S17" s="125"/>
    </row>
    <row r="18" spans="2:20" ht="24" customHeight="1">
      <c r="B18" s="559"/>
      <c r="C18" s="477" t="s">
        <v>440</v>
      </c>
      <c r="D18" s="479"/>
      <c r="E18" s="479"/>
      <c r="F18" s="479"/>
      <c r="G18" s="479"/>
      <c r="H18" s="479"/>
      <c r="I18" s="479"/>
      <c r="J18" s="479"/>
      <c r="K18" s="479"/>
      <c r="L18" s="478"/>
      <c r="M18" s="561" t="s">
        <v>441</v>
      </c>
      <c r="N18" s="561" t="s">
        <v>442</v>
      </c>
      <c r="P18" s="195"/>
      <c r="Q18" s="195"/>
      <c r="R18" s="125"/>
      <c r="S18" s="125"/>
      <c r="T18" s="94"/>
    </row>
    <row r="19" spans="2:20" ht="13.5" customHeight="1">
      <c r="B19" s="560"/>
      <c r="C19" s="398" t="s">
        <v>443</v>
      </c>
      <c r="D19" s="399"/>
      <c r="E19" s="142"/>
      <c r="F19" s="399" t="s">
        <v>444</v>
      </c>
      <c r="G19" s="399"/>
      <c r="H19" s="400"/>
      <c r="I19" s="563" t="s">
        <v>445</v>
      </c>
      <c r="J19" s="564"/>
      <c r="K19" s="565"/>
      <c r="L19" s="561" t="s">
        <v>446</v>
      </c>
      <c r="M19" s="562"/>
      <c r="N19" s="562"/>
      <c r="P19" s="525"/>
      <c r="Q19" s="525"/>
      <c r="R19" s="526"/>
      <c r="S19" s="526"/>
    </row>
    <row r="20" spans="2:20" ht="21" customHeight="1">
      <c r="B20" s="560"/>
      <c r="C20" s="229" t="s">
        <v>447</v>
      </c>
      <c r="D20" s="229" t="s">
        <v>448</v>
      </c>
      <c r="E20" s="229" t="s">
        <v>449</v>
      </c>
      <c r="F20" s="229" t="s">
        <v>450</v>
      </c>
      <c r="G20" s="229" t="s">
        <v>451</v>
      </c>
      <c r="H20" s="229" t="s">
        <v>452</v>
      </c>
      <c r="I20" s="229" t="s">
        <v>450</v>
      </c>
      <c r="J20" s="229" t="s">
        <v>451</v>
      </c>
      <c r="K20" s="229" t="s">
        <v>452</v>
      </c>
      <c r="L20" s="562"/>
      <c r="M20" s="562"/>
      <c r="N20" s="562"/>
      <c r="P20" s="525"/>
      <c r="Q20" s="525"/>
      <c r="R20" s="526"/>
      <c r="S20" s="526"/>
    </row>
    <row r="21" spans="2:20" ht="13.5" customHeight="1">
      <c r="B21" s="146" t="s">
        <v>703</v>
      </c>
      <c r="C21" s="144"/>
      <c r="D21" s="144"/>
      <c r="E21" s="144"/>
      <c r="F21" s="144"/>
      <c r="G21" s="144"/>
      <c r="H21" s="144"/>
      <c r="I21" s="144"/>
      <c r="J21" s="144"/>
      <c r="K21" s="144"/>
      <c r="L21" s="145">
        <f>SUM(C21:K21)</f>
        <v>0</v>
      </c>
      <c r="M21" s="144"/>
      <c r="N21" s="145">
        <f>L21+M21</f>
        <v>0</v>
      </c>
      <c r="P21" s="230"/>
      <c r="Q21" s="230"/>
      <c r="R21" s="231"/>
      <c r="S21" s="231"/>
    </row>
    <row r="22" spans="2:20" ht="13.5" customHeight="1" thickBot="1">
      <c r="B22" s="146" t="s">
        <v>704</v>
      </c>
      <c r="C22" s="147"/>
      <c r="D22" s="147"/>
      <c r="E22" s="147"/>
      <c r="F22" s="147"/>
      <c r="G22" s="147"/>
      <c r="H22" s="147"/>
      <c r="I22" s="147"/>
      <c r="J22" s="147"/>
      <c r="K22" s="147"/>
      <c r="L22" s="148">
        <f>SUM(C22:K22)</f>
        <v>0</v>
      </c>
      <c r="M22" s="147"/>
      <c r="N22" s="148">
        <f>L22+M22</f>
        <v>0</v>
      </c>
      <c r="P22" s="525"/>
      <c r="Q22" s="525"/>
      <c r="R22" s="526"/>
      <c r="S22" s="526"/>
    </row>
    <row r="23" spans="2:20" ht="13.5" customHeight="1" thickTop="1">
      <c r="B23" s="149" t="s">
        <v>705</v>
      </c>
      <c r="C23" s="150"/>
      <c r="D23" s="150"/>
      <c r="E23" s="150"/>
      <c r="F23" s="150"/>
      <c r="G23" s="150"/>
      <c r="H23" s="150"/>
      <c r="I23" s="150"/>
      <c r="J23" s="150"/>
      <c r="K23" s="150"/>
      <c r="L23" s="151">
        <f>SUM(C23:K23)</f>
        <v>0</v>
      </c>
      <c r="M23" s="150"/>
      <c r="N23" s="151">
        <f>L23+M23</f>
        <v>0</v>
      </c>
      <c r="P23" s="525"/>
      <c r="Q23" s="525"/>
      <c r="R23" s="526"/>
      <c r="S23" s="526"/>
    </row>
    <row r="24" spans="2:20" ht="13.5" customHeight="1">
      <c r="B24" s="143" t="s">
        <v>706</v>
      </c>
      <c r="C24" s="144"/>
      <c r="D24" s="144"/>
      <c r="E24" s="144"/>
      <c r="F24" s="144"/>
      <c r="G24" s="144"/>
      <c r="H24" s="144"/>
      <c r="I24" s="144"/>
      <c r="J24" s="144"/>
      <c r="K24" s="144"/>
      <c r="L24" s="145">
        <f t="shared" ref="L24:L34" si="0">SUM(C24:K24)</f>
        <v>0</v>
      </c>
      <c r="M24" s="144"/>
      <c r="N24" s="145">
        <f t="shared" ref="N24:N34" si="1">L24+M24</f>
        <v>0</v>
      </c>
      <c r="P24" s="546" t="s">
        <v>453</v>
      </c>
      <c r="Q24" s="547"/>
      <c r="R24" s="547"/>
      <c r="S24" s="548"/>
    </row>
    <row r="25" spans="2:20" ht="13.5" customHeight="1">
      <c r="B25" s="152" t="s">
        <v>454</v>
      </c>
      <c r="C25" s="144"/>
      <c r="D25" s="144"/>
      <c r="E25" s="144"/>
      <c r="F25" s="144"/>
      <c r="G25" s="144"/>
      <c r="H25" s="144"/>
      <c r="I25" s="144"/>
      <c r="J25" s="144"/>
      <c r="K25" s="144"/>
      <c r="L25" s="145">
        <f t="shared" si="0"/>
        <v>0</v>
      </c>
      <c r="M25" s="144"/>
      <c r="N25" s="145">
        <f t="shared" si="1"/>
        <v>0</v>
      </c>
      <c r="P25" s="549"/>
      <c r="Q25" s="550"/>
      <c r="R25" s="550"/>
      <c r="S25" s="551"/>
    </row>
    <row r="26" spans="2:20" ht="13.5" customHeight="1">
      <c r="B26" s="152" t="s">
        <v>455</v>
      </c>
      <c r="C26" s="144"/>
      <c r="D26" s="144"/>
      <c r="E26" s="144"/>
      <c r="F26" s="144"/>
      <c r="G26" s="144"/>
      <c r="H26" s="144"/>
      <c r="I26" s="144"/>
      <c r="J26" s="144"/>
      <c r="K26" s="144"/>
      <c r="L26" s="145">
        <f t="shared" si="0"/>
        <v>0</v>
      </c>
      <c r="M26" s="144"/>
      <c r="N26" s="145">
        <f t="shared" si="1"/>
        <v>0</v>
      </c>
      <c r="P26" s="552" t="s">
        <v>456</v>
      </c>
      <c r="Q26" s="550"/>
      <c r="R26" s="550"/>
      <c r="S26" s="551"/>
    </row>
    <row r="27" spans="2:20" ht="13.5" customHeight="1">
      <c r="B27" s="152" t="s">
        <v>457</v>
      </c>
      <c r="C27" s="144"/>
      <c r="D27" s="144"/>
      <c r="E27" s="144"/>
      <c r="F27" s="144"/>
      <c r="G27" s="144"/>
      <c r="H27" s="144"/>
      <c r="I27" s="144"/>
      <c r="J27" s="144"/>
      <c r="K27" s="144"/>
      <c r="L27" s="145">
        <f t="shared" si="0"/>
        <v>0</v>
      </c>
      <c r="M27" s="144"/>
      <c r="N27" s="145">
        <f t="shared" si="1"/>
        <v>0</v>
      </c>
      <c r="P27" s="549"/>
      <c r="Q27" s="550"/>
      <c r="R27" s="550"/>
      <c r="S27" s="551"/>
    </row>
    <row r="28" spans="2:20" ht="13.5" customHeight="1">
      <c r="B28" s="152" t="s">
        <v>458</v>
      </c>
      <c r="C28" s="144"/>
      <c r="D28" s="144"/>
      <c r="E28" s="144"/>
      <c r="F28" s="144"/>
      <c r="G28" s="144"/>
      <c r="H28" s="144"/>
      <c r="I28" s="144"/>
      <c r="J28" s="144"/>
      <c r="K28" s="144"/>
      <c r="L28" s="145">
        <f t="shared" si="0"/>
        <v>0</v>
      </c>
      <c r="M28" s="144"/>
      <c r="N28" s="145">
        <f t="shared" si="1"/>
        <v>0</v>
      </c>
      <c r="P28" s="553"/>
      <c r="Q28" s="554"/>
      <c r="R28" s="554"/>
      <c r="S28" s="555"/>
    </row>
    <row r="29" spans="2:20" ht="13.5" customHeight="1">
      <c r="B29" s="143" t="s">
        <v>459</v>
      </c>
      <c r="C29" s="144"/>
      <c r="D29" s="144"/>
      <c r="E29" s="144"/>
      <c r="F29" s="144"/>
      <c r="G29" s="144"/>
      <c r="H29" s="144"/>
      <c r="I29" s="144"/>
      <c r="J29" s="144"/>
      <c r="K29" s="144"/>
      <c r="L29" s="145">
        <f t="shared" si="0"/>
        <v>0</v>
      </c>
      <c r="M29" s="144"/>
      <c r="N29" s="145">
        <f t="shared" si="1"/>
        <v>0</v>
      </c>
      <c r="P29" s="556"/>
      <c r="Q29" s="557"/>
      <c r="R29" s="557"/>
      <c r="S29" s="558"/>
    </row>
    <row r="30" spans="2:20" ht="13.5" customHeight="1">
      <c r="B30" s="143" t="s">
        <v>460</v>
      </c>
      <c r="C30" s="144"/>
      <c r="D30" s="144"/>
      <c r="E30" s="144"/>
      <c r="F30" s="144"/>
      <c r="G30" s="144"/>
      <c r="H30" s="144"/>
      <c r="I30" s="144"/>
      <c r="J30" s="144"/>
      <c r="K30" s="144"/>
      <c r="L30" s="145">
        <f t="shared" si="0"/>
        <v>0</v>
      </c>
      <c r="M30" s="144"/>
      <c r="N30" s="145">
        <f t="shared" si="1"/>
        <v>0</v>
      </c>
      <c r="P30" s="94" t="s">
        <v>461</v>
      </c>
    </row>
    <row r="31" spans="2:20" ht="13.5" customHeight="1">
      <c r="B31" s="143" t="s">
        <v>462</v>
      </c>
      <c r="C31" s="144"/>
      <c r="D31" s="144"/>
      <c r="E31" s="144"/>
      <c r="F31" s="144"/>
      <c r="G31" s="144"/>
      <c r="H31" s="144"/>
      <c r="I31" s="144"/>
      <c r="J31" s="144"/>
      <c r="K31" s="144"/>
      <c r="L31" s="145">
        <f t="shared" si="0"/>
        <v>0</v>
      </c>
      <c r="M31" s="144"/>
      <c r="N31" s="145">
        <f t="shared" si="1"/>
        <v>0</v>
      </c>
      <c r="P31" s="78" t="s">
        <v>709</v>
      </c>
    </row>
    <row r="32" spans="2:20" ht="13.5" customHeight="1">
      <c r="B32" s="143" t="s">
        <v>707</v>
      </c>
      <c r="C32" s="144"/>
      <c r="D32" s="144"/>
      <c r="E32" s="144"/>
      <c r="F32" s="144"/>
      <c r="G32" s="144"/>
      <c r="H32" s="144"/>
      <c r="I32" s="144"/>
      <c r="J32" s="144"/>
      <c r="K32" s="144"/>
      <c r="L32" s="145">
        <f t="shared" si="0"/>
        <v>0</v>
      </c>
      <c r="M32" s="144"/>
      <c r="N32" s="145">
        <f t="shared" si="1"/>
        <v>0</v>
      </c>
    </row>
    <row r="33" spans="2:14" ht="13.5" customHeight="1">
      <c r="B33" s="152" t="s">
        <v>463</v>
      </c>
      <c r="C33" s="144"/>
      <c r="D33" s="144"/>
      <c r="E33" s="144"/>
      <c r="F33" s="144"/>
      <c r="G33" s="144"/>
      <c r="H33" s="144"/>
      <c r="I33" s="144"/>
      <c r="J33" s="144"/>
      <c r="K33" s="144"/>
      <c r="L33" s="145">
        <f t="shared" si="0"/>
        <v>0</v>
      </c>
      <c r="M33" s="144"/>
      <c r="N33" s="145">
        <f t="shared" si="1"/>
        <v>0</v>
      </c>
    </row>
    <row r="34" spans="2:14" ht="13.5" customHeight="1">
      <c r="B34" s="152" t="s">
        <v>464</v>
      </c>
      <c r="C34" s="144"/>
      <c r="D34" s="144"/>
      <c r="E34" s="144"/>
      <c r="F34" s="144"/>
      <c r="G34" s="144"/>
      <c r="H34" s="144"/>
      <c r="I34" s="144"/>
      <c r="J34" s="144"/>
      <c r="K34" s="144"/>
      <c r="L34" s="145">
        <f t="shared" si="0"/>
        <v>0</v>
      </c>
      <c r="M34" s="144"/>
      <c r="N34" s="145">
        <f t="shared" si="1"/>
        <v>0</v>
      </c>
    </row>
    <row r="35" spans="2:14" ht="9.75" customHeight="1"/>
    <row r="36" spans="2:14" ht="13.5" customHeight="1">
      <c r="B36" s="81" t="s">
        <v>465</v>
      </c>
    </row>
  </sheetData>
  <mergeCells count="63">
    <mergeCell ref="B1:F1"/>
    <mergeCell ref="B3:D3"/>
    <mergeCell ref="E3:G3"/>
    <mergeCell ref="H3:J3"/>
    <mergeCell ref="K3:M3"/>
    <mergeCell ref="P8:P9"/>
    <mergeCell ref="Q8:Q9"/>
    <mergeCell ref="R8:R9"/>
    <mergeCell ref="S8:S9"/>
    <mergeCell ref="B10:D11"/>
    <mergeCell ref="E10:G11"/>
    <mergeCell ref="H10:J11"/>
    <mergeCell ref="K10:M11"/>
    <mergeCell ref="P10:P11"/>
    <mergeCell ref="Q10:Q11"/>
    <mergeCell ref="B8:D9"/>
    <mergeCell ref="E8:G9"/>
    <mergeCell ref="H8:J9"/>
    <mergeCell ref="K8:M9"/>
    <mergeCell ref="R10:R11"/>
    <mergeCell ref="S10:S11"/>
    <mergeCell ref="R12:R13"/>
    <mergeCell ref="S12:S13"/>
    <mergeCell ref="B18:B20"/>
    <mergeCell ref="C18:L18"/>
    <mergeCell ref="M18:M20"/>
    <mergeCell ref="N18:N20"/>
    <mergeCell ref="C19:D19"/>
    <mergeCell ref="F19:H19"/>
    <mergeCell ref="I19:K19"/>
    <mergeCell ref="L19:L20"/>
    <mergeCell ref="B12:G13"/>
    <mergeCell ref="H12:J13"/>
    <mergeCell ref="K12:M13"/>
    <mergeCell ref="P12:P13"/>
    <mergeCell ref="Q12:Q13"/>
    <mergeCell ref="P24:S25"/>
    <mergeCell ref="P26:S27"/>
    <mergeCell ref="P28:S29"/>
    <mergeCell ref="S22:S23"/>
    <mergeCell ref="P19:P20"/>
    <mergeCell ref="Q19:Q20"/>
    <mergeCell ref="R19:R20"/>
    <mergeCell ref="S19:S20"/>
    <mergeCell ref="P22:P23"/>
    <mergeCell ref="Q22:Q23"/>
    <mergeCell ref="R22:R23"/>
    <mergeCell ref="Q4:Q5"/>
    <mergeCell ref="R4:R5"/>
    <mergeCell ref="S4:S5"/>
    <mergeCell ref="B4:D5"/>
    <mergeCell ref="E4:G5"/>
    <mergeCell ref="H4:J5"/>
    <mergeCell ref="K4:M5"/>
    <mergeCell ref="P4:P5"/>
    <mergeCell ref="Q6:Q7"/>
    <mergeCell ref="R6:R7"/>
    <mergeCell ref="S6:S7"/>
    <mergeCell ref="B6:D7"/>
    <mergeCell ref="E6:G7"/>
    <mergeCell ref="H6:J7"/>
    <mergeCell ref="K6:M7"/>
    <mergeCell ref="P6:P7"/>
  </mergeCells>
  <phoneticPr fontId="7"/>
  <pageMargins left="0.70866141732283472" right="0.70866141732283472" top="0.74803149606299213" bottom="0.74803149606299213" header="0.31496062992125984" footer="0.31496062992125984"/>
  <pageSetup paperSize="9" scale="94" orientation="landscape" r:id="rId1"/>
  <headerFooter differentFirst="1">
    <oddFooter>&amp;C&amp;P</oddFooter>
    <firstFooter>&amp;C&amp;P</first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8"/>
  <sheetViews>
    <sheetView zoomScaleNormal="100" workbookViewId="0">
      <selection activeCell="B2" sqref="B2"/>
    </sheetView>
  </sheetViews>
  <sheetFormatPr defaultRowHeight="13.5"/>
  <cols>
    <col min="1" max="1" width="2.375" style="76" customWidth="1"/>
    <col min="2" max="4" width="9" style="76"/>
    <col min="5" max="5" width="9" style="76" customWidth="1"/>
    <col min="6" max="6" width="15.625" style="76" customWidth="1"/>
    <col min="7" max="7" width="3.625" style="76" customWidth="1"/>
    <col min="8" max="8" width="17.75" style="76" customWidth="1"/>
    <col min="9" max="9" width="63.5" style="76" customWidth="1"/>
    <col min="10" max="255" width="9" style="76"/>
    <col min="256" max="256" width="5.125" style="76" customWidth="1"/>
    <col min="257" max="259" width="9" style="76"/>
    <col min="260" max="260" width="9" style="76" customWidth="1"/>
    <col min="261" max="261" width="15.625" style="76" customWidth="1"/>
    <col min="262" max="262" width="3.625" style="76" customWidth="1"/>
    <col min="263" max="263" width="17.75" style="76" customWidth="1"/>
    <col min="264" max="264" width="56.625" style="76" customWidth="1"/>
    <col min="265" max="511" width="9" style="76"/>
    <col min="512" max="512" width="5.125" style="76" customWidth="1"/>
    <col min="513" max="515" width="9" style="76"/>
    <col min="516" max="516" width="9" style="76" customWidth="1"/>
    <col min="517" max="517" width="15.625" style="76" customWidth="1"/>
    <col min="518" max="518" width="3.625" style="76" customWidth="1"/>
    <col min="519" max="519" width="17.75" style="76" customWidth="1"/>
    <col min="520" max="520" width="56.625" style="76" customWidth="1"/>
    <col min="521" max="767" width="9" style="76"/>
    <col min="768" max="768" width="5.125" style="76" customWidth="1"/>
    <col min="769" max="771" width="9" style="76"/>
    <col min="772" max="772" width="9" style="76" customWidth="1"/>
    <col min="773" max="773" width="15.625" style="76" customWidth="1"/>
    <col min="774" max="774" width="3.625" style="76" customWidth="1"/>
    <col min="775" max="775" width="17.75" style="76" customWidth="1"/>
    <col min="776" max="776" width="56.625" style="76" customWidth="1"/>
    <col min="777" max="1023" width="9" style="76"/>
    <col min="1024" max="1024" width="5.125" style="76" customWidth="1"/>
    <col min="1025" max="1027" width="9" style="76"/>
    <col min="1028" max="1028" width="9" style="76" customWidth="1"/>
    <col min="1029" max="1029" width="15.625" style="76" customWidth="1"/>
    <col min="1030" max="1030" width="3.625" style="76" customWidth="1"/>
    <col min="1031" max="1031" width="17.75" style="76" customWidth="1"/>
    <col min="1032" max="1032" width="56.625" style="76" customWidth="1"/>
    <col min="1033" max="1279" width="9" style="76"/>
    <col min="1280" max="1280" width="5.125" style="76" customWidth="1"/>
    <col min="1281" max="1283" width="9" style="76"/>
    <col min="1284" max="1284" width="9" style="76" customWidth="1"/>
    <col min="1285" max="1285" width="15.625" style="76" customWidth="1"/>
    <col min="1286" max="1286" width="3.625" style="76" customWidth="1"/>
    <col min="1287" max="1287" width="17.75" style="76" customWidth="1"/>
    <col min="1288" max="1288" width="56.625" style="76" customWidth="1"/>
    <col min="1289" max="1535" width="9" style="76"/>
    <col min="1536" max="1536" width="5.125" style="76" customWidth="1"/>
    <col min="1537" max="1539" width="9" style="76"/>
    <col min="1540" max="1540" width="9" style="76" customWidth="1"/>
    <col min="1541" max="1541" width="15.625" style="76" customWidth="1"/>
    <col min="1542" max="1542" width="3.625" style="76" customWidth="1"/>
    <col min="1543" max="1543" width="17.75" style="76" customWidth="1"/>
    <col min="1544" max="1544" width="56.625" style="76" customWidth="1"/>
    <col min="1545" max="1791" width="9" style="76"/>
    <col min="1792" max="1792" width="5.125" style="76" customWidth="1"/>
    <col min="1793" max="1795" width="9" style="76"/>
    <col min="1796" max="1796" width="9" style="76" customWidth="1"/>
    <col min="1797" max="1797" width="15.625" style="76" customWidth="1"/>
    <col min="1798" max="1798" width="3.625" style="76" customWidth="1"/>
    <col min="1799" max="1799" width="17.75" style="76" customWidth="1"/>
    <col min="1800" max="1800" width="56.625" style="76" customWidth="1"/>
    <col min="1801" max="2047" width="9" style="76"/>
    <col min="2048" max="2048" width="5.125" style="76" customWidth="1"/>
    <col min="2049" max="2051" width="9" style="76"/>
    <col min="2052" max="2052" width="9" style="76" customWidth="1"/>
    <col min="2053" max="2053" width="15.625" style="76" customWidth="1"/>
    <col min="2054" max="2054" width="3.625" style="76" customWidth="1"/>
    <col min="2055" max="2055" width="17.75" style="76" customWidth="1"/>
    <col min="2056" max="2056" width="56.625" style="76" customWidth="1"/>
    <col min="2057" max="2303" width="9" style="76"/>
    <col min="2304" max="2304" width="5.125" style="76" customWidth="1"/>
    <col min="2305" max="2307" width="9" style="76"/>
    <col min="2308" max="2308" width="9" style="76" customWidth="1"/>
    <col min="2309" max="2309" width="15.625" style="76" customWidth="1"/>
    <col min="2310" max="2310" width="3.625" style="76" customWidth="1"/>
    <col min="2311" max="2311" width="17.75" style="76" customWidth="1"/>
    <col min="2312" max="2312" width="56.625" style="76" customWidth="1"/>
    <col min="2313" max="2559" width="9" style="76"/>
    <col min="2560" max="2560" width="5.125" style="76" customWidth="1"/>
    <col min="2561" max="2563" width="9" style="76"/>
    <col min="2564" max="2564" width="9" style="76" customWidth="1"/>
    <col min="2565" max="2565" width="15.625" style="76" customWidth="1"/>
    <col min="2566" max="2566" width="3.625" style="76" customWidth="1"/>
    <col min="2567" max="2567" width="17.75" style="76" customWidth="1"/>
    <col min="2568" max="2568" width="56.625" style="76" customWidth="1"/>
    <col min="2569" max="2815" width="9" style="76"/>
    <col min="2816" max="2816" width="5.125" style="76" customWidth="1"/>
    <col min="2817" max="2819" width="9" style="76"/>
    <col min="2820" max="2820" width="9" style="76" customWidth="1"/>
    <col min="2821" max="2821" width="15.625" style="76" customWidth="1"/>
    <col min="2822" max="2822" width="3.625" style="76" customWidth="1"/>
    <col min="2823" max="2823" width="17.75" style="76" customWidth="1"/>
    <col min="2824" max="2824" width="56.625" style="76" customWidth="1"/>
    <col min="2825" max="3071" width="9" style="76"/>
    <col min="3072" max="3072" width="5.125" style="76" customWidth="1"/>
    <col min="3073" max="3075" width="9" style="76"/>
    <col min="3076" max="3076" width="9" style="76" customWidth="1"/>
    <col min="3077" max="3077" width="15.625" style="76" customWidth="1"/>
    <col min="3078" max="3078" width="3.625" style="76" customWidth="1"/>
    <col min="3079" max="3079" width="17.75" style="76" customWidth="1"/>
    <col min="3080" max="3080" width="56.625" style="76" customWidth="1"/>
    <col min="3081" max="3327" width="9" style="76"/>
    <col min="3328" max="3328" width="5.125" style="76" customWidth="1"/>
    <col min="3329" max="3331" width="9" style="76"/>
    <col min="3332" max="3332" width="9" style="76" customWidth="1"/>
    <col min="3333" max="3333" width="15.625" style="76" customWidth="1"/>
    <col min="3334" max="3334" width="3.625" style="76" customWidth="1"/>
    <col min="3335" max="3335" width="17.75" style="76" customWidth="1"/>
    <col min="3336" max="3336" width="56.625" style="76" customWidth="1"/>
    <col min="3337" max="3583" width="9" style="76"/>
    <col min="3584" max="3584" width="5.125" style="76" customWidth="1"/>
    <col min="3585" max="3587" width="9" style="76"/>
    <col min="3588" max="3588" width="9" style="76" customWidth="1"/>
    <col min="3589" max="3589" width="15.625" style="76" customWidth="1"/>
    <col min="3590" max="3590" width="3.625" style="76" customWidth="1"/>
    <col min="3591" max="3591" width="17.75" style="76" customWidth="1"/>
    <col min="3592" max="3592" width="56.625" style="76" customWidth="1"/>
    <col min="3593" max="3839" width="9" style="76"/>
    <col min="3840" max="3840" width="5.125" style="76" customWidth="1"/>
    <col min="3841" max="3843" width="9" style="76"/>
    <col min="3844" max="3844" width="9" style="76" customWidth="1"/>
    <col min="3845" max="3845" width="15.625" style="76" customWidth="1"/>
    <col min="3846" max="3846" width="3.625" style="76" customWidth="1"/>
    <col min="3847" max="3847" width="17.75" style="76" customWidth="1"/>
    <col min="3848" max="3848" width="56.625" style="76" customWidth="1"/>
    <col min="3849" max="4095" width="9" style="76"/>
    <col min="4096" max="4096" width="5.125" style="76" customWidth="1"/>
    <col min="4097" max="4099" width="9" style="76"/>
    <col min="4100" max="4100" width="9" style="76" customWidth="1"/>
    <col min="4101" max="4101" width="15.625" style="76" customWidth="1"/>
    <col min="4102" max="4102" width="3.625" style="76" customWidth="1"/>
    <col min="4103" max="4103" width="17.75" style="76" customWidth="1"/>
    <col min="4104" max="4104" width="56.625" style="76" customWidth="1"/>
    <col min="4105" max="4351" width="9" style="76"/>
    <col min="4352" max="4352" width="5.125" style="76" customWidth="1"/>
    <col min="4353" max="4355" width="9" style="76"/>
    <col min="4356" max="4356" width="9" style="76" customWidth="1"/>
    <col min="4357" max="4357" width="15.625" style="76" customWidth="1"/>
    <col min="4358" max="4358" width="3.625" style="76" customWidth="1"/>
    <col min="4359" max="4359" width="17.75" style="76" customWidth="1"/>
    <col min="4360" max="4360" width="56.625" style="76" customWidth="1"/>
    <col min="4361" max="4607" width="9" style="76"/>
    <col min="4608" max="4608" width="5.125" style="76" customWidth="1"/>
    <col min="4609" max="4611" width="9" style="76"/>
    <col min="4612" max="4612" width="9" style="76" customWidth="1"/>
    <col min="4613" max="4613" width="15.625" style="76" customWidth="1"/>
    <col min="4614" max="4614" width="3.625" style="76" customWidth="1"/>
    <col min="4615" max="4615" width="17.75" style="76" customWidth="1"/>
    <col min="4616" max="4616" width="56.625" style="76" customWidth="1"/>
    <col min="4617" max="4863" width="9" style="76"/>
    <col min="4864" max="4864" width="5.125" style="76" customWidth="1"/>
    <col min="4865" max="4867" width="9" style="76"/>
    <col min="4868" max="4868" width="9" style="76" customWidth="1"/>
    <col min="4869" max="4869" width="15.625" style="76" customWidth="1"/>
    <col min="4870" max="4870" width="3.625" style="76" customWidth="1"/>
    <col min="4871" max="4871" width="17.75" style="76" customWidth="1"/>
    <col min="4872" max="4872" width="56.625" style="76" customWidth="1"/>
    <col min="4873" max="5119" width="9" style="76"/>
    <col min="5120" max="5120" width="5.125" style="76" customWidth="1"/>
    <col min="5121" max="5123" width="9" style="76"/>
    <col min="5124" max="5124" width="9" style="76" customWidth="1"/>
    <col min="5125" max="5125" width="15.625" style="76" customWidth="1"/>
    <col min="5126" max="5126" width="3.625" style="76" customWidth="1"/>
    <col min="5127" max="5127" width="17.75" style="76" customWidth="1"/>
    <col min="5128" max="5128" width="56.625" style="76" customWidth="1"/>
    <col min="5129" max="5375" width="9" style="76"/>
    <col min="5376" max="5376" width="5.125" style="76" customWidth="1"/>
    <col min="5377" max="5379" width="9" style="76"/>
    <col min="5380" max="5380" width="9" style="76" customWidth="1"/>
    <col min="5381" max="5381" width="15.625" style="76" customWidth="1"/>
    <col min="5382" max="5382" width="3.625" style="76" customWidth="1"/>
    <col min="5383" max="5383" width="17.75" style="76" customWidth="1"/>
    <col min="5384" max="5384" width="56.625" style="76" customWidth="1"/>
    <col min="5385" max="5631" width="9" style="76"/>
    <col min="5632" max="5632" width="5.125" style="76" customWidth="1"/>
    <col min="5633" max="5635" width="9" style="76"/>
    <col min="5636" max="5636" width="9" style="76" customWidth="1"/>
    <col min="5637" max="5637" width="15.625" style="76" customWidth="1"/>
    <col min="5638" max="5638" width="3.625" style="76" customWidth="1"/>
    <col min="5639" max="5639" width="17.75" style="76" customWidth="1"/>
    <col min="5640" max="5640" width="56.625" style="76" customWidth="1"/>
    <col min="5641" max="5887" width="9" style="76"/>
    <col min="5888" max="5888" width="5.125" style="76" customWidth="1"/>
    <col min="5889" max="5891" width="9" style="76"/>
    <col min="5892" max="5892" width="9" style="76" customWidth="1"/>
    <col min="5893" max="5893" width="15.625" style="76" customWidth="1"/>
    <col min="5894" max="5894" width="3.625" style="76" customWidth="1"/>
    <col min="5895" max="5895" width="17.75" style="76" customWidth="1"/>
    <col min="5896" max="5896" width="56.625" style="76" customWidth="1"/>
    <col min="5897" max="6143" width="9" style="76"/>
    <col min="6144" max="6144" width="5.125" style="76" customWidth="1"/>
    <col min="6145" max="6147" width="9" style="76"/>
    <col min="6148" max="6148" width="9" style="76" customWidth="1"/>
    <col min="6149" max="6149" width="15.625" style="76" customWidth="1"/>
    <col min="6150" max="6150" width="3.625" style="76" customWidth="1"/>
    <col min="6151" max="6151" width="17.75" style="76" customWidth="1"/>
    <col min="6152" max="6152" width="56.625" style="76" customWidth="1"/>
    <col min="6153" max="6399" width="9" style="76"/>
    <col min="6400" max="6400" width="5.125" style="76" customWidth="1"/>
    <col min="6401" max="6403" width="9" style="76"/>
    <col min="6404" max="6404" width="9" style="76" customWidth="1"/>
    <col min="6405" max="6405" width="15.625" style="76" customWidth="1"/>
    <col min="6406" max="6406" width="3.625" style="76" customWidth="1"/>
    <col min="6407" max="6407" width="17.75" style="76" customWidth="1"/>
    <col min="6408" max="6408" width="56.625" style="76" customWidth="1"/>
    <col min="6409" max="6655" width="9" style="76"/>
    <col min="6656" max="6656" width="5.125" style="76" customWidth="1"/>
    <col min="6657" max="6659" width="9" style="76"/>
    <col min="6660" max="6660" width="9" style="76" customWidth="1"/>
    <col min="6661" max="6661" width="15.625" style="76" customWidth="1"/>
    <col min="6662" max="6662" width="3.625" style="76" customWidth="1"/>
    <col min="6663" max="6663" width="17.75" style="76" customWidth="1"/>
    <col min="6664" max="6664" width="56.625" style="76" customWidth="1"/>
    <col min="6665" max="6911" width="9" style="76"/>
    <col min="6912" max="6912" width="5.125" style="76" customWidth="1"/>
    <col min="6913" max="6915" width="9" style="76"/>
    <col min="6916" max="6916" width="9" style="76" customWidth="1"/>
    <col min="6917" max="6917" width="15.625" style="76" customWidth="1"/>
    <col min="6918" max="6918" width="3.625" style="76" customWidth="1"/>
    <col min="6919" max="6919" width="17.75" style="76" customWidth="1"/>
    <col min="6920" max="6920" width="56.625" style="76" customWidth="1"/>
    <col min="6921" max="7167" width="9" style="76"/>
    <col min="7168" max="7168" width="5.125" style="76" customWidth="1"/>
    <col min="7169" max="7171" width="9" style="76"/>
    <col min="7172" max="7172" width="9" style="76" customWidth="1"/>
    <col min="7173" max="7173" width="15.625" style="76" customWidth="1"/>
    <col min="7174" max="7174" width="3.625" style="76" customWidth="1"/>
    <col min="7175" max="7175" width="17.75" style="76" customWidth="1"/>
    <col min="7176" max="7176" width="56.625" style="76" customWidth="1"/>
    <col min="7177" max="7423" width="9" style="76"/>
    <col min="7424" max="7424" width="5.125" style="76" customWidth="1"/>
    <col min="7425" max="7427" width="9" style="76"/>
    <col min="7428" max="7428" width="9" style="76" customWidth="1"/>
    <col min="7429" max="7429" width="15.625" style="76" customWidth="1"/>
    <col min="7430" max="7430" width="3.625" style="76" customWidth="1"/>
    <col min="7431" max="7431" width="17.75" style="76" customWidth="1"/>
    <col min="7432" max="7432" width="56.625" style="76" customWidth="1"/>
    <col min="7433" max="7679" width="9" style="76"/>
    <col min="7680" max="7680" width="5.125" style="76" customWidth="1"/>
    <col min="7681" max="7683" width="9" style="76"/>
    <col min="7684" max="7684" width="9" style="76" customWidth="1"/>
    <col min="7685" max="7685" width="15.625" style="76" customWidth="1"/>
    <col min="7686" max="7686" width="3.625" style="76" customWidth="1"/>
    <col min="7687" max="7687" width="17.75" style="76" customWidth="1"/>
    <col min="7688" max="7688" width="56.625" style="76" customWidth="1"/>
    <col min="7689" max="7935" width="9" style="76"/>
    <col min="7936" max="7936" width="5.125" style="76" customWidth="1"/>
    <col min="7937" max="7939" width="9" style="76"/>
    <col min="7940" max="7940" width="9" style="76" customWidth="1"/>
    <col min="7941" max="7941" width="15.625" style="76" customWidth="1"/>
    <col min="7942" max="7942" width="3.625" style="76" customWidth="1"/>
    <col min="7943" max="7943" width="17.75" style="76" customWidth="1"/>
    <col min="7944" max="7944" width="56.625" style="76" customWidth="1"/>
    <col min="7945" max="8191" width="9" style="76"/>
    <col min="8192" max="8192" width="5.125" style="76" customWidth="1"/>
    <col min="8193" max="8195" width="9" style="76"/>
    <col min="8196" max="8196" width="9" style="76" customWidth="1"/>
    <col min="8197" max="8197" width="15.625" style="76" customWidth="1"/>
    <col min="8198" max="8198" width="3.625" style="76" customWidth="1"/>
    <col min="8199" max="8199" width="17.75" style="76" customWidth="1"/>
    <col min="8200" max="8200" width="56.625" style="76" customWidth="1"/>
    <col min="8201" max="8447" width="9" style="76"/>
    <col min="8448" max="8448" width="5.125" style="76" customWidth="1"/>
    <col min="8449" max="8451" width="9" style="76"/>
    <col min="8452" max="8452" width="9" style="76" customWidth="1"/>
    <col min="8453" max="8453" width="15.625" style="76" customWidth="1"/>
    <col min="8454" max="8454" width="3.625" style="76" customWidth="1"/>
    <col min="8455" max="8455" width="17.75" style="76" customWidth="1"/>
    <col min="8456" max="8456" width="56.625" style="76" customWidth="1"/>
    <col min="8457" max="8703" width="9" style="76"/>
    <col min="8704" max="8704" width="5.125" style="76" customWidth="1"/>
    <col min="8705" max="8707" width="9" style="76"/>
    <col min="8708" max="8708" width="9" style="76" customWidth="1"/>
    <col min="8709" max="8709" width="15.625" style="76" customWidth="1"/>
    <col min="8710" max="8710" width="3.625" style="76" customWidth="1"/>
    <col min="8711" max="8711" width="17.75" style="76" customWidth="1"/>
    <col min="8712" max="8712" width="56.625" style="76" customWidth="1"/>
    <col min="8713" max="8959" width="9" style="76"/>
    <col min="8960" max="8960" width="5.125" style="76" customWidth="1"/>
    <col min="8961" max="8963" width="9" style="76"/>
    <col min="8964" max="8964" width="9" style="76" customWidth="1"/>
    <col min="8965" max="8965" width="15.625" style="76" customWidth="1"/>
    <col min="8966" max="8966" width="3.625" style="76" customWidth="1"/>
    <col min="8967" max="8967" width="17.75" style="76" customWidth="1"/>
    <col min="8968" max="8968" width="56.625" style="76" customWidth="1"/>
    <col min="8969" max="9215" width="9" style="76"/>
    <col min="9216" max="9216" width="5.125" style="76" customWidth="1"/>
    <col min="9217" max="9219" width="9" style="76"/>
    <col min="9220" max="9220" width="9" style="76" customWidth="1"/>
    <col min="9221" max="9221" width="15.625" style="76" customWidth="1"/>
    <col min="9222" max="9222" width="3.625" style="76" customWidth="1"/>
    <col min="9223" max="9223" width="17.75" style="76" customWidth="1"/>
    <col min="9224" max="9224" width="56.625" style="76" customWidth="1"/>
    <col min="9225" max="9471" width="9" style="76"/>
    <col min="9472" max="9472" width="5.125" style="76" customWidth="1"/>
    <col min="9473" max="9475" width="9" style="76"/>
    <col min="9476" max="9476" width="9" style="76" customWidth="1"/>
    <col min="9477" max="9477" width="15.625" style="76" customWidth="1"/>
    <col min="9478" max="9478" width="3.625" style="76" customWidth="1"/>
    <col min="9479" max="9479" width="17.75" style="76" customWidth="1"/>
    <col min="9480" max="9480" width="56.625" style="76" customWidth="1"/>
    <col min="9481" max="9727" width="9" style="76"/>
    <col min="9728" max="9728" width="5.125" style="76" customWidth="1"/>
    <col min="9729" max="9731" width="9" style="76"/>
    <col min="9732" max="9732" width="9" style="76" customWidth="1"/>
    <col min="9733" max="9733" width="15.625" style="76" customWidth="1"/>
    <col min="9734" max="9734" width="3.625" style="76" customWidth="1"/>
    <col min="9735" max="9735" width="17.75" style="76" customWidth="1"/>
    <col min="9736" max="9736" width="56.625" style="76" customWidth="1"/>
    <col min="9737" max="9983" width="9" style="76"/>
    <col min="9984" max="9984" width="5.125" style="76" customWidth="1"/>
    <col min="9985" max="9987" width="9" style="76"/>
    <col min="9988" max="9988" width="9" style="76" customWidth="1"/>
    <col min="9989" max="9989" width="15.625" style="76" customWidth="1"/>
    <col min="9990" max="9990" width="3.625" style="76" customWidth="1"/>
    <col min="9991" max="9991" width="17.75" style="76" customWidth="1"/>
    <col min="9992" max="9992" width="56.625" style="76" customWidth="1"/>
    <col min="9993" max="10239" width="9" style="76"/>
    <col min="10240" max="10240" width="5.125" style="76" customWidth="1"/>
    <col min="10241" max="10243" width="9" style="76"/>
    <col min="10244" max="10244" width="9" style="76" customWidth="1"/>
    <col min="10245" max="10245" width="15.625" style="76" customWidth="1"/>
    <col min="10246" max="10246" width="3.625" style="76" customWidth="1"/>
    <col min="10247" max="10247" width="17.75" style="76" customWidth="1"/>
    <col min="10248" max="10248" width="56.625" style="76" customWidth="1"/>
    <col min="10249" max="10495" width="9" style="76"/>
    <col min="10496" max="10496" width="5.125" style="76" customWidth="1"/>
    <col min="10497" max="10499" width="9" style="76"/>
    <col min="10500" max="10500" width="9" style="76" customWidth="1"/>
    <col min="10501" max="10501" width="15.625" style="76" customWidth="1"/>
    <col min="10502" max="10502" width="3.625" style="76" customWidth="1"/>
    <col min="10503" max="10503" width="17.75" style="76" customWidth="1"/>
    <col min="10504" max="10504" width="56.625" style="76" customWidth="1"/>
    <col min="10505" max="10751" width="9" style="76"/>
    <col min="10752" max="10752" width="5.125" style="76" customWidth="1"/>
    <col min="10753" max="10755" width="9" style="76"/>
    <col min="10756" max="10756" width="9" style="76" customWidth="1"/>
    <col min="10757" max="10757" width="15.625" style="76" customWidth="1"/>
    <col min="10758" max="10758" width="3.625" style="76" customWidth="1"/>
    <col min="10759" max="10759" width="17.75" style="76" customWidth="1"/>
    <col min="10760" max="10760" width="56.625" style="76" customWidth="1"/>
    <col min="10761" max="11007" width="9" style="76"/>
    <col min="11008" max="11008" width="5.125" style="76" customWidth="1"/>
    <col min="11009" max="11011" width="9" style="76"/>
    <col min="11012" max="11012" width="9" style="76" customWidth="1"/>
    <col min="11013" max="11013" width="15.625" style="76" customWidth="1"/>
    <col min="11014" max="11014" width="3.625" style="76" customWidth="1"/>
    <col min="11015" max="11015" width="17.75" style="76" customWidth="1"/>
    <col min="11016" max="11016" width="56.625" style="76" customWidth="1"/>
    <col min="11017" max="11263" width="9" style="76"/>
    <col min="11264" max="11264" width="5.125" style="76" customWidth="1"/>
    <col min="11265" max="11267" width="9" style="76"/>
    <col min="11268" max="11268" width="9" style="76" customWidth="1"/>
    <col min="11269" max="11269" width="15.625" style="76" customWidth="1"/>
    <col min="11270" max="11270" width="3.625" style="76" customWidth="1"/>
    <col min="11271" max="11271" width="17.75" style="76" customWidth="1"/>
    <col min="11272" max="11272" width="56.625" style="76" customWidth="1"/>
    <col min="11273" max="11519" width="9" style="76"/>
    <col min="11520" max="11520" width="5.125" style="76" customWidth="1"/>
    <col min="11521" max="11523" width="9" style="76"/>
    <col min="11524" max="11524" width="9" style="76" customWidth="1"/>
    <col min="11525" max="11525" width="15.625" style="76" customWidth="1"/>
    <col min="11526" max="11526" width="3.625" style="76" customWidth="1"/>
    <col min="11527" max="11527" width="17.75" style="76" customWidth="1"/>
    <col min="11528" max="11528" width="56.625" style="76" customWidth="1"/>
    <col min="11529" max="11775" width="9" style="76"/>
    <col min="11776" max="11776" width="5.125" style="76" customWidth="1"/>
    <col min="11777" max="11779" width="9" style="76"/>
    <col min="11780" max="11780" width="9" style="76" customWidth="1"/>
    <col min="11781" max="11781" width="15.625" style="76" customWidth="1"/>
    <col min="11782" max="11782" width="3.625" style="76" customWidth="1"/>
    <col min="11783" max="11783" width="17.75" style="76" customWidth="1"/>
    <col min="11784" max="11784" width="56.625" style="76" customWidth="1"/>
    <col min="11785" max="12031" width="9" style="76"/>
    <col min="12032" max="12032" width="5.125" style="76" customWidth="1"/>
    <col min="12033" max="12035" width="9" style="76"/>
    <col min="12036" max="12036" width="9" style="76" customWidth="1"/>
    <col min="12037" max="12037" width="15.625" style="76" customWidth="1"/>
    <col min="12038" max="12038" width="3.625" style="76" customWidth="1"/>
    <col min="12039" max="12039" width="17.75" style="76" customWidth="1"/>
    <col min="12040" max="12040" width="56.625" style="76" customWidth="1"/>
    <col min="12041" max="12287" width="9" style="76"/>
    <col min="12288" max="12288" width="5.125" style="76" customWidth="1"/>
    <col min="12289" max="12291" width="9" style="76"/>
    <col min="12292" max="12292" width="9" style="76" customWidth="1"/>
    <col min="12293" max="12293" width="15.625" style="76" customWidth="1"/>
    <col min="12294" max="12294" width="3.625" style="76" customWidth="1"/>
    <col min="12295" max="12295" width="17.75" style="76" customWidth="1"/>
    <col min="12296" max="12296" width="56.625" style="76" customWidth="1"/>
    <col min="12297" max="12543" width="9" style="76"/>
    <col min="12544" max="12544" width="5.125" style="76" customWidth="1"/>
    <col min="12545" max="12547" width="9" style="76"/>
    <col min="12548" max="12548" width="9" style="76" customWidth="1"/>
    <col min="12549" max="12549" width="15.625" style="76" customWidth="1"/>
    <col min="12550" max="12550" width="3.625" style="76" customWidth="1"/>
    <col min="12551" max="12551" width="17.75" style="76" customWidth="1"/>
    <col min="12552" max="12552" width="56.625" style="76" customWidth="1"/>
    <col min="12553" max="12799" width="9" style="76"/>
    <col min="12800" max="12800" width="5.125" style="76" customWidth="1"/>
    <col min="12801" max="12803" width="9" style="76"/>
    <col min="12804" max="12804" width="9" style="76" customWidth="1"/>
    <col min="12805" max="12805" width="15.625" style="76" customWidth="1"/>
    <col min="12806" max="12806" width="3.625" style="76" customWidth="1"/>
    <col min="12807" max="12807" width="17.75" style="76" customWidth="1"/>
    <col min="12808" max="12808" width="56.625" style="76" customWidth="1"/>
    <col min="12809" max="13055" width="9" style="76"/>
    <col min="13056" max="13056" width="5.125" style="76" customWidth="1"/>
    <col min="13057" max="13059" width="9" style="76"/>
    <col min="13060" max="13060" width="9" style="76" customWidth="1"/>
    <col min="13061" max="13061" width="15.625" style="76" customWidth="1"/>
    <col min="13062" max="13062" width="3.625" style="76" customWidth="1"/>
    <col min="13063" max="13063" width="17.75" style="76" customWidth="1"/>
    <col min="13064" max="13064" width="56.625" style="76" customWidth="1"/>
    <col min="13065" max="13311" width="9" style="76"/>
    <col min="13312" max="13312" width="5.125" style="76" customWidth="1"/>
    <col min="13313" max="13315" width="9" style="76"/>
    <col min="13316" max="13316" width="9" style="76" customWidth="1"/>
    <col min="13317" max="13317" width="15.625" style="76" customWidth="1"/>
    <col min="13318" max="13318" width="3.625" style="76" customWidth="1"/>
    <col min="13319" max="13319" width="17.75" style="76" customWidth="1"/>
    <col min="13320" max="13320" width="56.625" style="76" customWidth="1"/>
    <col min="13321" max="13567" width="9" style="76"/>
    <col min="13568" max="13568" width="5.125" style="76" customWidth="1"/>
    <col min="13569" max="13571" width="9" style="76"/>
    <col min="13572" max="13572" width="9" style="76" customWidth="1"/>
    <col min="13573" max="13573" width="15.625" style="76" customWidth="1"/>
    <col min="13574" max="13574" width="3.625" style="76" customWidth="1"/>
    <col min="13575" max="13575" width="17.75" style="76" customWidth="1"/>
    <col min="13576" max="13576" width="56.625" style="76" customWidth="1"/>
    <col min="13577" max="13823" width="9" style="76"/>
    <col min="13824" max="13824" width="5.125" style="76" customWidth="1"/>
    <col min="13825" max="13827" width="9" style="76"/>
    <col min="13828" max="13828" width="9" style="76" customWidth="1"/>
    <col min="13829" max="13829" width="15.625" style="76" customWidth="1"/>
    <col min="13830" max="13830" width="3.625" style="76" customWidth="1"/>
    <col min="13831" max="13831" width="17.75" style="76" customWidth="1"/>
    <col min="13832" max="13832" width="56.625" style="76" customWidth="1"/>
    <col min="13833" max="14079" width="9" style="76"/>
    <col min="14080" max="14080" width="5.125" style="76" customWidth="1"/>
    <col min="14081" max="14083" width="9" style="76"/>
    <col min="14084" max="14084" width="9" style="76" customWidth="1"/>
    <col min="14085" max="14085" width="15.625" style="76" customWidth="1"/>
    <col min="14086" max="14086" width="3.625" style="76" customWidth="1"/>
    <col min="14087" max="14087" width="17.75" style="76" customWidth="1"/>
    <col min="14088" max="14088" width="56.625" style="76" customWidth="1"/>
    <col min="14089" max="14335" width="9" style="76"/>
    <col min="14336" max="14336" width="5.125" style="76" customWidth="1"/>
    <col min="14337" max="14339" width="9" style="76"/>
    <col min="14340" max="14340" width="9" style="76" customWidth="1"/>
    <col min="14341" max="14341" width="15.625" style="76" customWidth="1"/>
    <col min="14342" max="14342" width="3.625" style="76" customWidth="1"/>
    <col min="14343" max="14343" width="17.75" style="76" customWidth="1"/>
    <col min="14344" max="14344" width="56.625" style="76" customWidth="1"/>
    <col min="14345" max="14591" width="9" style="76"/>
    <col min="14592" max="14592" width="5.125" style="76" customWidth="1"/>
    <col min="14593" max="14595" width="9" style="76"/>
    <col min="14596" max="14596" width="9" style="76" customWidth="1"/>
    <col min="14597" max="14597" width="15.625" style="76" customWidth="1"/>
    <col min="14598" max="14598" width="3.625" style="76" customWidth="1"/>
    <col min="14599" max="14599" width="17.75" style="76" customWidth="1"/>
    <col min="14600" max="14600" width="56.625" style="76" customWidth="1"/>
    <col min="14601" max="14847" width="9" style="76"/>
    <col min="14848" max="14848" width="5.125" style="76" customWidth="1"/>
    <col min="14849" max="14851" width="9" style="76"/>
    <col min="14852" max="14852" width="9" style="76" customWidth="1"/>
    <col min="14853" max="14853" width="15.625" style="76" customWidth="1"/>
    <col min="14854" max="14854" width="3.625" style="76" customWidth="1"/>
    <col min="14855" max="14855" width="17.75" style="76" customWidth="1"/>
    <col min="14856" max="14856" width="56.625" style="76" customWidth="1"/>
    <col min="14857" max="15103" width="9" style="76"/>
    <col min="15104" max="15104" width="5.125" style="76" customWidth="1"/>
    <col min="15105" max="15107" width="9" style="76"/>
    <col min="15108" max="15108" width="9" style="76" customWidth="1"/>
    <col min="15109" max="15109" width="15.625" style="76" customWidth="1"/>
    <col min="15110" max="15110" width="3.625" style="76" customWidth="1"/>
    <col min="15111" max="15111" width="17.75" style="76" customWidth="1"/>
    <col min="15112" max="15112" width="56.625" style="76" customWidth="1"/>
    <col min="15113" max="15359" width="9" style="76"/>
    <col min="15360" max="15360" width="5.125" style="76" customWidth="1"/>
    <col min="15361" max="15363" width="9" style="76"/>
    <col min="15364" max="15364" width="9" style="76" customWidth="1"/>
    <col min="15365" max="15365" width="15.625" style="76" customWidth="1"/>
    <col min="15366" max="15366" width="3.625" style="76" customWidth="1"/>
    <col min="15367" max="15367" width="17.75" style="76" customWidth="1"/>
    <col min="15368" max="15368" width="56.625" style="76" customWidth="1"/>
    <col min="15369" max="15615" width="9" style="76"/>
    <col min="15616" max="15616" width="5.125" style="76" customWidth="1"/>
    <col min="15617" max="15619" width="9" style="76"/>
    <col min="15620" max="15620" width="9" style="76" customWidth="1"/>
    <col min="15621" max="15621" width="15.625" style="76" customWidth="1"/>
    <col min="15622" max="15622" width="3.625" style="76" customWidth="1"/>
    <col min="15623" max="15623" width="17.75" style="76" customWidth="1"/>
    <col min="15624" max="15624" width="56.625" style="76" customWidth="1"/>
    <col min="15625" max="15871" width="9" style="76"/>
    <col min="15872" max="15872" width="5.125" style="76" customWidth="1"/>
    <col min="15873" max="15875" width="9" style="76"/>
    <col min="15876" max="15876" width="9" style="76" customWidth="1"/>
    <col min="15877" max="15877" width="15.625" style="76" customWidth="1"/>
    <col min="15878" max="15878" width="3.625" style="76" customWidth="1"/>
    <col min="15879" max="15879" width="17.75" style="76" customWidth="1"/>
    <col min="15880" max="15880" width="56.625" style="76" customWidth="1"/>
    <col min="15881" max="16127" width="9" style="76"/>
    <col min="16128" max="16128" width="5.125" style="76" customWidth="1"/>
    <col min="16129" max="16131" width="9" style="76"/>
    <col min="16132" max="16132" width="9" style="76" customWidth="1"/>
    <col min="16133" max="16133" width="15.625" style="76" customWidth="1"/>
    <col min="16134" max="16134" width="3.625" style="76" customWidth="1"/>
    <col min="16135" max="16135" width="17.75" style="76" customWidth="1"/>
    <col min="16136" max="16136" width="56.625" style="76" customWidth="1"/>
    <col min="16137" max="16384" width="9" style="76"/>
  </cols>
  <sheetData>
    <row r="1" spans="2:9">
      <c r="B1" s="93" t="s">
        <v>466</v>
      </c>
    </row>
    <row r="2" spans="2:9">
      <c r="B2" s="94" t="s">
        <v>710</v>
      </c>
      <c r="H2" s="79" t="s">
        <v>467</v>
      </c>
    </row>
    <row r="3" spans="2:9">
      <c r="B3" s="592"/>
      <c r="C3" s="475" t="s">
        <v>217</v>
      </c>
      <c r="D3" s="475" t="s">
        <v>218</v>
      </c>
      <c r="E3" s="475" t="s">
        <v>219</v>
      </c>
      <c r="F3" s="475" t="s">
        <v>220</v>
      </c>
      <c r="H3" s="127" t="s">
        <v>468</v>
      </c>
      <c r="I3" s="95" t="s">
        <v>469</v>
      </c>
    </row>
    <row r="4" spans="2:9" ht="13.5" customHeight="1">
      <c r="B4" s="593"/>
      <c r="C4" s="476"/>
      <c r="D4" s="476"/>
      <c r="E4" s="476"/>
      <c r="F4" s="476"/>
      <c r="H4" s="584" t="s">
        <v>470</v>
      </c>
      <c r="I4" s="516"/>
    </row>
    <row r="5" spans="2:9" ht="13.5" customHeight="1">
      <c r="B5" s="475" t="s">
        <v>471</v>
      </c>
      <c r="C5" s="559"/>
      <c r="D5" s="559"/>
      <c r="E5" s="559"/>
      <c r="F5" s="559"/>
      <c r="H5" s="579"/>
      <c r="I5" s="591"/>
    </row>
    <row r="6" spans="2:9" ht="13.5" customHeight="1">
      <c r="B6" s="476"/>
      <c r="C6" s="589"/>
      <c r="D6" s="589"/>
      <c r="E6" s="589"/>
      <c r="F6" s="589"/>
      <c r="H6" s="585"/>
      <c r="I6" s="517"/>
    </row>
    <row r="7" spans="2:9" ht="13.5" customHeight="1">
      <c r="B7" s="475" t="s">
        <v>472</v>
      </c>
      <c r="C7" s="559"/>
      <c r="D7" s="559"/>
      <c r="E7" s="559"/>
      <c r="F7" s="559"/>
      <c r="H7" s="397" t="s">
        <v>473</v>
      </c>
      <c r="I7" s="123" t="s">
        <v>474</v>
      </c>
    </row>
    <row r="8" spans="2:9" ht="13.5" customHeight="1">
      <c r="B8" s="476"/>
      <c r="C8" s="589"/>
      <c r="D8" s="589"/>
      <c r="E8" s="589"/>
      <c r="F8" s="589"/>
      <c r="H8" s="397"/>
      <c r="I8" s="124" t="s">
        <v>475</v>
      </c>
    </row>
    <row r="9" spans="2:9" ht="13.5" customHeight="1">
      <c r="B9" s="475" t="s">
        <v>476</v>
      </c>
      <c r="C9" s="559"/>
      <c r="D9" s="559"/>
      <c r="E9" s="559"/>
      <c r="F9" s="559"/>
      <c r="H9" s="397" t="s">
        <v>477</v>
      </c>
      <c r="I9" s="586" t="s">
        <v>412</v>
      </c>
    </row>
    <row r="10" spans="2:9" ht="13.5" customHeight="1">
      <c r="B10" s="476"/>
      <c r="C10" s="589"/>
      <c r="D10" s="589"/>
      <c r="E10" s="589"/>
      <c r="F10" s="589"/>
      <c r="H10" s="397"/>
      <c r="I10" s="588"/>
    </row>
    <row r="11" spans="2:9" ht="13.5" customHeight="1">
      <c r="B11" s="475" t="s">
        <v>478</v>
      </c>
      <c r="C11" s="559"/>
      <c r="D11" s="559"/>
      <c r="E11" s="559"/>
      <c r="F11" s="559"/>
      <c r="H11" s="397" t="s">
        <v>479</v>
      </c>
      <c r="I11" s="586"/>
    </row>
    <row r="12" spans="2:9" ht="18" customHeight="1">
      <c r="B12" s="476"/>
      <c r="C12" s="589"/>
      <c r="D12" s="589"/>
      <c r="E12" s="589"/>
      <c r="F12" s="589"/>
      <c r="H12" s="397"/>
      <c r="I12" s="588"/>
    </row>
    <row r="13" spans="2:9" ht="13.5" customHeight="1">
      <c r="B13" s="475" t="s">
        <v>480</v>
      </c>
      <c r="C13" s="559"/>
      <c r="D13" s="559"/>
      <c r="E13" s="559"/>
      <c r="F13" s="559"/>
      <c r="H13" s="397" t="s">
        <v>481</v>
      </c>
      <c r="I13" s="586"/>
    </row>
    <row r="14" spans="2:9" ht="13.5" customHeight="1">
      <c r="B14" s="476"/>
      <c r="C14" s="589"/>
      <c r="D14" s="589"/>
      <c r="E14" s="589"/>
      <c r="F14" s="589"/>
      <c r="H14" s="397"/>
      <c r="I14" s="588"/>
    </row>
    <row r="15" spans="2:9" ht="13.5" customHeight="1">
      <c r="B15" s="475" t="s">
        <v>482</v>
      </c>
      <c r="C15" s="559"/>
      <c r="D15" s="559"/>
      <c r="E15" s="559"/>
      <c r="F15" s="559"/>
      <c r="H15" s="397" t="s">
        <v>483</v>
      </c>
      <c r="I15" s="123" t="s">
        <v>484</v>
      </c>
    </row>
    <row r="16" spans="2:9">
      <c r="B16" s="476"/>
      <c r="C16" s="589"/>
      <c r="D16" s="589"/>
      <c r="E16" s="589"/>
      <c r="F16" s="589"/>
      <c r="H16" s="397"/>
      <c r="I16" s="124" t="s">
        <v>485</v>
      </c>
    </row>
    <row r="17" spans="2:9">
      <c r="B17" s="475" t="s">
        <v>486</v>
      </c>
      <c r="C17" s="559"/>
      <c r="D17" s="559"/>
      <c r="E17" s="559"/>
      <c r="F17" s="559"/>
      <c r="H17" s="584" t="s">
        <v>487</v>
      </c>
      <c r="I17" s="586"/>
    </row>
    <row r="18" spans="2:9">
      <c r="B18" s="476"/>
      <c r="C18" s="589"/>
      <c r="D18" s="589"/>
      <c r="E18" s="589"/>
      <c r="F18" s="589"/>
      <c r="H18" s="585"/>
      <c r="I18" s="588"/>
    </row>
    <row r="19" spans="2:9">
      <c r="B19" s="475" t="s">
        <v>488</v>
      </c>
      <c r="C19" s="559"/>
      <c r="D19" s="559"/>
      <c r="E19" s="559"/>
      <c r="F19" s="559"/>
      <c r="H19" s="584" t="s">
        <v>489</v>
      </c>
      <c r="I19" s="125" t="s">
        <v>490</v>
      </c>
    </row>
    <row r="20" spans="2:9">
      <c r="B20" s="476"/>
      <c r="C20" s="589"/>
      <c r="D20" s="589"/>
      <c r="E20" s="589"/>
      <c r="F20" s="589"/>
      <c r="H20" s="579"/>
      <c r="I20" s="125" t="s">
        <v>491</v>
      </c>
    </row>
    <row r="21" spans="2:9" ht="18" customHeight="1">
      <c r="B21" s="475" t="s">
        <v>492</v>
      </c>
      <c r="C21" s="559"/>
      <c r="D21" s="559"/>
      <c r="E21" s="559"/>
      <c r="F21" s="559"/>
      <c r="H21" s="585"/>
      <c r="I21" s="125" t="s">
        <v>493</v>
      </c>
    </row>
    <row r="22" spans="2:9" ht="18" customHeight="1">
      <c r="B22" s="476"/>
      <c r="C22" s="589"/>
      <c r="D22" s="589"/>
      <c r="E22" s="589"/>
      <c r="F22" s="589"/>
      <c r="H22" s="566" t="s">
        <v>494</v>
      </c>
      <c r="I22" s="123" t="s">
        <v>495</v>
      </c>
    </row>
    <row r="23" spans="2:9" ht="18" customHeight="1">
      <c r="B23" s="475" t="s">
        <v>496</v>
      </c>
      <c r="C23" s="559"/>
      <c r="D23" s="559"/>
      <c r="E23" s="559"/>
      <c r="F23" s="559"/>
      <c r="H23" s="590"/>
      <c r="I23" s="125" t="s">
        <v>497</v>
      </c>
    </row>
    <row r="24" spans="2:9">
      <c r="B24" s="476"/>
      <c r="C24" s="589"/>
      <c r="D24" s="589"/>
      <c r="E24" s="589"/>
      <c r="F24" s="589"/>
      <c r="H24" s="569"/>
      <c r="I24" s="125"/>
    </row>
    <row r="25" spans="2:9">
      <c r="B25" s="475" t="s">
        <v>498</v>
      </c>
      <c r="C25" s="559"/>
      <c r="D25" s="559"/>
      <c r="E25" s="559"/>
      <c r="F25" s="559"/>
      <c r="H25" s="566" t="s">
        <v>499</v>
      </c>
      <c r="I25" s="586"/>
    </row>
    <row r="26" spans="2:9" ht="13.5" customHeight="1">
      <c r="B26" s="476"/>
      <c r="C26" s="589"/>
      <c r="D26" s="589"/>
      <c r="E26" s="589"/>
      <c r="F26" s="589"/>
      <c r="H26" s="590"/>
      <c r="I26" s="587"/>
    </row>
    <row r="27" spans="2:9">
      <c r="B27" s="475" t="s">
        <v>500</v>
      </c>
      <c r="C27" s="559"/>
      <c r="D27" s="559"/>
      <c r="E27" s="559"/>
      <c r="F27" s="559"/>
      <c r="H27" s="590"/>
      <c r="I27" s="587"/>
    </row>
    <row r="28" spans="2:9">
      <c r="B28" s="476"/>
      <c r="C28" s="589"/>
      <c r="D28" s="589"/>
      <c r="E28" s="589"/>
      <c r="F28" s="589"/>
      <c r="H28" s="590"/>
      <c r="I28" s="588"/>
    </row>
    <row r="29" spans="2:9">
      <c r="B29" s="90"/>
      <c r="C29" s="96"/>
      <c r="D29" s="97"/>
      <c r="E29" s="97"/>
      <c r="F29" s="97"/>
      <c r="H29" s="566" t="s">
        <v>501</v>
      </c>
      <c r="I29" s="125" t="s">
        <v>502</v>
      </c>
    </row>
    <row r="30" spans="2:9">
      <c r="H30" s="590"/>
      <c r="I30" s="125" t="s">
        <v>503</v>
      </c>
    </row>
    <row r="31" spans="2:9">
      <c r="B31" s="98" t="s">
        <v>504</v>
      </c>
      <c r="H31" s="569"/>
      <c r="I31" s="124"/>
    </row>
    <row r="32" spans="2:9">
      <c r="H32" s="584" t="s">
        <v>505</v>
      </c>
      <c r="I32" s="586"/>
    </row>
    <row r="33" spans="8:9">
      <c r="H33" s="585"/>
      <c r="I33" s="588"/>
    </row>
    <row r="34" spans="8:9">
      <c r="H34" s="584" t="s">
        <v>506</v>
      </c>
      <c r="I34" s="123" t="s">
        <v>507</v>
      </c>
    </row>
    <row r="35" spans="8:9">
      <c r="H35" s="585"/>
      <c r="I35" s="124" t="s">
        <v>508</v>
      </c>
    </row>
    <row r="36" spans="8:9">
      <c r="H36" s="584" t="s">
        <v>509</v>
      </c>
      <c r="I36" s="123" t="s">
        <v>510</v>
      </c>
    </row>
    <row r="37" spans="8:9">
      <c r="H37" s="585"/>
      <c r="I37" s="124" t="s">
        <v>511</v>
      </c>
    </row>
    <row r="38" spans="8:9">
      <c r="H38" s="93" t="s">
        <v>512</v>
      </c>
    </row>
  </sheetData>
  <mergeCells count="86">
    <mergeCell ref="H7:H8"/>
    <mergeCell ref="I4:I6"/>
    <mergeCell ref="B5:B6"/>
    <mergeCell ref="C5:C6"/>
    <mergeCell ref="D5:D6"/>
    <mergeCell ref="E5:E6"/>
    <mergeCell ref="F5:F6"/>
    <mergeCell ref="B3:B4"/>
    <mergeCell ref="C3:C4"/>
    <mergeCell ref="D3:D4"/>
    <mergeCell ref="E3:E4"/>
    <mergeCell ref="F3:F4"/>
    <mergeCell ref="H4:H6"/>
    <mergeCell ref="B7:B8"/>
    <mergeCell ref="C7:C8"/>
    <mergeCell ref="D7:D8"/>
    <mergeCell ref="E7:E8"/>
    <mergeCell ref="F7:F8"/>
    <mergeCell ref="I9:I10"/>
    <mergeCell ref="B11:B12"/>
    <mergeCell ref="C11:C12"/>
    <mergeCell ref="D11:D12"/>
    <mergeCell ref="E11:E12"/>
    <mergeCell ref="F11:F12"/>
    <mergeCell ref="H11:H12"/>
    <mergeCell ref="I11:I12"/>
    <mergeCell ref="B9:B10"/>
    <mergeCell ref="C9:C10"/>
    <mergeCell ref="D9:D10"/>
    <mergeCell ref="E9:E10"/>
    <mergeCell ref="F9:F10"/>
    <mergeCell ref="H9:H10"/>
    <mergeCell ref="I13:I14"/>
    <mergeCell ref="B15:B16"/>
    <mergeCell ref="C15:C16"/>
    <mergeCell ref="D15:D16"/>
    <mergeCell ref="E15:E16"/>
    <mergeCell ref="F15:F16"/>
    <mergeCell ref="H15:H16"/>
    <mergeCell ref="B13:B14"/>
    <mergeCell ref="C13:C14"/>
    <mergeCell ref="D13:D14"/>
    <mergeCell ref="E13:E14"/>
    <mergeCell ref="F13:F14"/>
    <mergeCell ref="H13:H14"/>
    <mergeCell ref="I17:I18"/>
    <mergeCell ref="B19:B20"/>
    <mergeCell ref="C19:C20"/>
    <mergeCell ref="D19:D20"/>
    <mergeCell ref="E19:E20"/>
    <mergeCell ref="F19:F20"/>
    <mergeCell ref="H19:H21"/>
    <mergeCell ref="B21:B22"/>
    <mergeCell ref="C21:C22"/>
    <mergeCell ref="D21:D22"/>
    <mergeCell ref="B17:B18"/>
    <mergeCell ref="C17:C18"/>
    <mergeCell ref="D17:D18"/>
    <mergeCell ref="E17:E18"/>
    <mergeCell ref="F17:F18"/>
    <mergeCell ref="H17:H18"/>
    <mergeCell ref="I32:I33"/>
    <mergeCell ref="E21:E22"/>
    <mergeCell ref="F21:F22"/>
    <mergeCell ref="H22:H24"/>
    <mergeCell ref="B23:B24"/>
    <mergeCell ref="C23:C24"/>
    <mergeCell ref="D23:D24"/>
    <mergeCell ref="E23:E24"/>
    <mergeCell ref="F23:F24"/>
    <mergeCell ref="H34:H35"/>
    <mergeCell ref="H36:H37"/>
    <mergeCell ref="I25:I28"/>
    <mergeCell ref="B27:B28"/>
    <mergeCell ref="C27:C28"/>
    <mergeCell ref="D27:D28"/>
    <mergeCell ref="E27:E28"/>
    <mergeCell ref="F27:F28"/>
    <mergeCell ref="B25:B26"/>
    <mergeCell ref="C25:C26"/>
    <mergeCell ref="D25:D26"/>
    <mergeCell ref="E25:E26"/>
    <mergeCell ref="F25:F26"/>
    <mergeCell ref="H25:H28"/>
    <mergeCell ref="H29:H31"/>
    <mergeCell ref="H32:H33"/>
  </mergeCells>
  <phoneticPr fontId="7"/>
  <pageMargins left="0.70866141732283472" right="0.70866141732283472" top="0.74803149606299213" bottom="0.74803149606299213" header="0.31496062992125984" footer="0.31496062992125984"/>
  <pageSetup paperSize="9" scale="92" orientation="landscape" r:id="rId1"/>
  <headerFooter differentFirst="1">
    <oddFooter>&amp;C&amp;P</oddFooter>
    <firstFooter>&amp;C&amp;P</first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H25"/>
  <sheetViews>
    <sheetView zoomScaleNormal="100" workbookViewId="0">
      <selection activeCell="F12" sqref="F12:H12"/>
    </sheetView>
  </sheetViews>
  <sheetFormatPr defaultRowHeight="18" customHeight="1"/>
  <cols>
    <col min="1" max="2" width="4.125" style="78" customWidth="1"/>
    <col min="3" max="3" width="18.625" style="78" customWidth="1"/>
    <col min="4" max="4" width="20.875" style="78" customWidth="1"/>
    <col min="5" max="5" width="18.625" style="78" customWidth="1"/>
    <col min="6" max="6" width="20.875" style="78" customWidth="1"/>
    <col min="7" max="7" width="18.625" style="78" customWidth="1"/>
    <col min="8" max="8" width="20.875" style="78" customWidth="1"/>
    <col min="9" max="256" width="9" style="78"/>
    <col min="257" max="258" width="4.125" style="78" customWidth="1"/>
    <col min="259" max="259" width="18.625" style="78" customWidth="1"/>
    <col min="260" max="260" width="20.875" style="78" customWidth="1"/>
    <col min="261" max="261" width="18.625" style="78" customWidth="1"/>
    <col min="262" max="262" width="20.875" style="78" customWidth="1"/>
    <col min="263" max="263" width="18.625" style="78" customWidth="1"/>
    <col min="264" max="264" width="20.875" style="78" customWidth="1"/>
    <col min="265" max="512" width="9" style="78"/>
    <col min="513" max="514" width="4.125" style="78" customWidth="1"/>
    <col min="515" max="515" width="18.625" style="78" customWidth="1"/>
    <col min="516" max="516" width="20.875" style="78" customWidth="1"/>
    <col min="517" max="517" width="18.625" style="78" customWidth="1"/>
    <col min="518" max="518" width="20.875" style="78" customWidth="1"/>
    <col min="519" max="519" width="18.625" style="78" customWidth="1"/>
    <col min="520" max="520" width="20.875" style="78" customWidth="1"/>
    <col min="521" max="768" width="9" style="78"/>
    <col min="769" max="770" width="4.125" style="78" customWidth="1"/>
    <col min="771" max="771" width="18.625" style="78" customWidth="1"/>
    <col min="772" max="772" width="20.875" style="78" customWidth="1"/>
    <col min="773" max="773" width="18.625" style="78" customWidth="1"/>
    <col min="774" max="774" width="20.875" style="78" customWidth="1"/>
    <col min="775" max="775" width="18.625" style="78" customWidth="1"/>
    <col min="776" max="776" width="20.875" style="78" customWidth="1"/>
    <col min="777" max="1024" width="9" style="78"/>
    <col min="1025" max="1026" width="4.125" style="78" customWidth="1"/>
    <col min="1027" max="1027" width="18.625" style="78" customWidth="1"/>
    <col min="1028" max="1028" width="20.875" style="78" customWidth="1"/>
    <col min="1029" max="1029" width="18.625" style="78" customWidth="1"/>
    <col min="1030" max="1030" width="20.875" style="78" customWidth="1"/>
    <col min="1031" max="1031" width="18.625" style="78" customWidth="1"/>
    <col min="1032" max="1032" width="20.875" style="78" customWidth="1"/>
    <col min="1033" max="1280" width="9" style="78"/>
    <col min="1281" max="1282" width="4.125" style="78" customWidth="1"/>
    <col min="1283" max="1283" width="18.625" style="78" customWidth="1"/>
    <col min="1284" max="1284" width="20.875" style="78" customWidth="1"/>
    <col min="1285" max="1285" width="18.625" style="78" customWidth="1"/>
    <col min="1286" max="1286" width="20.875" style="78" customWidth="1"/>
    <col min="1287" max="1287" width="18.625" style="78" customWidth="1"/>
    <col min="1288" max="1288" width="20.875" style="78" customWidth="1"/>
    <col min="1289" max="1536" width="9" style="78"/>
    <col min="1537" max="1538" width="4.125" style="78" customWidth="1"/>
    <col min="1539" max="1539" width="18.625" style="78" customWidth="1"/>
    <col min="1540" max="1540" width="20.875" style="78" customWidth="1"/>
    <col min="1541" max="1541" width="18.625" style="78" customWidth="1"/>
    <col min="1542" max="1542" width="20.875" style="78" customWidth="1"/>
    <col min="1543" max="1543" width="18.625" style="78" customWidth="1"/>
    <col min="1544" max="1544" width="20.875" style="78" customWidth="1"/>
    <col min="1545" max="1792" width="9" style="78"/>
    <col min="1793" max="1794" width="4.125" style="78" customWidth="1"/>
    <col min="1795" max="1795" width="18.625" style="78" customWidth="1"/>
    <col min="1796" max="1796" width="20.875" style="78" customWidth="1"/>
    <col min="1797" max="1797" width="18.625" style="78" customWidth="1"/>
    <col min="1798" max="1798" width="20.875" style="78" customWidth="1"/>
    <col min="1799" max="1799" width="18.625" style="78" customWidth="1"/>
    <col min="1800" max="1800" width="20.875" style="78" customWidth="1"/>
    <col min="1801" max="2048" width="9" style="78"/>
    <col min="2049" max="2050" width="4.125" style="78" customWidth="1"/>
    <col min="2051" max="2051" width="18.625" style="78" customWidth="1"/>
    <col min="2052" max="2052" width="20.875" style="78" customWidth="1"/>
    <col min="2053" max="2053" width="18.625" style="78" customWidth="1"/>
    <col min="2054" max="2054" width="20.875" style="78" customWidth="1"/>
    <col min="2055" max="2055" width="18.625" style="78" customWidth="1"/>
    <col min="2056" max="2056" width="20.875" style="78" customWidth="1"/>
    <col min="2057" max="2304" width="9" style="78"/>
    <col min="2305" max="2306" width="4.125" style="78" customWidth="1"/>
    <col min="2307" max="2307" width="18.625" style="78" customWidth="1"/>
    <col min="2308" max="2308" width="20.875" style="78" customWidth="1"/>
    <col min="2309" max="2309" width="18.625" style="78" customWidth="1"/>
    <col min="2310" max="2310" width="20.875" style="78" customWidth="1"/>
    <col min="2311" max="2311" width="18.625" style="78" customWidth="1"/>
    <col min="2312" max="2312" width="20.875" style="78" customWidth="1"/>
    <col min="2313" max="2560" width="9" style="78"/>
    <col min="2561" max="2562" width="4.125" style="78" customWidth="1"/>
    <col min="2563" max="2563" width="18.625" style="78" customWidth="1"/>
    <col min="2564" max="2564" width="20.875" style="78" customWidth="1"/>
    <col min="2565" max="2565" width="18.625" style="78" customWidth="1"/>
    <col min="2566" max="2566" width="20.875" style="78" customWidth="1"/>
    <col min="2567" max="2567" width="18.625" style="78" customWidth="1"/>
    <col min="2568" max="2568" width="20.875" style="78" customWidth="1"/>
    <col min="2569" max="2816" width="9" style="78"/>
    <col min="2817" max="2818" width="4.125" style="78" customWidth="1"/>
    <col min="2819" max="2819" width="18.625" style="78" customWidth="1"/>
    <col min="2820" max="2820" width="20.875" style="78" customWidth="1"/>
    <col min="2821" max="2821" width="18.625" style="78" customWidth="1"/>
    <col min="2822" max="2822" width="20.875" style="78" customWidth="1"/>
    <col min="2823" max="2823" width="18.625" style="78" customWidth="1"/>
    <col min="2824" max="2824" width="20.875" style="78" customWidth="1"/>
    <col min="2825" max="3072" width="9" style="78"/>
    <col min="3073" max="3074" width="4.125" style="78" customWidth="1"/>
    <col min="3075" max="3075" width="18.625" style="78" customWidth="1"/>
    <col min="3076" max="3076" width="20.875" style="78" customWidth="1"/>
    <col min="3077" max="3077" width="18.625" style="78" customWidth="1"/>
    <col min="3078" max="3078" width="20.875" style="78" customWidth="1"/>
    <col min="3079" max="3079" width="18.625" style="78" customWidth="1"/>
    <col min="3080" max="3080" width="20.875" style="78" customWidth="1"/>
    <col min="3081" max="3328" width="9" style="78"/>
    <col min="3329" max="3330" width="4.125" style="78" customWidth="1"/>
    <col min="3331" max="3331" width="18.625" style="78" customWidth="1"/>
    <col min="3332" max="3332" width="20.875" style="78" customWidth="1"/>
    <col min="3333" max="3333" width="18.625" style="78" customWidth="1"/>
    <col min="3334" max="3334" width="20.875" style="78" customWidth="1"/>
    <col min="3335" max="3335" width="18.625" style="78" customWidth="1"/>
    <col min="3336" max="3336" width="20.875" style="78" customWidth="1"/>
    <col min="3337" max="3584" width="9" style="78"/>
    <col min="3585" max="3586" width="4.125" style="78" customWidth="1"/>
    <col min="3587" max="3587" width="18.625" style="78" customWidth="1"/>
    <col min="3588" max="3588" width="20.875" style="78" customWidth="1"/>
    <col min="3589" max="3589" width="18.625" style="78" customWidth="1"/>
    <col min="3590" max="3590" width="20.875" style="78" customWidth="1"/>
    <col min="3591" max="3591" width="18.625" style="78" customWidth="1"/>
    <col min="3592" max="3592" width="20.875" style="78" customWidth="1"/>
    <col min="3593" max="3840" width="9" style="78"/>
    <col min="3841" max="3842" width="4.125" style="78" customWidth="1"/>
    <col min="3843" max="3843" width="18.625" style="78" customWidth="1"/>
    <col min="3844" max="3844" width="20.875" style="78" customWidth="1"/>
    <col min="3845" max="3845" width="18.625" style="78" customWidth="1"/>
    <col min="3846" max="3846" width="20.875" style="78" customWidth="1"/>
    <col min="3847" max="3847" width="18.625" style="78" customWidth="1"/>
    <col min="3848" max="3848" width="20.875" style="78" customWidth="1"/>
    <col min="3849" max="4096" width="9" style="78"/>
    <col min="4097" max="4098" width="4.125" style="78" customWidth="1"/>
    <col min="4099" max="4099" width="18.625" style="78" customWidth="1"/>
    <col min="4100" max="4100" width="20.875" style="78" customWidth="1"/>
    <col min="4101" max="4101" width="18.625" style="78" customWidth="1"/>
    <col min="4102" max="4102" width="20.875" style="78" customWidth="1"/>
    <col min="4103" max="4103" width="18.625" style="78" customWidth="1"/>
    <col min="4104" max="4104" width="20.875" style="78" customWidth="1"/>
    <col min="4105" max="4352" width="9" style="78"/>
    <col min="4353" max="4354" width="4.125" style="78" customWidth="1"/>
    <col min="4355" max="4355" width="18.625" style="78" customWidth="1"/>
    <col min="4356" max="4356" width="20.875" style="78" customWidth="1"/>
    <col min="4357" max="4357" width="18.625" style="78" customWidth="1"/>
    <col min="4358" max="4358" width="20.875" style="78" customWidth="1"/>
    <col min="4359" max="4359" width="18.625" style="78" customWidth="1"/>
    <col min="4360" max="4360" width="20.875" style="78" customWidth="1"/>
    <col min="4361" max="4608" width="9" style="78"/>
    <col min="4609" max="4610" width="4.125" style="78" customWidth="1"/>
    <col min="4611" max="4611" width="18.625" style="78" customWidth="1"/>
    <col min="4612" max="4612" width="20.875" style="78" customWidth="1"/>
    <col min="4613" max="4613" width="18.625" style="78" customWidth="1"/>
    <col min="4614" max="4614" width="20.875" style="78" customWidth="1"/>
    <col min="4615" max="4615" width="18.625" style="78" customWidth="1"/>
    <col min="4616" max="4616" width="20.875" style="78" customWidth="1"/>
    <col min="4617" max="4864" width="9" style="78"/>
    <col min="4865" max="4866" width="4.125" style="78" customWidth="1"/>
    <col min="4867" max="4867" width="18.625" style="78" customWidth="1"/>
    <col min="4868" max="4868" width="20.875" style="78" customWidth="1"/>
    <col min="4869" max="4869" width="18.625" style="78" customWidth="1"/>
    <col min="4870" max="4870" width="20.875" style="78" customWidth="1"/>
    <col min="4871" max="4871" width="18.625" style="78" customWidth="1"/>
    <col min="4872" max="4872" width="20.875" style="78" customWidth="1"/>
    <col min="4873" max="5120" width="9" style="78"/>
    <col min="5121" max="5122" width="4.125" style="78" customWidth="1"/>
    <col min="5123" max="5123" width="18.625" style="78" customWidth="1"/>
    <col min="5124" max="5124" width="20.875" style="78" customWidth="1"/>
    <col min="5125" max="5125" width="18.625" style="78" customWidth="1"/>
    <col min="5126" max="5126" width="20.875" style="78" customWidth="1"/>
    <col min="5127" max="5127" width="18.625" style="78" customWidth="1"/>
    <col min="5128" max="5128" width="20.875" style="78" customWidth="1"/>
    <col min="5129" max="5376" width="9" style="78"/>
    <col min="5377" max="5378" width="4.125" style="78" customWidth="1"/>
    <col min="5379" max="5379" width="18.625" style="78" customWidth="1"/>
    <col min="5380" max="5380" width="20.875" style="78" customWidth="1"/>
    <col min="5381" max="5381" width="18.625" style="78" customWidth="1"/>
    <col min="5382" max="5382" width="20.875" style="78" customWidth="1"/>
    <col min="5383" max="5383" width="18.625" style="78" customWidth="1"/>
    <col min="5384" max="5384" width="20.875" style="78" customWidth="1"/>
    <col min="5385" max="5632" width="9" style="78"/>
    <col min="5633" max="5634" width="4.125" style="78" customWidth="1"/>
    <col min="5635" max="5635" width="18.625" style="78" customWidth="1"/>
    <col min="5636" max="5636" width="20.875" style="78" customWidth="1"/>
    <col min="5637" max="5637" width="18.625" style="78" customWidth="1"/>
    <col min="5638" max="5638" width="20.875" style="78" customWidth="1"/>
    <col min="5639" max="5639" width="18.625" style="78" customWidth="1"/>
    <col min="5640" max="5640" width="20.875" style="78" customWidth="1"/>
    <col min="5641" max="5888" width="9" style="78"/>
    <col min="5889" max="5890" width="4.125" style="78" customWidth="1"/>
    <col min="5891" max="5891" width="18.625" style="78" customWidth="1"/>
    <col min="5892" max="5892" width="20.875" style="78" customWidth="1"/>
    <col min="5893" max="5893" width="18.625" style="78" customWidth="1"/>
    <col min="5894" max="5894" width="20.875" style="78" customWidth="1"/>
    <col min="5895" max="5895" width="18.625" style="78" customWidth="1"/>
    <col min="5896" max="5896" width="20.875" style="78" customWidth="1"/>
    <col min="5897" max="6144" width="9" style="78"/>
    <col min="6145" max="6146" width="4.125" style="78" customWidth="1"/>
    <col min="6147" max="6147" width="18.625" style="78" customWidth="1"/>
    <col min="6148" max="6148" width="20.875" style="78" customWidth="1"/>
    <col min="6149" max="6149" width="18.625" style="78" customWidth="1"/>
    <col min="6150" max="6150" width="20.875" style="78" customWidth="1"/>
    <col min="6151" max="6151" width="18.625" style="78" customWidth="1"/>
    <col min="6152" max="6152" width="20.875" style="78" customWidth="1"/>
    <col min="6153" max="6400" width="9" style="78"/>
    <col min="6401" max="6402" width="4.125" style="78" customWidth="1"/>
    <col min="6403" max="6403" width="18.625" style="78" customWidth="1"/>
    <col min="6404" max="6404" width="20.875" style="78" customWidth="1"/>
    <col min="6405" max="6405" width="18.625" style="78" customWidth="1"/>
    <col min="6406" max="6406" width="20.875" style="78" customWidth="1"/>
    <col min="6407" max="6407" width="18.625" style="78" customWidth="1"/>
    <col min="6408" max="6408" width="20.875" style="78" customWidth="1"/>
    <col min="6409" max="6656" width="9" style="78"/>
    <col min="6657" max="6658" width="4.125" style="78" customWidth="1"/>
    <col min="6659" max="6659" width="18.625" style="78" customWidth="1"/>
    <col min="6660" max="6660" width="20.875" style="78" customWidth="1"/>
    <col min="6661" max="6661" width="18.625" style="78" customWidth="1"/>
    <col min="6662" max="6662" width="20.875" style="78" customWidth="1"/>
    <col min="6663" max="6663" width="18.625" style="78" customWidth="1"/>
    <col min="6664" max="6664" width="20.875" style="78" customWidth="1"/>
    <col min="6665" max="6912" width="9" style="78"/>
    <col min="6913" max="6914" width="4.125" style="78" customWidth="1"/>
    <col min="6915" max="6915" width="18.625" style="78" customWidth="1"/>
    <col min="6916" max="6916" width="20.875" style="78" customWidth="1"/>
    <col min="6917" max="6917" width="18.625" style="78" customWidth="1"/>
    <col min="6918" max="6918" width="20.875" style="78" customWidth="1"/>
    <col min="6919" max="6919" width="18.625" style="78" customWidth="1"/>
    <col min="6920" max="6920" width="20.875" style="78" customWidth="1"/>
    <col min="6921" max="7168" width="9" style="78"/>
    <col min="7169" max="7170" width="4.125" style="78" customWidth="1"/>
    <col min="7171" max="7171" width="18.625" style="78" customWidth="1"/>
    <col min="7172" max="7172" width="20.875" style="78" customWidth="1"/>
    <col min="7173" max="7173" width="18.625" style="78" customWidth="1"/>
    <col min="7174" max="7174" width="20.875" style="78" customWidth="1"/>
    <col min="7175" max="7175" width="18.625" style="78" customWidth="1"/>
    <col min="7176" max="7176" width="20.875" style="78" customWidth="1"/>
    <col min="7177" max="7424" width="9" style="78"/>
    <col min="7425" max="7426" width="4.125" style="78" customWidth="1"/>
    <col min="7427" max="7427" width="18.625" style="78" customWidth="1"/>
    <col min="7428" max="7428" width="20.875" style="78" customWidth="1"/>
    <col min="7429" max="7429" width="18.625" style="78" customWidth="1"/>
    <col min="7430" max="7430" width="20.875" style="78" customWidth="1"/>
    <col min="7431" max="7431" width="18.625" style="78" customWidth="1"/>
    <col min="7432" max="7432" width="20.875" style="78" customWidth="1"/>
    <col min="7433" max="7680" width="9" style="78"/>
    <col min="7681" max="7682" width="4.125" style="78" customWidth="1"/>
    <col min="7683" max="7683" width="18.625" style="78" customWidth="1"/>
    <col min="7684" max="7684" width="20.875" style="78" customWidth="1"/>
    <col min="7685" max="7685" width="18.625" style="78" customWidth="1"/>
    <col min="7686" max="7686" width="20.875" style="78" customWidth="1"/>
    <col min="7687" max="7687" width="18.625" style="78" customWidth="1"/>
    <col min="7688" max="7688" width="20.875" style="78" customWidth="1"/>
    <col min="7689" max="7936" width="9" style="78"/>
    <col min="7937" max="7938" width="4.125" style="78" customWidth="1"/>
    <col min="7939" max="7939" width="18.625" style="78" customWidth="1"/>
    <col min="7940" max="7940" width="20.875" style="78" customWidth="1"/>
    <col min="7941" max="7941" width="18.625" style="78" customWidth="1"/>
    <col min="7942" max="7942" width="20.875" style="78" customWidth="1"/>
    <col min="7943" max="7943" width="18.625" style="78" customWidth="1"/>
    <col min="7944" max="7944" width="20.875" style="78" customWidth="1"/>
    <col min="7945" max="8192" width="9" style="78"/>
    <col min="8193" max="8194" width="4.125" style="78" customWidth="1"/>
    <col min="8195" max="8195" width="18.625" style="78" customWidth="1"/>
    <col min="8196" max="8196" width="20.875" style="78" customWidth="1"/>
    <col min="8197" max="8197" width="18.625" style="78" customWidth="1"/>
    <col min="8198" max="8198" width="20.875" style="78" customWidth="1"/>
    <col min="8199" max="8199" width="18.625" style="78" customWidth="1"/>
    <col min="8200" max="8200" width="20.875" style="78" customWidth="1"/>
    <col min="8201" max="8448" width="9" style="78"/>
    <col min="8449" max="8450" width="4.125" style="78" customWidth="1"/>
    <col min="8451" max="8451" width="18.625" style="78" customWidth="1"/>
    <col min="8452" max="8452" width="20.875" style="78" customWidth="1"/>
    <col min="8453" max="8453" width="18.625" style="78" customWidth="1"/>
    <col min="8454" max="8454" width="20.875" style="78" customWidth="1"/>
    <col min="8455" max="8455" width="18.625" style="78" customWidth="1"/>
    <col min="8456" max="8456" width="20.875" style="78" customWidth="1"/>
    <col min="8457" max="8704" width="9" style="78"/>
    <col min="8705" max="8706" width="4.125" style="78" customWidth="1"/>
    <col min="8707" max="8707" width="18.625" style="78" customWidth="1"/>
    <col min="8708" max="8708" width="20.875" style="78" customWidth="1"/>
    <col min="8709" max="8709" width="18.625" style="78" customWidth="1"/>
    <col min="8710" max="8710" width="20.875" style="78" customWidth="1"/>
    <col min="8711" max="8711" width="18.625" style="78" customWidth="1"/>
    <col min="8712" max="8712" width="20.875" style="78" customWidth="1"/>
    <col min="8713" max="8960" width="9" style="78"/>
    <col min="8961" max="8962" width="4.125" style="78" customWidth="1"/>
    <col min="8963" max="8963" width="18.625" style="78" customWidth="1"/>
    <col min="8964" max="8964" width="20.875" style="78" customWidth="1"/>
    <col min="8965" max="8965" width="18.625" style="78" customWidth="1"/>
    <col min="8966" max="8966" width="20.875" style="78" customWidth="1"/>
    <col min="8967" max="8967" width="18.625" style="78" customWidth="1"/>
    <col min="8968" max="8968" width="20.875" style="78" customWidth="1"/>
    <col min="8969" max="9216" width="9" style="78"/>
    <col min="9217" max="9218" width="4.125" style="78" customWidth="1"/>
    <col min="9219" max="9219" width="18.625" style="78" customWidth="1"/>
    <col min="9220" max="9220" width="20.875" style="78" customWidth="1"/>
    <col min="9221" max="9221" width="18.625" style="78" customWidth="1"/>
    <col min="9222" max="9222" width="20.875" style="78" customWidth="1"/>
    <col min="9223" max="9223" width="18.625" style="78" customWidth="1"/>
    <col min="9224" max="9224" width="20.875" style="78" customWidth="1"/>
    <col min="9225" max="9472" width="9" style="78"/>
    <col min="9473" max="9474" width="4.125" style="78" customWidth="1"/>
    <col min="9475" max="9475" width="18.625" style="78" customWidth="1"/>
    <col min="9476" max="9476" width="20.875" style="78" customWidth="1"/>
    <col min="9477" max="9477" width="18.625" style="78" customWidth="1"/>
    <col min="9478" max="9478" width="20.875" style="78" customWidth="1"/>
    <col min="9479" max="9479" width="18.625" style="78" customWidth="1"/>
    <col min="9480" max="9480" width="20.875" style="78" customWidth="1"/>
    <col min="9481" max="9728" width="9" style="78"/>
    <col min="9729" max="9730" width="4.125" style="78" customWidth="1"/>
    <col min="9731" max="9731" width="18.625" style="78" customWidth="1"/>
    <col min="9732" max="9732" width="20.875" style="78" customWidth="1"/>
    <col min="9733" max="9733" width="18.625" style="78" customWidth="1"/>
    <col min="9734" max="9734" width="20.875" style="78" customWidth="1"/>
    <col min="9735" max="9735" width="18.625" style="78" customWidth="1"/>
    <col min="9736" max="9736" width="20.875" style="78" customWidth="1"/>
    <col min="9737" max="9984" width="9" style="78"/>
    <col min="9985" max="9986" width="4.125" style="78" customWidth="1"/>
    <col min="9987" max="9987" width="18.625" style="78" customWidth="1"/>
    <col min="9988" max="9988" width="20.875" style="78" customWidth="1"/>
    <col min="9989" max="9989" width="18.625" style="78" customWidth="1"/>
    <col min="9990" max="9990" width="20.875" style="78" customWidth="1"/>
    <col min="9991" max="9991" width="18.625" style="78" customWidth="1"/>
    <col min="9992" max="9992" width="20.875" style="78" customWidth="1"/>
    <col min="9993" max="10240" width="9" style="78"/>
    <col min="10241" max="10242" width="4.125" style="78" customWidth="1"/>
    <col min="10243" max="10243" width="18.625" style="78" customWidth="1"/>
    <col min="10244" max="10244" width="20.875" style="78" customWidth="1"/>
    <col min="10245" max="10245" width="18.625" style="78" customWidth="1"/>
    <col min="10246" max="10246" width="20.875" style="78" customWidth="1"/>
    <col min="10247" max="10247" width="18.625" style="78" customWidth="1"/>
    <col min="10248" max="10248" width="20.875" style="78" customWidth="1"/>
    <col min="10249" max="10496" width="9" style="78"/>
    <col min="10497" max="10498" width="4.125" style="78" customWidth="1"/>
    <col min="10499" max="10499" width="18.625" style="78" customWidth="1"/>
    <col min="10500" max="10500" width="20.875" style="78" customWidth="1"/>
    <col min="10501" max="10501" width="18.625" style="78" customWidth="1"/>
    <col min="10502" max="10502" width="20.875" style="78" customWidth="1"/>
    <col min="10503" max="10503" width="18.625" style="78" customWidth="1"/>
    <col min="10504" max="10504" width="20.875" style="78" customWidth="1"/>
    <col min="10505" max="10752" width="9" style="78"/>
    <col min="10753" max="10754" width="4.125" style="78" customWidth="1"/>
    <col min="10755" max="10755" width="18.625" style="78" customWidth="1"/>
    <col min="10756" max="10756" width="20.875" style="78" customWidth="1"/>
    <col min="10757" max="10757" width="18.625" style="78" customWidth="1"/>
    <col min="10758" max="10758" width="20.875" style="78" customWidth="1"/>
    <col min="10759" max="10759" width="18.625" style="78" customWidth="1"/>
    <col min="10760" max="10760" width="20.875" style="78" customWidth="1"/>
    <col min="10761" max="11008" width="9" style="78"/>
    <col min="11009" max="11010" width="4.125" style="78" customWidth="1"/>
    <col min="11011" max="11011" width="18.625" style="78" customWidth="1"/>
    <col min="11012" max="11012" width="20.875" style="78" customWidth="1"/>
    <col min="11013" max="11013" width="18.625" style="78" customWidth="1"/>
    <col min="11014" max="11014" width="20.875" style="78" customWidth="1"/>
    <col min="11015" max="11015" width="18.625" style="78" customWidth="1"/>
    <col min="11016" max="11016" width="20.875" style="78" customWidth="1"/>
    <col min="11017" max="11264" width="9" style="78"/>
    <col min="11265" max="11266" width="4.125" style="78" customWidth="1"/>
    <col min="11267" max="11267" width="18.625" style="78" customWidth="1"/>
    <col min="11268" max="11268" width="20.875" style="78" customWidth="1"/>
    <col min="11269" max="11269" width="18.625" style="78" customWidth="1"/>
    <col min="11270" max="11270" width="20.875" style="78" customWidth="1"/>
    <col min="11271" max="11271" width="18.625" style="78" customWidth="1"/>
    <col min="11272" max="11272" width="20.875" style="78" customWidth="1"/>
    <col min="11273" max="11520" width="9" style="78"/>
    <col min="11521" max="11522" width="4.125" style="78" customWidth="1"/>
    <col min="11523" max="11523" width="18.625" style="78" customWidth="1"/>
    <col min="11524" max="11524" width="20.875" style="78" customWidth="1"/>
    <col min="11525" max="11525" width="18.625" style="78" customWidth="1"/>
    <col min="11526" max="11526" width="20.875" style="78" customWidth="1"/>
    <col min="11527" max="11527" width="18.625" style="78" customWidth="1"/>
    <col min="11528" max="11528" width="20.875" style="78" customWidth="1"/>
    <col min="11529" max="11776" width="9" style="78"/>
    <col min="11777" max="11778" width="4.125" style="78" customWidth="1"/>
    <col min="11779" max="11779" width="18.625" style="78" customWidth="1"/>
    <col min="11780" max="11780" width="20.875" style="78" customWidth="1"/>
    <col min="11781" max="11781" width="18.625" style="78" customWidth="1"/>
    <col min="11782" max="11782" width="20.875" style="78" customWidth="1"/>
    <col min="11783" max="11783" width="18.625" style="78" customWidth="1"/>
    <col min="11784" max="11784" width="20.875" style="78" customWidth="1"/>
    <col min="11785" max="12032" width="9" style="78"/>
    <col min="12033" max="12034" width="4.125" style="78" customWidth="1"/>
    <col min="12035" max="12035" width="18.625" style="78" customWidth="1"/>
    <col min="12036" max="12036" width="20.875" style="78" customWidth="1"/>
    <col min="12037" max="12037" width="18.625" style="78" customWidth="1"/>
    <col min="12038" max="12038" width="20.875" style="78" customWidth="1"/>
    <col min="12039" max="12039" width="18.625" style="78" customWidth="1"/>
    <col min="12040" max="12040" width="20.875" style="78" customWidth="1"/>
    <col min="12041" max="12288" width="9" style="78"/>
    <col min="12289" max="12290" width="4.125" style="78" customWidth="1"/>
    <col min="12291" max="12291" width="18.625" style="78" customWidth="1"/>
    <col min="12292" max="12292" width="20.875" style="78" customWidth="1"/>
    <col min="12293" max="12293" width="18.625" style="78" customWidth="1"/>
    <col min="12294" max="12294" width="20.875" style="78" customWidth="1"/>
    <col min="12295" max="12295" width="18.625" style="78" customWidth="1"/>
    <col min="12296" max="12296" width="20.875" style="78" customWidth="1"/>
    <col min="12297" max="12544" width="9" style="78"/>
    <col min="12545" max="12546" width="4.125" style="78" customWidth="1"/>
    <col min="12547" max="12547" width="18.625" style="78" customWidth="1"/>
    <col min="12548" max="12548" width="20.875" style="78" customWidth="1"/>
    <col min="12549" max="12549" width="18.625" style="78" customWidth="1"/>
    <col min="12550" max="12550" width="20.875" style="78" customWidth="1"/>
    <col min="12551" max="12551" width="18.625" style="78" customWidth="1"/>
    <col min="12552" max="12552" width="20.875" style="78" customWidth="1"/>
    <col min="12553" max="12800" width="9" style="78"/>
    <col min="12801" max="12802" width="4.125" style="78" customWidth="1"/>
    <col min="12803" max="12803" width="18.625" style="78" customWidth="1"/>
    <col min="12804" max="12804" width="20.875" style="78" customWidth="1"/>
    <col min="12805" max="12805" width="18.625" style="78" customWidth="1"/>
    <col min="12806" max="12806" width="20.875" style="78" customWidth="1"/>
    <col min="12807" max="12807" width="18.625" style="78" customWidth="1"/>
    <col min="12808" max="12808" width="20.875" style="78" customWidth="1"/>
    <col min="12809" max="13056" width="9" style="78"/>
    <col min="13057" max="13058" width="4.125" style="78" customWidth="1"/>
    <col min="13059" max="13059" width="18.625" style="78" customWidth="1"/>
    <col min="13060" max="13060" width="20.875" style="78" customWidth="1"/>
    <col min="13061" max="13061" width="18.625" style="78" customWidth="1"/>
    <col min="13062" max="13062" width="20.875" style="78" customWidth="1"/>
    <col min="13063" max="13063" width="18.625" style="78" customWidth="1"/>
    <col min="13064" max="13064" width="20.875" style="78" customWidth="1"/>
    <col min="13065" max="13312" width="9" style="78"/>
    <col min="13313" max="13314" width="4.125" style="78" customWidth="1"/>
    <col min="13315" max="13315" width="18.625" style="78" customWidth="1"/>
    <col min="13316" max="13316" width="20.875" style="78" customWidth="1"/>
    <col min="13317" max="13317" width="18.625" style="78" customWidth="1"/>
    <col min="13318" max="13318" width="20.875" style="78" customWidth="1"/>
    <col min="13319" max="13319" width="18.625" style="78" customWidth="1"/>
    <col min="13320" max="13320" width="20.875" style="78" customWidth="1"/>
    <col min="13321" max="13568" width="9" style="78"/>
    <col min="13569" max="13570" width="4.125" style="78" customWidth="1"/>
    <col min="13571" max="13571" width="18.625" style="78" customWidth="1"/>
    <col min="13572" max="13572" width="20.875" style="78" customWidth="1"/>
    <col min="13573" max="13573" width="18.625" style="78" customWidth="1"/>
    <col min="13574" max="13574" width="20.875" style="78" customWidth="1"/>
    <col min="13575" max="13575" width="18.625" style="78" customWidth="1"/>
    <col min="13576" max="13576" width="20.875" style="78" customWidth="1"/>
    <col min="13577" max="13824" width="9" style="78"/>
    <col min="13825" max="13826" width="4.125" style="78" customWidth="1"/>
    <col min="13827" max="13827" width="18.625" style="78" customWidth="1"/>
    <col min="13828" max="13828" width="20.875" style="78" customWidth="1"/>
    <col min="13829" max="13829" width="18.625" style="78" customWidth="1"/>
    <col min="13830" max="13830" width="20.875" style="78" customWidth="1"/>
    <col min="13831" max="13831" width="18.625" style="78" customWidth="1"/>
    <col min="13832" max="13832" width="20.875" style="78" customWidth="1"/>
    <col min="13833" max="14080" width="9" style="78"/>
    <col min="14081" max="14082" width="4.125" style="78" customWidth="1"/>
    <col min="14083" max="14083" width="18.625" style="78" customWidth="1"/>
    <col min="14084" max="14084" width="20.875" style="78" customWidth="1"/>
    <col min="14085" max="14085" width="18.625" style="78" customWidth="1"/>
    <col min="14086" max="14086" width="20.875" style="78" customWidth="1"/>
    <col min="14087" max="14087" width="18.625" style="78" customWidth="1"/>
    <col min="14088" max="14088" width="20.875" style="78" customWidth="1"/>
    <col min="14089" max="14336" width="9" style="78"/>
    <col min="14337" max="14338" width="4.125" style="78" customWidth="1"/>
    <col min="14339" max="14339" width="18.625" style="78" customWidth="1"/>
    <col min="14340" max="14340" width="20.875" style="78" customWidth="1"/>
    <col min="14341" max="14341" width="18.625" style="78" customWidth="1"/>
    <col min="14342" max="14342" width="20.875" style="78" customWidth="1"/>
    <col min="14343" max="14343" width="18.625" style="78" customWidth="1"/>
    <col min="14344" max="14344" width="20.875" style="78" customWidth="1"/>
    <col min="14345" max="14592" width="9" style="78"/>
    <col min="14593" max="14594" width="4.125" style="78" customWidth="1"/>
    <col min="14595" max="14595" width="18.625" style="78" customWidth="1"/>
    <col min="14596" max="14596" width="20.875" style="78" customWidth="1"/>
    <col min="14597" max="14597" width="18.625" style="78" customWidth="1"/>
    <col min="14598" max="14598" width="20.875" style="78" customWidth="1"/>
    <col min="14599" max="14599" width="18.625" style="78" customWidth="1"/>
    <col min="14600" max="14600" width="20.875" style="78" customWidth="1"/>
    <col min="14601" max="14848" width="9" style="78"/>
    <col min="14849" max="14850" width="4.125" style="78" customWidth="1"/>
    <col min="14851" max="14851" width="18.625" style="78" customWidth="1"/>
    <col min="14852" max="14852" width="20.875" style="78" customWidth="1"/>
    <col min="14853" max="14853" width="18.625" style="78" customWidth="1"/>
    <col min="14854" max="14854" width="20.875" style="78" customWidth="1"/>
    <col min="14855" max="14855" width="18.625" style="78" customWidth="1"/>
    <col min="14856" max="14856" width="20.875" style="78" customWidth="1"/>
    <col min="14857" max="15104" width="9" style="78"/>
    <col min="15105" max="15106" width="4.125" style="78" customWidth="1"/>
    <col min="15107" max="15107" width="18.625" style="78" customWidth="1"/>
    <col min="15108" max="15108" width="20.875" style="78" customWidth="1"/>
    <col min="15109" max="15109" width="18.625" style="78" customWidth="1"/>
    <col min="15110" max="15110" width="20.875" style="78" customWidth="1"/>
    <col min="15111" max="15111" width="18.625" style="78" customWidth="1"/>
    <col min="15112" max="15112" width="20.875" style="78" customWidth="1"/>
    <col min="15113" max="15360" width="9" style="78"/>
    <col min="15361" max="15362" width="4.125" style="78" customWidth="1"/>
    <col min="15363" max="15363" width="18.625" style="78" customWidth="1"/>
    <col min="15364" max="15364" width="20.875" style="78" customWidth="1"/>
    <col min="15365" max="15365" width="18.625" style="78" customWidth="1"/>
    <col min="15366" max="15366" width="20.875" style="78" customWidth="1"/>
    <col min="15367" max="15367" width="18.625" style="78" customWidth="1"/>
    <col min="15368" max="15368" width="20.875" style="78" customWidth="1"/>
    <col min="15369" max="15616" width="9" style="78"/>
    <col min="15617" max="15618" width="4.125" style="78" customWidth="1"/>
    <col min="15619" max="15619" width="18.625" style="78" customWidth="1"/>
    <col min="15620" max="15620" width="20.875" style="78" customWidth="1"/>
    <col min="15621" max="15621" width="18.625" style="78" customWidth="1"/>
    <col min="15622" max="15622" width="20.875" style="78" customWidth="1"/>
    <col min="15623" max="15623" width="18.625" style="78" customWidth="1"/>
    <col min="15624" max="15624" width="20.875" style="78" customWidth="1"/>
    <col min="15625" max="15872" width="9" style="78"/>
    <col min="15873" max="15874" width="4.125" style="78" customWidth="1"/>
    <col min="15875" max="15875" width="18.625" style="78" customWidth="1"/>
    <col min="15876" max="15876" width="20.875" style="78" customWidth="1"/>
    <col min="15877" max="15877" width="18.625" style="78" customWidth="1"/>
    <col min="15878" max="15878" width="20.875" style="78" customWidth="1"/>
    <col min="15879" max="15879" width="18.625" style="78" customWidth="1"/>
    <col min="15880" max="15880" width="20.875" style="78" customWidth="1"/>
    <col min="15881" max="16128" width="9" style="78"/>
    <col min="16129" max="16130" width="4.125" style="78" customWidth="1"/>
    <col min="16131" max="16131" width="18.625" style="78" customWidth="1"/>
    <col min="16132" max="16132" width="20.875" style="78" customWidth="1"/>
    <col min="16133" max="16133" width="18.625" style="78" customWidth="1"/>
    <col min="16134" max="16134" width="20.875" style="78" customWidth="1"/>
    <col min="16135" max="16135" width="18.625" style="78" customWidth="1"/>
    <col min="16136" max="16136" width="20.875" style="78" customWidth="1"/>
    <col min="16137" max="16384" width="9" style="78"/>
  </cols>
  <sheetData>
    <row r="2" spans="2:8" ht="18" customHeight="1">
      <c r="B2" s="78" t="s">
        <v>513</v>
      </c>
    </row>
    <row r="3" spans="2:8" ht="18" customHeight="1">
      <c r="B3" s="359" t="s">
        <v>514</v>
      </c>
      <c r="C3" s="359"/>
      <c r="D3" s="359"/>
      <c r="E3" s="359"/>
    </row>
    <row r="4" spans="2:8" ht="18" customHeight="1">
      <c r="C4" s="471" t="s">
        <v>515</v>
      </c>
      <c r="D4" s="471"/>
      <c r="E4" s="471" t="s">
        <v>516</v>
      </c>
      <c r="F4" s="471"/>
      <c r="G4" s="471" t="s">
        <v>517</v>
      </c>
      <c r="H4" s="471"/>
    </row>
    <row r="5" spans="2:8" ht="18" customHeight="1">
      <c r="C5" s="127" t="s">
        <v>518</v>
      </c>
      <c r="D5" s="127" t="s">
        <v>519</v>
      </c>
      <c r="E5" s="127" t="s">
        <v>520</v>
      </c>
      <c r="F5" s="127" t="s">
        <v>521</v>
      </c>
      <c r="G5" s="127" t="s">
        <v>520</v>
      </c>
      <c r="H5" s="127" t="s">
        <v>521</v>
      </c>
    </row>
    <row r="6" spans="2:8" ht="18" customHeight="1">
      <c r="C6" s="127"/>
      <c r="D6" s="127"/>
      <c r="E6" s="127"/>
      <c r="F6" s="127"/>
      <c r="G6" s="127"/>
      <c r="H6" s="127"/>
    </row>
    <row r="7" spans="2:8" ht="18" customHeight="1">
      <c r="C7" s="127"/>
      <c r="D7" s="127"/>
      <c r="E7" s="127"/>
      <c r="F7" s="127"/>
      <c r="G7" s="127"/>
      <c r="H7" s="127"/>
    </row>
    <row r="8" spans="2:8" ht="18" customHeight="1">
      <c r="C8" s="122"/>
      <c r="D8" s="122"/>
      <c r="E8" s="122"/>
      <c r="F8" s="122"/>
      <c r="G8" s="122"/>
      <c r="H8" s="122"/>
    </row>
    <row r="10" spans="2:8" ht="18" customHeight="1">
      <c r="B10" s="78" t="s">
        <v>522</v>
      </c>
      <c r="E10" s="78" t="s">
        <v>241</v>
      </c>
    </row>
    <row r="11" spans="2:8" ht="18" customHeight="1">
      <c r="C11" s="121" t="s">
        <v>523</v>
      </c>
      <c r="D11" s="477" t="s">
        <v>524</v>
      </c>
      <c r="E11" s="478"/>
      <c r="F11" s="477" t="s">
        <v>525</v>
      </c>
      <c r="G11" s="479"/>
      <c r="H11" s="478"/>
    </row>
    <row r="12" spans="2:8" ht="18" customHeight="1">
      <c r="C12" s="304" t="s">
        <v>526</v>
      </c>
      <c r="D12" s="477" t="s">
        <v>284</v>
      </c>
      <c r="E12" s="478"/>
      <c r="F12" s="487"/>
      <c r="G12" s="488"/>
      <c r="H12" s="489"/>
    </row>
    <row r="13" spans="2:8" ht="18" customHeight="1">
      <c r="C13" s="121" t="s">
        <v>527</v>
      </c>
      <c r="D13" s="477" t="s">
        <v>284</v>
      </c>
      <c r="E13" s="478"/>
      <c r="F13" s="487"/>
      <c r="G13" s="488"/>
      <c r="H13" s="489"/>
    </row>
    <row r="16" spans="2:8" ht="18" customHeight="1">
      <c r="B16" s="78" t="s">
        <v>528</v>
      </c>
      <c r="G16" s="177"/>
    </row>
    <row r="17" spans="3:8" ht="18" customHeight="1">
      <c r="C17" s="594"/>
      <c r="D17" s="595"/>
      <c r="E17" s="178" t="s">
        <v>529</v>
      </c>
      <c r="F17" s="179" t="s">
        <v>530</v>
      </c>
      <c r="G17" s="477" t="s">
        <v>531</v>
      </c>
      <c r="H17" s="478"/>
    </row>
    <row r="18" spans="3:8" ht="18" customHeight="1">
      <c r="C18" s="594" t="s">
        <v>532</v>
      </c>
      <c r="D18" s="595"/>
      <c r="E18" s="180"/>
      <c r="F18" s="180"/>
      <c r="G18" s="487"/>
      <c r="H18" s="489"/>
    </row>
    <row r="19" spans="3:8" ht="18" customHeight="1">
      <c r="C19" s="594" t="s">
        <v>533</v>
      </c>
      <c r="D19" s="595"/>
      <c r="E19" s="180"/>
      <c r="F19" s="180"/>
      <c r="G19" s="487"/>
      <c r="H19" s="489"/>
    </row>
    <row r="20" spans="3:8" ht="18" customHeight="1">
      <c r="C20" s="594" t="s">
        <v>534</v>
      </c>
      <c r="D20" s="595"/>
      <c r="E20" s="180"/>
      <c r="F20" s="180"/>
      <c r="G20" s="487"/>
      <c r="H20" s="489"/>
    </row>
    <row r="21" spans="3:8" ht="18" customHeight="1">
      <c r="C21" s="594" t="s">
        <v>535</v>
      </c>
      <c r="D21" s="595"/>
      <c r="E21" s="180"/>
      <c r="F21" s="180"/>
      <c r="G21" s="487"/>
      <c r="H21" s="489"/>
    </row>
    <row r="22" spans="3:8" ht="18" customHeight="1">
      <c r="C22" s="596" t="s">
        <v>536</v>
      </c>
      <c r="D22" s="597"/>
      <c r="E22" s="180"/>
      <c r="F22" s="180"/>
      <c r="G22" s="487"/>
      <c r="H22" s="489"/>
    </row>
    <row r="23" spans="3:8" ht="18" customHeight="1">
      <c r="C23" s="80" t="s">
        <v>537</v>
      </c>
    </row>
    <row r="24" spans="3:8" ht="18" customHeight="1">
      <c r="C24" s="80" t="s">
        <v>711</v>
      </c>
    </row>
    <row r="25" spans="3:8" ht="18" customHeight="1">
      <c r="C25" s="80" t="s">
        <v>538</v>
      </c>
    </row>
  </sheetData>
  <mergeCells count="22">
    <mergeCell ref="B3:E3"/>
    <mergeCell ref="C4:D4"/>
    <mergeCell ref="E4:F4"/>
    <mergeCell ref="G4:H4"/>
    <mergeCell ref="D11:E11"/>
    <mergeCell ref="F11:H11"/>
    <mergeCell ref="D12:E12"/>
    <mergeCell ref="F12:H12"/>
    <mergeCell ref="D13:E13"/>
    <mergeCell ref="F13:H13"/>
    <mergeCell ref="C17:D17"/>
    <mergeCell ref="G17:H17"/>
    <mergeCell ref="C21:D21"/>
    <mergeCell ref="G21:H21"/>
    <mergeCell ref="C22:D22"/>
    <mergeCell ref="G22:H22"/>
    <mergeCell ref="C18:D18"/>
    <mergeCell ref="G18:H18"/>
    <mergeCell ref="C19:D19"/>
    <mergeCell ref="G19:H19"/>
    <mergeCell ref="C20:D20"/>
    <mergeCell ref="G20:H20"/>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zoomScaleNormal="100" workbookViewId="0">
      <selection activeCell="F41" sqref="F41"/>
    </sheetView>
  </sheetViews>
  <sheetFormatPr defaultRowHeight="13.5"/>
  <cols>
    <col min="1" max="1" width="9" style="167"/>
    <col min="2" max="2" width="47.125" style="167" customWidth="1"/>
    <col min="3" max="3" width="24.125" style="167" customWidth="1"/>
    <col min="4" max="4" width="41.375" style="167" customWidth="1"/>
    <col min="5" max="257" width="9" style="167"/>
    <col min="258" max="258" width="47.125" style="167" customWidth="1"/>
    <col min="259" max="259" width="24.125" style="167" customWidth="1"/>
    <col min="260" max="260" width="41.375" style="167" customWidth="1"/>
    <col min="261" max="513" width="9" style="167"/>
    <col min="514" max="514" width="47.125" style="167" customWidth="1"/>
    <col min="515" max="515" width="24.125" style="167" customWidth="1"/>
    <col min="516" max="516" width="41.375" style="167" customWidth="1"/>
    <col min="517" max="769" width="9" style="167"/>
    <col min="770" max="770" width="47.125" style="167" customWidth="1"/>
    <col min="771" max="771" width="24.125" style="167" customWidth="1"/>
    <col min="772" max="772" width="41.375" style="167" customWidth="1"/>
    <col min="773" max="1025" width="9" style="167"/>
    <col min="1026" max="1026" width="47.125" style="167" customWidth="1"/>
    <col min="1027" max="1027" width="24.125" style="167" customWidth="1"/>
    <col min="1028" max="1028" width="41.375" style="167" customWidth="1"/>
    <col min="1029" max="1281" width="9" style="167"/>
    <col min="1282" max="1282" width="47.125" style="167" customWidth="1"/>
    <col min="1283" max="1283" width="24.125" style="167" customWidth="1"/>
    <col min="1284" max="1284" width="41.375" style="167" customWidth="1"/>
    <col min="1285" max="1537" width="9" style="167"/>
    <col min="1538" max="1538" width="47.125" style="167" customWidth="1"/>
    <col min="1539" max="1539" width="24.125" style="167" customWidth="1"/>
    <col min="1540" max="1540" width="41.375" style="167" customWidth="1"/>
    <col min="1541" max="1793" width="9" style="167"/>
    <col min="1794" max="1794" width="47.125" style="167" customWidth="1"/>
    <col min="1795" max="1795" width="24.125" style="167" customWidth="1"/>
    <col min="1796" max="1796" width="41.375" style="167" customWidth="1"/>
    <col min="1797" max="2049" width="9" style="167"/>
    <col min="2050" max="2050" width="47.125" style="167" customWidth="1"/>
    <col min="2051" max="2051" width="24.125" style="167" customWidth="1"/>
    <col min="2052" max="2052" width="41.375" style="167" customWidth="1"/>
    <col min="2053" max="2305" width="9" style="167"/>
    <col min="2306" max="2306" width="47.125" style="167" customWidth="1"/>
    <col min="2307" max="2307" width="24.125" style="167" customWidth="1"/>
    <col min="2308" max="2308" width="41.375" style="167" customWidth="1"/>
    <col min="2309" max="2561" width="9" style="167"/>
    <col min="2562" max="2562" width="47.125" style="167" customWidth="1"/>
    <col min="2563" max="2563" width="24.125" style="167" customWidth="1"/>
    <col min="2564" max="2564" width="41.375" style="167" customWidth="1"/>
    <col min="2565" max="2817" width="9" style="167"/>
    <col min="2818" max="2818" width="47.125" style="167" customWidth="1"/>
    <col min="2819" max="2819" width="24.125" style="167" customWidth="1"/>
    <col min="2820" max="2820" width="41.375" style="167" customWidth="1"/>
    <col min="2821" max="3073" width="9" style="167"/>
    <col min="3074" max="3074" width="47.125" style="167" customWidth="1"/>
    <col min="3075" max="3075" width="24.125" style="167" customWidth="1"/>
    <col min="3076" max="3076" width="41.375" style="167" customWidth="1"/>
    <col min="3077" max="3329" width="9" style="167"/>
    <col min="3330" max="3330" width="47.125" style="167" customWidth="1"/>
    <col min="3331" max="3331" width="24.125" style="167" customWidth="1"/>
    <col min="3332" max="3332" width="41.375" style="167" customWidth="1"/>
    <col min="3333" max="3585" width="9" style="167"/>
    <col min="3586" max="3586" width="47.125" style="167" customWidth="1"/>
    <col min="3587" max="3587" width="24.125" style="167" customWidth="1"/>
    <col min="3588" max="3588" width="41.375" style="167" customWidth="1"/>
    <col min="3589" max="3841" width="9" style="167"/>
    <col min="3842" max="3842" width="47.125" style="167" customWidth="1"/>
    <col min="3843" max="3843" width="24.125" style="167" customWidth="1"/>
    <col min="3844" max="3844" width="41.375" style="167" customWidth="1"/>
    <col min="3845" max="4097" width="9" style="167"/>
    <col min="4098" max="4098" width="47.125" style="167" customWidth="1"/>
    <col min="4099" max="4099" width="24.125" style="167" customWidth="1"/>
    <col min="4100" max="4100" width="41.375" style="167" customWidth="1"/>
    <col min="4101" max="4353" width="9" style="167"/>
    <col min="4354" max="4354" width="47.125" style="167" customWidth="1"/>
    <col min="4355" max="4355" width="24.125" style="167" customWidth="1"/>
    <col min="4356" max="4356" width="41.375" style="167" customWidth="1"/>
    <col min="4357" max="4609" width="9" style="167"/>
    <col min="4610" max="4610" width="47.125" style="167" customWidth="1"/>
    <col min="4611" max="4611" width="24.125" style="167" customWidth="1"/>
    <col min="4612" max="4612" width="41.375" style="167" customWidth="1"/>
    <col min="4613" max="4865" width="9" style="167"/>
    <col min="4866" max="4866" width="47.125" style="167" customWidth="1"/>
    <col min="4867" max="4867" width="24.125" style="167" customWidth="1"/>
    <col min="4868" max="4868" width="41.375" style="167" customWidth="1"/>
    <col min="4869" max="5121" width="9" style="167"/>
    <col min="5122" max="5122" width="47.125" style="167" customWidth="1"/>
    <col min="5123" max="5123" width="24.125" style="167" customWidth="1"/>
    <col min="5124" max="5124" width="41.375" style="167" customWidth="1"/>
    <col min="5125" max="5377" width="9" style="167"/>
    <col min="5378" max="5378" width="47.125" style="167" customWidth="1"/>
    <col min="5379" max="5379" width="24.125" style="167" customWidth="1"/>
    <col min="5380" max="5380" width="41.375" style="167" customWidth="1"/>
    <col min="5381" max="5633" width="9" style="167"/>
    <col min="5634" max="5634" width="47.125" style="167" customWidth="1"/>
    <col min="5635" max="5635" width="24.125" style="167" customWidth="1"/>
    <col min="5636" max="5636" width="41.375" style="167" customWidth="1"/>
    <col min="5637" max="5889" width="9" style="167"/>
    <col min="5890" max="5890" width="47.125" style="167" customWidth="1"/>
    <col min="5891" max="5891" width="24.125" style="167" customWidth="1"/>
    <col min="5892" max="5892" width="41.375" style="167" customWidth="1"/>
    <col min="5893" max="6145" width="9" style="167"/>
    <col min="6146" max="6146" width="47.125" style="167" customWidth="1"/>
    <col min="6147" max="6147" width="24.125" style="167" customWidth="1"/>
    <col min="6148" max="6148" width="41.375" style="167" customWidth="1"/>
    <col min="6149" max="6401" width="9" style="167"/>
    <col min="6402" max="6402" width="47.125" style="167" customWidth="1"/>
    <col min="6403" max="6403" width="24.125" style="167" customWidth="1"/>
    <col min="6404" max="6404" width="41.375" style="167" customWidth="1"/>
    <col min="6405" max="6657" width="9" style="167"/>
    <col min="6658" max="6658" width="47.125" style="167" customWidth="1"/>
    <col min="6659" max="6659" width="24.125" style="167" customWidth="1"/>
    <col min="6660" max="6660" width="41.375" style="167" customWidth="1"/>
    <col min="6661" max="6913" width="9" style="167"/>
    <col min="6914" max="6914" width="47.125" style="167" customWidth="1"/>
    <col min="6915" max="6915" width="24.125" style="167" customWidth="1"/>
    <col min="6916" max="6916" width="41.375" style="167" customWidth="1"/>
    <col min="6917" max="7169" width="9" style="167"/>
    <col min="7170" max="7170" width="47.125" style="167" customWidth="1"/>
    <col min="7171" max="7171" width="24.125" style="167" customWidth="1"/>
    <col min="7172" max="7172" width="41.375" style="167" customWidth="1"/>
    <col min="7173" max="7425" width="9" style="167"/>
    <col min="7426" max="7426" width="47.125" style="167" customWidth="1"/>
    <col min="7427" max="7427" width="24.125" style="167" customWidth="1"/>
    <col min="7428" max="7428" width="41.375" style="167" customWidth="1"/>
    <col min="7429" max="7681" width="9" style="167"/>
    <col min="7682" max="7682" width="47.125" style="167" customWidth="1"/>
    <col min="7683" max="7683" width="24.125" style="167" customWidth="1"/>
    <col min="7684" max="7684" width="41.375" style="167" customWidth="1"/>
    <col min="7685" max="7937" width="9" style="167"/>
    <col min="7938" max="7938" width="47.125" style="167" customWidth="1"/>
    <col min="7939" max="7939" width="24.125" style="167" customWidth="1"/>
    <col min="7940" max="7940" width="41.375" style="167" customWidth="1"/>
    <col min="7941" max="8193" width="9" style="167"/>
    <col min="8194" max="8194" width="47.125" style="167" customWidth="1"/>
    <col min="8195" max="8195" width="24.125" style="167" customWidth="1"/>
    <col min="8196" max="8196" width="41.375" style="167" customWidth="1"/>
    <col min="8197" max="8449" width="9" style="167"/>
    <col min="8450" max="8450" width="47.125" style="167" customWidth="1"/>
    <col min="8451" max="8451" width="24.125" style="167" customWidth="1"/>
    <col min="8452" max="8452" width="41.375" style="167" customWidth="1"/>
    <col min="8453" max="8705" width="9" style="167"/>
    <col min="8706" max="8706" width="47.125" style="167" customWidth="1"/>
    <col min="8707" max="8707" width="24.125" style="167" customWidth="1"/>
    <col min="8708" max="8708" width="41.375" style="167" customWidth="1"/>
    <col min="8709" max="8961" width="9" style="167"/>
    <col min="8962" max="8962" width="47.125" style="167" customWidth="1"/>
    <col min="8963" max="8963" width="24.125" style="167" customWidth="1"/>
    <col min="8964" max="8964" width="41.375" style="167" customWidth="1"/>
    <col min="8965" max="9217" width="9" style="167"/>
    <col min="9218" max="9218" width="47.125" style="167" customWidth="1"/>
    <col min="9219" max="9219" width="24.125" style="167" customWidth="1"/>
    <col min="9220" max="9220" width="41.375" style="167" customWidth="1"/>
    <col min="9221" max="9473" width="9" style="167"/>
    <col min="9474" max="9474" width="47.125" style="167" customWidth="1"/>
    <col min="9475" max="9475" width="24.125" style="167" customWidth="1"/>
    <col min="9476" max="9476" width="41.375" style="167" customWidth="1"/>
    <col min="9477" max="9729" width="9" style="167"/>
    <col min="9730" max="9730" width="47.125" style="167" customWidth="1"/>
    <col min="9731" max="9731" width="24.125" style="167" customWidth="1"/>
    <col min="9732" max="9732" width="41.375" style="167" customWidth="1"/>
    <col min="9733" max="9985" width="9" style="167"/>
    <col min="9986" max="9986" width="47.125" style="167" customWidth="1"/>
    <col min="9987" max="9987" width="24.125" style="167" customWidth="1"/>
    <col min="9988" max="9988" width="41.375" style="167" customWidth="1"/>
    <col min="9989" max="10241" width="9" style="167"/>
    <col min="10242" max="10242" width="47.125" style="167" customWidth="1"/>
    <col min="10243" max="10243" width="24.125" style="167" customWidth="1"/>
    <col min="10244" max="10244" width="41.375" style="167" customWidth="1"/>
    <col min="10245" max="10497" width="9" style="167"/>
    <col min="10498" max="10498" width="47.125" style="167" customWidth="1"/>
    <col min="10499" max="10499" width="24.125" style="167" customWidth="1"/>
    <col min="10500" max="10500" width="41.375" style="167" customWidth="1"/>
    <col min="10501" max="10753" width="9" style="167"/>
    <col min="10754" max="10754" width="47.125" style="167" customWidth="1"/>
    <col min="10755" max="10755" width="24.125" style="167" customWidth="1"/>
    <col min="10756" max="10756" width="41.375" style="167" customWidth="1"/>
    <col min="10757" max="11009" width="9" style="167"/>
    <col min="11010" max="11010" width="47.125" style="167" customWidth="1"/>
    <col min="11011" max="11011" width="24.125" style="167" customWidth="1"/>
    <col min="11012" max="11012" width="41.375" style="167" customWidth="1"/>
    <col min="11013" max="11265" width="9" style="167"/>
    <col min="11266" max="11266" width="47.125" style="167" customWidth="1"/>
    <col min="11267" max="11267" width="24.125" style="167" customWidth="1"/>
    <col min="11268" max="11268" width="41.375" style="167" customWidth="1"/>
    <col min="11269" max="11521" width="9" style="167"/>
    <col min="11522" max="11522" width="47.125" style="167" customWidth="1"/>
    <col min="11523" max="11523" width="24.125" style="167" customWidth="1"/>
    <col min="11524" max="11524" width="41.375" style="167" customWidth="1"/>
    <col min="11525" max="11777" width="9" style="167"/>
    <col min="11778" max="11778" width="47.125" style="167" customWidth="1"/>
    <col min="11779" max="11779" width="24.125" style="167" customWidth="1"/>
    <col min="11780" max="11780" width="41.375" style="167" customWidth="1"/>
    <col min="11781" max="12033" width="9" style="167"/>
    <col min="12034" max="12034" width="47.125" style="167" customWidth="1"/>
    <col min="12035" max="12035" width="24.125" style="167" customWidth="1"/>
    <col min="12036" max="12036" width="41.375" style="167" customWidth="1"/>
    <col min="12037" max="12289" width="9" style="167"/>
    <col min="12290" max="12290" width="47.125" style="167" customWidth="1"/>
    <col min="12291" max="12291" width="24.125" style="167" customWidth="1"/>
    <col min="12292" max="12292" width="41.375" style="167" customWidth="1"/>
    <col min="12293" max="12545" width="9" style="167"/>
    <col min="12546" max="12546" width="47.125" style="167" customWidth="1"/>
    <col min="12547" max="12547" width="24.125" style="167" customWidth="1"/>
    <col min="12548" max="12548" width="41.375" style="167" customWidth="1"/>
    <col min="12549" max="12801" width="9" style="167"/>
    <col min="12802" max="12802" width="47.125" style="167" customWidth="1"/>
    <col min="12803" max="12803" width="24.125" style="167" customWidth="1"/>
    <col min="12804" max="12804" width="41.375" style="167" customWidth="1"/>
    <col min="12805" max="13057" width="9" style="167"/>
    <col min="13058" max="13058" width="47.125" style="167" customWidth="1"/>
    <col min="13059" max="13059" width="24.125" style="167" customWidth="1"/>
    <col min="13060" max="13060" width="41.375" style="167" customWidth="1"/>
    <col min="13061" max="13313" width="9" style="167"/>
    <col min="13314" max="13314" width="47.125" style="167" customWidth="1"/>
    <col min="13315" max="13315" width="24.125" style="167" customWidth="1"/>
    <col min="13316" max="13316" width="41.375" style="167" customWidth="1"/>
    <col min="13317" max="13569" width="9" style="167"/>
    <col min="13570" max="13570" width="47.125" style="167" customWidth="1"/>
    <col min="13571" max="13571" width="24.125" style="167" customWidth="1"/>
    <col min="13572" max="13572" width="41.375" style="167" customWidth="1"/>
    <col min="13573" max="13825" width="9" style="167"/>
    <col min="13826" max="13826" width="47.125" style="167" customWidth="1"/>
    <col min="13827" max="13827" width="24.125" style="167" customWidth="1"/>
    <col min="13828" max="13828" width="41.375" style="167" customWidth="1"/>
    <col min="13829" max="14081" width="9" style="167"/>
    <col min="14082" max="14082" width="47.125" style="167" customWidth="1"/>
    <col min="14083" max="14083" width="24.125" style="167" customWidth="1"/>
    <col min="14084" max="14084" width="41.375" style="167" customWidth="1"/>
    <col min="14085" max="14337" width="9" style="167"/>
    <col min="14338" max="14338" width="47.125" style="167" customWidth="1"/>
    <col min="14339" max="14339" width="24.125" style="167" customWidth="1"/>
    <col min="14340" max="14340" width="41.375" style="167" customWidth="1"/>
    <col min="14341" max="14593" width="9" style="167"/>
    <col min="14594" max="14594" width="47.125" style="167" customWidth="1"/>
    <col min="14595" max="14595" width="24.125" style="167" customWidth="1"/>
    <col min="14596" max="14596" width="41.375" style="167" customWidth="1"/>
    <col min="14597" max="14849" width="9" style="167"/>
    <col min="14850" max="14850" width="47.125" style="167" customWidth="1"/>
    <col min="14851" max="14851" width="24.125" style="167" customWidth="1"/>
    <col min="14852" max="14852" width="41.375" style="167" customWidth="1"/>
    <col min="14853" max="15105" width="9" style="167"/>
    <col min="15106" max="15106" width="47.125" style="167" customWidth="1"/>
    <col min="15107" max="15107" width="24.125" style="167" customWidth="1"/>
    <col min="15108" max="15108" width="41.375" style="167" customWidth="1"/>
    <col min="15109" max="15361" width="9" style="167"/>
    <col min="15362" max="15362" width="47.125" style="167" customWidth="1"/>
    <col min="15363" max="15363" width="24.125" style="167" customWidth="1"/>
    <col min="15364" max="15364" width="41.375" style="167" customWidth="1"/>
    <col min="15365" max="15617" width="9" style="167"/>
    <col min="15618" max="15618" width="47.125" style="167" customWidth="1"/>
    <col min="15619" max="15619" width="24.125" style="167" customWidth="1"/>
    <col min="15620" max="15620" width="41.375" style="167" customWidth="1"/>
    <col min="15621" max="15873" width="9" style="167"/>
    <col min="15874" max="15874" width="47.125" style="167" customWidth="1"/>
    <col min="15875" max="15875" width="24.125" style="167" customWidth="1"/>
    <col min="15876" max="15876" width="41.375" style="167" customWidth="1"/>
    <col min="15877" max="16129" width="9" style="167"/>
    <col min="16130" max="16130" width="47.125" style="167" customWidth="1"/>
    <col min="16131" max="16131" width="24.125" style="167" customWidth="1"/>
    <col min="16132" max="16132" width="41.375" style="167" customWidth="1"/>
    <col min="16133" max="16384" width="9" style="167"/>
  </cols>
  <sheetData>
    <row r="6" spans="2:4" ht="18.75">
      <c r="B6" s="316" t="s">
        <v>686</v>
      </c>
      <c r="C6" s="316"/>
      <c r="D6" s="316"/>
    </row>
    <row r="7" spans="2:4" ht="13.5" customHeight="1">
      <c r="B7" s="105"/>
      <c r="C7" s="105"/>
      <c r="D7" s="105"/>
    </row>
    <row r="8" spans="2:4" ht="13.5" customHeight="1">
      <c r="B8" s="105"/>
      <c r="C8" s="105"/>
      <c r="D8" s="105"/>
    </row>
    <row r="9" spans="2:4" ht="13.5" customHeight="1">
      <c r="B9" s="105"/>
      <c r="C9" s="105"/>
      <c r="D9" s="105"/>
    </row>
    <row r="10" spans="2:4" ht="13.5" customHeight="1">
      <c r="B10" s="105"/>
      <c r="C10" s="105"/>
      <c r="D10" s="105"/>
    </row>
    <row r="11" spans="2:4" ht="18.75">
      <c r="B11" s="316" t="s">
        <v>4</v>
      </c>
      <c r="C11" s="316"/>
      <c r="D11" s="316"/>
    </row>
    <row r="12" spans="2:4" ht="13.5" customHeight="1">
      <c r="B12" s="105"/>
      <c r="C12" s="105"/>
      <c r="D12" s="105"/>
    </row>
    <row r="13" spans="2:4" ht="13.5" customHeight="1">
      <c r="B13" s="105"/>
      <c r="C13" s="105"/>
      <c r="D13" s="105"/>
    </row>
    <row r="14" spans="2:4" ht="13.5" customHeight="1">
      <c r="B14" s="105"/>
      <c r="C14" s="105"/>
      <c r="D14" s="105"/>
    </row>
    <row r="15" spans="2:4" ht="18" customHeight="1">
      <c r="B15" s="168" t="s">
        <v>5</v>
      </c>
      <c r="C15" s="317" t="s">
        <v>6</v>
      </c>
      <c r="D15" s="317"/>
    </row>
    <row r="16" spans="2:4" ht="14.25">
      <c r="B16" s="169"/>
      <c r="C16" s="170"/>
      <c r="D16" s="170"/>
    </row>
    <row r="17" spans="2:4" ht="14.25">
      <c r="B17" s="171"/>
      <c r="C17" s="171"/>
      <c r="D17" s="170"/>
    </row>
    <row r="18" spans="2:4" ht="14.25">
      <c r="B18" s="169"/>
      <c r="C18" s="170"/>
      <c r="D18" s="170"/>
    </row>
    <row r="19" spans="2:4" ht="21" customHeight="1">
      <c r="B19" s="318" t="s">
        <v>7</v>
      </c>
      <c r="C19" s="318"/>
      <c r="D19" s="318"/>
    </row>
    <row r="20" spans="2:4" ht="14.25">
      <c r="B20" s="169"/>
      <c r="C20" s="170"/>
      <c r="D20" s="170"/>
    </row>
    <row r="21" spans="2:4" ht="14.25">
      <c r="B21" s="169"/>
      <c r="C21" s="170"/>
      <c r="D21" s="170"/>
    </row>
    <row r="22" spans="2:4" ht="14.25">
      <c r="B22" s="169"/>
      <c r="C22" s="170"/>
      <c r="D22" s="170"/>
    </row>
    <row r="23" spans="2:4" ht="14.25">
      <c r="B23" s="169"/>
      <c r="C23" s="170"/>
      <c r="D23" s="170"/>
    </row>
    <row r="24" spans="2:4" ht="14.25">
      <c r="B24" s="169"/>
      <c r="C24" s="170"/>
      <c r="D24" s="170"/>
    </row>
    <row r="25" spans="2:4" ht="14.25">
      <c r="B25" s="169"/>
      <c r="C25" s="170"/>
      <c r="D25" s="170"/>
    </row>
    <row r="26" spans="2:4" ht="14.25">
      <c r="B26" s="169"/>
      <c r="C26" s="172" t="s">
        <v>8</v>
      </c>
      <c r="D26" s="173" t="s">
        <v>9</v>
      </c>
    </row>
    <row r="27" spans="2:4" ht="14.25">
      <c r="B27" s="169"/>
      <c r="C27" s="170"/>
      <c r="D27" s="170"/>
    </row>
    <row r="28" spans="2:4" ht="14.25">
      <c r="B28" s="174"/>
      <c r="C28" s="172" t="s">
        <v>10</v>
      </c>
      <c r="D28" s="173" t="s">
        <v>11</v>
      </c>
    </row>
    <row r="29" spans="2:4" ht="14.25">
      <c r="B29" s="169"/>
      <c r="C29" s="170"/>
      <c r="D29" s="170"/>
    </row>
    <row r="30" spans="2:4" ht="14.25">
      <c r="B30" s="174"/>
      <c r="C30" s="175" t="s">
        <v>12</v>
      </c>
      <c r="D30" s="176" t="s">
        <v>13</v>
      </c>
    </row>
    <row r="31" spans="2:4" ht="14.25">
      <c r="B31" s="169"/>
      <c r="C31" s="170"/>
      <c r="D31" s="170"/>
    </row>
    <row r="32" spans="2:4" ht="14.25">
      <c r="B32" s="169"/>
      <c r="C32" s="170"/>
      <c r="D32" s="170"/>
    </row>
    <row r="33" spans="2:6" ht="14.25">
      <c r="B33" s="169"/>
      <c r="C33" s="170"/>
      <c r="D33" s="170"/>
    </row>
    <row r="34" spans="2:6" ht="14.25">
      <c r="B34" s="169"/>
      <c r="C34" s="170"/>
      <c r="D34" s="170"/>
    </row>
    <row r="35" spans="2:6" ht="14.25">
      <c r="B35" s="169"/>
      <c r="C35" s="170"/>
      <c r="D35" s="170"/>
    </row>
    <row r="36" spans="2:6">
      <c r="B36" s="319" t="s">
        <v>14</v>
      </c>
      <c r="C36" s="319"/>
      <c r="D36" s="319"/>
    </row>
    <row r="41" spans="2:6">
      <c r="F41" s="233" t="s">
        <v>688</v>
      </c>
    </row>
  </sheetData>
  <mergeCells count="5">
    <mergeCell ref="B6:D6"/>
    <mergeCell ref="B11:D11"/>
    <mergeCell ref="C15:D15"/>
    <mergeCell ref="B19:D19"/>
    <mergeCell ref="B36:D36"/>
  </mergeCells>
  <phoneticPr fontId="7"/>
  <pageMargins left="0.70866141732283472" right="0.70866141732283472" top="0.74803149606299213" bottom="0.74803149606299213" header="0.31496062992125984" footer="0.31496062992125984"/>
  <pageSetup paperSize="9" scale="91" orientation="landscape" r:id="rId1"/>
  <headerFooter differentFirst="1">
    <oddFooter>&amp;C&amp;P</oddFooter>
    <firstFooter>&amp;C&amp;P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2"/>
  <sheetViews>
    <sheetView view="pageBreakPreview" zoomScale="131" zoomScaleNormal="100" zoomScaleSheetLayoutView="100" workbookViewId="0">
      <selection activeCell="H20" sqref="H20:J20"/>
    </sheetView>
  </sheetViews>
  <sheetFormatPr defaultRowHeight="13.5"/>
  <cols>
    <col min="1" max="1" width="9" style="76"/>
    <col min="2" max="3" width="17.125" style="76" customWidth="1"/>
    <col min="4" max="7" width="15.625" style="76" customWidth="1"/>
    <col min="8" max="8" width="6.625" style="76" customWidth="1"/>
    <col min="9" max="10" width="12.125" style="76" customWidth="1"/>
    <col min="11" max="257" width="9" style="76"/>
    <col min="258" max="259" width="17.125" style="76" customWidth="1"/>
    <col min="260" max="263" width="15.625" style="76" customWidth="1"/>
    <col min="264" max="264" width="6.625" style="76" customWidth="1"/>
    <col min="265" max="266" width="12.125" style="76" customWidth="1"/>
    <col min="267" max="513" width="9" style="76"/>
    <col min="514" max="515" width="17.125" style="76" customWidth="1"/>
    <col min="516" max="519" width="15.625" style="76" customWidth="1"/>
    <col min="520" max="520" width="6.625" style="76" customWidth="1"/>
    <col min="521" max="522" width="12.125" style="76" customWidth="1"/>
    <col min="523" max="769" width="9" style="76"/>
    <col min="770" max="771" width="17.125" style="76" customWidth="1"/>
    <col min="772" max="775" width="15.625" style="76" customWidth="1"/>
    <col min="776" max="776" width="6.625" style="76" customWidth="1"/>
    <col min="777" max="778" width="12.125" style="76" customWidth="1"/>
    <col min="779" max="1025" width="9" style="76"/>
    <col min="1026" max="1027" width="17.125" style="76" customWidth="1"/>
    <col min="1028" max="1031" width="15.625" style="76" customWidth="1"/>
    <col min="1032" max="1032" width="6.625" style="76" customWidth="1"/>
    <col min="1033" max="1034" width="12.125" style="76" customWidth="1"/>
    <col min="1035" max="1281" width="9" style="76"/>
    <col min="1282" max="1283" width="17.125" style="76" customWidth="1"/>
    <col min="1284" max="1287" width="15.625" style="76" customWidth="1"/>
    <col min="1288" max="1288" width="6.625" style="76" customWidth="1"/>
    <col min="1289" max="1290" width="12.125" style="76" customWidth="1"/>
    <col min="1291" max="1537" width="9" style="76"/>
    <col min="1538" max="1539" width="17.125" style="76" customWidth="1"/>
    <col min="1540" max="1543" width="15.625" style="76" customWidth="1"/>
    <col min="1544" max="1544" width="6.625" style="76" customWidth="1"/>
    <col min="1545" max="1546" width="12.125" style="76" customWidth="1"/>
    <col min="1547" max="1793" width="9" style="76"/>
    <col min="1794" max="1795" width="17.125" style="76" customWidth="1"/>
    <col min="1796" max="1799" width="15.625" style="76" customWidth="1"/>
    <col min="1800" max="1800" width="6.625" style="76" customWidth="1"/>
    <col min="1801" max="1802" width="12.125" style="76" customWidth="1"/>
    <col min="1803" max="2049" width="9" style="76"/>
    <col min="2050" max="2051" width="17.125" style="76" customWidth="1"/>
    <col min="2052" max="2055" width="15.625" style="76" customWidth="1"/>
    <col min="2056" max="2056" width="6.625" style="76" customWidth="1"/>
    <col min="2057" max="2058" width="12.125" style="76" customWidth="1"/>
    <col min="2059" max="2305" width="9" style="76"/>
    <col min="2306" max="2307" width="17.125" style="76" customWidth="1"/>
    <col min="2308" max="2311" width="15.625" style="76" customWidth="1"/>
    <col min="2312" max="2312" width="6.625" style="76" customWidth="1"/>
    <col min="2313" max="2314" width="12.125" style="76" customWidth="1"/>
    <col min="2315" max="2561" width="9" style="76"/>
    <col min="2562" max="2563" width="17.125" style="76" customWidth="1"/>
    <col min="2564" max="2567" width="15.625" style="76" customWidth="1"/>
    <col min="2568" max="2568" width="6.625" style="76" customWidth="1"/>
    <col min="2569" max="2570" width="12.125" style="76" customWidth="1"/>
    <col min="2571" max="2817" width="9" style="76"/>
    <col min="2818" max="2819" width="17.125" style="76" customWidth="1"/>
    <col min="2820" max="2823" width="15.625" style="76" customWidth="1"/>
    <col min="2824" max="2824" width="6.625" style="76" customWidth="1"/>
    <col min="2825" max="2826" width="12.125" style="76" customWidth="1"/>
    <col min="2827" max="3073" width="9" style="76"/>
    <col min="3074" max="3075" width="17.125" style="76" customWidth="1"/>
    <col min="3076" max="3079" width="15.625" style="76" customWidth="1"/>
    <col min="3080" max="3080" width="6.625" style="76" customWidth="1"/>
    <col min="3081" max="3082" width="12.125" style="76" customWidth="1"/>
    <col min="3083" max="3329" width="9" style="76"/>
    <col min="3330" max="3331" width="17.125" style="76" customWidth="1"/>
    <col min="3332" max="3335" width="15.625" style="76" customWidth="1"/>
    <col min="3336" max="3336" width="6.625" style="76" customWidth="1"/>
    <col min="3337" max="3338" width="12.125" style="76" customWidth="1"/>
    <col min="3339" max="3585" width="9" style="76"/>
    <col min="3586" max="3587" width="17.125" style="76" customWidth="1"/>
    <col min="3588" max="3591" width="15.625" style="76" customWidth="1"/>
    <col min="3592" max="3592" width="6.625" style="76" customWidth="1"/>
    <col min="3593" max="3594" width="12.125" style="76" customWidth="1"/>
    <col min="3595" max="3841" width="9" style="76"/>
    <col min="3842" max="3843" width="17.125" style="76" customWidth="1"/>
    <col min="3844" max="3847" width="15.625" style="76" customWidth="1"/>
    <col min="3848" max="3848" width="6.625" style="76" customWidth="1"/>
    <col min="3849" max="3850" width="12.125" style="76" customWidth="1"/>
    <col min="3851" max="4097" width="9" style="76"/>
    <col min="4098" max="4099" width="17.125" style="76" customWidth="1"/>
    <col min="4100" max="4103" width="15.625" style="76" customWidth="1"/>
    <col min="4104" max="4104" width="6.625" style="76" customWidth="1"/>
    <col min="4105" max="4106" width="12.125" style="76" customWidth="1"/>
    <col min="4107" max="4353" width="9" style="76"/>
    <col min="4354" max="4355" width="17.125" style="76" customWidth="1"/>
    <col min="4356" max="4359" width="15.625" style="76" customWidth="1"/>
    <col min="4360" max="4360" width="6.625" style="76" customWidth="1"/>
    <col min="4361" max="4362" width="12.125" style="76" customWidth="1"/>
    <col min="4363" max="4609" width="9" style="76"/>
    <col min="4610" max="4611" width="17.125" style="76" customWidth="1"/>
    <col min="4612" max="4615" width="15.625" style="76" customWidth="1"/>
    <col min="4616" max="4616" width="6.625" style="76" customWidth="1"/>
    <col min="4617" max="4618" width="12.125" style="76" customWidth="1"/>
    <col min="4619" max="4865" width="9" style="76"/>
    <col min="4866" max="4867" width="17.125" style="76" customWidth="1"/>
    <col min="4868" max="4871" width="15.625" style="76" customWidth="1"/>
    <col min="4872" max="4872" width="6.625" style="76" customWidth="1"/>
    <col min="4873" max="4874" width="12.125" style="76" customWidth="1"/>
    <col min="4875" max="5121" width="9" style="76"/>
    <col min="5122" max="5123" width="17.125" style="76" customWidth="1"/>
    <col min="5124" max="5127" width="15.625" style="76" customWidth="1"/>
    <col min="5128" max="5128" width="6.625" style="76" customWidth="1"/>
    <col min="5129" max="5130" width="12.125" style="76" customWidth="1"/>
    <col min="5131" max="5377" width="9" style="76"/>
    <col min="5378" max="5379" width="17.125" style="76" customWidth="1"/>
    <col min="5380" max="5383" width="15.625" style="76" customWidth="1"/>
    <col min="5384" max="5384" width="6.625" style="76" customWidth="1"/>
    <col min="5385" max="5386" width="12.125" style="76" customWidth="1"/>
    <col min="5387" max="5633" width="9" style="76"/>
    <col min="5634" max="5635" width="17.125" style="76" customWidth="1"/>
    <col min="5636" max="5639" width="15.625" style="76" customWidth="1"/>
    <col min="5640" max="5640" width="6.625" style="76" customWidth="1"/>
    <col min="5641" max="5642" width="12.125" style="76" customWidth="1"/>
    <col min="5643" max="5889" width="9" style="76"/>
    <col min="5890" max="5891" width="17.125" style="76" customWidth="1"/>
    <col min="5892" max="5895" width="15.625" style="76" customWidth="1"/>
    <col min="5896" max="5896" width="6.625" style="76" customWidth="1"/>
    <col min="5897" max="5898" width="12.125" style="76" customWidth="1"/>
    <col min="5899" max="6145" width="9" style="76"/>
    <col min="6146" max="6147" width="17.125" style="76" customWidth="1"/>
    <col min="6148" max="6151" width="15.625" style="76" customWidth="1"/>
    <col min="6152" max="6152" width="6.625" style="76" customWidth="1"/>
    <col min="6153" max="6154" width="12.125" style="76" customWidth="1"/>
    <col min="6155" max="6401" width="9" style="76"/>
    <col min="6402" max="6403" width="17.125" style="76" customWidth="1"/>
    <col min="6404" max="6407" width="15.625" style="76" customWidth="1"/>
    <col min="6408" max="6408" width="6.625" style="76" customWidth="1"/>
    <col min="6409" max="6410" width="12.125" style="76" customWidth="1"/>
    <col min="6411" max="6657" width="9" style="76"/>
    <col min="6658" max="6659" width="17.125" style="76" customWidth="1"/>
    <col min="6660" max="6663" width="15.625" style="76" customWidth="1"/>
    <col min="6664" max="6664" width="6.625" style="76" customWidth="1"/>
    <col min="6665" max="6666" width="12.125" style="76" customWidth="1"/>
    <col min="6667" max="6913" width="9" style="76"/>
    <col min="6914" max="6915" width="17.125" style="76" customWidth="1"/>
    <col min="6916" max="6919" width="15.625" style="76" customWidth="1"/>
    <col min="6920" max="6920" width="6.625" style="76" customWidth="1"/>
    <col min="6921" max="6922" width="12.125" style="76" customWidth="1"/>
    <col min="6923" max="7169" width="9" style="76"/>
    <col min="7170" max="7171" width="17.125" style="76" customWidth="1"/>
    <col min="7172" max="7175" width="15.625" style="76" customWidth="1"/>
    <col min="7176" max="7176" width="6.625" style="76" customWidth="1"/>
    <col min="7177" max="7178" width="12.125" style="76" customWidth="1"/>
    <col min="7179" max="7425" width="9" style="76"/>
    <col min="7426" max="7427" width="17.125" style="76" customWidth="1"/>
    <col min="7428" max="7431" width="15.625" style="76" customWidth="1"/>
    <col min="7432" max="7432" width="6.625" style="76" customWidth="1"/>
    <col min="7433" max="7434" width="12.125" style="76" customWidth="1"/>
    <col min="7435" max="7681" width="9" style="76"/>
    <col min="7682" max="7683" width="17.125" style="76" customWidth="1"/>
    <col min="7684" max="7687" width="15.625" style="76" customWidth="1"/>
    <col min="7688" max="7688" width="6.625" style="76" customWidth="1"/>
    <col min="7689" max="7690" width="12.125" style="76" customWidth="1"/>
    <col min="7691" max="7937" width="9" style="76"/>
    <col min="7938" max="7939" width="17.125" style="76" customWidth="1"/>
    <col min="7940" max="7943" width="15.625" style="76" customWidth="1"/>
    <col min="7944" max="7944" width="6.625" style="76" customWidth="1"/>
    <col min="7945" max="7946" width="12.125" style="76" customWidth="1"/>
    <col min="7947" max="8193" width="9" style="76"/>
    <col min="8194" max="8195" width="17.125" style="76" customWidth="1"/>
    <col min="8196" max="8199" width="15.625" style="76" customWidth="1"/>
    <col min="8200" max="8200" width="6.625" style="76" customWidth="1"/>
    <col min="8201" max="8202" width="12.125" style="76" customWidth="1"/>
    <col min="8203" max="8449" width="9" style="76"/>
    <col min="8450" max="8451" width="17.125" style="76" customWidth="1"/>
    <col min="8452" max="8455" width="15.625" style="76" customWidth="1"/>
    <col min="8456" max="8456" width="6.625" style="76" customWidth="1"/>
    <col min="8457" max="8458" width="12.125" style="76" customWidth="1"/>
    <col min="8459" max="8705" width="9" style="76"/>
    <col min="8706" max="8707" width="17.125" style="76" customWidth="1"/>
    <col min="8708" max="8711" width="15.625" style="76" customWidth="1"/>
    <col min="8712" max="8712" width="6.625" style="76" customWidth="1"/>
    <col min="8713" max="8714" width="12.125" style="76" customWidth="1"/>
    <col min="8715" max="8961" width="9" style="76"/>
    <col min="8962" max="8963" width="17.125" style="76" customWidth="1"/>
    <col min="8964" max="8967" width="15.625" style="76" customWidth="1"/>
    <col min="8968" max="8968" width="6.625" style="76" customWidth="1"/>
    <col min="8969" max="8970" width="12.125" style="76" customWidth="1"/>
    <col min="8971" max="9217" width="9" style="76"/>
    <col min="9218" max="9219" width="17.125" style="76" customWidth="1"/>
    <col min="9220" max="9223" width="15.625" style="76" customWidth="1"/>
    <col min="9224" max="9224" width="6.625" style="76" customWidth="1"/>
    <col min="9225" max="9226" width="12.125" style="76" customWidth="1"/>
    <col min="9227" max="9473" width="9" style="76"/>
    <col min="9474" max="9475" width="17.125" style="76" customWidth="1"/>
    <col min="9476" max="9479" width="15.625" style="76" customWidth="1"/>
    <col min="9480" max="9480" width="6.625" style="76" customWidth="1"/>
    <col min="9481" max="9482" width="12.125" style="76" customWidth="1"/>
    <col min="9483" max="9729" width="9" style="76"/>
    <col min="9730" max="9731" width="17.125" style="76" customWidth="1"/>
    <col min="9732" max="9735" width="15.625" style="76" customWidth="1"/>
    <col min="9736" max="9736" width="6.625" style="76" customWidth="1"/>
    <col min="9737" max="9738" width="12.125" style="76" customWidth="1"/>
    <col min="9739" max="9985" width="9" style="76"/>
    <col min="9986" max="9987" width="17.125" style="76" customWidth="1"/>
    <col min="9988" max="9991" width="15.625" style="76" customWidth="1"/>
    <col min="9992" max="9992" width="6.625" style="76" customWidth="1"/>
    <col min="9993" max="9994" width="12.125" style="76" customWidth="1"/>
    <col min="9995" max="10241" width="9" style="76"/>
    <col min="10242" max="10243" width="17.125" style="76" customWidth="1"/>
    <col min="10244" max="10247" width="15.625" style="76" customWidth="1"/>
    <col min="10248" max="10248" width="6.625" style="76" customWidth="1"/>
    <col min="10249" max="10250" width="12.125" style="76" customWidth="1"/>
    <col min="10251" max="10497" width="9" style="76"/>
    <col min="10498" max="10499" width="17.125" style="76" customWidth="1"/>
    <col min="10500" max="10503" width="15.625" style="76" customWidth="1"/>
    <col min="10504" max="10504" width="6.625" style="76" customWidth="1"/>
    <col min="10505" max="10506" width="12.125" style="76" customWidth="1"/>
    <col min="10507" max="10753" width="9" style="76"/>
    <col min="10754" max="10755" width="17.125" style="76" customWidth="1"/>
    <col min="10756" max="10759" width="15.625" style="76" customWidth="1"/>
    <col min="10760" max="10760" width="6.625" style="76" customWidth="1"/>
    <col min="10761" max="10762" width="12.125" style="76" customWidth="1"/>
    <col min="10763" max="11009" width="9" style="76"/>
    <col min="11010" max="11011" width="17.125" style="76" customWidth="1"/>
    <col min="11012" max="11015" width="15.625" style="76" customWidth="1"/>
    <col min="11016" max="11016" width="6.625" style="76" customWidth="1"/>
    <col min="11017" max="11018" width="12.125" style="76" customWidth="1"/>
    <col min="11019" max="11265" width="9" style="76"/>
    <col min="11266" max="11267" width="17.125" style="76" customWidth="1"/>
    <col min="11268" max="11271" width="15.625" style="76" customWidth="1"/>
    <col min="11272" max="11272" width="6.625" style="76" customWidth="1"/>
    <col min="11273" max="11274" width="12.125" style="76" customWidth="1"/>
    <col min="11275" max="11521" width="9" style="76"/>
    <col min="11522" max="11523" width="17.125" style="76" customWidth="1"/>
    <col min="11524" max="11527" width="15.625" style="76" customWidth="1"/>
    <col min="11528" max="11528" width="6.625" style="76" customWidth="1"/>
    <col min="11529" max="11530" width="12.125" style="76" customWidth="1"/>
    <col min="11531" max="11777" width="9" style="76"/>
    <col min="11778" max="11779" width="17.125" style="76" customWidth="1"/>
    <col min="11780" max="11783" width="15.625" style="76" customWidth="1"/>
    <col min="11784" max="11784" width="6.625" style="76" customWidth="1"/>
    <col min="11785" max="11786" width="12.125" style="76" customWidth="1"/>
    <col min="11787" max="12033" width="9" style="76"/>
    <col min="12034" max="12035" width="17.125" style="76" customWidth="1"/>
    <col min="12036" max="12039" width="15.625" style="76" customWidth="1"/>
    <col min="12040" max="12040" width="6.625" style="76" customWidth="1"/>
    <col min="12041" max="12042" width="12.125" style="76" customWidth="1"/>
    <col min="12043" max="12289" width="9" style="76"/>
    <col min="12290" max="12291" width="17.125" style="76" customWidth="1"/>
    <col min="12292" max="12295" width="15.625" style="76" customWidth="1"/>
    <col min="12296" max="12296" width="6.625" style="76" customWidth="1"/>
    <col min="12297" max="12298" width="12.125" style="76" customWidth="1"/>
    <col min="12299" max="12545" width="9" style="76"/>
    <col min="12546" max="12547" width="17.125" style="76" customWidth="1"/>
    <col min="12548" max="12551" width="15.625" style="76" customWidth="1"/>
    <col min="12552" max="12552" width="6.625" style="76" customWidth="1"/>
    <col min="12553" max="12554" width="12.125" style="76" customWidth="1"/>
    <col min="12555" max="12801" width="9" style="76"/>
    <col min="12802" max="12803" width="17.125" style="76" customWidth="1"/>
    <col min="12804" max="12807" width="15.625" style="76" customWidth="1"/>
    <col min="12808" max="12808" width="6.625" style="76" customWidth="1"/>
    <col min="12809" max="12810" width="12.125" style="76" customWidth="1"/>
    <col min="12811" max="13057" width="9" style="76"/>
    <col min="13058" max="13059" width="17.125" style="76" customWidth="1"/>
    <col min="13060" max="13063" width="15.625" style="76" customWidth="1"/>
    <col min="13064" max="13064" width="6.625" style="76" customWidth="1"/>
    <col min="13065" max="13066" width="12.125" style="76" customWidth="1"/>
    <col min="13067" max="13313" width="9" style="76"/>
    <col min="13314" max="13315" width="17.125" style="76" customWidth="1"/>
    <col min="13316" max="13319" width="15.625" style="76" customWidth="1"/>
    <col min="13320" max="13320" width="6.625" style="76" customWidth="1"/>
    <col min="13321" max="13322" width="12.125" style="76" customWidth="1"/>
    <col min="13323" max="13569" width="9" style="76"/>
    <col min="13570" max="13571" width="17.125" style="76" customWidth="1"/>
    <col min="13572" max="13575" width="15.625" style="76" customWidth="1"/>
    <col min="13576" max="13576" width="6.625" style="76" customWidth="1"/>
    <col min="13577" max="13578" width="12.125" style="76" customWidth="1"/>
    <col min="13579" max="13825" width="9" style="76"/>
    <col min="13826" max="13827" width="17.125" style="76" customWidth="1"/>
    <col min="13828" max="13831" width="15.625" style="76" customWidth="1"/>
    <col min="13832" max="13832" width="6.625" style="76" customWidth="1"/>
    <col min="13833" max="13834" width="12.125" style="76" customWidth="1"/>
    <col min="13835" max="14081" width="9" style="76"/>
    <col min="14082" max="14083" width="17.125" style="76" customWidth="1"/>
    <col min="14084" max="14087" width="15.625" style="76" customWidth="1"/>
    <col min="14088" max="14088" width="6.625" style="76" customWidth="1"/>
    <col min="14089" max="14090" width="12.125" style="76" customWidth="1"/>
    <col min="14091" max="14337" width="9" style="76"/>
    <col min="14338" max="14339" width="17.125" style="76" customWidth="1"/>
    <col min="14340" max="14343" width="15.625" style="76" customWidth="1"/>
    <col min="14344" max="14344" width="6.625" style="76" customWidth="1"/>
    <col min="14345" max="14346" width="12.125" style="76" customWidth="1"/>
    <col min="14347" max="14593" width="9" style="76"/>
    <col min="14594" max="14595" width="17.125" style="76" customWidth="1"/>
    <col min="14596" max="14599" width="15.625" style="76" customWidth="1"/>
    <col min="14600" max="14600" width="6.625" style="76" customWidth="1"/>
    <col min="14601" max="14602" width="12.125" style="76" customWidth="1"/>
    <col min="14603" max="14849" width="9" style="76"/>
    <col min="14850" max="14851" width="17.125" style="76" customWidth="1"/>
    <col min="14852" max="14855" width="15.625" style="76" customWidth="1"/>
    <col min="14856" max="14856" width="6.625" style="76" customWidth="1"/>
    <col min="14857" max="14858" width="12.125" style="76" customWidth="1"/>
    <col min="14859" max="15105" width="9" style="76"/>
    <col min="15106" max="15107" width="17.125" style="76" customWidth="1"/>
    <col min="15108" max="15111" width="15.625" style="76" customWidth="1"/>
    <col min="15112" max="15112" width="6.625" style="76" customWidth="1"/>
    <col min="15113" max="15114" width="12.125" style="76" customWidth="1"/>
    <col min="15115" max="15361" width="9" style="76"/>
    <col min="15362" max="15363" width="17.125" style="76" customWidth="1"/>
    <col min="15364" max="15367" width="15.625" style="76" customWidth="1"/>
    <col min="15368" max="15368" width="6.625" style="76" customWidth="1"/>
    <col min="15369" max="15370" width="12.125" style="76" customWidth="1"/>
    <col min="15371" max="15617" width="9" style="76"/>
    <col min="15618" max="15619" width="17.125" style="76" customWidth="1"/>
    <col min="15620" max="15623" width="15.625" style="76" customWidth="1"/>
    <col min="15624" max="15624" width="6.625" style="76" customWidth="1"/>
    <col min="15625" max="15626" width="12.125" style="76" customWidth="1"/>
    <col min="15627" max="15873" width="9" style="76"/>
    <col min="15874" max="15875" width="17.125" style="76" customWidth="1"/>
    <col min="15876" max="15879" width="15.625" style="76" customWidth="1"/>
    <col min="15880" max="15880" width="6.625" style="76" customWidth="1"/>
    <col min="15881" max="15882" width="12.125" style="76" customWidth="1"/>
    <col min="15883" max="16129" width="9" style="76"/>
    <col min="16130" max="16131" width="17.125" style="76" customWidth="1"/>
    <col min="16132" max="16135" width="15.625" style="76" customWidth="1"/>
    <col min="16136" max="16136" width="6.625" style="76" customWidth="1"/>
    <col min="16137" max="16138" width="12.125" style="76" customWidth="1"/>
    <col min="16139" max="16384" width="9" style="76"/>
  </cols>
  <sheetData>
    <row r="1" spans="2:10">
      <c r="B1" s="78" t="s">
        <v>539</v>
      </c>
      <c r="C1" s="88"/>
    </row>
    <row r="2" spans="2:10">
      <c r="B2" s="88"/>
      <c r="C2" s="88"/>
    </row>
    <row r="3" spans="2:10">
      <c r="B3" s="359" t="s">
        <v>712</v>
      </c>
      <c r="C3" s="359"/>
      <c r="D3" s="359"/>
      <c r="E3" s="359"/>
      <c r="F3" s="359"/>
      <c r="G3" s="359"/>
      <c r="H3" s="359"/>
      <c r="I3" s="359"/>
    </row>
    <row r="4" spans="2:10">
      <c r="B4" s="78" t="s">
        <v>540</v>
      </c>
      <c r="C4" s="78"/>
      <c r="F4" s="138"/>
      <c r="G4" s="138" t="s">
        <v>541</v>
      </c>
    </row>
    <row r="5" spans="2:10">
      <c r="B5" s="583"/>
      <c r="C5" s="582"/>
      <c r="D5" s="477" t="s">
        <v>542</v>
      </c>
      <c r="E5" s="478"/>
      <c r="F5" s="477" t="s">
        <v>543</v>
      </c>
      <c r="G5" s="478"/>
    </row>
    <row r="6" spans="2:10" ht="27" customHeight="1">
      <c r="B6" s="617" t="s">
        <v>544</v>
      </c>
      <c r="C6" s="618"/>
      <c r="D6" s="615"/>
      <c r="E6" s="616"/>
      <c r="F6" s="615"/>
      <c r="G6" s="616"/>
    </row>
    <row r="7" spans="2:10" ht="27" customHeight="1">
      <c r="B7" s="477" t="s">
        <v>545</v>
      </c>
      <c r="C7" s="478"/>
      <c r="D7" s="615"/>
      <c r="E7" s="616"/>
      <c r="F7" s="615"/>
      <c r="G7" s="616"/>
    </row>
    <row r="8" spans="2:10" ht="27" customHeight="1">
      <c r="B8" s="477" t="s">
        <v>546</v>
      </c>
      <c r="C8" s="478"/>
      <c r="D8" s="615"/>
      <c r="E8" s="616"/>
      <c r="F8" s="615"/>
      <c r="G8" s="616"/>
    </row>
    <row r="10" spans="2:10">
      <c r="B10" s="78" t="s">
        <v>547</v>
      </c>
      <c r="C10" s="78"/>
      <c r="D10" s="78"/>
      <c r="E10" s="78"/>
      <c r="F10" s="78"/>
      <c r="G10" s="78"/>
    </row>
    <row r="11" spans="2:10" ht="18" customHeight="1">
      <c r="B11" s="78" t="s">
        <v>548</v>
      </c>
      <c r="C11" s="78"/>
      <c r="D11" s="78"/>
      <c r="E11" s="78"/>
      <c r="F11" s="78"/>
      <c r="G11" s="78"/>
    </row>
    <row r="12" spans="2:10">
      <c r="B12" s="78"/>
      <c r="C12" s="78"/>
      <c r="D12" s="78"/>
      <c r="E12" s="78"/>
      <c r="F12" s="78"/>
      <c r="G12" s="78"/>
    </row>
    <row r="13" spans="2:10">
      <c r="B13" s="78" t="s">
        <v>713</v>
      </c>
      <c r="C13" s="78"/>
      <c r="D13" s="78"/>
      <c r="E13" s="78"/>
      <c r="F13" s="78"/>
      <c r="G13" s="78"/>
    </row>
    <row r="14" spans="2:10" ht="30" customHeight="1">
      <c r="B14" s="139"/>
      <c r="C14" s="140"/>
      <c r="D14" s="477" t="s">
        <v>714</v>
      </c>
      <c r="E14" s="478"/>
      <c r="F14" s="477" t="s">
        <v>715</v>
      </c>
      <c r="G14" s="478"/>
      <c r="H14" s="477" t="s">
        <v>716</v>
      </c>
      <c r="I14" s="479"/>
      <c r="J14" s="478"/>
    </row>
    <row r="15" spans="2:10" ht="24" customHeight="1">
      <c r="B15" s="475" t="s">
        <v>549</v>
      </c>
      <c r="C15" s="127" t="s">
        <v>550</v>
      </c>
      <c r="D15" s="615"/>
      <c r="E15" s="616"/>
      <c r="F15" s="615"/>
      <c r="G15" s="616"/>
      <c r="H15" s="477"/>
      <c r="I15" s="479"/>
      <c r="J15" s="478"/>
    </row>
    <row r="16" spans="2:10" ht="24" customHeight="1">
      <c r="B16" s="476"/>
      <c r="C16" s="127" t="s">
        <v>551</v>
      </c>
      <c r="D16" s="615"/>
      <c r="E16" s="616"/>
      <c r="F16" s="615"/>
      <c r="G16" s="616"/>
      <c r="H16" s="477"/>
      <c r="I16" s="479"/>
      <c r="J16" s="478"/>
    </row>
    <row r="17" spans="2:10" ht="24" customHeight="1">
      <c r="B17" s="475" t="s">
        <v>552</v>
      </c>
      <c r="C17" s="127" t="s">
        <v>550</v>
      </c>
      <c r="D17" s="615"/>
      <c r="E17" s="616"/>
      <c r="F17" s="615"/>
      <c r="G17" s="616"/>
      <c r="H17" s="477"/>
      <c r="I17" s="479"/>
      <c r="J17" s="478"/>
    </row>
    <row r="18" spans="2:10" ht="24" customHeight="1">
      <c r="B18" s="476"/>
      <c r="C18" s="127" t="s">
        <v>551</v>
      </c>
      <c r="D18" s="615"/>
      <c r="E18" s="616"/>
      <c r="F18" s="615"/>
      <c r="G18" s="616"/>
      <c r="H18" s="477"/>
      <c r="I18" s="479"/>
      <c r="J18" s="478"/>
    </row>
    <row r="19" spans="2:10" ht="24" customHeight="1">
      <c r="B19" s="475" t="s">
        <v>553</v>
      </c>
      <c r="C19" s="127" t="s">
        <v>550</v>
      </c>
      <c r="D19" s="615"/>
      <c r="E19" s="616"/>
      <c r="F19" s="615"/>
      <c r="G19" s="616"/>
      <c r="H19" s="477"/>
      <c r="I19" s="479"/>
      <c r="J19" s="478"/>
    </row>
    <row r="20" spans="2:10" ht="24" customHeight="1">
      <c r="B20" s="476"/>
      <c r="C20" s="127" t="s">
        <v>551</v>
      </c>
      <c r="D20" s="615"/>
      <c r="E20" s="616"/>
      <c r="F20" s="615"/>
      <c r="G20" s="616"/>
      <c r="H20" s="477"/>
      <c r="I20" s="479"/>
      <c r="J20" s="478"/>
    </row>
    <row r="22" spans="2:10" ht="30" customHeight="1">
      <c r="B22" s="360" t="s">
        <v>554</v>
      </c>
      <c r="C22" s="362"/>
      <c r="D22" s="604"/>
      <c r="E22" s="605"/>
      <c r="F22" s="604"/>
      <c r="G22" s="605"/>
      <c r="H22" s="477"/>
      <c r="I22" s="479"/>
      <c r="J22" s="478"/>
    </row>
    <row r="23" spans="2:10" s="79" customFormat="1">
      <c r="B23" s="470" t="s">
        <v>555</v>
      </c>
      <c r="C23" s="470"/>
      <c r="D23" s="470"/>
      <c r="E23" s="470"/>
      <c r="F23" s="470"/>
      <c r="G23" s="470"/>
      <c r="H23" s="470"/>
    </row>
    <row r="24" spans="2:10" s="79" customFormat="1">
      <c r="B24" s="78" t="s">
        <v>556</v>
      </c>
      <c r="C24" s="78"/>
      <c r="D24" s="78"/>
      <c r="E24" s="78"/>
      <c r="F24" s="78"/>
      <c r="G24" s="78"/>
      <c r="H24" s="78"/>
    </row>
    <row r="25" spans="2:10" s="79" customFormat="1">
      <c r="B25" s="359" t="s">
        <v>557</v>
      </c>
      <c r="C25" s="359"/>
      <c r="D25" s="359"/>
      <c r="E25" s="359"/>
      <c r="F25" s="359"/>
      <c r="G25" s="359"/>
      <c r="H25" s="359"/>
    </row>
    <row r="26" spans="2:10" s="79" customFormat="1">
      <c r="B26" s="78"/>
      <c r="C26" s="78"/>
      <c r="D26" s="78"/>
      <c r="E26" s="78"/>
      <c r="F26" s="78"/>
      <c r="G26" s="78"/>
      <c r="H26" s="78"/>
    </row>
    <row r="27" spans="2:10" s="79" customFormat="1" ht="13.5" customHeight="1" thickBot="1">
      <c r="B27" s="606" t="s">
        <v>558</v>
      </c>
      <c r="C27" s="601" t="s">
        <v>559</v>
      </c>
      <c r="D27" s="602"/>
      <c r="E27" s="602"/>
      <c r="F27" s="602"/>
      <c r="G27" s="602"/>
      <c r="H27" s="603"/>
      <c r="I27" s="609" t="s">
        <v>560</v>
      </c>
      <c r="J27" s="610"/>
    </row>
    <row r="28" spans="2:10" s="79" customFormat="1" ht="24" customHeight="1">
      <c r="B28" s="607"/>
      <c r="C28" s="613" t="s">
        <v>561</v>
      </c>
      <c r="D28" s="613" t="s">
        <v>562</v>
      </c>
      <c r="E28" s="332" t="s">
        <v>563</v>
      </c>
      <c r="F28" s="332" t="s">
        <v>564</v>
      </c>
      <c r="G28" s="594" t="s">
        <v>565</v>
      </c>
      <c r="H28" s="599" t="s">
        <v>566</v>
      </c>
      <c r="I28" s="611"/>
      <c r="J28" s="612"/>
    </row>
    <row r="29" spans="2:10" s="79" customFormat="1" ht="21">
      <c r="B29" s="608"/>
      <c r="C29" s="614"/>
      <c r="D29" s="614"/>
      <c r="E29" s="333"/>
      <c r="F29" s="333"/>
      <c r="G29" s="598"/>
      <c r="H29" s="600"/>
      <c r="I29" s="282" t="s">
        <v>567</v>
      </c>
      <c r="J29" s="185" t="s">
        <v>568</v>
      </c>
    </row>
    <row r="30" spans="2:10" s="79" customFormat="1">
      <c r="B30" s="180" t="s">
        <v>569</v>
      </c>
      <c r="C30" s="273">
        <v>38.4</v>
      </c>
      <c r="D30" s="273">
        <v>8.9</v>
      </c>
      <c r="E30" s="273" t="s">
        <v>570</v>
      </c>
      <c r="F30" s="273">
        <v>741.9</v>
      </c>
      <c r="G30" s="274">
        <v>3803.1</v>
      </c>
      <c r="H30" s="305">
        <v>316.89999999999998</v>
      </c>
      <c r="I30" s="302">
        <v>205.5</v>
      </c>
      <c r="J30" s="248">
        <v>7.8</v>
      </c>
    </row>
    <row r="31" spans="2:10" s="79" customFormat="1">
      <c r="B31" s="180" t="s">
        <v>571</v>
      </c>
      <c r="C31" s="273">
        <v>39.200000000000003</v>
      </c>
      <c r="D31" s="273">
        <v>8.9</v>
      </c>
      <c r="E31" s="273">
        <v>266.10000000000002</v>
      </c>
      <c r="F31" s="273">
        <v>712.3</v>
      </c>
      <c r="G31" s="274">
        <v>3905.5</v>
      </c>
      <c r="H31" s="303">
        <v>325.5</v>
      </c>
      <c r="I31" s="302">
        <v>205.5</v>
      </c>
      <c r="J31" s="248">
        <v>7.8</v>
      </c>
    </row>
    <row r="32" spans="2:10" s="79" customFormat="1" ht="14.25" thickBot="1">
      <c r="B32" s="180" t="s">
        <v>717</v>
      </c>
      <c r="C32" s="273">
        <v>38.1</v>
      </c>
      <c r="D32" s="273">
        <v>8.6</v>
      </c>
      <c r="E32" s="273">
        <v>268.89999999999998</v>
      </c>
      <c r="F32" s="273">
        <v>705.5</v>
      </c>
      <c r="G32" s="274">
        <v>3932.3</v>
      </c>
      <c r="H32" s="306">
        <v>327.7</v>
      </c>
      <c r="I32" s="302">
        <v>208.8</v>
      </c>
      <c r="J32" s="248">
        <v>7.8</v>
      </c>
    </row>
  </sheetData>
  <mergeCells count="52">
    <mergeCell ref="B3:I3"/>
    <mergeCell ref="B5:C5"/>
    <mergeCell ref="D5:E5"/>
    <mergeCell ref="F5:G5"/>
    <mergeCell ref="B6:C6"/>
    <mergeCell ref="D6:E6"/>
    <mergeCell ref="F6:G6"/>
    <mergeCell ref="H14:J14"/>
    <mergeCell ref="H15:J15"/>
    <mergeCell ref="H16:J16"/>
    <mergeCell ref="B7:C7"/>
    <mergeCell ref="D7:E7"/>
    <mergeCell ref="F7:G7"/>
    <mergeCell ref="B8:C8"/>
    <mergeCell ref="D8:E8"/>
    <mergeCell ref="F8:G8"/>
    <mergeCell ref="D14:E14"/>
    <mergeCell ref="F14:G14"/>
    <mergeCell ref="B15:B16"/>
    <mergeCell ref="D15:E15"/>
    <mergeCell ref="F15:G15"/>
    <mergeCell ref="D16:E16"/>
    <mergeCell ref="F16:G16"/>
    <mergeCell ref="H19:J19"/>
    <mergeCell ref="H20:J20"/>
    <mergeCell ref="B17:B18"/>
    <mergeCell ref="D17:E17"/>
    <mergeCell ref="F17:G17"/>
    <mergeCell ref="D18:E18"/>
    <mergeCell ref="F18:G18"/>
    <mergeCell ref="H17:J17"/>
    <mergeCell ref="H18:J18"/>
    <mergeCell ref="B19:B20"/>
    <mergeCell ref="D19:E19"/>
    <mergeCell ref="F19:G19"/>
    <mergeCell ref="D20:E20"/>
    <mergeCell ref="F20:G20"/>
    <mergeCell ref="G28:G29"/>
    <mergeCell ref="H28:H29"/>
    <mergeCell ref="C27:H27"/>
    <mergeCell ref="B22:C22"/>
    <mergeCell ref="D22:E22"/>
    <mergeCell ref="F22:G22"/>
    <mergeCell ref="B23:H23"/>
    <mergeCell ref="B25:H25"/>
    <mergeCell ref="H22:J22"/>
    <mergeCell ref="B27:B29"/>
    <mergeCell ref="I27:J28"/>
    <mergeCell ref="C28:C29"/>
    <mergeCell ref="D28:D29"/>
    <mergeCell ref="E28:E29"/>
    <mergeCell ref="F28:F29"/>
  </mergeCells>
  <phoneticPr fontId="7"/>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A9DB5-FAF3-4306-B62D-684BE61B9CCC}">
  <sheetPr>
    <pageSetUpPr fitToPage="1"/>
  </sheetPr>
  <dimension ref="A1:Q23"/>
  <sheetViews>
    <sheetView tabSelected="1" zoomScaleNormal="100" workbookViewId="0">
      <selection activeCell="M3" sqref="M3"/>
    </sheetView>
  </sheetViews>
  <sheetFormatPr defaultColWidth="9" defaultRowHeight="13.5"/>
  <cols>
    <col min="1" max="1" width="16.125" style="234" customWidth="1"/>
    <col min="2" max="2" width="11.125" style="234" customWidth="1"/>
    <col min="3" max="3" width="1.625" style="234" customWidth="1"/>
    <col min="4" max="4" width="12.5" style="234" customWidth="1"/>
    <col min="5" max="5" width="11.625" style="234" customWidth="1"/>
    <col min="6" max="6" width="1.625" style="234" customWidth="1"/>
    <col min="7" max="7" width="11.625" style="234" customWidth="1"/>
    <col min="8" max="8" width="1.75" style="234" customWidth="1"/>
    <col min="9" max="9" width="7.125" style="234" customWidth="1"/>
    <col min="10" max="10" width="16.125" style="234" customWidth="1"/>
    <col min="11" max="11" width="11.125" style="234" customWidth="1"/>
    <col min="12" max="12" width="1.625" style="234" customWidth="1"/>
    <col min="13" max="13" width="12.5" style="234" customWidth="1"/>
    <col min="14" max="14" width="11.625" style="234" customWidth="1"/>
    <col min="15" max="15" width="1.5" style="234" customWidth="1"/>
    <col min="16" max="16" width="11.625" style="234" customWidth="1"/>
    <col min="17" max="17" width="1.625" style="234" customWidth="1"/>
    <col min="18" max="16384" width="9" style="234"/>
  </cols>
  <sheetData>
    <row r="1" spans="1:17" ht="18" customHeight="1">
      <c r="A1" s="251" t="s">
        <v>572</v>
      </c>
      <c r="E1" s="235"/>
      <c r="F1" s="235"/>
      <c r="G1" s="235"/>
      <c r="H1" s="235"/>
      <c r="I1" s="235"/>
      <c r="J1" s="235"/>
      <c r="K1" s="235"/>
      <c r="L1" s="235"/>
      <c r="M1" s="235"/>
      <c r="N1" s="235"/>
      <c r="O1" s="235"/>
      <c r="P1" s="235"/>
      <c r="Q1" s="235"/>
    </row>
    <row r="2" spans="1:17" ht="22.5" customHeight="1">
      <c r="A2" s="236"/>
      <c r="B2" s="235"/>
      <c r="C2" s="235"/>
      <c r="D2" s="235"/>
      <c r="E2" s="235"/>
      <c r="F2" s="235"/>
      <c r="G2" s="235"/>
      <c r="H2" s="235"/>
      <c r="I2" s="235"/>
      <c r="J2" s="235"/>
      <c r="K2" s="235"/>
      <c r="L2" s="235"/>
      <c r="M2" s="235"/>
      <c r="N2" s="235"/>
      <c r="O2" s="235"/>
      <c r="P2" s="235"/>
      <c r="Q2" s="235"/>
    </row>
    <row r="3" spans="1:17" ht="22.5" customHeight="1">
      <c r="A3" s="268"/>
      <c r="B3" s="269"/>
      <c r="C3" s="269"/>
      <c r="D3" s="270"/>
      <c r="E3" s="646" t="s">
        <v>573</v>
      </c>
      <c r="F3" s="647"/>
      <c r="G3" s="647"/>
      <c r="H3" s="647"/>
      <c r="I3" s="647"/>
      <c r="J3" s="648"/>
      <c r="K3" s="269"/>
      <c r="L3" s="235"/>
      <c r="M3" s="235"/>
      <c r="N3" s="235"/>
      <c r="O3" s="235"/>
      <c r="P3" s="235"/>
      <c r="Q3" s="235"/>
    </row>
    <row r="4" spans="1:17" ht="22.5" customHeight="1">
      <c r="A4" s="268"/>
      <c r="B4" s="269"/>
      <c r="C4" s="269"/>
      <c r="D4" s="270"/>
      <c r="E4" s="649" t="s">
        <v>574</v>
      </c>
      <c r="F4" s="650"/>
      <c r="G4" s="650"/>
      <c r="H4" s="650"/>
      <c r="I4" s="650"/>
      <c r="J4" s="651"/>
      <c r="K4" s="269"/>
      <c r="L4" s="235"/>
      <c r="M4" s="235"/>
      <c r="N4" s="235"/>
      <c r="O4" s="235"/>
      <c r="P4" s="235"/>
      <c r="Q4" s="235"/>
    </row>
    <row r="5" spans="1:17" ht="22.5" customHeight="1">
      <c r="A5" s="236"/>
      <c r="B5" s="235"/>
      <c r="C5" s="235"/>
      <c r="D5" s="235"/>
      <c r="E5" s="235"/>
      <c r="F5" s="235"/>
      <c r="G5" s="235"/>
      <c r="H5" s="235"/>
      <c r="I5" s="235"/>
      <c r="J5" s="235"/>
      <c r="K5" s="235"/>
      <c r="L5" s="235"/>
      <c r="M5" s="235"/>
      <c r="N5" s="235"/>
      <c r="O5" s="235"/>
      <c r="P5" s="235"/>
      <c r="Q5" s="235"/>
    </row>
    <row r="6" spans="1:17" ht="26.25" customHeight="1">
      <c r="A6" s="252" t="s">
        <v>575</v>
      </c>
      <c r="I6" s="235"/>
      <c r="J6" s="252" t="s">
        <v>723</v>
      </c>
    </row>
    <row r="7" spans="1:17" ht="15" customHeight="1">
      <c r="A7" s="652" t="s">
        <v>576</v>
      </c>
      <c r="B7" s="621" t="s">
        <v>577</v>
      </c>
      <c r="C7" s="622"/>
      <c r="D7" s="253" t="s">
        <v>578</v>
      </c>
      <c r="E7" s="621" t="s">
        <v>579</v>
      </c>
      <c r="F7" s="622"/>
      <c r="G7" s="621" t="s">
        <v>580</v>
      </c>
      <c r="H7" s="622"/>
      <c r="I7" s="235"/>
      <c r="J7" s="652" t="s">
        <v>576</v>
      </c>
      <c r="K7" s="621" t="s">
        <v>577</v>
      </c>
      <c r="L7" s="622"/>
      <c r="M7" s="253" t="s">
        <v>578</v>
      </c>
      <c r="N7" s="621" t="s">
        <v>579</v>
      </c>
      <c r="O7" s="622"/>
      <c r="P7" s="621" t="s">
        <v>580</v>
      </c>
      <c r="Q7" s="622"/>
    </row>
    <row r="8" spans="1:17" ht="15" customHeight="1">
      <c r="A8" s="653"/>
      <c r="B8" s="627" t="s">
        <v>581</v>
      </c>
      <c r="C8" s="628"/>
      <c r="D8" s="254" t="s">
        <v>582</v>
      </c>
      <c r="E8" s="627" t="s">
        <v>583</v>
      </c>
      <c r="F8" s="628"/>
      <c r="G8" s="623"/>
      <c r="H8" s="624"/>
      <c r="I8" s="235"/>
      <c r="J8" s="653"/>
      <c r="K8" s="627" t="s">
        <v>581</v>
      </c>
      <c r="L8" s="628"/>
      <c r="M8" s="254" t="s">
        <v>582</v>
      </c>
      <c r="N8" s="627" t="s">
        <v>583</v>
      </c>
      <c r="O8" s="628"/>
      <c r="P8" s="623"/>
      <c r="Q8" s="624"/>
    </row>
    <row r="9" spans="1:17" ht="15" customHeight="1" thickBot="1">
      <c r="A9" s="654"/>
      <c r="B9" s="627" t="s">
        <v>584</v>
      </c>
      <c r="C9" s="628"/>
      <c r="D9" s="255" t="s">
        <v>585</v>
      </c>
      <c r="E9" s="629"/>
      <c r="F9" s="630"/>
      <c r="G9" s="625"/>
      <c r="H9" s="626"/>
      <c r="I9" s="235"/>
      <c r="J9" s="654"/>
      <c r="K9" s="627" t="s">
        <v>584</v>
      </c>
      <c r="L9" s="628"/>
      <c r="M9" s="255" t="s">
        <v>585</v>
      </c>
      <c r="N9" s="629"/>
      <c r="O9" s="630"/>
      <c r="P9" s="625"/>
      <c r="Q9" s="626"/>
    </row>
    <row r="10" spans="1:17" ht="18" customHeight="1">
      <c r="A10" s="256" t="s">
        <v>586</v>
      </c>
      <c r="B10" s="640"/>
      <c r="C10" s="642"/>
      <c r="D10" s="645">
        <v>1.65</v>
      </c>
      <c r="E10" s="631">
        <f>B10*D10</f>
        <v>0</v>
      </c>
      <c r="F10" s="619"/>
      <c r="G10" s="633"/>
      <c r="H10" s="636"/>
      <c r="I10" s="235"/>
      <c r="J10" s="256" t="s">
        <v>586</v>
      </c>
      <c r="K10" s="640"/>
      <c r="L10" s="642"/>
      <c r="M10" s="645">
        <v>1.65</v>
      </c>
      <c r="N10" s="631">
        <f>K10*M10</f>
        <v>0</v>
      </c>
      <c r="O10" s="619"/>
      <c r="P10" s="633"/>
      <c r="Q10" s="636"/>
    </row>
    <row r="11" spans="1:17" ht="18" customHeight="1">
      <c r="A11" s="257" t="s">
        <v>587</v>
      </c>
      <c r="B11" s="641"/>
      <c r="C11" s="643"/>
      <c r="D11" s="645"/>
      <c r="E11" s="632"/>
      <c r="F11" s="620"/>
      <c r="G11" s="634"/>
      <c r="H11" s="637"/>
      <c r="I11" s="235"/>
      <c r="J11" s="257" t="s">
        <v>587</v>
      </c>
      <c r="K11" s="641"/>
      <c r="L11" s="643"/>
      <c r="M11" s="645"/>
      <c r="N11" s="632"/>
      <c r="O11" s="620"/>
      <c r="P11" s="634"/>
      <c r="Q11" s="637"/>
    </row>
    <row r="12" spans="1:17" ht="18" customHeight="1">
      <c r="A12" s="256" t="s">
        <v>586</v>
      </c>
      <c r="B12" s="640"/>
      <c r="C12" s="642"/>
      <c r="D12" s="644">
        <v>3.3</v>
      </c>
      <c r="E12" s="631">
        <f>B12*D12</f>
        <v>0</v>
      </c>
      <c r="F12" s="619"/>
      <c r="G12" s="634"/>
      <c r="H12" s="637"/>
      <c r="I12" s="235"/>
      <c r="J12" s="256" t="s">
        <v>586</v>
      </c>
      <c r="K12" s="640"/>
      <c r="L12" s="642"/>
      <c r="M12" s="644">
        <v>3.3</v>
      </c>
      <c r="N12" s="631">
        <f>K12*M12</f>
        <v>0</v>
      </c>
      <c r="O12" s="619"/>
      <c r="P12" s="634"/>
      <c r="Q12" s="637"/>
    </row>
    <row r="13" spans="1:17" ht="18" customHeight="1" thickBot="1">
      <c r="A13" s="257" t="s">
        <v>588</v>
      </c>
      <c r="B13" s="641"/>
      <c r="C13" s="643"/>
      <c r="D13" s="645"/>
      <c r="E13" s="639"/>
      <c r="F13" s="620"/>
      <c r="G13" s="635"/>
      <c r="H13" s="638"/>
      <c r="I13" s="235"/>
      <c r="J13" s="257" t="s">
        <v>588</v>
      </c>
      <c r="K13" s="641"/>
      <c r="L13" s="643"/>
      <c r="M13" s="645"/>
      <c r="N13" s="639"/>
      <c r="O13" s="620"/>
      <c r="P13" s="635"/>
      <c r="Q13" s="638"/>
    </row>
    <row r="14" spans="1:17" ht="18" customHeight="1">
      <c r="A14" s="256" t="s">
        <v>589</v>
      </c>
      <c r="B14" s="640"/>
      <c r="C14" s="642"/>
      <c r="D14" s="657">
        <v>1.65</v>
      </c>
      <c r="E14" s="631">
        <f>B14*D14</f>
        <v>0</v>
      </c>
      <c r="F14" s="619"/>
      <c r="G14" s="633"/>
      <c r="H14" s="636"/>
      <c r="I14" s="235"/>
      <c r="J14" s="256" t="s">
        <v>589</v>
      </c>
      <c r="K14" s="640"/>
      <c r="L14" s="642"/>
      <c r="M14" s="657">
        <v>1.65</v>
      </c>
      <c r="N14" s="631">
        <f>K14*M14</f>
        <v>0</v>
      </c>
      <c r="O14" s="619"/>
      <c r="P14" s="633"/>
      <c r="Q14" s="636"/>
    </row>
    <row r="15" spans="1:17" ht="18" customHeight="1">
      <c r="A15" s="257" t="s">
        <v>587</v>
      </c>
      <c r="B15" s="641"/>
      <c r="C15" s="643"/>
      <c r="D15" s="658"/>
      <c r="E15" s="632"/>
      <c r="F15" s="620"/>
      <c r="G15" s="634"/>
      <c r="H15" s="637"/>
      <c r="I15" s="235"/>
      <c r="J15" s="257" t="s">
        <v>587</v>
      </c>
      <c r="K15" s="641"/>
      <c r="L15" s="643"/>
      <c r="M15" s="658"/>
      <c r="N15" s="632"/>
      <c r="O15" s="620"/>
      <c r="P15" s="634"/>
      <c r="Q15" s="637"/>
    </row>
    <row r="16" spans="1:17" ht="18" customHeight="1">
      <c r="A16" s="256" t="s">
        <v>589</v>
      </c>
      <c r="B16" s="640"/>
      <c r="C16" s="642"/>
      <c r="D16" s="644">
        <v>3.3</v>
      </c>
      <c r="E16" s="631">
        <f>B16*D16</f>
        <v>0</v>
      </c>
      <c r="F16" s="619"/>
      <c r="G16" s="634"/>
      <c r="H16" s="637"/>
      <c r="I16" s="235"/>
      <c r="J16" s="256" t="s">
        <v>589</v>
      </c>
      <c r="K16" s="640"/>
      <c r="L16" s="642"/>
      <c r="M16" s="644">
        <v>3.3</v>
      </c>
      <c r="N16" s="631">
        <f>K16*M16</f>
        <v>0</v>
      </c>
      <c r="O16" s="619"/>
      <c r="P16" s="634"/>
      <c r="Q16" s="637"/>
    </row>
    <row r="17" spans="1:17" ht="18" customHeight="1" thickBot="1">
      <c r="A17" s="257" t="s">
        <v>588</v>
      </c>
      <c r="B17" s="641"/>
      <c r="C17" s="643"/>
      <c r="D17" s="645"/>
      <c r="E17" s="639"/>
      <c r="F17" s="620"/>
      <c r="G17" s="635"/>
      <c r="H17" s="638"/>
      <c r="I17" s="235"/>
      <c r="J17" s="257" t="s">
        <v>588</v>
      </c>
      <c r="K17" s="641"/>
      <c r="L17" s="643"/>
      <c r="M17" s="645"/>
      <c r="N17" s="639"/>
      <c r="O17" s="620"/>
      <c r="P17" s="635"/>
      <c r="Q17" s="638"/>
    </row>
    <row r="18" spans="1:17" ht="36" customHeight="1" thickBot="1">
      <c r="A18" s="258" t="s">
        <v>590</v>
      </c>
      <c r="B18" s="259">
        <f>SUM(B10:B17)</f>
        <v>0</v>
      </c>
      <c r="C18" s="260"/>
      <c r="D18" s="261"/>
      <c r="E18" s="262">
        <f>SUM(E10:E17)</f>
        <v>0</v>
      </c>
      <c r="F18" s="263"/>
      <c r="G18" s="264">
        <f>SUM(G10:G17)</f>
        <v>0</v>
      </c>
      <c r="H18" s="265"/>
      <c r="I18" s="235"/>
      <c r="J18" s="258" t="s">
        <v>590</v>
      </c>
      <c r="K18" s="259">
        <f>SUM(K10:K17)</f>
        <v>0</v>
      </c>
      <c r="L18" s="260"/>
      <c r="M18" s="261"/>
      <c r="N18" s="262">
        <f>SUM(N10:N17)</f>
        <v>0</v>
      </c>
      <c r="O18" s="263"/>
      <c r="P18" s="264">
        <f>SUM(P10:P17)</f>
        <v>0</v>
      </c>
      <c r="Q18" s="265"/>
    </row>
    <row r="19" spans="1:17">
      <c r="A19" s="237"/>
      <c r="B19" s="235"/>
      <c r="C19" s="235"/>
      <c r="D19" s="235"/>
      <c r="E19" s="235"/>
      <c r="F19" s="235"/>
      <c r="G19" s="235"/>
      <c r="H19" s="235"/>
      <c r="I19" s="235"/>
      <c r="J19" s="238"/>
      <c r="K19" s="235"/>
      <c r="L19" s="235"/>
      <c r="M19" s="235"/>
      <c r="N19" s="235"/>
      <c r="O19" s="235"/>
      <c r="P19" s="235"/>
      <c r="Q19" s="235"/>
    </row>
    <row r="20" spans="1:17" ht="21" customHeight="1">
      <c r="A20" s="266" t="s">
        <v>591</v>
      </c>
      <c r="J20" s="267"/>
      <c r="Q20" s="235"/>
    </row>
    <row r="21" spans="1:17" ht="21" customHeight="1">
      <c r="A21" s="266" t="s">
        <v>592</v>
      </c>
      <c r="J21" s="267"/>
      <c r="Q21" s="235"/>
    </row>
    <row r="22" spans="1:17" ht="21" customHeight="1">
      <c r="A22" s="655" t="s">
        <v>593</v>
      </c>
      <c r="B22" s="656"/>
      <c r="C22" s="656"/>
      <c r="D22" s="656"/>
      <c r="E22" s="656"/>
      <c r="F22" s="656"/>
      <c r="G22" s="656"/>
      <c r="H22" s="656"/>
      <c r="I22" s="656"/>
      <c r="J22" s="656"/>
      <c r="K22" s="656"/>
      <c r="L22" s="656"/>
      <c r="M22" s="656"/>
      <c r="N22" s="656"/>
      <c r="O22" s="656"/>
      <c r="P22" s="656"/>
    </row>
    <row r="23" spans="1:17" ht="21" customHeight="1">
      <c r="A23" s="656"/>
      <c r="B23" s="656"/>
      <c r="C23" s="656"/>
      <c r="D23" s="656"/>
      <c r="E23" s="656"/>
      <c r="F23" s="656"/>
      <c r="G23" s="656"/>
      <c r="H23" s="656"/>
      <c r="I23" s="656"/>
      <c r="J23" s="656"/>
      <c r="K23" s="656"/>
      <c r="L23" s="656"/>
      <c r="M23" s="656"/>
      <c r="N23" s="656"/>
      <c r="O23" s="656"/>
      <c r="P23" s="656"/>
    </row>
  </sheetData>
  <mergeCells count="67">
    <mergeCell ref="A7:A9"/>
    <mergeCell ref="B10:B11"/>
    <mergeCell ref="D10:D11"/>
    <mergeCell ref="E10:E11"/>
    <mergeCell ref="G10:G13"/>
    <mergeCell ref="A22:P23"/>
    <mergeCell ref="N14:N15"/>
    <mergeCell ref="O14:O15"/>
    <mergeCell ref="P14:P17"/>
    <mergeCell ref="B14:B15"/>
    <mergeCell ref="C14:C15"/>
    <mergeCell ref="D14:D15"/>
    <mergeCell ref="E14:E15"/>
    <mergeCell ref="F14:F15"/>
    <mergeCell ref="K14:K15"/>
    <mergeCell ref="L14:L15"/>
    <mergeCell ref="M14:M15"/>
    <mergeCell ref="E3:J3"/>
    <mergeCell ref="E4:J4"/>
    <mergeCell ref="G7:H9"/>
    <mergeCell ref="C12:C13"/>
    <mergeCell ref="F12:F13"/>
    <mergeCell ref="J7:J9"/>
    <mergeCell ref="E7:F7"/>
    <mergeCell ref="B7:C7"/>
    <mergeCell ref="Q14:Q17"/>
    <mergeCell ref="B16:B17"/>
    <mergeCell ref="C16:C17"/>
    <mergeCell ref="D16:D17"/>
    <mergeCell ref="E16:E17"/>
    <mergeCell ref="F16:F17"/>
    <mergeCell ref="K16:K17"/>
    <mergeCell ref="L16:L17"/>
    <mergeCell ref="M16:M17"/>
    <mergeCell ref="N16:N17"/>
    <mergeCell ref="O16:O17"/>
    <mergeCell ref="G14:G17"/>
    <mergeCell ref="H14:H17"/>
    <mergeCell ref="K10:K11"/>
    <mergeCell ref="L10:L11"/>
    <mergeCell ref="M10:M11"/>
    <mergeCell ref="B8:C8"/>
    <mergeCell ref="B9:C9"/>
    <mergeCell ref="E8:F8"/>
    <mergeCell ref="E9:F9"/>
    <mergeCell ref="C10:C11"/>
    <mergeCell ref="F10:F11"/>
    <mergeCell ref="H10:H13"/>
    <mergeCell ref="B12:B13"/>
    <mergeCell ref="D12:D13"/>
    <mergeCell ref="E12:E13"/>
    <mergeCell ref="O12:O13"/>
    <mergeCell ref="P7:Q9"/>
    <mergeCell ref="K8:L8"/>
    <mergeCell ref="N8:O8"/>
    <mergeCell ref="K9:L9"/>
    <mergeCell ref="N9:O9"/>
    <mergeCell ref="N10:N11"/>
    <mergeCell ref="O10:O11"/>
    <mergeCell ref="P10:P13"/>
    <mergeCell ref="Q10:Q13"/>
    <mergeCell ref="N12:N13"/>
    <mergeCell ref="K7:L7"/>
    <mergeCell ref="K12:K13"/>
    <mergeCell ref="L12:L13"/>
    <mergeCell ref="M12:M13"/>
    <mergeCell ref="N7:O7"/>
  </mergeCells>
  <phoneticPr fontId="7"/>
  <pageMargins left="0.70866141732283472" right="0.70866141732283472" top="0.78740157480314965" bottom="0.47244094488188981" header="0.31496062992125984" footer="0.31496062992125984"/>
  <pageSetup paperSize="9" scale="94"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19"/>
  <sheetViews>
    <sheetView zoomScaleNormal="100" workbookViewId="0">
      <selection activeCell="F14" sqref="F14"/>
    </sheetView>
  </sheetViews>
  <sheetFormatPr defaultRowHeight="18" customHeight="1"/>
  <cols>
    <col min="1" max="1" width="7" style="78" customWidth="1"/>
    <col min="2" max="2" width="4.875" style="78" customWidth="1"/>
    <col min="3" max="3" width="47" style="78" customWidth="1"/>
    <col min="4" max="4" width="49" style="78" customWidth="1"/>
    <col min="5" max="5" width="28" style="78" customWidth="1"/>
    <col min="6" max="258" width="9" style="78"/>
    <col min="259" max="260" width="35.375" style="78" customWidth="1"/>
    <col min="261" max="261" width="45.375" style="78" customWidth="1"/>
    <col min="262" max="514" width="9" style="78"/>
    <col min="515" max="516" width="35.375" style="78" customWidth="1"/>
    <col min="517" max="517" width="45.375" style="78" customWidth="1"/>
    <col min="518" max="770" width="9" style="78"/>
    <col min="771" max="772" width="35.375" style="78" customWidth="1"/>
    <col min="773" max="773" width="45.375" style="78" customWidth="1"/>
    <col min="774" max="1026" width="9" style="78"/>
    <col min="1027" max="1028" width="35.375" style="78" customWidth="1"/>
    <col min="1029" max="1029" width="45.375" style="78" customWidth="1"/>
    <col min="1030" max="1282" width="9" style="78"/>
    <col min="1283" max="1284" width="35.375" style="78" customWidth="1"/>
    <col min="1285" max="1285" width="45.375" style="78" customWidth="1"/>
    <col min="1286" max="1538" width="9" style="78"/>
    <col min="1539" max="1540" width="35.375" style="78" customWidth="1"/>
    <col min="1541" max="1541" width="45.375" style="78" customWidth="1"/>
    <col min="1542" max="1794" width="9" style="78"/>
    <col min="1795" max="1796" width="35.375" style="78" customWidth="1"/>
    <col min="1797" max="1797" width="45.375" style="78" customWidth="1"/>
    <col min="1798" max="2050" width="9" style="78"/>
    <col min="2051" max="2052" width="35.375" style="78" customWidth="1"/>
    <col min="2053" max="2053" width="45.375" style="78" customWidth="1"/>
    <col min="2054" max="2306" width="9" style="78"/>
    <col min="2307" max="2308" width="35.375" style="78" customWidth="1"/>
    <col min="2309" max="2309" width="45.375" style="78" customWidth="1"/>
    <col min="2310" max="2562" width="9" style="78"/>
    <col min="2563" max="2564" width="35.375" style="78" customWidth="1"/>
    <col min="2565" max="2565" width="45.375" style="78" customWidth="1"/>
    <col min="2566" max="2818" width="9" style="78"/>
    <col min="2819" max="2820" width="35.375" style="78" customWidth="1"/>
    <col min="2821" max="2821" width="45.375" style="78" customWidth="1"/>
    <col min="2822" max="3074" width="9" style="78"/>
    <col min="3075" max="3076" width="35.375" style="78" customWidth="1"/>
    <col min="3077" max="3077" width="45.375" style="78" customWidth="1"/>
    <col min="3078" max="3330" width="9" style="78"/>
    <col min="3331" max="3332" width="35.375" style="78" customWidth="1"/>
    <col min="3333" max="3333" width="45.375" style="78" customWidth="1"/>
    <col min="3334" max="3586" width="9" style="78"/>
    <col min="3587" max="3588" width="35.375" style="78" customWidth="1"/>
    <col min="3589" max="3589" width="45.375" style="78" customWidth="1"/>
    <col min="3590" max="3842" width="9" style="78"/>
    <col min="3843" max="3844" width="35.375" style="78" customWidth="1"/>
    <col min="3845" max="3845" width="45.375" style="78" customWidth="1"/>
    <col min="3846" max="4098" width="9" style="78"/>
    <col min="4099" max="4100" width="35.375" style="78" customWidth="1"/>
    <col min="4101" max="4101" width="45.375" style="78" customWidth="1"/>
    <col min="4102" max="4354" width="9" style="78"/>
    <col min="4355" max="4356" width="35.375" style="78" customWidth="1"/>
    <col min="4357" max="4357" width="45.375" style="78" customWidth="1"/>
    <col min="4358" max="4610" width="9" style="78"/>
    <col min="4611" max="4612" width="35.375" style="78" customWidth="1"/>
    <col min="4613" max="4613" width="45.375" style="78" customWidth="1"/>
    <col min="4614" max="4866" width="9" style="78"/>
    <col min="4867" max="4868" width="35.375" style="78" customWidth="1"/>
    <col min="4869" max="4869" width="45.375" style="78" customWidth="1"/>
    <col min="4870" max="5122" width="9" style="78"/>
    <col min="5123" max="5124" width="35.375" style="78" customWidth="1"/>
    <col min="5125" max="5125" width="45.375" style="78" customWidth="1"/>
    <col min="5126" max="5378" width="9" style="78"/>
    <col min="5379" max="5380" width="35.375" style="78" customWidth="1"/>
    <col min="5381" max="5381" width="45.375" style="78" customWidth="1"/>
    <col min="5382" max="5634" width="9" style="78"/>
    <col min="5635" max="5636" width="35.375" style="78" customWidth="1"/>
    <col min="5637" max="5637" width="45.375" style="78" customWidth="1"/>
    <col min="5638" max="5890" width="9" style="78"/>
    <col min="5891" max="5892" width="35.375" style="78" customWidth="1"/>
    <col min="5893" max="5893" width="45.375" style="78" customWidth="1"/>
    <col min="5894" max="6146" width="9" style="78"/>
    <col min="6147" max="6148" width="35.375" style="78" customWidth="1"/>
    <col min="6149" max="6149" width="45.375" style="78" customWidth="1"/>
    <col min="6150" max="6402" width="9" style="78"/>
    <col min="6403" max="6404" width="35.375" style="78" customWidth="1"/>
    <col min="6405" max="6405" width="45.375" style="78" customWidth="1"/>
    <col min="6406" max="6658" width="9" style="78"/>
    <col min="6659" max="6660" width="35.375" style="78" customWidth="1"/>
    <col min="6661" max="6661" width="45.375" style="78" customWidth="1"/>
    <col min="6662" max="6914" width="9" style="78"/>
    <col min="6915" max="6916" width="35.375" style="78" customWidth="1"/>
    <col min="6917" max="6917" width="45.375" style="78" customWidth="1"/>
    <col min="6918" max="7170" width="9" style="78"/>
    <col min="7171" max="7172" width="35.375" style="78" customWidth="1"/>
    <col min="7173" max="7173" width="45.375" style="78" customWidth="1"/>
    <col min="7174" max="7426" width="9" style="78"/>
    <col min="7427" max="7428" width="35.375" style="78" customWidth="1"/>
    <col min="7429" max="7429" width="45.375" style="78" customWidth="1"/>
    <col min="7430" max="7682" width="9" style="78"/>
    <col min="7683" max="7684" width="35.375" style="78" customWidth="1"/>
    <col min="7685" max="7685" width="45.375" style="78" customWidth="1"/>
    <col min="7686" max="7938" width="9" style="78"/>
    <col min="7939" max="7940" width="35.375" style="78" customWidth="1"/>
    <col min="7941" max="7941" width="45.375" style="78" customWidth="1"/>
    <col min="7942" max="8194" width="9" style="78"/>
    <col min="8195" max="8196" width="35.375" style="78" customWidth="1"/>
    <col min="8197" max="8197" width="45.375" style="78" customWidth="1"/>
    <col min="8198" max="8450" width="9" style="78"/>
    <col min="8451" max="8452" width="35.375" style="78" customWidth="1"/>
    <col min="8453" max="8453" width="45.375" style="78" customWidth="1"/>
    <col min="8454" max="8706" width="9" style="78"/>
    <col min="8707" max="8708" width="35.375" style="78" customWidth="1"/>
    <col min="8709" max="8709" width="45.375" style="78" customWidth="1"/>
    <col min="8710" max="8962" width="9" style="78"/>
    <col min="8963" max="8964" width="35.375" style="78" customWidth="1"/>
    <col min="8965" max="8965" width="45.375" style="78" customWidth="1"/>
    <col min="8966" max="9218" width="9" style="78"/>
    <col min="9219" max="9220" width="35.375" style="78" customWidth="1"/>
    <col min="9221" max="9221" width="45.375" style="78" customWidth="1"/>
    <col min="9222" max="9474" width="9" style="78"/>
    <col min="9475" max="9476" width="35.375" style="78" customWidth="1"/>
    <col min="9477" max="9477" width="45.375" style="78" customWidth="1"/>
    <col min="9478" max="9730" width="9" style="78"/>
    <col min="9731" max="9732" width="35.375" style="78" customWidth="1"/>
    <col min="9733" max="9733" width="45.375" style="78" customWidth="1"/>
    <col min="9734" max="9986" width="9" style="78"/>
    <col min="9987" max="9988" width="35.375" style="78" customWidth="1"/>
    <col min="9989" max="9989" width="45.375" style="78" customWidth="1"/>
    <col min="9990" max="10242" width="9" style="78"/>
    <col min="10243" max="10244" width="35.375" style="78" customWidth="1"/>
    <col min="10245" max="10245" width="45.375" style="78" customWidth="1"/>
    <col min="10246" max="10498" width="9" style="78"/>
    <col min="10499" max="10500" width="35.375" style="78" customWidth="1"/>
    <col min="10501" max="10501" width="45.375" style="78" customWidth="1"/>
    <col min="10502" max="10754" width="9" style="78"/>
    <col min="10755" max="10756" width="35.375" style="78" customWidth="1"/>
    <col min="10757" max="10757" width="45.375" style="78" customWidth="1"/>
    <col min="10758" max="11010" width="9" style="78"/>
    <col min="11011" max="11012" width="35.375" style="78" customWidth="1"/>
    <col min="11013" max="11013" width="45.375" style="78" customWidth="1"/>
    <col min="11014" max="11266" width="9" style="78"/>
    <col min="11267" max="11268" width="35.375" style="78" customWidth="1"/>
    <col min="11269" max="11269" width="45.375" style="78" customWidth="1"/>
    <col min="11270" max="11522" width="9" style="78"/>
    <col min="11523" max="11524" width="35.375" style="78" customWidth="1"/>
    <col min="11525" max="11525" width="45.375" style="78" customWidth="1"/>
    <col min="11526" max="11778" width="9" style="78"/>
    <col min="11779" max="11780" width="35.375" style="78" customWidth="1"/>
    <col min="11781" max="11781" width="45.375" style="78" customWidth="1"/>
    <col min="11782" max="12034" width="9" style="78"/>
    <col min="12035" max="12036" width="35.375" style="78" customWidth="1"/>
    <col min="12037" max="12037" width="45.375" style="78" customWidth="1"/>
    <col min="12038" max="12290" width="9" style="78"/>
    <col min="12291" max="12292" width="35.375" style="78" customWidth="1"/>
    <col min="12293" max="12293" width="45.375" style="78" customWidth="1"/>
    <col min="12294" max="12546" width="9" style="78"/>
    <col min="12547" max="12548" width="35.375" style="78" customWidth="1"/>
    <col min="12549" max="12549" width="45.375" style="78" customWidth="1"/>
    <col min="12550" max="12802" width="9" style="78"/>
    <col min="12803" max="12804" width="35.375" style="78" customWidth="1"/>
    <col min="12805" max="12805" width="45.375" style="78" customWidth="1"/>
    <col min="12806" max="13058" width="9" style="78"/>
    <col min="13059" max="13060" width="35.375" style="78" customWidth="1"/>
    <col min="13061" max="13061" width="45.375" style="78" customWidth="1"/>
    <col min="13062" max="13314" width="9" style="78"/>
    <col min="13315" max="13316" width="35.375" style="78" customWidth="1"/>
    <col min="13317" max="13317" width="45.375" style="78" customWidth="1"/>
    <col min="13318" max="13570" width="9" style="78"/>
    <col min="13571" max="13572" width="35.375" style="78" customWidth="1"/>
    <col min="13573" max="13573" width="45.375" style="78" customWidth="1"/>
    <col min="13574" max="13826" width="9" style="78"/>
    <col min="13827" max="13828" width="35.375" style="78" customWidth="1"/>
    <col min="13829" max="13829" width="45.375" style="78" customWidth="1"/>
    <col min="13830" max="14082" width="9" style="78"/>
    <col min="14083" max="14084" width="35.375" style="78" customWidth="1"/>
    <col min="14085" max="14085" width="45.375" style="78" customWidth="1"/>
    <col min="14086" max="14338" width="9" style="78"/>
    <col min="14339" max="14340" width="35.375" style="78" customWidth="1"/>
    <col min="14341" max="14341" width="45.375" style="78" customWidth="1"/>
    <col min="14342" max="14594" width="9" style="78"/>
    <col min="14595" max="14596" width="35.375" style="78" customWidth="1"/>
    <col min="14597" max="14597" width="45.375" style="78" customWidth="1"/>
    <col min="14598" max="14850" width="9" style="78"/>
    <col min="14851" max="14852" width="35.375" style="78" customWidth="1"/>
    <col min="14853" max="14853" width="45.375" style="78" customWidth="1"/>
    <col min="14854" max="15106" width="9" style="78"/>
    <col min="15107" max="15108" width="35.375" style="78" customWidth="1"/>
    <col min="15109" max="15109" width="45.375" style="78" customWidth="1"/>
    <col min="15110" max="15362" width="9" style="78"/>
    <col min="15363" max="15364" width="35.375" style="78" customWidth="1"/>
    <col min="15365" max="15365" width="45.375" style="78" customWidth="1"/>
    <col min="15366" max="15618" width="9" style="78"/>
    <col min="15619" max="15620" width="35.375" style="78" customWidth="1"/>
    <col min="15621" max="15621" width="45.375" style="78" customWidth="1"/>
    <col min="15622" max="15874" width="9" style="78"/>
    <col min="15875" max="15876" width="35.375" style="78" customWidth="1"/>
    <col min="15877" max="15877" width="45.375" style="78" customWidth="1"/>
    <col min="15878" max="16130" width="9" style="78"/>
    <col min="16131" max="16132" width="35.375" style="78" customWidth="1"/>
    <col min="16133" max="16133" width="45.375" style="78" customWidth="1"/>
    <col min="16134" max="16384" width="9" style="78"/>
  </cols>
  <sheetData>
    <row r="1" spans="1:5" ht="18" customHeight="1">
      <c r="A1" s="251" t="s">
        <v>594</v>
      </c>
    </row>
    <row r="3" spans="1:5" ht="29.25" customHeight="1">
      <c r="C3" s="659" t="s">
        <v>595</v>
      </c>
      <c r="D3" s="659"/>
      <c r="E3" s="659"/>
    </row>
    <row r="4" spans="1:5" ht="24" customHeight="1">
      <c r="C4" s="188"/>
      <c r="E4" s="188" t="s">
        <v>596</v>
      </c>
    </row>
    <row r="6" spans="1:5" ht="18" customHeight="1">
      <c r="A6" s="178" t="s">
        <v>597</v>
      </c>
      <c r="B6" s="178" t="s">
        <v>598</v>
      </c>
      <c r="C6" s="127" t="s">
        <v>599</v>
      </c>
      <c r="D6" s="127" t="s">
        <v>600</v>
      </c>
      <c r="E6" s="127" t="s">
        <v>601</v>
      </c>
    </row>
    <row r="7" spans="1:5" ht="39" customHeight="1">
      <c r="A7" s="246" t="s">
        <v>602</v>
      </c>
      <c r="B7" s="246">
        <v>1</v>
      </c>
      <c r="C7" s="243"/>
      <c r="D7" s="240"/>
      <c r="E7" s="239"/>
    </row>
    <row r="8" spans="1:5" ht="39" customHeight="1">
      <c r="A8" s="247"/>
      <c r="B8" s="247">
        <v>2</v>
      </c>
      <c r="C8" s="241"/>
      <c r="D8" s="241"/>
      <c r="E8" s="241"/>
    </row>
    <row r="9" spans="1:5" ht="39" customHeight="1">
      <c r="A9" s="247" t="s">
        <v>603</v>
      </c>
      <c r="B9" s="247">
        <v>1</v>
      </c>
      <c r="C9" s="241"/>
      <c r="D9" s="241"/>
      <c r="E9" s="241"/>
    </row>
    <row r="10" spans="1:5" ht="39" customHeight="1">
      <c r="A10" s="247"/>
      <c r="B10" s="247">
        <v>2</v>
      </c>
      <c r="C10" s="241"/>
      <c r="D10" s="241"/>
      <c r="E10" s="241"/>
    </row>
    <row r="11" spans="1:5" ht="39" customHeight="1">
      <c r="A11" s="247"/>
      <c r="B11" s="247">
        <v>3</v>
      </c>
      <c r="C11" s="241"/>
      <c r="D11" s="241"/>
      <c r="E11" s="241"/>
    </row>
    <row r="12" spans="1:5" ht="39" customHeight="1">
      <c r="A12" s="244"/>
      <c r="B12" s="244"/>
      <c r="C12" s="241"/>
      <c r="D12" s="241"/>
      <c r="E12" s="241"/>
    </row>
    <row r="13" spans="1:5" ht="39" customHeight="1">
      <c r="A13" s="244"/>
      <c r="B13" s="244"/>
      <c r="C13" s="241"/>
      <c r="D13" s="241"/>
      <c r="E13" s="241"/>
    </row>
    <row r="14" spans="1:5" ht="39" customHeight="1">
      <c r="A14" s="244"/>
      <c r="B14" s="244"/>
      <c r="C14" s="241"/>
      <c r="D14" s="241"/>
      <c r="E14" s="241"/>
    </row>
    <row r="15" spans="1:5" ht="39" customHeight="1">
      <c r="A15" s="244"/>
      <c r="B15" s="244"/>
      <c r="C15" s="241"/>
      <c r="D15" s="241"/>
      <c r="E15" s="241"/>
    </row>
    <row r="16" spans="1:5" ht="39" customHeight="1">
      <c r="A16" s="245"/>
      <c r="B16" s="245"/>
      <c r="C16" s="242"/>
      <c r="D16" s="242"/>
      <c r="E16" s="242"/>
    </row>
    <row r="17" spans="1:1" ht="9" customHeight="1"/>
    <row r="18" spans="1:1" ht="18" customHeight="1">
      <c r="A18" s="78" t="s">
        <v>604</v>
      </c>
    </row>
    <row r="19" spans="1:1" ht="18" customHeight="1">
      <c r="A19" s="78" t="s">
        <v>605</v>
      </c>
    </row>
  </sheetData>
  <mergeCells count="1">
    <mergeCell ref="C3:E3"/>
  </mergeCells>
  <phoneticPr fontId="7"/>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6"/>
  <sheetViews>
    <sheetView workbookViewId="0">
      <selection activeCell="C15" sqref="C15"/>
    </sheetView>
  </sheetViews>
  <sheetFormatPr defaultRowHeight="20.100000000000001" customHeight="1"/>
  <cols>
    <col min="1" max="1" width="2.625" style="78" customWidth="1"/>
    <col min="2" max="2" width="5.5" style="101" customWidth="1"/>
    <col min="3" max="3" width="59.875" style="78" customWidth="1"/>
    <col min="4" max="4" width="7.125" style="78" customWidth="1"/>
    <col min="5" max="5" width="62.5" style="78" customWidth="1"/>
    <col min="6" max="256" width="9" style="78"/>
    <col min="257" max="257" width="3.625" style="78" customWidth="1"/>
    <col min="258" max="258" width="5.5" style="78" customWidth="1"/>
    <col min="259" max="259" width="55.625" style="78" customWidth="1"/>
    <col min="260" max="260" width="7.125" style="78" customWidth="1"/>
    <col min="261" max="261" width="60.625" style="78" customWidth="1"/>
    <col min="262" max="512" width="9" style="78"/>
    <col min="513" max="513" width="3.625" style="78" customWidth="1"/>
    <col min="514" max="514" width="5.5" style="78" customWidth="1"/>
    <col min="515" max="515" width="55.625" style="78" customWidth="1"/>
    <col min="516" max="516" width="7.125" style="78" customWidth="1"/>
    <col min="517" max="517" width="60.625" style="78" customWidth="1"/>
    <col min="518" max="768" width="9" style="78"/>
    <col min="769" max="769" width="3.625" style="78" customWidth="1"/>
    <col min="770" max="770" width="5.5" style="78" customWidth="1"/>
    <col min="771" max="771" width="55.625" style="78" customWidth="1"/>
    <col min="772" max="772" width="7.125" style="78" customWidth="1"/>
    <col min="773" max="773" width="60.625" style="78" customWidth="1"/>
    <col min="774" max="1024" width="9" style="78"/>
    <col min="1025" max="1025" width="3.625" style="78" customWidth="1"/>
    <col min="1026" max="1026" width="5.5" style="78" customWidth="1"/>
    <col min="1027" max="1027" width="55.625" style="78" customWidth="1"/>
    <col min="1028" max="1028" width="7.125" style="78" customWidth="1"/>
    <col min="1029" max="1029" width="60.625" style="78" customWidth="1"/>
    <col min="1030" max="1280" width="9" style="78"/>
    <col min="1281" max="1281" width="3.625" style="78" customWidth="1"/>
    <col min="1282" max="1282" width="5.5" style="78" customWidth="1"/>
    <col min="1283" max="1283" width="55.625" style="78" customWidth="1"/>
    <col min="1284" max="1284" width="7.125" style="78" customWidth="1"/>
    <col min="1285" max="1285" width="60.625" style="78" customWidth="1"/>
    <col min="1286" max="1536" width="9" style="78"/>
    <col min="1537" max="1537" width="3.625" style="78" customWidth="1"/>
    <col min="1538" max="1538" width="5.5" style="78" customWidth="1"/>
    <col min="1539" max="1539" width="55.625" style="78" customWidth="1"/>
    <col min="1540" max="1540" width="7.125" style="78" customWidth="1"/>
    <col min="1541" max="1541" width="60.625" style="78" customWidth="1"/>
    <col min="1542" max="1792" width="9" style="78"/>
    <col min="1793" max="1793" width="3.625" style="78" customWidth="1"/>
    <col min="1794" max="1794" width="5.5" style="78" customWidth="1"/>
    <col min="1795" max="1795" width="55.625" style="78" customWidth="1"/>
    <col min="1796" max="1796" width="7.125" style="78" customWidth="1"/>
    <col min="1797" max="1797" width="60.625" style="78" customWidth="1"/>
    <col min="1798" max="2048" width="9" style="78"/>
    <col min="2049" max="2049" width="3.625" style="78" customWidth="1"/>
    <col min="2050" max="2050" width="5.5" style="78" customWidth="1"/>
    <col min="2051" max="2051" width="55.625" style="78" customWidth="1"/>
    <col min="2052" max="2052" width="7.125" style="78" customWidth="1"/>
    <col min="2053" max="2053" width="60.625" style="78" customWidth="1"/>
    <col min="2054" max="2304" width="9" style="78"/>
    <col min="2305" max="2305" width="3.625" style="78" customWidth="1"/>
    <col min="2306" max="2306" width="5.5" style="78" customWidth="1"/>
    <col min="2307" max="2307" width="55.625" style="78" customWidth="1"/>
    <col min="2308" max="2308" width="7.125" style="78" customWidth="1"/>
    <col min="2309" max="2309" width="60.625" style="78" customWidth="1"/>
    <col min="2310" max="2560" width="9" style="78"/>
    <col min="2561" max="2561" width="3.625" style="78" customWidth="1"/>
    <col min="2562" max="2562" width="5.5" style="78" customWidth="1"/>
    <col min="2563" max="2563" width="55.625" style="78" customWidth="1"/>
    <col min="2564" max="2564" width="7.125" style="78" customWidth="1"/>
    <col min="2565" max="2565" width="60.625" style="78" customWidth="1"/>
    <col min="2566" max="2816" width="9" style="78"/>
    <col min="2817" max="2817" width="3.625" style="78" customWidth="1"/>
    <col min="2818" max="2818" width="5.5" style="78" customWidth="1"/>
    <col min="2819" max="2819" width="55.625" style="78" customWidth="1"/>
    <col min="2820" max="2820" width="7.125" style="78" customWidth="1"/>
    <col min="2821" max="2821" width="60.625" style="78" customWidth="1"/>
    <col min="2822" max="3072" width="9" style="78"/>
    <col min="3073" max="3073" width="3.625" style="78" customWidth="1"/>
    <col min="3074" max="3074" width="5.5" style="78" customWidth="1"/>
    <col min="3075" max="3075" width="55.625" style="78" customWidth="1"/>
    <col min="3076" max="3076" width="7.125" style="78" customWidth="1"/>
    <col min="3077" max="3077" width="60.625" style="78" customWidth="1"/>
    <col min="3078" max="3328" width="9" style="78"/>
    <col min="3329" max="3329" width="3.625" style="78" customWidth="1"/>
    <col min="3330" max="3330" width="5.5" style="78" customWidth="1"/>
    <col min="3331" max="3331" width="55.625" style="78" customWidth="1"/>
    <col min="3332" max="3332" width="7.125" style="78" customWidth="1"/>
    <col min="3333" max="3333" width="60.625" style="78" customWidth="1"/>
    <col min="3334" max="3584" width="9" style="78"/>
    <col min="3585" max="3585" width="3.625" style="78" customWidth="1"/>
    <col min="3586" max="3586" width="5.5" style="78" customWidth="1"/>
    <col min="3587" max="3587" width="55.625" style="78" customWidth="1"/>
    <col min="3588" max="3588" width="7.125" style="78" customWidth="1"/>
    <col min="3589" max="3589" width="60.625" style="78" customWidth="1"/>
    <col min="3590" max="3840" width="9" style="78"/>
    <col min="3841" max="3841" width="3.625" style="78" customWidth="1"/>
    <col min="3842" max="3842" width="5.5" style="78" customWidth="1"/>
    <col min="3843" max="3843" width="55.625" style="78" customWidth="1"/>
    <col min="3844" max="3844" width="7.125" style="78" customWidth="1"/>
    <col min="3845" max="3845" width="60.625" style="78" customWidth="1"/>
    <col min="3846" max="4096" width="9" style="78"/>
    <col min="4097" max="4097" width="3.625" style="78" customWidth="1"/>
    <col min="4098" max="4098" width="5.5" style="78" customWidth="1"/>
    <col min="4099" max="4099" width="55.625" style="78" customWidth="1"/>
    <col min="4100" max="4100" width="7.125" style="78" customWidth="1"/>
    <col min="4101" max="4101" width="60.625" style="78" customWidth="1"/>
    <col min="4102" max="4352" width="9" style="78"/>
    <col min="4353" max="4353" width="3.625" style="78" customWidth="1"/>
    <col min="4354" max="4354" width="5.5" style="78" customWidth="1"/>
    <col min="4355" max="4355" width="55.625" style="78" customWidth="1"/>
    <col min="4356" max="4356" width="7.125" style="78" customWidth="1"/>
    <col min="4357" max="4357" width="60.625" style="78" customWidth="1"/>
    <col min="4358" max="4608" width="9" style="78"/>
    <col min="4609" max="4609" width="3.625" style="78" customWidth="1"/>
    <col min="4610" max="4610" width="5.5" style="78" customWidth="1"/>
    <col min="4611" max="4611" width="55.625" style="78" customWidth="1"/>
    <col min="4612" max="4612" width="7.125" style="78" customWidth="1"/>
    <col min="4613" max="4613" width="60.625" style="78" customWidth="1"/>
    <col min="4614" max="4864" width="9" style="78"/>
    <col min="4865" max="4865" width="3.625" style="78" customWidth="1"/>
    <col min="4866" max="4866" width="5.5" style="78" customWidth="1"/>
    <col min="4867" max="4867" width="55.625" style="78" customWidth="1"/>
    <col min="4868" max="4868" width="7.125" style="78" customWidth="1"/>
    <col min="4869" max="4869" width="60.625" style="78" customWidth="1"/>
    <col min="4870" max="5120" width="9" style="78"/>
    <col min="5121" max="5121" width="3.625" style="78" customWidth="1"/>
    <col min="5122" max="5122" width="5.5" style="78" customWidth="1"/>
    <col min="5123" max="5123" width="55.625" style="78" customWidth="1"/>
    <col min="5124" max="5124" width="7.125" style="78" customWidth="1"/>
    <col min="5125" max="5125" width="60.625" style="78" customWidth="1"/>
    <col min="5126" max="5376" width="9" style="78"/>
    <col min="5377" max="5377" width="3.625" style="78" customWidth="1"/>
    <col min="5378" max="5378" width="5.5" style="78" customWidth="1"/>
    <col min="5379" max="5379" width="55.625" style="78" customWidth="1"/>
    <col min="5380" max="5380" width="7.125" style="78" customWidth="1"/>
    <col min="5381" max="5381" width="60.625" style="78" customWidth="1"/>
    <col min="5382" max="5632" width="9" style="78"/>
    <col min="5633" max="5633" width="3.625" style="78" customWidth="1"/>
    <col min="5634" max="5634" width="5.5" style="78" customWidth="1"/>
    <col min="5635" max="5635" width="55.625" style="78" customWidth="1"/>
    <col min="5636" max="5636" width="7.125" style="78" customWidth="1"/>
    <col min="5637" max="5637" width="60.625" style="78" customWidth="1"/>
    <col min="5638" max="5888" width="9" style="78"/>
    <col min="5889" max="5889" width="3.625" style="78" customWidth="1"/>
    <col min="5890" max="5890" width="5.5" style="78" customWidth="1"/>
    <col min="5891" max="5891" width="55.625" style="78" customWidth="1"/>
    <col min="5892" max="5892" width="7.125" style="78" customWidth="1"/>
    <col min="5893" max="5893" width="60.625" style="78" customWidth="1"/>
    <col min="5894" max="6144" width="9" style="78"/>
    <col min="6145" max="6145" width="3.625" style="78" customWidth="1"/>
    <col min="6146" max="6146" width="5.5" style="78" customWidth="1"/>
    <col min="6147" max="6147" width="55.625" style="78" customWidth="1"/>
    <col min="6148" max="6148" width="7.125" style="78" customWidth="1"/>
    <col min="6149" max="6149" width="60.625" style="78" customWidth="1"/>
    <col min="6150" max="6400" width="9" style="78"/>
    <col min="6401" max="6401" width="3.625" style="78" customWidth="1"/>
    <col min="6402" max="6402" width="5.5" style="78" customWidth="1"/>
    <col min="6403" max="6403" width="55.625" style="78" customWidth="1"/>
    <col min="6404" max="6404" width="7.125" style="78" customWidth="1"/>
    <col min="6405" max="6405" width="60.625" style="78" customWidth="1"/>
    <col min="6406" max="6656" width="9" style="78"/>
    <col min="6657" max="6657" width="3.625" style="78" customWidth="1"/>
    <col min="6658" max="6658" width="5.5" style="78" customWidth="1"/>
    <col min="6659" max="6659" width="55.625" style="78" customWidth="1"/>
    <col min="6660" max="6660" width="7.125" style="78" customWidth="1"/>
    <col min="6661" max="6661" width="60.625" style="78" customWidth="1"/>
    <col min="6662" max="6912" width="9" style="78"/>
    <col min="6913" max="6913" width="3.625" style="78" customWidth="1"/>
    <col min="6914" max="6914" width="5.5" style="78" customWidth="1"/>
    <col min="6915" max="6915" width="55.625" style="78" customWidth="1"/>
    <col min="6916" max="6916" width="7.125" style="78" customWidth="1"/>
    <col min="6917" max="6917" width="60.625" style="78" customWidth="1"/>
    <col min="6918" max="7168" width="9" style="78"/>
    <col min="7169" max="7169" width="3.625" style="78" customWidth="1"/>
    <col min="7170" max="7170" width="5.5" style="78" customWidth="1"/>
    <col min="7171" max="7171" width="55.625" style="78" customWidth="1"/>
    <col min="7172" max="7172" width="7.125" style="78" customWidth="1"/>
    <col min="7173" max="7173" width="60.625" style="78" customWidth="1"/>
    <col min="7174" max="7424" width="9" style="78"/>
    <col min="7425" max="7425" width="3.625" style="78" customWidth="1"/>
    <col min="7426" max="7426" width="5.5" style="78" customWidth="1"/>
    <col min="7427" max="7427" width="55.625" style="78" customWidth="1"/>
    <col min="7428" max="7428" width="7.125" style="78" customWidth="1"/>
    <col min="7429" max="7429" width="60.625" style="78" customWidth="1"/>
    <col min="7430" max="7680" width="9" style="78"/>
    <col min="7681" max="7681" width="3.625" style="78" customWidth="1"/>
    <col min="7682" max="7682" width="5.5" style="78" customWidth="1"/>
    <col min="7683" max="7683" width="55.625" style="78" customWidth="1"/>
    <col min="7684" max="7684" width="7.125" style="78" customWidth="1"/>
    <col min="7685" max="7685" width="60.625" style="78" customWidth="1"/>
    <col min="7686" max="7936" width="9" style="78"/>
    <col min="7937" max="7937" width="3.625" style="78" customWidth="1"/>
    <col min="7938" max="7938" width="5.5" style="78" customWidth="1"/>
    <col min="7939" max="7939" width="55.625" style="78" customWidth="1"/>
    <col min="7940" max="7940" width="7.125" style="78" customWidth="1"/>
    <col min="7941" max="7941" width="60.625" style="78" customWidth="1"/>
    <col min="7942" max="8192" width="9" style="78"/>
    <col min="8193" max="8193" width="3.625" style="78" customWidth="1"/>
    <col min="8194" max="8194" width="5.5" style="78" customWidth="1"/>
    <col min="8195" max="8195" width="55.625" style="78" customWidth="1"/>
    <col min="8196" max="8196" width="7.125" style="78" customWidth="1"/>
    <col min="8197" max="8197" width="60.625" style="78" customWidth="1"/>
    <col min="8198" max="8448" width="9" style="78"/>
    <col min="8449" max="8449" width="3.625" style="78" customWidth="1"/>
    <col min="8450" max="8450" width="5.5" style="78" customWidth="1"/>
    <col min="8451" max="8451" width="55.625" style="78" customWidth="1"/>
    <col min="8452" max="8452" width="7.125" style="78" customWidth="1"/>
    <col min="8453" max="8453" width="60.625" style="78" customWidth="1"/>
    <col min="8454" max="8704" width="9" style="78"/>
    <col min="8705" max="8705" width="3.625" style="78" customWidth="1"/>
    <col min="8706" max="8706" width="5.5" style="78" customWidth="1"/>
    <col min="8707" max="8707" width="55.625" style="78" customWidth="1"/>
    <col min="8708" max="8708" width="7.125" style="78" customWidth="1"/>
    <col min="8709" max="8709" width="60.625" style="78" customWidth="1"/>
    <col min="8710" max="8960" width="9" style="78"/>
    <col min="8961" max="8961" width="3.625" style="78" customWidth="1"/>
    <col min="8962" max="8962" width="5.5" style="78" customWidth="1"/>
    <col min="8963" max="8963" width="55.625" style="78" customWidth="1"/>
    <col min="8964" max="8964" width="7.125" style="78" customWidth="1"/>
    <col min="8965" max="8965" width="60.625" style="78" customWidth="1"/>
    <col min="8966" max="9216" width="9" style="78"/>
    <col min="9217" max="9217" width="3.625" style="78" customWidth="1"/>
    <col min="9218" max="9218" width="5.5" style="78" customWidth="1"/>
    <col min="9219" max="9219" width="55.625" style="78" customWidth="1"/>
    <col min="9220" max="9220" width="7.125" style="78" customWidth="1"/>
    <col min="9221" max="9221" width="60.625" style="78" customWidth="1"/>
    <col min="9222" max="9472" width="9" style="78"/>
    <col min="9473" max="9473" width="3.625" style="78" customWidth="1"/>
    <col min="9474" max="9474" width="5.5" style="78" customWidth="1"/>
    <col min="9475" max="9475" width="55.625" style="78" customWidth="1"/>
    <col min="9476" max="9476" width="7.125" style="78" customWidth="1"/>
    <col min="9477" max="9477" width="60.625" style="78" customWidth="1"/>
    <col min="9478" max="9728" width="9" style="78"/>
    <col min="9729" max="9729" width="3.625" style="78" customWidth="1"/>
    <col min="9730" max="9730" width="5.5" style="78" customWidth="1"/>
    <col min="9731" max="9731" width="55.625" style="78" customWidth="1"/>
    <col min="9732" max="9732" width="7.125" style="78" customWidth="1"/>
    <col min="9733" max="9733" width="60.625" style="78" customWidth="1"/>
    <col min="9734" max="9984" width="9" style="78"/>
    <col min="9985" max="9985" width="3.625" style="78" customWidth="1"/>
    <col min="9986" max="9986" width="5.5" style="78" customWidth="1"/>
    <col min="9987" max="9987" width="55.625" style="78" customWidth="1"/>
    <col min="9988" max="9988" width="7.125" style="78" customWidth="1"/>
    <col min="9989" max="9989" width="60.625" style="78" customWidth="1"/>
    <col min="9990" max="10240" width="9" style="78"/>
    <col min="10241" max="10241" width="3.625" style="78" customWidth="1"/>
    <col min="10242" max="10242" width="5.5" style="78" customWidth="1"/>
    <col min="10243" max="10243" width="55.625" style="78" customWidth="1"/>
    <col min="10244" max="10244" width="7.125" style="78" customWidth="1"/>
    <col min="10245" max="10245" width="60.625" style="78" customWidth="1"/>
    <col min="10246" max="10496" width="9" style="78"/>
    <col min="10497" max="10497" width="3.625" style="78" customWidth="1"/>
    <col min="10498" max="10498" width="5.5" style="78" customWidth="1"/>
    <col min="10499" max="10499" width="55.625" style="78" customWidth="1"/>
    <col min="10500" max="10500" width="7.125" style="78" customWidth="1"/>
    <col min="10501" max="10501" width="60.625" style="78" customWidth="1"/>
    <col min="10502" max="10752" width="9" style="78"/>
    <col min="10753" max="10753" width="3.625" style="78" customWidth="1"/>
    <col min="10754" max="10754" width="5.5" style="78" customWidth="1"/>
    <col min="10755" max="10755" width="55.625" style="78" customWidth="1"/>
    <col min="10756" max="10756" width="7.125" style="78" customWidth="1"/>
    <col min="10757" max="10757" width="60.625" style="78" customWidth="1"/>
    <col min="10758" max="11008" width="9" style="78"/>
    <col min="11009" max="11009" width="3.625" style="78" customWidth="1"/>
    <col min="11010" max="11010" width="5.5" style="78" customWidth="1"/>
    <col min="11011" max="11011" width="55.625" style="78" customWidth="1"/>
    <col min="11012" max="11012" width="7.125" style="78" customWidth="1"/>
    <col min="11013" max="11013" width="60.625" style="78" customWidth="1"/>
    <col min="11014" max="11264" width="9" style="78"/>
    <col min="11265" max="11265" width="3.625" style="78" customWidth="1"/>
    <col min="11266" max="11266" width="5.5" style="78" customWidth="1"/>
    <col min="11267" max="11267" width="55.625" style="78" customWidth="1"/>
    <col min="11268" max="11268" width="7.125" style="78" customWidth="1"/>
    <col min="11269" max="11269" width="60.625" style="78" customWidth="1"/>
    <col min="11270" max="11520" width="9" style="78"/>
    <col min="11521" max="11521" width="3.625" style="78" customWidth="1"/>
    <col min="11522" max="11522" width="5.5" style="78" customWidth="1"/>
    <col min="11523" max="11523" width="55.625" style="78" customWidth="1"/>
    <col min="11524" max="11524" width="7.125" style="78" customWidth="1"/>
    <col min="11525" max="11525" width="60.625" style="78" customWidth="1"/>
    <col min="11526" max="11776" width="9" style="78"/>
    <col min="11777" max="11777" width="3.625" style="78" customWidth="1"/>
    <col min="11778" max="11778" width="5.5" style="78" customWidth="1"/>
    <col min="11779" max="11779" width="55.625" style="78" customWidth="1"/>
    <col min="11780" max="11780" width="7.125" style="78" customWidth="1"/>
    <col min="11781" max="11781" width="60.625" style="78" customWidth="1"/>
    <col min="11782" max="12032" width="9" style="78"/>
    <col min="12033" max="12033" width="3.625" style="78" customWidth="1"/>
    <col min="12034" max="12034" width="5.5" style="78" customWidth="1"/>
    <col min="12035" max="12035" width="55.625" style="78" customWidth="1"/>
    <col min="12036" max="12036" width="7.125" style="78" customWidth="1"/>
    <col min="12037" max="12037" width="60.625" style="78" customWidth="1"/>
    <col min="12038" max="12288" width="9" style="78"/>
    <col min="12289" max="12289" width="3.625" style="78" customWidth="1"/>
    <col min="12290" max="12290" width="5.5" style="78" customWidth="1"/>
    <col min="12291" max="12291" width="55.625" style="78" customWidth="1"/>
    <col min="12292" max="12292" width="7.125" style="78" customWidth="1"/>
    <col min="12293" max="12293" width="60.625" style="78" customWidth="1"/>
    <col min="12294" max="12544" width="9" style="78"/>
    <col min="12545" max="12545" width="3.625" style="78" customWidth="1"/>
    <col min="12546" max="12546" width="5.5" style="78" customWidth="1"/>
    <col min="12547" max="12547" width="55.625" style="78" customWidth="1"/>
    <col min="12548" max="12548" width="7.125" style="78" customWidth="1"/>
    <col min="12549" max="12549" width="60.625" style="78" customWidth="1"/>
    <col min="12550" max="12800" width="9" style="78"/>
    <col min="12801" max="12801" width="3.625" style="78" customWidth="1"/>
    <col min="12802" max="12802" width="5.5" style="78" customWidth="1"/>
    <col min="12803" max="12803" width="55.625" style="78" customWidth="1"/>
    <col min="12804" max="12804" width="7.125" style="78" customWidth="1"/>
    <col min="12805" max="12805" width="60.625" style="78" customWidth="1"/>
    <col min="12806" max="13056" width="9" style="78"/>
    <col min="13057" max="13057" width="3.625" style="78" customWidth="1"/>
    <col min="13058" max="13058" width="5.5" style="78" customWidth="1"/>
    <col min="13059" max="13059" width="55.625" style="78" customWidth="1"/>
    <col min="13060" max="13060" width="7.125" style="78" customWidth="1"/>
    <col min="13061" max="13061" width="60.625" style="78" customWidth="1"/>
    <col min="13062" max="13312" width="9" style="78"/>
    <col min="13313" max="13313" width="3.625" style="78" customWidth="1"/>
    <col min="13314" max="13314" width="5.5" style="78" customWidth="1"/>
    <col min="13315" max="13315" width="55.625" style="78" customWidth="1"/>
    <col min="13316" max="13316" width="7.125" style="78" customWidth="1"/>
    <col min="13317" max="13317" width="60.625" style="78" customWidth="1"/>
    <col min="13318" max="13568" width="9" style="78"/>
    <col min="13569" max="13569" width="3.625" style="78" customWidth="1"/>
    <col min="13570" max="13570" width="5.5" style="78" customWidth="1"/>
    <col min="13571" max="13571" width="55.625" style="78" customWidth="1"/>
    <col min="13572" max="13572" width="7.125" style="78" customWidth="1"/>
    <col min="13573" max="13573" width="60.625" style="78" customWidth="1"/>
    <col min="13574" max="13824" width="9" style="78"/>
    <col min="13825" max="13825" width="3.625" style="78" customWidth="1"/>
    <col min="13826" max="13826" width="5.5" style="78" customWidth="1"/>
    <col min="13827" max="13827" width="55.625" style="78" customWidth="1"/>
    <col min="13828" max="13828" width="7.125" style="78" customWidth="1"/>
    <col min="13829" max="13829" width="60.625" style="78" customWidth="1"/>
    <col min="13830" max="14080" width="9" style="78"/>
    <col min="14081" max="14081" width="3.625" style="78" customWidth="1"/>
    <col min="14082" max="14082" width="5.5" style="78" customWidth="1"/>
    <col min="14083" max="14083" width="55.625" style="78" customWidth="1"/>
    <col min="14084" max="14084" width="7.125" style="78" customWidth="1"/>
    <col min="14085" max="14085" width="60.625" style="78" customWidth="1"/>
    <col min="14086" max="14336" width="9" style="78"/>
    <col min="14337" max="14337" width="3.625" style="78" customWidth="1"/>
    <col min="14338" max="14338" width="5.5" style="78" customWidth="1"/>
    <col min="14339" max="14339" width="55.625" style="78" customWidth="1"/>
    <col min="14340" max="14340" width="7.125" style="78" customWidth="1"/>
    <col min="14341" max="14341" width="60.625" style="78" customWidth="1"/>
    <col min="14342" max="14592" width="9" style="78"/>
    <col min="14593" max="14593" width="3.625" style="78" customWidth="1"/>
    <col min="14594" max="14594" width="5.5" style="78" customWidth="1"/>
    <col min="14595" max="14595" width="55.625" style="78" customWidth="1"/>
    <col min="14596" max="14596" width="7.125" style="78" customWidth="1"/>
    <col min="14597" max="14597" width="60.625" style="78" customWidth="1"/>
    <col min="14598" max="14848" width="9" style="78"/>
    <col min="14849" max="14849" width="3.625" style="78" customWidth="1"/>
    <col min="14850" max="14850" width="5.5" style="78" customWidth="1"/>
    <col min="14851" max="14851" width="55.625" style="78" customWidth="1"/>
    <col min="14852" max="14852" width="7.125" style="78" customWidth="1"/>
    <col min="14853" max="14853" width="60.625" style="78" customWidth="1"/>
    <col min="14854" max="15104" width="9" style="78"/>
    <col min="15105" max="15105" width="3.625" style="78" customWidth="1"/>
    <col min="15106" max="15106" width="5.5" style="78" customWidth="1"/>
    <col min="15107" max="15107" width="55.625" style="78" customWidth="1"/>
    <col min="15108" max="15108" width="7.125" style="78" customWidth="1"/>
    <col min="15109" max="15109" width="60.625" style="78" customWidth="1"/>
    <col min="15110" max="15360" width="9" style="78"/>
    <col min="15361" max="15361" width="3.625" style="78" customWidth="1"/>
    <col min="15362" max="15362" width="5.5" style="78" customWidth="1"/>
    <col min="15363" max="15363" width="55.625" style="78" customWidth="1"/>
    <col min="15364" max="15364" width="7.125" style="78" customWidth="1"/>
    <col min="15365" max="15365" width="60.625" style="78" customWidth="1"/>
    <col min="15366" max="15616" width="9" style="78"/>
    <col min="15617" max="15617" width="3.625" style="78" customWidth="1"/>
    <col min="15618" max="15618" width="5.5" style="78" customWidth="1"/>
    <col min="15619" max="15619" width="55.625" style="78" customWidth="1"/>
    <col min="15620" max="15620" width="7.125" style="78" customWidth="1"/>
    <col min="15621" max="15621" width="60.625" style="78" customWidth="1"/>
    <col min="15622" max="15872" width="9" style="78"/>
    <col min="15873" max="15873" width="3.625" style="78" customWidth="1"/>
    <col min="15874" max="15874" width="5.5" style="78" customWidth="1"/>
    <col min="15875" max="15875" width="55.625" style="78" customWidth="1"/>
    <col min="15876" max="15876" width="7.125" style="78" customWidth="1"/>
    <col min="15877" max="15877" width="60.625" style="78" customWidth="1"/>
    <col min="15878" max="16128" width="9" style="78"/>
    <col min="16129" max="16129" width="3.625" style="78" customWidth="1"/>
    <col min="16130" max="16130" width="5.5" style="78" customWidth="1"/>
    <col min="16131" max="16131" width="55.625" style="78" customWidth="1"/>
    <col min="16132" max="16132" width="7.125" style="78" customWidth="1"/>
    <col min="16133" max="16133" width="60.625" style="78" customWidth="1"/>
    <col min="16134" max="16384" width="9" style="78"/>
  </cols>
  <sheetData>
    <row r="1" spans="1:5" ht="28.5" customHeight="1">
      <c r="A1" s="78" t="s">
        <v>606</v>
      </c>
    </row>
    <row r="2" spans="1:5" ht="20.100000000000001" customHeight="1">
      <c r="B2" s="460" t="s">
        <v>607</v>
      </c>
      <c r="C2" s="460"/>
      <c r="D2" s="460"/>
      <c r="E2" s="460"/>
    </row>
    <row r="3" spans="1:5" ht="20.100000000000001" customHeight="1">
      <c r="B3" s="99" t="s">
        <v>608</v>
      </c>
      <c r="C3" s="100" t="s">
        <v>609</v>
      </c>
      <c r="D3" s="99" t="s">
        <v>610</v>
      </c>
      <c r="E3" s="100" t="s">
        <v>611</v>
      </c>
    </row>
    <row r="4" spans="1:5" ht="20.100000000000001" customHeight="1">
      <c r="B4" s="99" t="s">
        <v>612</v>
      </c>
      <c r="C4" s="103" t="s">
        <v>613</v>
      </c>
      <c r="D4" s="99" t="s">
        <v>614</v>
      </c>
      <c r="E4" s="100" t="s">
        <v>615</v>
      </c>
    </row>
    <row r="5" spans="1:5" ht="20.100000000000001" customHeight="1">
      <c r="B5" s="99" t="s">
        <v>616</v>
      </c>
      <c r="C5" s="100" t="s">
        <v>617</v>
      </c>
      <c r="D5" s="99" t="s">
        <v>618</v>
      </c>
      <c r="E5" s="100" t="s">
        <v>619</v>
      </c>
    </row>
    <row r="6" spans="1:5" ht="20.100000000000001" customHeight="1">
      <c r="B6" s="187"/>
      <c r="C6" s="187"/>
      <c r="D6" s="101"/>
      <c r="E6" s="272"/>
    </row>
    <row r="7" spans="1:5" ht="20.100000000000001" customHeight="1">
      <c r="B7" s="359" t="s">
        <v>620</v>
      </c>
      <c r="C7" s="359"/>
      <c r="D7" s="359"/>
      <c r="E7" s="359"/>
    </row>
    <row r="8" spans="1:5" ht="28.5" customHeight="1">
      <c r="B8" s="99" t="s">
        <v>608</v>
      </c>
      <c r="C8" s="102" t="s">
        <v>621</v>
      </c>
      <c r="D8" s="99" t="s">
        <v>622</v>
      </c>
      <c r="E8" s="102" t="s">
        <v>623</v>
      </c>
    </row>
    <row r="9" spans="1:5" ht="19.5" customHeight="1">
      <c r="B9" s="99" t="s">
        <v>612</v>
      </c>
      <c r="C9" s="102" t="s">
        <v>624</v>
      </c>
      <c r="D9" s="99" t="s">
        <v>625</v>
      </c>
      <c r="E9" s="102" t="s">
        <v>626</v>
      </c>
    </row>
    <row r="10" spans="1:5" ht="19.5" customHeight="1">
      <c r="B10" s="99" t="s">
        <v>616</v>
      </c>
      <c r="C10" s="102" t="s">
        <v>627</v>
      </c>
      <c r="D10" s="99" t="s">
        <v>628</v>
      </c>
      <c r="E10" s="102" t="s">
        <v>629</v>
      </c>
    </row>
    <row r="11" spans="1:5" ht="19.5" customHeight="1">
      <c r="B11" s="99" t="s">
        <v>610</v>
      </c>
      <c r="C11" s="102" t="s">
        <v>630</v>
      </c>
      <c r="D11" s="99" t="s">
        <v>631</v>
      </c>
      <c r="E11" s="102" t="s">
        <v>632</v>
      </c>
    </row>
    <row r="12" spans="1:5" ht="19.5" customHeight="1">
      <c r="B12" s="99" t="s">
        <v>614</v>
      </c>
      <c r="C12" s="102" t="s">
        <v>633</v>
      </c>
      <c r="D12" s="99" t="s">
        <v>634</v>
      </c>
      <c r="E12" s="102" t="s">
        <v>635</v>
      </c>
    </row>
    <row r="13" spans="1:5" ht="19.5" customHeight="1">
      <c r="B13" s="99" t="s">
        <v>636</v>
      </c>
      <c r="C13" s="102" t="s">
        <v>637</v>
      </c>
      <c r="D13" s="99" t="s">
        <v>638</v>
      </c>
      <c r="E13" s="102" t="s">
        <v>639</v>
      </c>
    </row>
    <row r="14" spans="1:5" ht="29.25" customHeight="1">
      <c r="B14" s="99" t="s">
        <v>640</v>
      </c>
      <c r="C14" s="102" t="s">
        <v>641</v>
      </c>
      <c r="D14" s="99" t="s">
        <v>642</v>
      </c>
      <c r="E14" s="102" t="s">
        <v>643</v>
      </c>
    </row>
    <row r="15" spans="1:5" ht="19.5" customHeight="1">
      <c r="B15" s="99" t="s">
        <v>644</v>
      </c>
      <c r="C15" s="102" t="s">
        <v>645</v>
      </c>
      <c r="D15" s="99" t="s">
        <v>646</v>
      </c>
      <c r="E15" s="102" t="s">
        <v>647</v>
      </c>
    </row>
    <row r="16" spans="1:5" ht="19.5" customHeight="1">
      <c r="B16" s="99" t="s">
        <v>648</v>
      </c>
      <c r="C16" s="102" t="s">
        <v>649</v>
      </c>
      <c r="D16" s="99" t="s">
        <v>650</v>
      </c>
      <c r="E16" s="102" t="s">
        <v>651</v>
      </c>
    </row>
    <row r="17" spans="2:5" ht="19.5" customHeight="1">
      <c r="B17" s="99" t="s">
        <v>652</v>
      </c>
      <c r="C17" s="102" t="s">
        <v>653</v>
      </c>
      <c r="D17" s="99" t="s">
        <v>654</v>
      </c>
      <c r="E17" s="102" t="s">
        <v>655</v>
      </c>
    </row>
    <row r="18" spans="2:5" ht="19.5" customHeight="1">
      <c r="B18" s="99" t="s">
        <v>656</v>
      </c>
      <c r="C18" s="102" t="s">
        <v>657</v>
      </c>
      <c r="D18" s="99" t="s">
        <v>658</v>
      </c>
      <c r="E18" s="102" t="s">
        <v>659</v>
      </c>
    </row>
    <row r="19" spans="2:5" ht="19.5" customHeight="1">
      <c r="B19" s="99" t="s">
        <v>660</v>
      </c>
      <c r="C19" s="102" t="s">
        <v>661</v>
      </c>
      <c r="D19" s="99" t="s">
        <v>662</v>
      </c>
      <c r="E19" s="102" t="s">
        <v>663</v>
      </c>
    </row>
    <row r="20" spans="2:5" ht="19.5" customHeight="1">
      <c r="B20" s="99" t="s">
        <v>664</v>
      </c>
      <c r="C20" s="102" t="s">
        <v>665</v>
      </c>
      <c r="D20" s="99" t="s">
        <v>666</v>
      </c>
      <c r="E20" s="102" t="s">
        <v>667</v>
      </c>
    </row>
    <row r="21" spans="2:5" ht="19.5" customHeight="1">
      <c r="B21" s="99" t="s">
        <v>668</v>
      </c>
      <c r="C21" s="103" t="s">
        <v>669</v>
      </c>
      <c r="D21" s="99" t="s">
        <v>670</v>
      </c>
      <c r="E21" s="102" t="s">
        <v>671</v>
      </c>
    </row>
    <row r="22" spans="2:5" ht="19.5" customHeight="1">
      <c r="B22" s="99" t="s">
        <v>672</v>
      </c>
      <c r="C22" s="102" t="s">
        <v>673</v>
      </c>
      <c r="D22" s="99" t="s">
        <v>674</v>
      </c>
      <c r="E22" s="104" t="s">
        <v>675</v>
      </c>
    </row>
    <row r="23" spans="2:5" ht="29.25" customHeight="1">
      <c r="B23" s="99" t="s">
        <v>676</v>
      </c>
      <c r="C23" s="122" t="s">
        <v>677</v>
      </c>
      <c r="D23" s="99" t="s">
        <v>678</v>
      </c>
      <c r="E23" s="102" t="s">
        <v>679</v>
      </c>
    </row>
    <row r="24" spans="2:5" ht="19.5" customHeight="1">
      <c r="B24" s="99" t="s">
        <v>680</v>
      </c>
      <c r="C24" s="103" t="s">
        <v>681</v>
      </c>
      <c r="D24" s="99" t="s">
        <v>682</v>
      </c>
      <c r="E24" s="104" t="s">
        <v>683</v>
      </c>
    </row>
    <row r="25" spans="2:5" ht="26.25" customHeight="1">
      <c r="B25" s="660" t="s">
        <v>684</v>
      </c>
      <c r="C25" s="660"/>
      <c r="D25" s="660"/>
      <c r="E25" s="660"/>
    </row>
    <row r="26" spans="2:5" ht="15.75" customHeight="1">
      <c r="B26" s="661" t="s">
        <v>685</v>
      </c>
      <c r="C26" s="661"/>
      <c r="D26" s="661"/>
      <c r="E26" s="661"/>
    </row>
    <row r="27" spans="2:5" ht="20.100000000000001" customHeight="1">
      <c r="C27" s="88"/>
    </row>
    <row r="28" spans="2:5" ht="20.100000000000001" customHeight="1">
      <c r="C28" s="88"/>
    </row>
    <row r="29" spans="2:5" ht="20.100000000000001" customHeight="1">
      <c r="C29" s="88"/>
    </row>
    <row r="30" spans="2:5" ht="20.100000000000001" customHeight="1">
      <c r="C30" s="88"/>
    </row>
    <row r="31" spans="2:5" ht="20.100000000000001" customHeight="1">
      <c r="C31" s="88"/>
    </row>
    <row r="32" spans="2:5" ht="20.100000000000001" customHeight="1">
      <c r="C32" s="88"/>
    </row>
    <row r="33" spans="3:3" ht="20.100000000000001" customHeight="1">
      <c r="C33" s="88"/>
    </row>
    <row r="34" spans="3:3" ht="20.100000000000001" customHeight="1">
      <c r="C34" s="88"/>
    </row>
    <row r="35" spans="3:3" ht="20.100000000000001" customHeight="1">
      <c r="C35" s="88"/>
    </row>
    <row r="36" spans="3:3" ht="20.100000000000001" customHeight="1">
      <c r="C36" s="88"/>
    </row>
  </sheetData>
  <mergeCells count="4">
    <mergeCell ref="B2:E2"/>
    <mergeCell ref="B7:E7"/>
    <mergeCell ref="B25:E25"/>
    <mergeCell ref="B26:E26"/>
  </mergeCells>
  <phoneticPr fontId="7"/>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4"/>
  <sheetViews>
    <sheetView zoomScaleNormal="100" workbookViewId="0">
      <selection activeCell="C21" sqref="C21:T23"/>
    </sheetView>
  </sheetViews>
  <sheetFormatPr defaultRowHeight="24.95" customHeight="1"/>
  <cols>
    <col min="1" max="1" width="4.625" style="79" customWidth="1"/>
    <col min="2" max="3" width="9" style="79" customWidth="1"/>
    <col min="4" max="14" width="9" style="79"/>
    <col min="15" max="20" width="4.75" style="79" customWidth="1"/>
    <col min="21" max="256" width="9" style="79"/>
    <col min="257" max="257" width="4.625" style="79" customWidth="1"/>
    <col min="258" max="259" width="9" style="79" customWidth="1"/>
    <col min="260" max="270" width="9" style="79"/>
    <col min="271" max="276" width="4.75" style="79" customWidth="1"/>
    <col min="277" max="512" width="9" style="79"/>
    <col min="513" max="513" width="4.625" style="79" customWidth="1"/>
    <col min="514" max="515" width="9" style="79" customWidth="1"/>
    <col min="516" max="526" width="9" style="79"/>
    <col min="527" max="532" width="4.75" style="79" customWidth="1"/>
    <col min="533" max="768" width="9" style="79"/>
    <col min="769" max="769" width="4.625" style="79" customWidth="1"/>
    <col min="770" max="771" width="9" style="79" customWidth="1"/>
    <col min="772" max="782" width="9" style="79"/>
    <col min="783" max="788" width="4.75" style="79" customWidth="1"/>
    <col min="789" max="1024" width="9" style="79"/>
    <col min="1025" max="1025" width="4.625" style="79" customWidth="1"/>
    <col min="1026" max="1027" width="9" style="79" customWidth="1"/>
    <col min="1028" max="1038" width="9" style="79"/>
    <col min="1039" max="1044" width="4.75" style="79" customWidth="1"/>
    <col min="1045" max="1280" width="9" style="79"/>
    <col min="1281" max="1281" width="4.625" style="79" customWidth="1"/>
    <col min="1282" max="1283" width="9" style="79" customWidth="1"/>
    <col min="1284" max="1294" width="9" style="79"/>
    <col min="1295" max="1300" width="4.75" style="79" customWidth="1"/>
    <col min="1301" max="1536" width="9" style="79"/>
    <col min="1537" max="1537" width="4.625" style="79" customWidth="1"/>
    <col min="1538" max="1539" width="9" style="79" customWidth="1"/>
    <col min="1540" max="1550" width="9" style="79"/>
    <col min="1551" max="1556" width="4.75" style="79" customWidth="1"/>
    <col min="1557" max="1792" width="9" style="79"/>
    <col min="1793" max="1793" width="4.625" style="79" customWidth="1"/>
    <col min="1794" max="1795" width="9" style="79" customWidth="1"/>
    <col min="1796" max="1806" width="9" style="79"/>
    <col min="1807" max="1812" width="4.75" style="79" customWidth="1"/>
    <col min="1813" max="2048" width="9" style="79"/>
    <col min="2049" max="2049" width="4.625" style="79" customWidth="1"/>
    <col min="2050" max="2051" width="9" style="79" customWidth="1"/>
    <col min="2052" max="2062" width="9" style="79"/>
    <col min="2063" max="2068" width="4.75" style="79" customWidth="1"/>
    <col min="2069" max="2304" width="9" style="79"/>
    <col min="2305" max="2305" width="4.625" style="79" customWidth="1"/>
    <col min="2306" max="2307" width="9" style="79" customWidth="1"/>
    <col min="2308" max="2318" width="9" style="79"/>
    <col min="2319" max="2324" width="4.75" style="79" customWidth="1"/>
    <col min="2325" max="2560" width="9" style="79"/>
    <col min="2561" max="2561" width="4.625" style="79" customWidth="1"/>
    <col min="2562" max="2563" width="9" style="79" customWidth="1"/>
    <col min="2564" max="2574" width="9" style="79"/>
    <col min="2575" max="2580" width="4.75" style="79" customWidth="1"/>
    <col min="2581" max="2816" width="9" style="79"/>
    <col min="2817" max="2817" width="4.625" style="79" customWidth="1"/>
    <col min="2818" max="2819" width="9" style="79" customWidth="1"/>
    <col min="2820" max="2830" width="9" style="79"/>
    <col min="2831" max="2836" width="4.75" style="79" customWidth="1"/>
    <col min="2837" max="3072" width="9" style="79"/>
    <col min="3073" max="3073" width="4.625" style="79" customWidth="1"/>
    <col min="3074" max="3075" width="9" style="79" customWidth="1"/>
    <col min="3076" max="3086" width="9" style="79"/>
    <col min="3087" max="3092" width="4.75" style="79" customWidth="1"/>
    <col min="3093" max="3328" width="9" style="79"/>
    <col min="3329" max="3329" width="4.625" style="79" customWidth="1"/>
    <col min="3330" max="3331" width="9" style="79" customWidth="1"/>
    <col min="3332" max="3342" width="9" style="79"/>
    <col min="3343" max="3348" width="4.75" style="79" customWidth="1"/>
    <col min="3349" max="3584" width="9" style="79"/>
    <col min="3585" max="3585" width="4.625" style="79" customWidth="1"/>
    <col min="3586" max="3587" width="9" style="79" customWidth="1"/>
    <col min="3588" max="3598" width="9" style="79"/>
    <col min="3599" max="3604" width="4.75" style="79" customWidth="1"/>
    <col min="3605" max="3840" width="9" style="79"/>
    <col min="3841" max="3841" width="4.625" style="79" customWidth="1"/>
    <col min="3842" max="3843" width="9" style="79" customWidth="1"/>
    <col min="3844" max="3854" width="9" style="79"/>
    <col min="3855" max="3860" width="4.75" style="79" customWidth="1"/>
    <col min="3861" max="4096" width="9" style="79"/>
    <col min="4097" max="4097" width="4.625" style="79" customWidth="1"/>
    <col min="4098" max="4099" width="9" style="79" customWidth="1"/>
    <col min="4100" max="4110" width="9" style="79"/>
    <col min="4111" max="4116" width="4.75" style="79" customWidth="1"/>
    <col min="4117" max="4352" width="9" style="79"/>
    <col min="4353" max="4353" width="4.625" style="79" customWidth="1"/>
    <col min="4354" max="4355" width="9" style="79" customWidth="1"/>
    <col min="4356" max="4366" width="9" style="79"/>
    <col min="4367" max="4372" width="4.75" style="79" customWidth="1"/>
    <col min="4373" max="4608" width="9" style="79"/>
    <col min="4609" max="4609" width="4.625" style="79" customWidth="1"/>
    <col min="4610" max="4611" width="9" style="79" customWidth="1"/>
    <col min="4612" max="4622" width="9" style="79"/>
    <col min="4623" max="4628" width="4.75" style="79" customWidth="1"/>
    <col min="4629" max="4864" width="9" style="79"/>
    <col min="4865" max="4865" width="4.625" style="79" customWidth="1"/>
    <col min="4866" max="4867" width="9" style="79" customWidth="1"/>
    <col min="4868" max="4878" width="9" style="79"/>
    <col min="4879" max="4884" width="4.75" style="79" customWidth="1"/>
    <col min="4885" max="5120" width="9" style="79"/>
    <col min="5121" max="5121" width="4.625" style="79" customWidth="1"/>
    <col min="5122" max="5123" width="9" style="79" customWidth="1"/>
    <col min="5124" max="5134" width="9" style="79"/>
    <col min="5135" max="5140" width="4.75" style="79" customWidth="1"/>
    <col min="5141" max="5376" width="9" style="79"/>
    <col min="5377" max="5377" width="4.625" style="79" customWidth="1"/>
    <col min="5378" max="5379" width="9" style="79" customWidth="1"/>
    <col min="5380" max="5390" width="9" style="79"/>
    <col min="5391" max="5396" width="4.75" style="79" customWidth="1"/>
    <col min="5397" max="5632" width="9" style="79"/>
    <col min="5633" max="5633" width="4.625" style="79" customWidth="1"/>
    <col min="5634" max="5635" width="9" style="79" customWidth="1"/>
    <col min="5636" max="5646" width="9" style="79"/>
    <col min="5647" max="5652" width="4.75" style="79" customWidth="1"/>
    <col min="5653" max="5888" width="9" style="79"/>
    <col min="5889" max="5889" width="4.625" style="79" customWidth="1"/>
    <col min="5890" max="5891" width="9" style="79" customWidth="1"/>
    <col min="5892" max="5902" width="9" style="79"/>
    <col min="5903" max="5908" width="4.75" style="79" customWidth="1"/>
    <col min="5909" max="6144" width="9" style="79"/>
    <col min="6145" max="6145" width="4.625" style="79" customWidth="1"/>
    <col min="6146" max="6147" width="9" style="79" customWidth="1"/>
    <col min="6148" max="6158" width="9" style="79"/>
    <col min="6159" max="6164" width="4.75" style="79" customWidth="1"/>
    <col min="6165" max="6400" width="9" style="79"/>
    <col min="6401" max="6401" width="4.625" style="79" customWidth="1"/>
    <col min="6402" max="6403" width="9" style="79" customWidth="1"/>
    <col min="6404" max="6414" width="9" style="79"/>
    <col min="6415" max="6420" width="4.75" style="79" customWidth="1"/>
    <col min="6421" max="6656" width="9" style="79"/>
    <col min="6657" max="6657" width="4.625" style="79" customWidth="1"/>
    <col min="6658" max="6659" width="9" style="79" customWidth="1"/>
    <col min="6660" max="6670" width="9" style="79"/>
    <col min="6671" max="6676" width="4.75" style="79" customWidth="1"/>
    <col min="6677" max="6912" width="9" style="79"/>
    <col min="6913" max="6913" width="4.625" style="79" customWidth="1"/>
    <col min="6914" max="6915" width="9" style="79" customWidth="1"/>
    <col min="6916" max="6926" width="9" style="79"/>
    <col min="6927" max="6932" width="4.75" style="79" customWidth="1"/>
    <col min="6933" max="7168" width="9" style="79"/>
    <col min="7169" max="7169" width="4.625" style="79" customWidth="1"/>
    <col min="7170" max="7171" width="9" style="79" customWidth="1"/>
    <col min="7172" max="7182" width="9" style="79"/>
    <col min="7183" max="7188" width="4.75" style="79" customWidth="1"/>
    <col min="7189" max="7424" width="9" style="79"/>
    <col min="7425" max="7425" width="4.625" style="79" customWidth="1"/>
    <col min="7426" max="7427" width="9" style="79" customWidth="1"/>
    <col min="7428" max="7438" width="9" style="79"/>
    <col min="7439" max="7444" width="4.75" style="79" customWidth="1"/>
    <col min="7445" max="7680" width="9" style="79"/>
    <col min="7681" max="7681" width="4.625" style="79" customWidth="1"/>
    <col min="7682" max="7683" width="9" style="79" customWidth="1"/>
    <col min="7684" max="7694" width="9" style="79"/>
    <col min="7695" max="7700" width="4.75" style="79" customWidth="1"/>
    <col min="7701" max="7936" width="9" style="79"/>
    <col min="7937" max="7937" width="4.625" style="79" customWidth="1"/>
    <col min="7938" max="7939" width="9" style="79" customWidth="1"/>
    <col min="7940" max="7950" width="9" style="79"/>
    <col min="7951" max="7956" width="4.75" style="79" customWidth="1"/>
    <col min="7957" max="8192" width="9" style="79"/>
    <col min="8193" max="8193" width="4.625" style="79" customWidth="1"/>
    <col min="8194" max="8195" width="9" style="79" customWidth="1"/>
    <col min="8196" max="8206" width="9" style="79"/>
    <col min="8207" max="8212" width="4.75" style="79" customWidth="1"/>
    <col min="8213" max="8448" width="9" style="79"/>
    <col min="8449" max="8449" width="4.625" style="79" customWidth="1"/>
    <col min="8450" max="8451" width="9" style="79" customWidth="1"/>
    <col min="8452" max="8462" width="9" style="79"/>
    <col min="8463" max="8468" width="4.75" style="79" customWidth="1"/>
    <col min="8469" max="8704" width="9" style="79"/>
    <col min="8705" max="8705" width="4.625" style="79" customWidth="1"/>
    <col min="8706" max="8707" width="9" style="79" customWidth="1"/>
    <col min="8708" max="8718" width="9" style="79"/>
    <col min="8719" max="8724" width="4.75" style="79" customWidth="1"/>
    <col min="8725" max="8960" width="9" style="79"/>
    <col min="8961" max="8961" width="4.625" style="79" customWidth="1"/>
    <col min="8962" max="8963" width="9" style="79" customWidth="1"/>
    <col min="8964" max="8974" width="9" style="79"/>
    <col min="8975" max="8980" width="4.75" style="79" customWidth="1"/>
    <col min="8981" max="9216" width="9" style="79"/>
    <col min="9217" max="9217" width="4.625" style="79" customWidth="1"/>
    <col min="9218" max="9219" width="9" style="79" customWidth="1"/>
    <col min="9220" max="9230" width="9" style="79"/>
    <col min="9231" max="9236" width="4.75" style="79" customWidth="1"/>
    <col min="9237" max="9472" width="9" style="79"/>
    <col min="9473" max="9473" width="4.625" style="79" customWidth="1"/>
    <col min="9474" max="9475" width="9" style="79" customWidth="1"/>
    <col min="9476" max="9486" width="9" style="79"/>
    <col min="9487" max="9492" width="4.75" style="79" customWidth="1"/>
    <col min="9493" max="9728" width="9" style="79"/>
    <col min="9729" max="9729" width="4.625" style="79" customWidth="1"/>
    <col min="9730" max="9731" width="9" style="79" customWidth="1"/>
    <col min="9732" max="9742" width="9" style="79"/>
    <col min="9743" max="9748" width="4.75" style="79" customWidth="1"/>
    <col min="9749" max="9984" width="9" style="79"/>
    <col min="9985" max="9985" width="4.625" style="79" customWidth="1"/>
    <col min="9986" max="9987" width="9" style="79" customWidth="1"/>
    <col min="9988" max="9998" width="9" style="79"/>
    <col min="9999" max="10004" width="4.75" style="79" customWidth="1"/>
    <col min="10005" max="10240" width="9" style="79"/>
    <col min="10241" max="10241" width="4.625" style="79" customWidth="1"/>
    <col min="10242" max="10243" width="9" style="79" customWidth="1"/>
    <col min="10244" max="10254" width="9" style="79"/>
    <col min="10255" max="10260" width="4.75" style="79" customWidth="1"/>
    <col min="10261" max="10496" width="9" style="79"/>
    <col min="10497" max="10497" width="4.625" style="79" customWidth="1"/>
    <col min="10498" max="10499" width="9" style="79" customWidth="1"/>
    <col min="10500" max="10510" width="9" style="79"/>
    <col min="10511" max="10516" width="4.75" style="79" customWidth="1"/>
    <col min="10517" max="10752" width="9" style="79"/>
    <col min="10753" max="10753" width="4.625" style="79" customWidth="1"/>
    <col min="10754" max="10755" width="9" style="79" customWidth="1"/>
    <col min="10756" max="10766" width="9" style="79"/>
    <col min="10767" max="10772" width="4.75" style="79" customWidth="1"/>
    <col min="10773" max="11008" width="9" style="79"/>
    <col min="11009" max="11009" width="4.625" style="79" customWidth="1"/>
    <col min="11010" max="11011" width="9" style="79" customWidth="1"/>
    <col min="11012" max="11022" width="9" style="79"/>
    <col min="11023" max="11028" width="4.75" style="79" customWidth="1"/>
    <col min="11029" max="11264" width="9" style="79"/>
    <col min="11265" max="11265" width="4.625" style="79" customWidth="1"/>
    <col min="11266" max="11267" width="9" style="79" customWidth="1"/>
    <col min="11268" max="11278" width="9" style="79"/>
    <col min="11279" max="11284" width="4.75" style="79" customWidth="1"/>
    <col min="11285" max="11520" width="9" style="79"/>
    <col min="11521" max="11521" width="4.625" style="79" customWidth="1"/>
    <col min="11522" max="11523" width="9" style="79" customWidth="1"/>
    <col min="11524" max="11534" width="9" style="79"/>
    <col min="11535" max="11540" width="4.75" style="79" customWidth="1"/>
    <col min="11541" max="11776" width="9" style="79"/>
    <col min="11777" max="11777" width="4.625" style="79" customWidth="1"/>
    <col min="11778" max="11779" width="9" style="79" customWidth="1"/>
    <col min="11780" max="11790" width="9" style="79"/>
    <col min="11791" max="11796" width="4.75" style="79" customWidth="1"/>
    <col min="11797" max="12032" width="9" style="79"/>
    <col min="12033" max="12033" width="4.625" style="79" customWidth="1"/>
    <col min="12034" max="12035" width="9" style="79" customWidth="1"/>
    <col min="12036" max="12046" width="9" style="79"/>
    <col min="12047" max="12052" width="4.75" style="79" customWidth="1"/>
    <col min="12053" max="12288" width="9" style="79"/>
    <col min="12289" max="12289" width="4.625" style="79" customWidth="1"/>
    <col min="12290" max="12291" width="9" style="79" customWidth="1"/>
    <col min="12292" max="12302" width="9" style="79"/>
    <col min="12303" max="12308" width="4.75" style="79" customWidth="1"/>
    <col min="12309" max="12544" width="9" style="79"/>
    <col min="12545" max="12545" width="4.625" style="79" customWidth="1"/>
    <col min="12546" max="12547" width="9" style="79" customWidth="1"/>
    <col min="12548" max="12558" width="9" style="79"/>
    <col min="12559" max="12564" width="4.75" style="79" customWidth="1"/>
    <col min="12565" max="12800" width="9" style="79"/>
    <col min="12801" max="12801" width="4.625" style="79" customWidth="1"/>
    <col min="12802" max="12803" width="9" style="79" customWidth="1"/>
    <col min="12804" max="12814" width="9" style="79"/>
    <col min="12815" max="12820" width="4.75" style="79" customWidth="1"/>
    <col min="12821" max="13056" width="9" style="79"/>
    <col min="13057" max="13057" width="4.625" style="79" customWidth="1"/>
    <col min="13058" max="13059" width="9" style="79" customWidth="1"/>
    <col min="13060" max="13070" width="9" style="79"/>
    <col min="13071" max="13076" width="4.75" style="79" customWidth="1"/>
    <col min="13077" max="13312" width="9" style="79"/>
    <col min="13313" max="13313" width="4.625" style="79" customWidth="1"/>
    <col min="13314" max="13315" width="9" style="79" customWidth="1"/>
    <col min="13316" max="13326" width="9" style="79"/>
    <col min="13327" max="13332" width="4.75" style="79" customWidth="1"/>
    <col min="13333" max="13568" width="9" style="79"/>
    <col min="13569" max="13569" width="4.625" style="79" customWidth="1"/>
    <col min="13570" max="13571" width="9" style="79" customWidth="1"/>
    <col min="13572" max="13582" width="9" style="79"/>
    <col min="13583" max="13588" width="4.75" style="79" customWidth="1"/>
    <col min="13589" max="13824" width="9" style="79"/>
    <col min="13825" max="13825" width="4.625" style="79" customWidth="1"/>
    <col min="13826" max="13827" width="9" style="79" customWidth="1"/>
    <col min="13828" max="13838" width="9" style="79"/>
    <col min="13839" max="13844" width="4.75" style="79" customWidth="1"/>
    <col min="13845" max="14080" width="9" style="79"/>
    <col min="14081" max="14081" width="4.625" style="79" customWidth="1"/>
    <col min="14082" max="14083" width="9" style="79" customWidth="1"/>
    <col min="14084" max="14094" width="9" style="79"/>
    <col min="14095" max="14100" width="4.75" style="79" customWidth="1"/>
    <col min="14101" max="14336" width="9" style="79"/>
    <col min="14337" max="14337" width="4.625" style="79" customWidth="1"/>
    <col min="14338" max="14339" width="9" style="79" customWidth="1"/>
    <col min="14340" max="14350" width="9" style="79"/>
    <col min="14351" max="14356" width="4.75" style="79" customWidth="1"/>
    <col min="14357" max="14592" width="9" style="79"/>
    <col min="14593" max="14593" width="4.625" style="79" customWidth="1"/>
    <col min="14594" max="14595" width="9" style="79" customWidth="1"/>
    <col min="14596" max="14606" width="9" style="79"/>
    <col min="14607" max="14612" width="4.75" style="79" customWidth="1"/>
    <col min="14613" max="14848" width="9" style="79"/>
    <col min="14849" max="14849" width="4.625" style="79" customWidth="1"/>
    <col min="14850" max="14851" width="9" style="79" customWidth="1"/>
    <col min="14852" max="14862" width="9" style="79"/>
    <col min="14863" max="14868" width="4.75" style="79" customWidth="1"/>
    <col min="14869" max="15104" width="9" style="79"/>
    <col min="15105" max="15105" width="4.625" style="79" customWidth="1"/>
    <col min="15106" max="15107" width="9" style="79" customWidth="1"/>
    <col min="15108" max="15118" width="9" style="79"/>
    <col min="15119" max="15124" width="4.75" style="79" customWidth="1"/>
    <col min="15125" max="15360" width="9" style="79"/>
    <col min="15361" max="15361" width="4.625" style="79" customWidth="1"/>
    <col min="15362" max="15363" width="9" style="79" customWidth="1"/>
    <col min="15364" max="15374" width="9" style="79"/>
    <col min="15375" max="15380" width="4.75" style="79" customWidth="1"/>
    <col min="15381" max="15616" width="9" style="79"/>
    <col min="15617" max="15617" width="4.625" style="79" customWidth="1"/>
    <col min="15618" max="15619" width="9" style="79" customWidth="1"/>
    <col min="15620" max="15630" width="9" style="79"/>
    <col min="15631" max="15636" width="4.75" style="79" customWidth="1"/>
    <col min="15637" max="15872" width="9" style="79"/>
    <col min="15873" max="15873" width="4.625" style="79" customWidth="1"/>
    <col min="15874" max="15875" width="9" style="79" customWidth="1"/>
    <col min="15876" max="15886" width="9" style="79"/>
    <col min="15887" max="15892" width="4.75" style="79" customWidth="1"/>
    <col min="15893" max="16128" width="9" style="79"/>
    <col min="16129" max="16129" width="4.625" style="79" customWidth="1"/>
    <col min="16130" max="16131" width="9" style="79" customWidth="1"/>
    <col min="16132" max="16142" width="9" style="79"/>
    <col min="16143" max="16148" width="4.75" style="79" customWidth="1"/>
    <col min="16149" max="16384" width="9" style="79"/>
  </cols>
  <sheetData>
    <row r="2" spans="2:20" ht="24.95" customHeight="1">
      <c r="B2" s="79" t="s">
        <v>15</v>
      </c>
    </row>
    <row r="3" spans="2:20" ht="24.95" customHeight="1">
      <c r="B3" s="334" t="s">
        <v>16</v>
      </c>
      <c r="C3" s="334"/>
      <c r="D3" s="358"/>
      <c r="E3" s="358"/>
      <c r="F3" s="358"/>
      <c r="G3" s="358"/>
      <c r="H3" s="358"/>
      <c r="I3" s="358"/>
      <c r="J3" s="358"/>
      <c r="K3" s="334" t="s">
        <v>17</v>
      </c>
      <c r="L3" s="334"/>
      <c r="M3" s="334"/>
      <c r="N3" s="358"/>
      <c r="O3" s="358"/>
      <c r="P3" s="358"/>
      <c r="Q3" s="358"/>
      <c r="R3" s="358"/>
      <c r="S3" s="358"/>
      <c r="T3" s="358"/>
    </row>
    <row r="4" spans="2:20" ht="24.95" customHeight="1">
      <c r="B4" s="334" t="s">
        <v>18</v>
      </c>
      <c r="C4" s="334"/>
      <c r="D4" s="358"/>
      <c r="E4" s="358"/>
      <c r="F4" s="358"/>
      <c r="G4" s="358"/>
      <c r="H4" s="358"/>
      <c r="I4" s="358"/>
      <c r="J4" s="358"/>
      <c r="K4" s="334" t="s">
        <v>19</v>
      </c>
      <c r="L4" s="334"/>
      <c r="M4" s="334"/>
      <c r="N4" s="358"/>
      <c r="O4" s="358"/>
      <c r="P4" s="358"/>
      <c r="Q4" s="358"/>
      <c r="R4" s="358"/>
      <c r="S4" s="358"/>
      <c r="T4" s="358"/>
    </row>
    <row r="5" spans="2:20" ht="24.95" customHeight="1">
      <c r="B5" s="334" t="s">
        <v>20</v>
      </c>
      <c r="C5" s="334"/>
      <c r="D5" s="358" t="s">
        <v>21</v>
      </c>
      <c r="E5" s="358"/>
      <c r="F5" s="358"/>
      <c r="G5" s="358"/>
      <c r="H5" s="358"/>
      <c r="I5" s="358"/>
      <c r="J5" s="358"/>
      <c r="K5" s="334" t="s">
        <v>22</v>
      </c>
      <c r="L5" s="334"/>
      <c r="M5" s="334"/>
      <c r="N5" s="358" t="s">
        <v>23</v>
      </c>
      <c r="O5" s="358"/>
      <c r="P5" s="358"/>
      <c r="Q5" s="358"/>
      <c r="R5" s="358"/>
      <c r="S5" s="358"/>
      <c r="T5" s="358"/>
    </row>
    <row r="6" spans="2:20" ht="24.95" customHeight="1">
      <c r="B6" s="334" t="s">
        <v>24</v>
      </c>
      <c r="C6" s="334"/>
      <c r="D6" s="342">
        <f>N17</f>
        <v>0</v>
      </c>
      <c r="E6" s="348"/>
      <c r="F6" s="335" t="s">
        <v>25</v>
      </c>
      <c r="G6" s="336"/>
      <c r="H6" s="337"/>
      <c r="I6" s="342">
        <f>N18</f>
        <v>0</v>
      </c>
      <c r="J6" s="348"/>
      <c r="K6" s="320" t="s">
        <v>26</v>
      </c>
      <c r="L6" s="320"/>
      <c r="M6" s="320"/>
      <c r="N6" s="342">
        <f>N19</f>
        <v>0</v>
      </c>
      <c r="O6" s="343"/>
      <c r="P6" s="344">
        <f>N20</f>
        <v>0</v>
      </c>
      <c r="Q6" s="344"/>
      <c r="R6" s="344"/>
      <c r="S6" s="344"/>
      <c r="T6" s="345"/>
    </row>
    <row r="7" spans="2:20" ht="13.5" customHeight="1">
      <c r="B7" s="349" t="s">
        <v>27</v>
      </c>
      <c r="C7" s="350"/>
      <c r="D7" s="355"/>
      <c r="E7" s="356"/>
      <c r="F7" s="356"/>
      <c r="G7" s="356"/>
      <c r="H7" s="356"/>
      <c r="I7" s="356"/>
      <c r="J7" s="356"/>
      <c r="K7" s="356"/>
      <c r="L7" s="356"/>
      <c r="M7" s="356"/>
      <c r="N7" s="356"/>
      <c r="O7" s="356"/>
      <c r="P7" s="356"/>
      <c r="Q7" s="356"/>
      <c r="R7" s="356"/>
      <c r="S7" s="356"/>
      <c r="T7" s="357"/>
    </row>
    <row r="8" spans="2:20" ht="24.95" customHeight="1">
      <c r="B8" s="351"/>
      <c r="C8" s="352"/>
      <c r="D8" s="107" t="s">
        <v>28</v>
      </c>
      <c r="E8" s="346" t="s">
        <v>29</v>
      </c>
      <c r="F8" s="346"/>
      <c r="G8" s="115">
        <v>0</v>
      </c>
      <c r="H8" s="108" t="s">
        <v>30</v>
      </c>
      <c r="I8" s="115">
        <v>0</v>
      </c>
      <c r="J8" s="108"/>
      <c r="K8" s="108"/>
      <c r="L8" s="108"/>
      <c r="M8" s="108"/>
      <c r="N8" s="327"/>
      <c r="O8" s="327"/>
      <c r="P8" s="327"/>
      <c r="Q8" s="327"/>
      <c r="R8" s="327"/>
      <c r="S8" s="327"/>
      <c r="T8" s="328"/>
    </row>
    <row r="9" spans="2:20" ht="24.95" customHeight="1">
      <c r="B9" s="351"/>
      <c r="C9" s="352"/>
      <c r="D9" s="113" t="s">
        <v>31</v>
      </c>
      <c r="E9" s="346" t="s">
        <v>32</v>
      </c>
      <c r="F9" s="346"/>
      <c r="G9" s="115">
        <v>0</v>
      </c>
      <c r="H9" s="108" t="s">
        <v>30</v>
      </c>
      <c r="I9" s="115">
        <v>0</v>
      </c>
      <c r="J9" s="108"/>
      <c r="K9" s="108"/>
      <c r="L9" s="108" t="s">
        <v>33</v>
      </c>
      <c r="M9" s="115">
        <v>0</v>
      </c>
      <c r="N9" s="108" t="s">
        <v>30</v>
      </c>
      <c r="O9" s="347">
        <v>0</v>
      </c>
      <c r="P9" s="347"/>
      <c r="Q9" s="347"/>
      <c r="R9" s="347"/>
      <c r="S9" s="327"/>
      <c r="T9" s="328"/>
    </row>
    <row r="10" spans="2:20" ht="24.95" customHeight="1">
      <c r="B10" s="351"/>
      <c r="C10" s="352"/>
      <c r="D10" s="113" t="s">
        <v>34</v>
      </c>
      <c r="E10" s="108"/>
      <c r="F10" s="108"/>
      <c r="G10" s="115">
        <v>0</v>
      </c>
      <c r="H10" s="108" t="s">
        <v>30</v>
      </c>
      <c r="I10" s="115">
        <v>0</v>
      </c>
      <c r="J10" s="108"/>
      <c r="K10" s="108"/>
      <c r="L10" s="108"/>
      <c r="M10" s="108"/>
      <c r="N10" s="108"/>
      <c r="O10" s="115"/>
      <c r="P10" s="115"/>
      <c r="Q10" s="115"/>
      <c r="R10" s="115"/>
      <c r="S10" s="108"/>
      <c r="T10" s="109"/>
    </row>
    <row r="11" spans="2:20" ht="24.95" customHeight="1">
      <c r="B11" s="351"/>
      <c r="C11" s="352"/>
      <c r="D11" s="113" t="s">
        <v>35</v>
      </c>
      <c r="E11" s="108"/>
      <c r="F11" s="108"/>
      <c r="G11" s="115">
        <v>0</v>
      </c>
      <c r="H11" s="108" t="s">
        <v>30</v>
      </c>
      <c r="I11" s="115">
        <v>0</v>
      </c>
      <c r="J11" s="108"/>
      <c r="K11" s="108"/>
      <c r="L11" s="108"/>
      <c r="M11" s="108"/>
      <c r="N11" s="108"/>
      <c r="O11" s="115"/>
      <c r="P11" s="115"/>
      <c r="Q11" s="115"/>
      <c r="R11" s="115"/>
      <c r="S11" s="108"/>
      <c r="T11" s="109"/>
    </row>
    <row r="12" spans="2:20" ht="18" customHeight="1">
      <c r="B12" s="351"/>
      <c r="C12" s="352"/>
      <c r="D12" s="113" t="s">
        <v>36</v>
      </c>
      <c r="E12" s="327" t="s">
        <v>37</v>
      </c>
      <c r="F12" s="327"/>
      <c r="G12" s="327"/>
      <c r="H12" s="327"/>
      <c r="I12" s="327"/>
      <c r="J12" s="327"/>
      <c r="K12" s="327"/>
      <c r="L12" s="327"/>
      <c r="M12" s="327"/>
      <c r="N12" s="327"/>
      <c r="O12" s="327"/>
      <c r="P12" s="327"/>
      <c r="Q12" s="327"/>
      <c r="R12" s="327"/>
      <c r="S12" s="327"/>
      <c r="T12" s="328"/>
    </row>
    <row r="13" spans="2:20" ht="24.95" customHeight="1">
      <c r="B13" s="351"/>
      <c r="C13" s="352"/>
      <c r="D13" s="107"/>
      <c r="E13" s="108"/>
      <c r="F13" s="108"/>
      <c r="G13" s="108"/>
      <c r="H13" s="108"/>
      <c r="I13" s="108"/>
      <c r="J13" s="108"/>
      <c r="K13" s="108"/>
      <c r="L13" s="108"/>
      <c r="M13" s="108"/>
      <c r="N13" s="108"/>
      <c r="O13" s="108"/>
      <c r="P13" s="108"/>
      <c r="Q13" s="108"/>
      <c r="R13" s="108"/>
      <c r="S13" s="108"/>
      <c r="T13" s="109"/>
    </row>
    <row r="14" spans="2:20" ht="24.95" customHeight="1">
      <c r="B14" s="353"/>
      <c r="C14" s="354"/>
      <c r="D14" s="110"/>
      <c r="E14" s="330"/>
      <c r="F14" s="330"/>
      <c r="G14" s="330"/>
      <c r="H14" s="330"/>
      <c r="I14" s="330"/>
      <c r="J14" s="330"/>
      <c r="K14" s="330"/>
      <c r="L14" s="330"/>
      <c r="M14" s="330"/>
      <c r="N14" s="330"/>
      <c r="O14" s="330"/>
      <c r="P14" s="330"/>
      <c r="Q14" s="330"/>
      <c r="R14" s="330"/>
      <c r="S14" s="330"/>
      <c r="T14" s="331"/>
    </row>
    <row r="15" spans="2:20" ht="24.95" customHeight="1">
      <c r="B15" s="334" t="s">
        <v>38</v>
      </c>
      <c r="C15" s="334"/>
      <c r="D15" s="322" t="s">
        <v>39</v>
      </c>
      <c r="E15" s="119"/>
      <c r="F15" s="112" t="s">
        <v>40</v>
      </c>
      <c r="G15" s="71"/>
      <c r="H15" s="336" t="s">
        <v>41</v>
      </c>
      <c r="I15" s="336"/>
      <c r="J15" s="337"/>
      <c r="K15" s="335" t="s">
        <v>42</v>
      </c>
      <c r="L15" s="336"/>
      <c r="M15" s="337"/>
      <c r="N15" s="338" t="s">
        <v>43</v>
      </c>
      <c r="O15" s="340" t="s">
        <v>44</v>
      </c>
      <c r="P15" s="332" t="s">
        <v>45</v>
      </c>
      <c r="Q15" s="332" t="s">
        <v>46</v>
      </c>
      <c r="R15" s="332" t="s">
        <v>47</v>
      </c>
      <c r="S15" s="332"/>
      <c r="T15" s="332"/>
    </row>
    <row r="16" spans="2:20" ht="21" customHeight="1">
      <c r="B16" s="334"/>
      <c r="C16" s="334"/>
      <c r="D16" s="334"/>
      <c r="E16" s="111" t="s">
        <v>48</v>
      </c>
      <c r="F16" s="111" t="s">
        <v>49</v>
      </c>
      <c r="G16" s="111" t="s">
        <v>50</v>
      </c>
      <c r="H16" s="111" t="s">
        <v>51</v>
      </c>
      <c r="I16" s="111" t="s">
        <v>52</v>
      </c>
      <c r="J16" s="111" t="s">
        <v>53</v>
      </c>
      <c r="K16" s="111" t="s">
        <v>51</v>
      </c>
      <c r="L16" s="111" t="s">
        <v>52</v>
      </c>
      <c r="M16" s="111" t="s">
        <v>53</v>
      </c>
      <c r="N16" s="339"/>
      <c r="O16" s="341"/>
      <c r="P16" s="333"/>
      <c r="Q16" s="333"/>
      <c r="R16" s="333"/>
      <c r="S16" s="333"/>
      <c r="T16" s="333"/>
    </row>
    <row r="17" spans="2:20" ht="24.95" customHeight="1">
      <c r="B17" s="334" t="s">
        <v>54</v>
      </c>
      <c r="C17" s="334"/>
      <c r="D17" s="111" t="s">
        <v>55</v>
      </c>
      <c r="E17" s="72"/>
      <c r="F17" s="72"/>
      <c r="G17" s="72"/>
      <c r="H17" s="72"/>
      <c r="I17" s="72"/>
      <c r="J17" s="72"/>
      <c r="K17" s="72"/>
      <c r="L17" s="72"/>
      <c r="M17" s="72"/>
      <c r="N17" s="73">
        <f>SUM(E17:M17)</f>
        <v>0</v>
      </c>
      <c r="O17" s="74">
        <f>SUM(H17:J17)</f>
        <v>0</v>
      </c>
      <c r="P17" s="75">
        <f>SUM(E17:G17)</f>
        <v>0</v>
      </c>
      <c r="Q17" s="75">
        <f>SUM(F17:G17)</f>
        <v>0</v>
      </c>
      <c r="R17" s="75">
        <f>SUM(I17:J17)+SUM(L17:M17)</f>
        <v>0</v>
      </c>
      <c r="S17" s="75"/>
      <c r="T17" s="75"/>
    </row>
    <row r="18" spans="2:20" ht="24.95" customHeight="1">
      <c r="B18" s="334" t="s">
        <v>56</v>
      </c>
      <c r="C18" s="334"/>
      <c r="D18" s="111" t="s">
        <v>55</v>
      </c>
      <c r="E18" s="72"/>
      <c r="F18" s="72"/>
      <c r="G18" s="72"/>
      <c r="H18" s="72"/>
      <c r="I18" s="72"/>
      <c r="J18" s="72"/>
      <c r="K18" s="72"/>
      <c r="L18" s="72"/>
      <c r="M18" s="72"/>
      <c r="N18" s="73">
        <f>SUM(E18:M18)</f>
        <v>0</v>
      </c>
      <c r="O18" s="74">
        <f>SUM(H18:J18)</f>
        <v>0</v>
      </c>
      <c r="P18" s="75">
        <f>SUM(E18:G18)</f>
        <v>0</v>
      </c>
      <c r="Q18" s="75">
        <f>SUM(F18:G18)</f>
        <v>0</v>
      </c>
      <c r="R18" s="75">
        <f>SUM(I18:J18)+SUM(L18:M18)</f>
        <v>0</v>
      </c>
      <c r="S18" s="75"/>
      <c r="T18" s="75"/>
    </row>
    <row r="19" spans="2:20" ht="24.95" customHeight="1">
      <c r="B19" s="334" t="s">
        <v>57</v>
      </c>
      <c r="C19" s="334"/>
      <c r="D19" s="111" t="s">
        <v>55</v>
      </c>
      <c r="E19" s="72"/>
      <c r="F19" s="72"/>
      <c r="G19" s="72"/>
      <c r="H19" s="72"/>
      <c r="I19" s="72"/>
      <c r="J19" s="72"/>
      <c r="K19" s="72"/>
      <c r="L19" s="72"/>
      <c r="M19" s="72"/>
      <c r="N19" s="73">
        <f>SUM(E19:M19)</f>
        <v>0</v>
      </c>
      <c r="O19" s="74">
        <f>SUM(H19:J19)</f>
        <v>0</v>
      </c>
      <c r="P19" s="75">
        <f>SUM(E19:G19)</f>
        <v>0</v>
      </c>
      <c r="Q19" s="75">
        <f>SUM(F19:G19)</f>
        <v>0</v>
      </c>
      <c r="R19" s="75">
        <f>SUM(I19:J19)+SUM(L19:M19)</f>
        <v>0</v>
      </c>
      <c r="S19" s="75"/>
      <c r="T19" s="75"/>
    </row>
    <row r="20" spans="2:20" ht="24.95" customHeight="1">
      <c r="B20" s="335" t="s">
        <v>58</v>
      </c>
      <c r="C20" s="336"/>
      <c r="D20" s="337"/>
      <c r="E20" s="72"/>
      <c r="F20" s="72"/>
      <c r="G20" s="72"/>
      <c r="H20" s="72"/>
      <c r="I20" s="72"/>
      <c r="J20" s="72"/>
      <c r="K20" s="72"/>
      <c r="L20" s="72"/>
      <c r="M20" s="72"/>
      <c r="N20" s="73">
        <f>SUM(E20:M20)</f>
        <v>0</v>
      </c>
      <c r="O20" s="74">
        <f>SUM(H20:J20)</f>
        <v>0</v>
      </c>
      <c r="P20" s="75">
        <f>SUM(E20:G20)</f>
        <v>0</v>
      </c>
      <c r="Q20" s="75">
        <f>SUM(F20:G20)</f>
        <v>0</v>
      </c>
      <c r="R20" s="75">
        <f>SUM(I20:J20)+SUM(L20:M20)</f>
        <v>0</v>
      </c>
      <c r="S20" s="75"/>
      <c r="T20" s="75"/>
    </row>
    <row r="21" spans="2:20" ht="24.95" customHeight="1">
      <c r="B21" s="320"/>
      <c r="C21" s="323" t="s">
        <v>59</v>
      </c>
      <c r="D21" s="324"/>
      <c r="E21" s="324"/>
      <c r="F21" s="324"/>
      <c r="G21" s="324"/>
      <c r="H21" s="324"/>
      <c r="I21" s="324"/>
      <c r="J21" s="324"/>
      <c r="K21" s="324"/>
      <c r="L21" s="324"/>
      <c r="M21" s="324"/>
      <c r="N21" s="324"/>
      <c r="O21" s="324"/>
      <c r="P21" s="324"/>
      <c r="Q21" s="324"/>
      <c r="R21" s="324"/>
      <c r="S21" s="324"/>
      <c r="T21" s="325"/>
    </row>
    <row r="22" spans="2:20" ht="24.95" customHeight="1">
      <c r="B22" s="321"/>
      <c r="C22" s="326"/>
      <c r="D22" s="327"/>
      <c r="E22" s="327"/>
      <c r="F22" s="327"/>
      <c r="G22" s="327"/>
      <c r="H22" s="327"/>
      <c r="I22" s="327"/>
      <c r="J22" s="327"/>
      <c r="K22" s="327"/>
      <c r="L22" s="327"/>
      <c r="M22" s="327"/>
      <c r="N22" s="327"/>
      <c r="O22" s="327"/>
      <c r="P22" s="327"/>
      <c r="Q22" s="327"/>
      <c r="R22" s="327"/>
      <c r="S22" s="327"/>
      <c r="T22" s="328"/>
    </row>
    <row r="23" spans="2:20" ht="24.95" customHeight="1">
      <c r="B23" s="322"/>
      <c r="C23" s="329"/>
      <c r="D23" s="330"/>
      <c r="E23" s="330"/>
      <c r="F23" s="330"/>
      <c r="G23" s="330"/>
      <c r="H23" s="330"/>
      <c r="I23" s="330"/>
      <c r="J23" s="330"/>
      <c r="K23" s="330"/>
      <c r="L23" s="330"/>
      <c r="M23" s="330"/>
      <c r="N23" s="330"/>
      <c r="O23" s="330"/>
      <c r="P23" s="330"/>
      <c r="Q23" s="330"/>
      <c r="R23" s="330"/>
      <c r="S23" s="330"/>
      <c r="T23" s="331"/>
    </row>
    <row r="24" spans="2:20" ht="24.95" customHeight="1">
      <c r="B24" s="79" t="s">
        <v>60</v>
      </c>
    </row>
  </sheetData>
  <mergeCells count="46">
    <mergeCell ref="B7:C14"/>
    <mergeCell ref="D7:T7"/>
    <mergeCell ref="E8:F8"/>
    <mergeCell ref="N8:T8"/>
    <mergeCell ref="B3:C3"/>
    <mergeCell ref="D3:J3"/>
    <mergeCell ref="K3:M3"/>
    <mergeCell ref="N3:T3"/>
    <mergeCell ref="B4:C4"/>
    <mergeCell ref="D4:J4"/>
    <mergeCell ref="K4:M4"/>
    <mergeCell ref="N4:T4"/>
    <mergeCell ref="B5:C5"/>
    <mergeCell ref="D5:J5"/>
    <mergeCell ref="K5:M5"/>
    <mergeCell ref="N5:T5"/>
    <mergeCell ref="B6:C6"/>
    <mergeCell ref="D6:E6"/>
    <mergeCell ref="F6:H6"/>
    <mergeCell ref="I6:J6"/>
    <mergeCell ref="K6:M6"/>
    <mergeCell ref="N6:O6"/>
    <mergeCell ref="P6:T6"/>
    <mergeCell ref="P15:P16"/>
    <mergeCell ref="E9:F9"/>
    <mergeCell ref="O9:P9"/>
    <mergeCell ref="Q9:R9"/>
    <mergeCell ref="S9:T9"/>
    <mergeCell ref="E12:T12"/>
    <mergeCell ref="R15:R16"/>
    <mergeCell ref="Q15:Q16"/>
    <mergeCell ref="E14:T14"/>
    <mergeCell ref="B21:B23"/>
    <mergeCell ref="C21:T23"/>
    <mergeCell ref="S15:S16"/>
    <mergeCell ref="T15:T16"/>
    <mergeCell ref="B17:C17"/>
    <mergeCell ref="B18:C18"/>
    <mergeCell ref="B19:C19"/>
    <mergeCell ref="B20:D20"/>
    <mergeCell ref="B15:C16"/>
    <mergeCell ref="D15:D16"/>
    <mergeCell ref="H15:J15"/>
    <mergeCell ref="K15:M15"/>
    <mergeCell ref="N15:N16"/>
    <mergeCell ref="O15:O16"/>
  </mergeCells>
  <phoneticPr fontId="7"/>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C3" sqref="C3"/>
    </sheetView>
  </sheetViews>
  <sheetFormatPr defaultRowHeight="13.5"/>
  <cols>
    <col min="1" max="1" width="5.625" style="76" customWidth="1"/>
    <col min="2" max="2" width="20.625" style="76" customWidth="1"/>
    <col min="3" max="3" width="16.625" style="76" customWidth="1"/>
    <col min="4" max="6" width="12.625" style="76" customWidth="1"/>
    <col min="7" max="7" width="46.875" style="76" customWidth="1"/>
    <col min="8" max="256" width="9" style="76"/>
    <col min="257" max="257" width="5.625" style="76" customWidth="1"/>
    <col min="258" max="258" width="20.625" style="76" customWidth="1"/>
    <col min="259" max="259" width="16.625" style="76" customWidth="1"/>
    <col min="260" max="262" width="12.625" style="76" customWidth="1"/>
    <col min="263" max="263" width="46.875" style="76" customWidth="1"/>
    <col min="264" max="512" width="9" style="76"/>
    <col min="513" max="513" width="5.625" style="76" customWidth="1"/>
    <col min="514" max="514" width="20.625" style="76" customWidth="1"/>
    <col min="515" max="515" width="16.625" style="76" customWidth="1"/>
    <col min="516" max="518" width="12.625" style="76" customWidth="1"/>
    <col min="519" max="519" width="46.875" style="76" customWidth="1"/>
    <col min="520" max="768" width="9" style="76"/>
    <col min="769" max="769" width="5.625" style="76" customWidth="1"/>
    <col min="770" max="770" width="20.625" style="76" customWidth="1"/>
    <col min="771" max="771" width="16.625" style="76" customWidth="1"/>
    <col min="772" max="774" width="12.625" style="76" customWidth="1"/>
    <col min="775" max="775" width="46.875" style="76" customWidth="1"/>
    <col min="776" max="1024" width="9" style="76"/>
    <col min="1025" max="1025" width="5.625" style="76" customWidth="1"/>
    <col min="1026" max="1026" width="20.625" style="76" customWidth="1"/>
    <col min="1027" max="1027" width="16.625" style="76" customWidth="1"/>
    <col min="1028" max="1030" width="12.625" style="76" customWidth="1"/>
    <col min="1031" max="1031" width="46.875" style="76" customWidth="1"/>
    <col min="1032" max="1280" width="9" style="76"/>
    <col min="1281" max="1281" width="5.625" style="76" customWidth="1"/>
    <col min="1282" max="1282" width="20.625" style="76" customWidth="1"/>
    <col min="1283" max="1283" width="16.625" style="76" customWidth="1"/>
    <col min="1284" max="1286" width="12.625" style="76" customWidth="1"/>
    <col min="1287" max="1287" width="46.875" style="76" customWidth="1"/>
    <col min="1288" max="1536" width="9" style="76"/>
    <col min="1537" max="1537" width="5.625" style="76" customWidth="1"/>
    <col min="1538" max="1538" width="20.625" style="76" customWidth="1"/>
    <col min="1539" max="1539" width="16.625" style="76" customWidth="1"/>
    <col min="1540" max="1542" width="12.625" style="76" customWidth="1"/>
    <col min="1543" max="1543" width="46.875" style="76" customWidth="1"/>
    <col min="1544" max="1792" width="9" style="76"/>
    <col min="1793" max="1793" width="5.625" style="76" customWidth="1"/>
    <col min="1794" max="1794" width="20.625" style="76" customWidth="1"/>
    <col min="1795" max="1795" width="16.625" style="76" customWidth="1"/>
    <col min="1796" max="1798" width="12.625" style="76" customWidth="1"/>
    <col min="1799" max="1799" width="46.875" style="76" customWidth="1"/>
    <col min="1800" max="2048" width="9" style="76"/>
    <col min="2049" max="2049" width="5.625" style="76" customWidth="1"/>
    <col min="2050" max="2050" width="20.625" style="76" customWidth="1"/>
    <col min="2051" max="2051" width="16.625" style="76" customWidth="1"/>
    <col min="2052" max="2054" width="12.625" style="76" customWidth="1"/>
    <col min="2055" max="2055" width="46.875" style="76" customWidth="1"/>
    <col min="2056" max="2304" width="9" style="76"/>
    <col min="2305" max="2305" width="5.625" style="76" customWidth="1"/>
    <col min="2306" max="2306" width="20.625" style="76" customWidth="1"/>
    <col min="2307" max="2307" width="16.625" style="76" customWidth="1"/>
    <col min="2308" max="2310" width="12.625" style="76" customWidth="1"/>
    <col min="2311" max="2311" width="46.875" style="76" customWidth="1"/>
    <col min="2312" max="2560" width="9" style="76"/>
    <col min="2561" max="2561" width="5.625" style="76" customWidth="1"/>
    <col min="2562" max="2562" width="20.625" style="76" customWidth="1"/>
    <col min="2563" max="2563" width="16.625" style="76" customWidth="1"/>
    <col min="2564" max="2566" width="12.625" style="76" customWidth="1"/>
    <col min="2567" max="2567" width="46.875" style="76" customWidth="1"/>
    <col min="2568" max="2816" width="9" style="76"/>
    <col min="2817" max="2817" width="5.625" style="76" customWidth="1"/>
    <col min="2818" max="2818" width="20.625" style="76" customWidth="1"/>
    <col min="2819" max="2819" width="16.625" style="76" customWidth="1"/>
    <col min="2820" max="2822" width="12.625" style="76" customWidth="1"/>
    <col min="2823" max="2823" width="46.875" style="76" customWidth="1"/>
    <col min="2824" max="3072" width="9" style="76"/>
    <col min="3073" max="3073" width="5.625" style="76" customWidth="1"/>
    <col min="3074" max="3074" width="20.625" style="76" customWidth="1"/>
    <col min="3075" max="3075" width="16.625" style="76" customWidth="1"/>
    <col min="3076" max="3078" width="12.625" style="76" customWidth="1"/>
    <col min="3079" max="3079" width="46.875" style="76" customWidth="1"/>
    <col min="3080" max="3328" width="9" style="76"/>
    <col min="3329" max="3329" width="5.625" style="76" customWidth="1"/>
    <col min="3330" max="3330" width="20.625" style="76" customWidth="1"/>
    <col min="3331" max="3331" width="16.625" style="76" customWidth="1"/>
    <col min="3332" max="3334" width="12.625" style="76" customWidth="1"/>
    <col min="3335" max="3335" width="46.875" style="76" customWidth="1"/>
    <col min="3336" max="3584" width="9" style="76"/>
    <col min="3585" max="3585" width="5.625" style="76" customWidth="1"/>
    <col min="3586" max="3586" width="20.625" style="76" customWidth="1"/>
    <col min="3587" max="3587" width="16.625" style="76" customWidth="1"/>
    <col min="3588" max="3590" width="12.625" style="76" customWidth="1"/>
    <col min="3591" max="3591" width="46.875" style="76" customWidth="1"/>
    <col min="3592" max="3840" width="9" style="76"/>
    <col min="3841" max="3841" width="5.625" style="76" customWidth="1"/>
    <col min="3842" max="3842" width="20.625" style="76" customWidth="1"/>
    <col min="3843" max="3843" width="16.625" style="76" customWidth="1"/>
    <col min="3844" max="3846" width="12.625" style="76" customWidth="1"/>
    <col min="3847" max="3847" width="46.875" style="76" customWidth="1"/>
    <col min="3848" max="4096" width="9" style="76"/>
    <col min="4097" max="4097" width="5.625" style="76" customWidth="1"/>
    <col min="4098" max="4098" width="20.625" style="76" customWidth="1"/>
    <col min="4099" max="4099" width="16.625" style="76" customWidth="1"/>
    <col min="4100" max="4102" width="12.625" style="76" customWidth="1"/>
    <col min="4103" max="4103" width="46.875" style="76" customWidth="1"/>
    <col min="4104" max="4352" width="9" style="76"/>
    <col min="4353" max="4353" width="5.625" style="76" customWidth="1"/>
    <col min="4354" max="4354" width="20.625" style="76" customWidth="1"/>
    <col min="4355" max="4355" width="16.625" style="76" customWidth="1"/>
    <col min="4356" max="4358" width="12.625" style="76" customWidth="1"/>
    <col min="4359" max="4359" width="46.875" style="76" customWidth="1"/>
    <col min="4360" max="4608" width="9" style="76"/>
    <col min="4609" max="4609" width="5.625" style="76" customWidth="1"/>
    <col min="4610" max="4610" width="20.625" style="76" customWidth="1"/>
    <col min="4611" max="4611" width="16.625" style="76" customWidth="1"/>
    <col min="4612" max="4614" width="12.625" style="76" customWidth="1"/>
    <col min="4615" max="4615" width="46.875" style="76" customWidth="1"/>
    <col min="4616" max="4864" width="9" style="76"/>
    <col min="4865" max="4865" width="5.625" style="76" customWidth="1"/>
    <col min="4866" max="4866" width="20.625" style="76" customWidth="1"/>
    <col min="4867" max="4867" width="16.625" style="76" customWidth="1"/>
    <col min="4868" max="4870" width="12.625" style="76" customWidth="1"/>
    <col min="4871" max="4871" width="46.875" style="76" customWidth="1"/>
    <col min="4872" max="5120" width="9" style="76"/>
    <col min="5121" max="5121" width="5.625" style="76" customWidth="1"/>
    <col min="5122" max="5122" width="20.625" style="76" customWidth="1"/>
    <col min="5123" max="5123" width="16.625" style="76" customWidth="1"/>
    <col min="5124" max="5126" width="12.625" style="76" customWidth="1"/>
    <col min="5127" max="5127" width="46.875" style="76" customWidth="1"/>
    <col min="5128" max="5376" width="9" style="76"/>
    <col min="5377" max="5377" width="5.625" style="76" customWidth="1"/>
    <col min="5378" max="5378" width="20.625" style="76" customWidth="1"/>
    <col min="5379" max="5379" width="16.625" style="76" customWidth="1"/>
    <col min="5380" max="5382" width="12.625" style="76" customWidth="1"/>
    <col min="5383" max="5383" width="46.875" style="76" customWidth="1"/>
    <col min="5384" max="5632" width="9" style="76"/>
    <col min="5633" max="5633" width="5.625" style="76" customWidth="1"/>
    <col min="5634" max="5634" width="20.625" style="76" customWidth="1"/>
    <col min="5635" max="5635" width="16.625" style="76" customWidth="1"/>
    <col min="5636" max="5638" width="12.625" style="76" customWidth="1"/>
    <col min="5639" max="5639" width="46.875" style="76" customWidth="1"/>
    <col min="5640" max="5888" width="9" style="76"/>
    <col min="5889" max="5889" width="5.625" style="76" customWidth="1"/>
    <col min="5890" max="5890" width="20.625" style="76" customWidth="1"/>
    <col min="5891" max="5891" width="16.625" style="76" customWidth="1"/>
    <col min="5892" max="5894" width="12.625" style="76" customWidth="1"/>
    <col min="5895" max="5895" width="46.875" style="76" customWidth="1"/>
    <col min="5896" max="6144" width="9" style="76"/>
    <col min="6145" max="6145" width="5.625" style="76" customWidth="1"/>
    <col min="6146" max="6146" width="20.625" style="76" customWidth="1"/>
    <col min="6147" max="6147" width="16.625" style="76" customWidth="1"/>
    <col min="6148" max="6150" width="12.625" style="76" customWidth="1"/>
    <col min="6151" max="6151" width="46.875" style="76" customWidth="1"/>
    <col min="6152" max="6400" width="9" style="76"/>
    <col min="6401" max="6401" width="5.625" style="76" customWidth="1"/>
    <col min="6402" max="6402" width="20.625" style="76" customWidth="1"/>
    <col min="6403" max="6403" width="16.625" style="76" customWidth="1"/>
    <col min="6404" max="6406" width="12.625" style="76" customWidth="1"/>
    <col min="6407" max="6407" width="46.875" style="76" customWidth="1"/>
    <col min="6408" max="6656" width="9" style="76"/>
    <col min="6657" max="6657" width="5.625" style="76" customWidth="1"/>
    <col min="6658" max="6658" width="20.625" style="76" customWidth="1"/>
    <col min="6659" max="6659" width="16.625" style="76" customWidth="1"/>
    <col min="6660" max="6662" width="12.625" style="76" customWidth="1"/>
    <col min="6663" max="6663" width="46.875" style="76" customWidth="1"/>
    <col min="6664" max="6912" width="9" style="76"/>
    <col min="6913" max="6913" width="5.625" style="76" customWidth="1"/>
    <col min="6914" max="6914" width="20.625" style="76" customWidth="1"/>
    <col min="6915" max="6915" width="16.625" style="76" customWidth="1"/>
    <col min="6916" max="6918" width="12.625" style="76" customWidth="1"/>
    <col min="6919" max="6919" width="46.875" style="76" customWidth="1"/>
    <col min="6920" max="7168" width="9" style="76"/>
    <col min="7169" max="7169" width="5.625" style="76" customWidth="1"/>
    <col min="7170" max="7170" width="20.625" style="76" customWidth="1"/>
    <col min="7171" max="7171" width="16.625" style="76" customWidth="1"/>
    <col min="7172" max="7174" width="12.625" style="76" customWidth="1"/>
    <col min="7175" max="7175" width="46.875" style="76" customWidth="1"/>
    <col min="7176" max="7424" width="9" style="76"/>
    <col min="7425" max="7425" width="5.625" style="76" customWidth="1"/>
    <col min="7426" max="7426" width="20.625" style="76" customWidth="1"/>
    <col min="7427" max="7427" width="16.625" style="76" customWidth="1"/>
    <col min="7428" max="7430" width="12.625" style="76" customWidth="1"/>
    <col min="7431" max="7431" width="46.875" style="76" customWidth="1"/>
    <col min="7432" max="7680" width="9" style="76"/>
    <col min="7681" max="7681" width="5.625" style="76" customWidth="1"/>
    <col min="7682" max="7682" width="20.625" style="76" customWidth="1"/>
    <col min="7683" max="7683" width="16.625" style="76" customWidth="1"/>
    <col min="7684" max="7686" width="12.625" style="76" customWidth="1"/>
    <col min="7687" max="7687" width="46.875" style="76" customWidth="1"/>
    <col min="7688" max="7936" width="9" style="76"/>
    <col min="7937" max="7937" width="5.625" style="76" customWidth="1"/>
    <col min="7938" max="7938" width="20.625" style="76" customWidth="1"/>
    <col min="7939" max="7939" width="16.625" style="76" customWidth="1"/>
    <col min="7940" max="7942" width="12.625" style="76" customWidth="1"/>
    <col min="7943" max="7943" width="46.875" style="76" customWidth="1"/>
    <col min="7944" max="8192" width="9" style="76"/>
    <col min="8193" max="8193" width="5.625" style="76" customWidth="1"/>
    <col min="8194" max="8194" width="20.625" style="76" customWidth="1"/>
    <col min="8195" max="8195" width="16.625" style="76" customWidth="1"/>
    <col min="8196" max="8198" width="12.625" style="76" customWidth="1"/>
    <col min="8199" max="8199" width="46.875" style="76" customWidth="1"/>
    <col min="8200" max="8448" width="9" style="76"/>
    <col min="8449" max="8449" width="5.625" style="76" customWidth="1"/>
    <col min="8450" max="8450" width="20.625" style="76" customWidth="1"/>
    <col min="8451" max="8451" width="16.625" style="76" customWidth="1"/>
    <col min="8452" max="8454" width="12.625" style="76" customWidth="1"/>
    <col min="8455" max="8455" width="46.875" style="76" customWidth="1"/>
    <col min="8456" max="8704" width="9" style="76"/>
    <col min="8705" max="8705" width="5.625" style="76" customWidth="1"/>
    <col min="8706" max="8706" width="20.625" style="76" customWidth="1"/>
    <col min="8707" max="8707" width="16.625" style="76" customWidth="1"/>
    <col min="8708" max="8710" width="12.625" style="76" customWidth="1"/>
    <col min="8711" max="8711" width="46.875" style="76" customWidth="1"/>
    <col min="8712" max="8960" width="9" style="76"/>
    <col min="8961" max="8961" width="5.625" style="76" customWidth="1"/>
    <col min="8962" max="8962" width="20.625" style="76" customWidth="1"/>
    <col min="8963" max="8963" width="16.625" style="76" customWidth="1"/>
    <col min="8964" max="8966" width="12.625" style="76" customWidth="1"/>
    <col min="8967" max="8967" width="46.875" style="76" customWidth="1"/>
    <col min="8968" max="9216" width="9" style="76"/>
    <col min="9217" max="9217" width="5.625" style="76" customWidth="1"/>
    <col min="9218" max="9218" width="20.625" style="76" customWidth="1"/>
    <col min="9219" max="9219" width="16.625" style="76" customWidth="1"/>
    <col min="9220" max="9222" width="12.625" style="76" customWidth="1"/>
    <col min="9223" max="9223" width="46.875" style="76" customWidth="1"/>
    <col min="9224" max="9472" width="9" style="76"/>
    <col min="9473" max="9473" width="5.625" style="76" customWidth="1"/>
    <col min="9474" max="9474" width="20.625" style="76" customWidth="1"/>
    <col min="9475" max="9475" width="16.625" style="76" customWidth="1"/>
    <col min="9476" max="9478" width="12.625" style="76" customWidth="1"/>
    <col min="9479" max="9479" width="46.875" style="76" customWidth="1"/>
    <col min="9480" max="9728" width="9" style="76"/>
    <col min="9729" max="9729" width="5.625" style="76" customWidth="1"/>
    <col min="9730" max="9730" width="20.625" style="76" customWidth="1"/>
    <col min="9731" max="9731" width="16.625" style="76" customWidth="1"/>
    <col min="9732" max="9734" width="12.625" style="76" customWidth="1"/>
    <col min="9735" max="9735" width="46.875" style="76" customWidth="1"/>
    <col min="9736" max="9984" width="9" style="76"/>
    <col min="9985" max="9985" width="5.625" style="76" customWidth="1"/>
    <col min="9986" max="9986" width="20.625" style="76" customWidth="1"/>
    <col min="9987" max="9987" width="16.625" style="76" customWidth="1"/>
    <col min="9988" max="9990" width="12.625" style="76" customWidth="1"/>
    <col min="9991" max="9991" width="46.875" style="76" customWidth="1"/>
    <col min="9992" max="10240" width="9" style="76"/>
    <col min="10241" max="10241" width="5.625" style="76" customWidth="1"/>
    <col min="10242" max="10242" width="20.625" style="76" customWidth="1"/>
    <col min="10243" max="10243" width="16.625" style="76" customWidth="1"/>
    <col min="10244" max="10246" width="12.625" style="76" customWidth="1"/>
    <col min="10247" max="10247" width="46.875" style="76" customWidth="1"/>
    <col min="10248" max="10496" width="9" style="76"/>
    <col min="10497" max="10497" width="5.625" style="76" customWidth="1"/>
    <col min="10498" max="10498" width="20.625" style="76" customWidth="1"/>
    <col min="10499" max="10499" width="16.625" style="76" customWidth="1"/>
    <col min="10500" max="10502" width="12.625" style="76" customWidth="1"/>
    <col min="10503" max="10503" width="46.875" style="76" customWidth="1"/>
    <col min="10504" max="10752" width="9" style="76"/>
    <col min="10753" max="10753" width="5.625" style="76" customWidth="1"/>
    <col min="10754" max="10754" width="20.625" style="76" customWidth="1"/>
    <col min="10755" max="10755" width="16.625" style="76" customWidth="1"/>
    <col min="10756" max="10758" width="12.625" style="76" customWidth="1"/>
    <col min="10759" max="10759" width="46.875" style="76" customWidth="1"/>
    <col min="10760" max="11008" width="9" style="76"/>
    <col min="11009" max="11009" width="5.625" style="76" customWidth="1"/>
    <col min="11010" max="11010" width="20.625" style="76" customWidth="1"/>
    <col min="11011" max="11011" width="16.625" style="76" customWidth="1"/>
    <col min="11012" max="11014" width="12.625" style="76" customWidth="1"/>
    <col min="11015" max="11015" width="46.875" style="76" customWidth="1"/>
    <col min="11016" max="11264" width="9" style="76"/>
    <col min="11265" max="11265" width="5.625" style="76" customWidth="1"/>
    <col min="11266" max="11266" width="20.625" style="76" customWidth="1"/>
    <col min="11267" max="11267" width="16.625" style="76" customWidth="1"/>
    <col min="11268" max="11270" width="12.625" style="76" customWidth="1"/>
    <col min="11271" max="11271" width="46.875" style="76" customWidth="1"/>
    <col min="11272" max="11520" width="9" style="76"/>
    <col min="11521" max="11521" width="5.625" style="76" customWidth="1"/>
    <col min="11522" max="11522" width="20.625" style="76" customWidth="1"/>
    <col min="11523" max="11523" width="16.625" style="76" customWidth="1"/>
    <col min="11524" max="11526" width="12.625" style="76" customWidth="1"/>
    <col min="11527" max="11527" width="46.875" style="76" customWidth="1"/>
    <col min="11528" max="11776" width="9" style="76"/>
    <col min="11777" max="11777" width="5.625" style="76" customWidth="1"/>
    <col min="11778" max="11778" width="20.625" style="76" customWidth="1"/>
    <col min="11779" max="11779" width="16.625" style="76" customWidth="1"/>
    <col min="11780" max="11782" width="12.625" style="76" customWidth="1"/>
    <col min="11783" max="11783" width="46.875" style="76" customWidth="1"/>
    <col min="11784" max="12032" width="9" style="76"/>
    <col min="12033" max="12033" width="5.625" style="76" customWidth="1"/>
    <col min="12034" max="12034" width="20.625" style="76" customWidth="1"/>
    <col min="12035" max="12035" width="16.625" style="76" customWidth="1"/>
    <col min="12036" max="12038" width="12.625" style="76" customWidth="1"/>
    <col min="12039" max="12039" width="46.875" style="76" customWidth="1"/>
    <col min="12040" max="12288" width="9" style="76"/>
    <col min="12289" max="12289" width="5.625" style="76" customWidth="1"/>
    <col min="12290" max="12290" width="20.625" style="76" customWidth="1"/>
    <col min="12291" max="12291" width="16.625" style="76" customWidth="1"/>
    <col min="12292" max="12294" width="12.625" style="76" customWidth="1"/>
    <col min="12295" max="12295" width="46.875" style="76" customWidth="1"/>
    <col min="12296" max="12544" width="9" style="76"/>
    <col min="12545" max="12545" width="5.625" style="76" customWidth="1"/>
    <col min="12546" max="12546" width="20.625" style="76" customWidth="1"/>
    <col min="12547" max="12547" width="16.625" style="76" customWidth="1"/>
    <col min="12548" max="12550" width="12.625" style="76" customWidth="1"/>
    <col min="12551" max="12551" width="46.875" style="76" customWidth="1"/>
    <col min="12552" max="12800" width="9" style="76"/>
    <col min="12801" max="12801" width="5.625" style="76" customWidth="1"/>
    <col min="12802" max="12802" width="20.625" style="76" customWidth="1"/>
    <col min="12803" max="12803" width="16.625" style="76" customWidth="1"/>
    <col min="12804" max="12806" width="12.625" style="76" customWidth="1"/>
    <col min="12807" max="12807" width="46.875" style="76" customWidth="1"/>
    <col min="12808" max="13056" width="9" style="76"/>
    <col min="13057" max="13057" width="5.625" style="76" customWidth="1"/>
    <col min="13058" max="13058" width="20.625" style="76" customWidth="1"/>
    <col min="13059" max="13059" width="16.625" style="76" customWidth="1"/>
    <col min="13060" max="13062" width="12.625" style="76" customWidth="1"/>
    <col min="13063" max="13063" width="46.875" style="76" customWidth="1"/>
    <col min="13064" max="13312" width="9" style="76"/>
    <col min="13313" max="13313" width="5.625" style="76" customWidth="1"/>
    <col min="13314" max="13314" width="20.625" style="76" customWidth="1"/>
    <col min="13315" max="13315" width="16.625" style="76" customWidth="1"/>
    <col min="13316" max="13318" width="12.625" style="76" customWidth="1"/>
    <col min="13319" max="13319" width="46.875" style="76" customWidth="1"/>
    <col min="13320" max="13568" width="9" style="76"/>
    <col min="13569" max="13569" width="5.625" style="76" customWidth="1"/>
    <col min="13570" max="13570" width="20.625" style="76" customWidth="1"/>
    <col min="13571" max="13571" width="16.625" style="76" customWidth="1"/>
    <col min="13572" max="13574" width="12.625" style="76" customWidth="1"/>
    <col min="13575" max="13575" width="46.875" style="76" customWidth="1"/>
    <col min="13576" max="13824" width="9" style="76"/>
    <col min="13825" max="13825" width="5.625" style="76" customWidth="1"/>
    <col min="13826" max="13826" width="20.625" style="76" customWidth="1"/>
    <col min="13827" max="13827" width="16.625" style="76" customWidth="1"/>
    <col min="13828" max="13830" width="12.625" style="76" customWidth="1"/>
    <col min="13831" max="13831" width="46.875" style="76" customWidth="1"/>
    <col min="13832" max="14080" width="9" style="76"/>
    <col min="14081" max="14081" width="5.625" style="76" customWidth="1"/>
    <col min="14082" max="14082" width="20.625" style="76" customWidth="1"/>
    <col min="14083" max="14083" width="16.625" style="76" customWidth="1"/>
    <col min="14084" max="14086" width="12.625" style="76" customWidth="1"/>
    <col min="14087" max="14087" width="46.875" style="76" customWidth="1"/>
    <col min="14088" max="14336" width="9" style="76"/>
    <col min="14337" max="14337" width="5.625" style="76" customWidth="1"/>
    <col min="14338" max="14338" width="20.625" style="76" customWidth="1"/>
    <col min="14339" max="14339" width="16.625" style="76" customWidth="1"/>
    <col min="14340" max="14342" width="12.625" style="76" customWidth="1"/>
    <col min="14343" max="14343" width="46.875" style="76" customWidth="1"/>
    <col min="14344" max="14592" width="9" style="76"/>
    <col min="14593" max="14593" width="5.625" style="76" customWidth="1"/>
    <col min="14594" max="14594" width="20.625" style="76" customWidth="1"/>
    <col min="14595" max="14595" width="16.625" style="76" customWidth="1"/>
    <col min="14596" max="14598" width="12.625" style="76" customWidth="1"/>
    <col min="14599" max="14599" width="46.875" style="76" customWidth="1"/>
    <col min="14600" max="14848" width="9" style="76"/>
    <col min="14849" max="14849" width="5.625" style="76" customWidth="1"/>
    <col min="14850" max="14850" width="20.625" style="76" customWidth="1"/>
    <col min="14851" max="14851" width="16.625" style="76" customWidth="1"/>
    <col min="14852" max="14854" width="12.625" style="76" customWidth="1"/>
    <col min="14855" max="14855" width="46.875" style="76" customWidth="1"/>
    <col min="14856" max="15104" width="9" style="76"/>
    <col min="15105" max="15105" width="5.625" style="76" customWidth="1"/>
    <col min="15106" max="15106" width="20.625" style="76" customWidth="1"/>
    <col min="15107" max="15107" width="16.625" style="76" customWidth="1"/>
    <col min="15108" max="15110" width="12.625" style="76" customWidth="1"/>
    <col min="15111" max="15111" width="46.875" style="76" customWidth="1"/>
    <col min="15112" max="15360" width="9" style="76"/>
    <col min="15361" max="15361" width="5.625" style="76" customWidth="1"/>
    <col min="15362" max="15362" width="20.625" style="76" customWidth="1"/>
    <col min="15363" max="15363" width="16.625" style="76" customWidth="1"/>
    <col min="15364" max="15366" width="12.625" style="76" customWidth="1"/>
    <col min="15367" max="15367" width="46.875" style="76" customWidth="1"/>
    <col min="15368" max="15616" width="9" style="76"/>
    <col min="15617" max="15617" width="5.625" style="76" customWidth="1"/>
    <col min="15618" max="15618" width="20.625" style="76" customWidth="1"/>
    <col min="15619" max="15619" width="16.625" style="76" customWidth="1"/>
    <col min="15620" max="15622" width="12.625" style="76" customWidth="1"/>
    <col min="15623" max="15623" width="46.875" style="76" customWidth="1"/>
    <col min="15624" max="15872" width="9" style="76"/>
    <col min="15873" max="15873" width="5.625" style="76" customWidth="1"/>
    <col min="15874" max="15874" width="20.625" style="76" customWidth="1"/>
    <col min="15875" max="15875" width="16.625" style="76" customWidth="1"/>
    <col min="15876" max="15878" width="12.625" style="76" customWidth="1"/>
    <col min="15879" max="15879" width="46.875" style="76" customWidth="1"/>
    <col min="15880" max="16128" width="9" style="76"/>
    <col min="16129" max="16129" width="5.625" style="76" customWidth="1"/>
    <col min="16130" max="16130" width="20.625" style="76" customWidth="1"/>
    <col min="16131" max="16131" width="16.625" style="76" customWidth="1"/>
    <col min="16132" max="16134" width="12.625" style="76" customWidth="1"/>
    <col min="16135" max="16135" width="46.875" style="76" customWidth="1"/>
    <col min="16136" max="16384" width="9" style="76"/>
  </cols>
  <sheetData>
    <row r="1" spans="2:7" ht="13.5" customHeight="1"/>
    <row r="2" spans="2:7" ht="13.5" customHeight="1">
      <c r="B2" s="359" t="s">
        <v>690</v>
      </c>
      <c r="C2" s="359"/>
      <c r="D2" s="359"/>
      <c r="E2" s="359"/>
      <c r="F2" s="359"/>
    </row>
    <row r="3" spans="2:7" ht="39.950000000000003" customHeight="1">
      <c r="B3" s="127" t="s">
        <v>61</v>
      </c>
      <c r="C3" s="127" t="s">
        <v>62</v>
      </c>
      <c r="D3" s="127" t="s">
        <v>63</v>
      </c>
      <c r="E3" s="127" t="s">
        <v>64</v>
      </c>
      <c r="F3" s="127" t="s">
        <v>65</v>
      </c>
      <c r="G3" s="127" t="s">
        <v>66</v>
      </c>
    </row>
    <row r="4" spans="2:7" ht="39.950000000000003" customHeight="1">
      <c r="B4" s="203" t="s">
        <v>67</v>
      </c>
      <c r="C4" s="203" t="s">
        <v>68</v>
      </c>
      <c r="D4" s="204" t="s">
        <v>69</v>
      </c>
      <c r="E4" s="204" t="s">
        <v>70</v>
      </c>
      <c r="F4" s="204" t="s">
        <v>71</v>
      </c>
      <c r="G4" s="116"/>
    </row>
    <row r="5" spans="2:7" ht="39.950000000000003" customHeight="1">
      <c r="B5" s="203" t="s">
        <v>72</v>
      </c>
      <c r="C5" s="203" t="s">
        <v>68</v>
      </c>
      <c r="D5" s="204" t="s">
        <v>73</v>
      </c>
      <c r="E5" s="204" t="s">
        <v>74</v>
      </c>
      <c r="F5" s="204" t="s">
        <v>75</v>
      </c>
      <c r="G5" s="116"/>
    </row>
    <row r="6" spans="2:7" ht="39.950000000000003" customHeight="1">
      <c r="B6" s="77"/>
      <c r="C6" s="118"/>
      <c r="D6" s="118"/>
      <c r="E6" s="118"/>
      <c r="F6" s="118"/>
      <c r="G6" s="118"/>
    </row>
    <row r="7" spans="2:7" ht="39.950000000000003" customHeight="1">
      <c r="B7" s="77"/>
      <c r="C7" s="118"/>
      <c r="D7" s="118"/>
      <c r="E7" s="118"/>
      <c r="F7" s="118"/>
      <c r="G7" s="118"/>
    </row>
    <row r="8" spans="2:7" ht="39.950000000000003" customHeight="1">
      <c r="B8" s="77"/>
      <c r="C8" s="118"/>
      <c r="D8" s="118"/>
      <c r="E8" s="118"/>
      <c r="F8" s="118"/>
      <c r="G8" s="118"/>
    </row>
    <row r="9" spans="2:7" ht="39.950000000000003" customHeight="1">
      <c r="B9" s="77"/>
      <c r="C9" s="118"/>
      <c r="D9" s="118"/>
      <c r="E9" s="118"/>
      <c r="F9" s="118"/>
      <c r="G9" s="118"/>
    </row>
    <row r="10" spans="2:7" ht="13.5" customHeight="1"/>
    <row r="11" spans="2:7" ht="13.5" customHeight="1">
      <c r="B11" s="359" t="s">
        <v>689</v>
      </c>
      <c r="C11" s="359"/>
      <c r="D11" s="359"/>
      <c r="E11" s="359"/>
      <c r="F11" s="359"/>
      <c r="G11" s="359"/>
    </row>
    <row r="12" spans="2:7" ht="13.5" customHeight="1">
      <c r="B12" s="78"/>
    </row>
    <row r="13" spans="2:7" ht="13.5" customHeight="1"/>
  </sheetData>
  <mergeCells count="2">
    <mergeCell ref="B2:F2"/>
    <mergeCell ref="B11:G11"/>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39"/>
  <sheetViews>
    <sheetView workbookViewId="0">
      <selection activeCell="G37" sqref="G37"/>
    </sheetView>
  </sheetViews>
  <sheetFormatPr defaultRowHeight="13.5"/>
  <cols>
    <col min="1" max="1" width="4.625" style="79" customWidth="1"/>
    <col min="2" max="4" width="9" style="79"/>
    <col min="5" max="5" width="10.875" style="79" bestFit="1" customWidth="1"/>
    <col min="6" max="13" width="9" style="79"/>
    <col min="14" max="16" width="5.625" style="79" customWidth="1"/>
    <col min="17" max="256" width="9" style="79"/>
    <col min="257" max="257" width="4.625" style="79" customWidth="1"/>
    <col min="258" max="260" width="9" style="79"/>
    <col min="261" max="261" width="10.875" style="79" bestFit="1" customWidth="1"/>
    <col min="262" max="269" width="9" style="79"/>
    <col min="270" max="272" width="5.625" style="79" customWidth="1"/>
    <col min="273" max="512" width="9" style="79"/>
    <col min="513" max="513" width="4.625" style="79" customWidth="1"/>
    <col min="514" max="516" width="9" style="79"/>
    <col min="517" max="517" width="10.875" style="79" bestFit="1" customWidth="1"/>
    <col min="518" max="525" width="9" style="79"/>
    <col min="526" max="528" width="5.625" style="79" customWidth="1"/>
    <col min="529" max="768" width="9" style="79"/>
    <col min="769" max="769" width="4.625" style="79" customWidth="1"/>
    <col min="770" max="772" width="9" style="79"/>
    <col min="773" max="773" width="10.875" style="79" bestFit="1" customWidth="1"/>
    <col min="774" max="781" width="9" style="79"/>
    <col min="782" max="784" width="5.625" style="79" customWidth="1"/>
    <col min="785" max="1024" width="9" style="79"/>
    <col min="1025" max="1025" width="4.625" style="79" customWidth="1"/>
    <col min="1026" max="1028" width="9" style="79"/>
    <col min="1029" max="1029" width="10.875" style="79" bestFit="1" customWidth="1"/>
    <col min="1030" max="1037" width="9" style="79"/>
    <col min="1038" max="1040" width="5.625" style="79" customWidth="1"/>
    <col min="1041" max="1280" width="9" style="79"/>
    <col min="1281" max="1281" width="4.625" style="79" customWidth="1"/>
    <col min="1282" max="1284" width="9" style="79"/>
    <col min="1285" max="1285" width="10.875" style="79" bestFit="1" customWidth="1"/>
    <col min="1286" max="1293" width="9" style="79"/>
    <col min="1294" max="1296" width="5.625" style="79" customWidth="1"/>
    <col min="1297" max="1536" width="9" style="79"/>
    <col min="1537" max="1537" width="4.625" style="79" customWidth="1"/>
    <col min="1538" max="1540" width="9" style="79"/>
    <col min="1541" max="1541" width="10.875" style="79" bestFit="1" customWidth="1"/>
    <col min="1542" max="1549" width="9" style="79"/>
    <col min="1550" max="1552" width="5.625" style="79" customWidth="1"/>
    <col min="1553" max="1792" width="9" style="79"/>
    <col min="1793" max="1793" width="4.625" style="79" customWidth="1"/>
    <col min="1794" max="1796" width="9" style="79"/>
    <col min="1797" max="1797" width="10.875" style="79" bestFit="1" customWidth="1"/>
    <col min="1798" max="1805" width="9" style="79"/>
    <col min="1806" max="1808" width="5.625" style="79" customWidth="1"/>
    <col min="1809" max="2048" width="9" style="79"/>
    <col min="2049" max="2049" width="4.625" style="79" customWidth="1"/>
    <col min="2050" max="2052" width="9" style="79"/>
    <col min="2053" max="2053" width="10.875" style="79" bestFit="1" customWidth="1"/>
    <col min="2054" max="2061" width="9" style="79"/>
    <col min="2062" max="2064" width="5.625" style="79" customWidth="1"/>
    <col min="2065" max="2304" width="9" style="79"/>
    <col min="2305" max="2305" width="4.625" style="79" customWidth="1"/>
    <col min="2306" max="2308" width="9" style="79"/>
    <col min="2309" max="2309" width="10.875" style="79" bestFit="1" customWidth="1"/>
    <col min="2310" max="2317" width="9" style="79"/>
    <col min="2318" max="2320" width="5.625" style="79" customWidth="1"/>
    <col min="2321" max="2560" width="9" style="79"/>
    <col min="2561" max="2561" width="4.625" style="79" customWidth="1"/>
    <col min="2562" max="2564" width="9" style="79"/>
    <col min="2565" max="2565" width="10.875" style="79" bestFit="1" customWidth="1"/>
    <col min="2566" max="2573" width="9" style="79"/>
    <col min="2574" max="2576" width="5.625" style="79" customWidth="1"/>
    <col min="2577" max="2816" width="9" style="79"/>
    <col min="2817" max="2817" width="4.625" style="79" customWidth="1"/>
    <col min="2818" max="2820" width="9" style="79"/>
    <col min="2821" max="2821" width="10.875" style="79" bestFit="1" customWidth="1"/>
    <col min="2822" max="2829" width="9" style="79"/>
    <col min="2830" max="2832" width="5.625" style="79" customWidth="1"/>
    <col min="2833" max="3072" width="9" style="79"/>
    <col min="3073" max="3073" width="4.625" style="79" customWidth="1"/>
    <col min="3074" max="3076" width="9" style="79"/>
    <col min="3077" max="3077" width="10.875" style="79" bestFit="1" customWidth="1"/>
    <col min="3078" max="3085" width="9" style="79"/>
    <col min="3086" max="3088" width="5.625" style="79" customWidth="1"/>
    <col min="3089" max="3328" width="9" style="79"/>
    <col min="3329" max="3329" width="4.625" style="79" customWidth="1"/>
    <col min="3330" max="3332" width="9" style="79"/>
    <col min="3333" max="3333" width="10.875" style="79" bestFit="1" customWidth="1"/>
    <col min="3334" max="3341" width="9" style="79"/>
    <col min="3342" max="3344" width="5.625" style="79" customWidth="1"/>
    <col min="3345" max="3584" width="9" style="79"/>
    <col min="3585" max="3585" width="4.625" style="79" customWidth="1"/>
    <col min="3586" max="3588" width="9" style="79"/>
    <col min="3589" max="3589" width="10.875" style="79" bestFit="1" customWidth="1"/>
    <col min="3590" max="3597" width="9" style="79"/>
    <col min="3598" max="3600" width="5.625" style="79" customWidth="1"/>
    <col min="3601" max="3840" width="9" style="79"/>
    <col min="3841" max="3841" width="4.625" style="79" customWidth="1"/>
    <col min="3842" max="3844" width="9" style="79"/>
    <col min="3845" max="3845" width="10.875" style="79" bestFit="1" customWidth="1"/>
    <col min="3846" max="3853" width="9" style="79"/>
    <col min="3854" max="3856" width="5.625" style="79" customWidth="1"/>
    <col min="3857" max="4096" width="9" style="79"/>
    <col min="4097" max="4097" width="4.625" style="79" customWidth="1"/>
    <col min="4098" max="4100" width="9" style="79"/>
    <col min="4101" max="4101" width="10.875" style="79" bestFit="1" customWidth="1"/>
    <col min="4102" max="4109" width="9" style="79"/>
    <col min="4110" max="4112" width="5.625" style="79" customWidth="1"/>
    <col min="4113" max="4352" width="9" style="79"/>
    <col min="4353" max="4353" width="4.625" style="79" customWidth="1"/>
    <col min="4354" max="4356" width="9" style="79"/>
    <col min="4357" max="4357" width="10.875" style="79" bestFit="1" customWidth="1"/>
    <col min="4358" max="4365" width="9" style="79"/>
    <col min="4366" max="4368" width="5.625" style="79" customWidth="1"/>
    <col min="4369" max="4608" width="9" style="79"/>
    <col min="4609" max="4609" width="4.625" style="79" customWidth="1"/>
    <col min="4610" max="4612" width="9" style="79"/>
    <col min="4613" max="4613" width="10.875" style="79" bestFit="1" customWidth="1"/>
    <col min="4614" max="4621" width="9" style="79"/>
    <col min="4622" max="4624" width="5.625" style="79" customWidth="1"/>
    <col min="4625" max="4864" width="9" style="79"/>
    <col min="4865" max="4865" width="4.625" style="79" customWidth="1"/>
    <col min="4866" max="4868" width="9" style="79"/>
    <col min="4869" max="4869" width="10.875" style="79" bestFit="1" customWidth="1"/>
    <col min="4870" max="4877" width="9" style="79"/>
    <col min="4878" max="4880" width="5.625" style="79" customWidth="1"/>
    <col min="4881" max="5120" width="9" style="79"/>
    <col min="5121" max="5121" width="4.625" style="79" customWidth="1"/>
    <col min="5122" max="5124" width="9" style="79"/>
    <col min="5125" max="5125" width="10.875" style="79" bestFit="1" customWidth="1"/>
    <col min="5126" max="5133" width="9" style="79"/>
    <col min="5134" max="5136" width="5.625" style="79" customWidth="1"/>
    <col min="5137" max="5376" width="9" style="79"/>
    <col min="5377" max="5377" width="4.625" style="79" customWidth="1"/>
    <col min="5378" max="5380" width="9" style="79"/>
    <col min="5381" max="5381" width="10.875" style="79" bestFit="1" customWidth="1"/>
    <col min="5382" max="5389" width="9" style="79"/>
    <col min="5390" max="5392" width="5.625" style="79" customWidth="1"/>
    <col min="5393" max="5632" width="9" style="79"/>
    <col min="5633" max="5633" width="4.625" style="79" customWidth="1"/>
    <col min="5634" max="5636" width="9" style="79"/>
    <col min="5637" max="5637" width="10.875" style="79" bestFit="1" customWidth="1"/>
    <col min="5638" max="5645" width="9" style="79"/>
    <col min="5646" max="5648" width="5.625" style="79" customWidth="1"/>
    <col min="5649" max="5888" width="9" style="79"/>
    <col min="5889" max="5889" width="4.625" style="79" customWidth="1"/>
    <col min="5890" max="5892" width="9" style="79"/>
    <col min="5893" max="5893" width="10.875" style="79" bestFit="1" customWidth="1"/>
    <col min="5894" max="5901" width="9" style="79"/>
    <col min="5902" max="5904" width="5.625" style="79" customWidth="1"/>
    <col min="5905" max="6144" width="9" style="79"/>
    <col min="6145" max="6145" width="4.625" style="79" customWidth="1"/>
    <col min="6146" max="6148" width="9" style="79"/>
    <col min="6149" max="6149" width="10.875" style="79" bestFit="1" customWidth="1"/>
    <col min="6150" max="6157" width="9" style="79"/>
    <col min="6158" max="6160" width="5.625" style="79" customWidth="1"/>
    <col min="6161" max="6400" width="9" style="79"/>
    <col min="6401" max="6401" width="4.625" style="79" customWidth="1"/>
    <col min="6402" max="6404" width="9" style="79"/>
    <col min="6405" max="6405" width="10.875" style="79" bestFit="1" customWidth="1"/>
    <col min="6406" max="6413" width="9" style="79"/>
    <col min="6414" max="6416" width="5.625" style="79" customWidth="1"/>
    <col min="6417" max="6656" width="9" style="79"/>
    <col min="6657" max="6657" width="4.625" style="79" customWidth="1"/>
    <col min="6658" max="6660" width="9" style="79"/>
    <col min="6661" max="6661" width="10.875" style="79" bestFit="1" customWidth="1"/>
    <col min="6662" max="6669" width="9" style="79"/>
    <col min="6670" max="6672" width="5.625" style="79" customWidth="1"/>
    <col min="6673" max="6912" width="9" style="79"/>
    <col min="6913" max="6913" width="4.625" style="79" customWidth="1"/>
    <col min="6914" max="6916" width="9" style="79"/>
    <col min="6917" max="6917" width="10.875" style="79" bestFit="1" customWidth="1"/>
    <col min="6918" max="6925" width="9" style="79"/>
    <col min="6926" max="6928" width="5.625" style="79" customWidth="1"/>
    <col min="6929" max="7168" width="9" style="79"/>
    <col min="7169" max="7169" width="4.625" style="79" customWidth="1"/>
    <col min="7170" max="7172" width="9" style="79"/>
    <col min="7173" max="7173" width="10.875" style="79" bestFit="1" customWidth="1"/>
    <col min="7174" max="7181" width="9" style="79"/>
    <col min="7182" max="7184" width="5.625" style="79" customWidth="1"/>
    <col min="7185" max="7424" width="9" style="79"/>
    <col min="7425" max="7425" width="4.625" style="79" customWidth="1"/>
    <col min="7426" max="7428" width="9" style="79"/>
    <col min="7429" max="7429" width="10.875" style="79" bestFit="1" customWidth="1"/>
    <col min="7430" max="7437" width="9" style="79"/>
    <col min="7438" max="7440" width="5.625" style="79" customWidth="1"/>
    <col min="7441" max="7680" width="9" style="79"/>
    <col min="7681" max="7681" width="4.625" style="79" customWidth="1"/>
    <col min="7682" max="7684" width="9" style="79"/>
    <col min="7685" max="7685" width="10.875" style="79" bestFit="1" customWidth="1"/>
    <col min="7686" max="7693" width="9" style="79"/>
    <col min="7694" max="7696" width="5.625" style="79" customWidth="1"/>
    <col min="7697" max="7936" width="9" style="79"/>
    <col min="7937" max="7937" width="4.625" style="79" customWidth="1"/>
    <col min="7938" max="7940" width="9" style="79"/>
    <col min="7941" max="7941" width="10.875" style="79" bestFit="1" customWidth="1"/>
    <col min="7942" max="7949" width="9" style="79"/>
    <col min="7950" max="7952" width="5.625" style="79" customWidth="1"/>
    <col min="7953" max="8192" width="9" style="79"/>
    <col min="8193" max="8193" width="4.625" style="79" customWidth="1"/>
    <col min="8194" max="8196" width="9" style="79"/>
    <col min="8197" max="8197" width="10.875" style="79" bestFit="1" customWidth="1"/>
    <col min="8198" max="8205" width="9" style="79"/>
    <col min="8206" max="8208" width="5.625" style="79" customWidth="1"/>
    <col min="8209" max="8448" width="9" style="79"/>
    <col min="8449" max="8449" width="4.625" style="79" customWidth="1"/>
    <col min="8450" max="8452" width="9" style="79"/>
    <col min="8453" max="8453" width="10.875" style="79" bestFit="1" customWidth="1"/>
    <col min="8454" max="8461" width="9" style="79"/>
    <col min="8462" max="8464" width="5.625" style="79" customWidth="1"/>
    <col min="8465" max="8704" width="9" style="79"/>
    <col min="8705" max="8705" width="4.625" style="79" customWidth="1"/>
    <col min="8706" max="8708" width="9" style="79"/>
    <col min="8709" max="8709" width="10.875" style="79" bestFit="1" customWidth="1"/>
    <col min="8710" max="8717" width="9" style="79"/>
    <col min="8718" max="8720" width="5.625" style="79" customWidth="1"/>
    <col min="8721" max="8960" width="9" style="79"/>
    <col min="8961" max="8961" width="4.625" style="79" customWidth="1"/>
    <col min="8962" max="8964" width="9" style="79"/>
    <col min="8965" max="8965" width="10.875" style="79" bestFit="1" customWidth="1"/>
    <col min="8966" max="8973" width="9" style="79"/>
    <col min="8974" max="8976" width="5.625" style="79" customWidth="1"/>
    <col min="8977" max="9216" width="9" style="79"/>
    <col min="9217" max="9217" width="4.625" style="79" customWidth="1"/>
    <col min="9218" max="9220" width="9" style="79"/>
    <col min="9221" max="9221" width="10.875" style="79" bestFit="1" customWidth="1"/>
    <col min="9222" max="9229" width="9" style="79"/>
    <col min="9230" max="9232" width="5.625" style="79" customWidth="1"/>
    <col min="9233" max="9472" width="9" style="79"/>
    <col min="9473" max="9473" width="4.625" style="79" customWidth="1"/>
    <col min="9474" max="9476" width="9" style="79"/>
    <col min="9477" max="9477" width="10.875" style="79" bestFit="1" customWidth="1"/>
    <col min="9478" max="9485" width="9" style="79"/>
    <col min="9486" max="9488" width="5.625" style="79" customWidth="1"/>
    <col min="9489" max="9728" width="9" style="79"/>
    <col min="9729" max="9729" width="4.625" style="79" customWidth="1"/>
    <col min="9730" max="9732" width="9" style="79"/>
    <col min="9733" max="9733" width="10.875" style="79" bestFit="1" customWidth="1"/>
    <col min="9734" max="9741" width="9" style="79"/>
    <col min="9742" max="9744" width="5.625" style="79" customWidth="1"/>
    <col min="9745" max="9984" width="9" style="79"/>
    <col min="9985" max="9985" width="4.625" style="79" customWidth="1"/>
    <col min="9986" max="9988" width="9" style="79"/>
    <col min="9989" max="9989" width="10.875" style="79" bestFit="1" customWidth="1"/>
    <col min="9990" max="9997" width="9" style="79"/>
    <col min="9998" max="10000" width="5.625" style="79" customWidth="1"/>
    <col min="10001" max="10240" width="9" style="79"/>
    <col min="10241" max="10241" width="4.625" style="79" customWidth="1"/>
    <col min="10242" max="10244" width="9" style="79"/>
    <col min="10245" max="10245" width="10.875" style="79" bestFit="1" customWidth="1"/>
    <col min="10246" max="10253" width="9" style="79"/>
    <col min="10254" max="10256" width="5.625" style="79" customWidth="1"/>
    <col min="10257" max="10496" width="9" style="79"/>
    <col min="10497" max="10497" width="4.625" style="79" customWidth="1"/>
    <col min="10498" max="10500" width="9" style="79"/>
    <col min="10501" max="10501" width="10.875" style="79" bestFit="1" customWidth="1"/>
    <col min="10502" max="10509" width="9" style="79"/>
    <col min="10510" max="10512" width="5.625" style="79" customWidth="1"/>
    <col min="10513" max="10752" width="9" style="79"/>
    <col min="10753" max="10753" width="4.625" style="79" customWidth="1"/>
    <col min="10754" max="10756" width="9" style="79"/>
    <col min="10757" max="10757" width="10.875" style="79" bestFit="1" customWidth="1"/>
    <col min="10758" max="10765" width="9" style="79"/>
    <col min="10766" max="10768" width="5.625" style="79" customWidth="1"/>
    <col min="10769" max="11008" width="9" style="79"/>
    <col min="11009" max="11009" width="4.625" style="79" customWidth="1"/>
    <col min="11010" max="11012" width="9" style="79"/>
    <col min="11013" max="11013" width="10.875" style="79" bestFit="1" customWidth="1"/>
    <col min="11014" max="11021" width="9" style="79"/>
    <col min="11022" max="11024" width="5.625" style="79" customWidth="1"/>
    <col min="11025" max="11264" width="9" style="79"/>
    <col min="11265" max="11265" width="4.625" style="79" customWidth="1"/>
    <col min="11266" max="11268" width="9" style="79"/>
    <col min="11269" max="11269" width="10.875" style="79" bestFit="1" customWidth="1"/>
    <col min="11270" max="11277" width="9" style="79"/>
    <col min="11278" max="11280" width="5.625" style="79" customWidth="1"/>
    <col min="11281" max="11520" width="9" style="79"/>
    <col min="11521" max="11521" width="4.625" style="79" customWidth="1"/>
    <col min="11522" max="11524" width="9" style="79"/>
    <col min="11525" max="11525" width="10.875" style="79" bestFit="1" customWidth="1"/>
    <col min="11526" max="11533" width="9" style="79"/>
    <col min="11534" max="11536" width="5.625" style="79" customWidth="1"/>
    <col min="11537" max="11776" width="9" style="79"/>
    <col min="11777" max="11777" width="4.625" style="79" customWidth="1"/>
    <col min="11778" max="11780" width="9" style="79"/>
    <col min="11781" max="11781" width="10.875" style="79" bestFit="1" customWidth="1"/>
    <col min="11782" max="11789" width="9" style="79"/>
    <col min="11790" max="11792" width="5.625" style="79" customWidth="1"/>
    <col min="11793" max="12032" width="9" style="79"/>
    <col min="12033" max="12033" width="4.625" style="79" customWidth="1"/>
    <col min="12034" max="12036" width="9" style="79"/>
    <col min="12037" max="12037" width="10.875" style="79" bestFit="1" customWidth="1"/>
    <col min="12038" max="12045" width="9" style="79"/>
    <col min="12046" max="12048" width="5.625" style="79" customWidth="1"/>
    <col min="12049" max="12288" width="9" style="79"/>
    <col min="12289" max="12289" width="4.625" style="79" customWidth="1"/>
    <col min="12290" max="12292" width="9" style="79"/>
    <col min="12293" max="12293" width="10.875" style="79" bestFit="1" customWidth="1"/>
    <col min="12294" max="12301" width="9" style="79"/>
    <col min="12302" max="12304" width="5.625" style="79" customWidth="1"/>
    <col min="12305" max="12544" width="9" style="79"/>
    <col min="12545" max="12545" width="4.625" style="79" customWidth="1"/>
    <col min="12546" max="12548" width="9" style="79"/>
    <col min="12549" max="12549" width="10.875" style="79" bestFit="1" customWidth="1"/>
    <col min="12550" max="12557" width="9" style="79"/>
    <col min="12558" max="12560" width="5.625" style="79" customWidth="1"/>
    <col min="12561" max="12800" width="9" style="79"/>
    <col min="12801" max="12801" width="4.625" style="79" customWidth="1"/>
    <col min="12802" max="12804" width="9" style="79"/>
    <col min="12805" max="12805" width="10.875" style="79" bestFit="1" customWidth="1"/>
    <col min="12806" max="12813" width="9" style="79"/>
    <col min="12814" max="12816" width="5.625" style="79" customWidth="1"/>
    <col min="12817" max="13056" width="9" style="79"/>
    <col min="13057" max="13057" width="4.625" style="79" customWidth="1"/>
    <col min="13058" max="13060" width="9" style="79"/>
    <col min="13061" max="13061" width="10.875" style="79" bestFit="1" customWidth="1"/>
    <col min="13062" max="13069" width="9" style="79"/>
    <col min="13070" max="13072" width="5.625" style="79" customWidth="1"/>
    <col min="13073" max="13312" width="9" style="79"/>
    <col min="13313" max="13313" width="4.625" style="79" customWidth="1"/>
    <col min="13314" max="13316" width="9" style="79"/>
    <col min="13317" max="13317" width="10.875" style="79" bestFit="1" customWidth="1"/>
    <col min="13318" max="13325" width="9" style="79"/>
    <col min="13326" max="13328" width="5.625" style="79" customWidth="1"/>
    <col min="13329" max="13568" width="9" style="79"/>
    <col min="13569" max="13569" width="4.625" style="79" customWidth="1"/>
    <col min="13570" max="13572" width="9" style="79"/>
    <col min="13573" max="13573" width="10.875" style="79" bestFit="1" customWidth="1"/>
    <col min="13574" max="13581" width="9" style="79"/>
    <col min="13582" max="13584" width="5.625" style="79" customWidth="1"/>
    <col min="13585" max="13824" width="9" style="79"/>
    <col min="13825" max="13825" width="4.625" style="79" customWidth="1"/>
    <col min="13826" max="13828" width="9" style="79"/>
    <col min="13829" max="13829" width="10.875" style="79" bestFit="1" customWidth="1"/>
    <col min="13830" max="13837" width="9" style="79"/>
    <col min="13838" max="13840" width="5.625" style="79" customWidth="1"/>
    <col min="13841" max="14080" width="9" style="79"/>
    <col min="14081" max="14081" width="4.625" style="79" customWidth="1"/>
    <col min="14082" max="14084" width="9" style="79"/>
    <col min="14085" max="14085" width="10.875" style="79" bestFit="1" customWidth="1"/>
    <col min="14086" max="14093" width="9" style="79"/>
    <col min="14094" max="14096" width="5.625" style="79" customWidth="1"/>
    <col min="14097" max="14336" width="9" style="79"/>
    <col min="14337" max="14337" width="4.625" style="79" customWidth="1"/>
    <col min="14338" max="14340" width="9" style="79"/>
    <col min="14341" max="14341" width="10.875" style="79" bestFit="1" customWidth="1"/>
    <col min="14342" max="14349" width="9" style="79"/>
    <col min="14350" max="14352" width="5.625" style="79" customWidth="1"/>
    <col min="14353" max="14592" width="9" style="79"/>
    <col min="14593" max="14593" width="4.625" style="79" customWidth="1"/>
    <col min="14594" max="14596" width="9" style="79"/>
    <col min="14597" max="14597" width="10.875" style="79" bestFit="1" customWidth="1"/>
    <col min="14598" max="14605" width="9" style="79"/>
    <col min="14606" max="14608" width="5.625" style="79" customWidth="1"/>
    <col min="14609" max="14848" width="9" style="79"/>
    <col min="14849" max="14849" width="4.625" style="79" customWidth="1"/>
    <col min="14850" max="14852" width="9" style="79"/>
    <col min="14853" max="14853" width="10.875" style="79" bestFit="1" customWidth="1"/>
    <col min="14854" max="14861" width="9" style="79"/>
    <col min="14862" max="14864" width="5.625" style="79" customWidth="1"/>
    <col min="14865" max="15104" width="9" style="79"/>
    <col min="15105" max="15105" width="4.625" style="79" customWidth="1"/>
    <col min="15106" max="15108" width="9" style="79"/>
    <col min="15109" max="15109" width="10.875" style="79" bestFit="1" customWidth="1"/>
    <col min="15110" max="15117" width="9" style="79"/>
    <col min="15118" max="15120" width="5.625" style="79" customWidth="1"/>
    <col min="15121" max="15360" width="9" style="79"/>
    <col min="15361" max="15361" width="4.625" style="79" customWidth="1"/>
    <col min="15362" max="15364" width="9" style="79"/>
    <col min="15365" max="15365" width="10.875" style="79" bestFit="1" customWidth="1"/>
    <col min="15366" max="15373" width="9" style="79"/>
    <col min="15374" max="15376" width="5.625" style="79" customWidth="1"/>
    <col min="15377" max="15616" width="9" style="79"/>
    <col min="15617" max="15617" width="4.625" style="79" customWidth="1"/>
    <col min="15618" max="15620" width="9" style="79"/>
    <col min="15621" max="15621" width="10.875" style="79" bestFit="1" customWidth="1"/>
    <col min="15622" max="15629" width="9" style="79"/>
    <col min="15630" max="15632" width="5.625" style="79" customWidth="1"/>
    <col min="15633" max="15872" width="9" style="79"/>
    <col min="15873" max="15873" width="4.625" style="79" customWidth="1"/>
    <col min="15874" max="15876" width="9" style="79"/>
    <col min="15877" max="15877" width="10.875" style="79" bestFit="1" customWidth="1"/>
    <col min="15878" max="15885" width="9" style="79"/>
    <col min="15886" max="15888" width="5.625" style="79" customWidth="1"/>
    <col min="15889" max="16128" width="9" style="79"/>
    <col min="16129" max="16129" width="4.625" style="79" customWidth="1"/>
    <col min="16130" max="16132" width="9" style="79"/>
    <col min="16133" max="16133" width="10.875" style="79" bestFit="1" customWidth="1"/>
    <col min="16134" max="16141" width="9" style="79"/>
    <col min="16142" max="16144" width="5.625" style="79" customWidth="1"/>
    <col min="16145" max="16384" width="9" style="79"/>
  </cols>
  <sheetData>
    <row r="1" spans="2:18">
      <c r="B1" s="363" t="s">
        <v>76</v>
      </c>
      <c r="C1" s="363"/>
      <c r="D1" s="363"/>
      <c r="E1" s="363"/>
    </row>
    <row r="3" spans="2:18" ht="46.5" customHeight="1">
      <c r="B3" s="189"/>
      <c r="C3" s="190"/>
      <c r="D3" s="193" t="s">
        <v>77</v>
      </c>
      <c r="E3" s="320" t="s">
        <v>78</v>
      </c>
      <c r="F3" s="320" t="s">
        <v>79</v>
      </c>
      <c r="G3" s="320" t="s">
        <v>80</v>
      </c>
      <c r="H3" s="335" t="s">
        <v>81</v>
      </c>
      <c r="I3" s="337"/>
      <c r="J3" s="320" t="s">
        <v>82</v>
      </c>
      <c r="K3" s="320" t="s">
        <v>83</v>
      </c>
      <c r="L3" s="320" t="s">
        <v>84</v>
      </c>
      <c r="M3" s="332" t="s">
        <v>85</v>
      </c>
      <c r="N3" s="360" t="s">
        <v>86</v>
      </c>
      <c r="O3" s="361"/>
      <c r="P3" s="362"/>
      <c r="Q3" s="332" t="s">
        <v>87</v>
      </c>
      <c r="R3" s="320" t="s">
        <v>43</v>
      </c>
    </row>
    <row r="4" spans="2:18" ht="30" customHeight="1">
      <c r="B4" s="194" t="s">
        <v>88</v>
      </c>
      <c r="C4" s="191"/>
      <c r="D4" s="192"/>
      <c r="E4" s="322"/>
      <c r="F4" s="322"/>
      <c r="G4" s="322"/>
      <c r="H4" s="111" t="s">
        <v>89</v>
      </c>
      <c r="I4" s="111" t="s">
        <v>90</v>
      </c>
      <c r="J4" s="322"/>
      <c r="K4" s="322"/>
      <c r="L4" s="322"/>
      <c r="M4" s="333"/>
      <c r="N4" s="184" t="s">
        <v>91</v>
      </c>
      <c r="O4" s="184" t="s">
        <v>92</v>
      </c>
      <c r="P4" s="184" t="s">
        <v>93</v>
      </c>
      <c r="Q4" s="333"/>
      <c r="R4" s="322"/>
    </row>
    <row r="5" spans="2:18" ht="13.5" customHeight="1">
      <c r="B5" s="379" t="s">
        <v>691</v>
      </c>
      <c r="C5" s="349" t="s">
        <v>94</v>
      </c>
      <c r="D5" s="350"/>
      <c r="E5" s="364"/>
      <c r="F5" s="364"/>
      <c r="G5" s="364"/>
      <c r="H5" s="364"/>
      <c r="I5" s="364"/>
      <c r="J5" s="364"/>
      <c r="K5" s="364"/>
      <c r="L5" s="364"/>
      <c r="M5" s="364"/>
      <c r="N5" s="364"/>
      <c r="O5" s="364"/>
      <c r="P5" s="364"/>
      <c r="Q5" s="364"/>
      <c r="R5" s="364"/>
    </row>
    <row r="6" spans="2:18">
      <c r="B6" s="321"/>
      <c r="C6" s="353"/>
      <c r="D6" s="354"/>
      <c r="E6" s="365"/>
      <c r="F6" s="365"/>
      <c r="G6" s="365"/>
      <c r="H6" s="365"/>
      <c r="I6" s="365"/>
      <c r="J6" s="365"/>
      <c r="K6" s="365"/>
      <c r="L6" s="365"/>
      <c r="M6" s="365"/>
      <c r="N6" s="365"/>
      <c r="O6" s="365"/>
      <c r="P6" s="365"/>
      <c r="Q6" s="365"/>
      <c r="R6" s="365"/>
    </row>
    <row r="7" spans="2:18" ht="13.5" customHeight="1">
      <c r="B7" s="321"/>
      <c r="C7" s="366" t="s">
        <v>95</v>
      </c>
      <c r="D7" s="320" t="s">
        <v>96</v>
      </c>
      <c r="E7" s="364"/>
      <c r="F7" s="364"/>
      <c r="G7" s="364"/>
      <c r="H7" s="364"/>
      <c r="I7" s="364"/>
      <c r="J7" s="364"/>
      <c r="K7" s="364"/>
      <c r="L7" s="364"/>
      <c r="M7" s="364"/>
      <c r="N7" s="364"/>
      <c r="O7" s="364"/>
      <c r="P7" s="364"/>
      <c r="Q7" s="364"/>
      <c r="R7" s="364"/>
    </row>
    <row r="8" spans="2:18">
      <c r="B8" s="321"/>
      <c r="C8" s="367"/>
      <c r="D8" s="322"/>
      <c r="E8" s="365"/>
      <c r="F8" s="365"/>
      <c r="G8" s="365"/>
      <c r="H8" s="365"/>
      <c r="I8" s="365"/>
      <c r="J8" s="365"/>
      <c r="K8" s="365"/>
      <c r="L8" s="365"/>
      <c r="M8" s="365"/>
      <c r="N8" s="365"/>
      <c r="O8" s="365"/>
      <c r="P8" s="365"/>
      <c r="Q8" s="365"/>
      <c r="R8" s="365"/>
    </row>
    <row r="9" spans="2:18">
      <c r="B9" s="321"/>
      <c r="C9" s="367"/>
      <c r="D9" s="320" t="s">
        <v>97</v>
      </c>
      <c r="E9" s="364"/>
      <c r="F9" s="364"/>
      <c r="G9" s="364"/>
      <c r="H9" s="364"/>
      <c r="I9" s="364"/>
      <c r="J9" s="364"/>
      <c r="K9" s="364"/>
      <c r="L9" s="364"/>
      <c r="M9" s="364"/>
      <c r="N9" s="364"/>
      <c r="O9" s="364"/>
      <c r="P9" s="364"/>
      <c r="Q9" s="364"/>
      <c r="R9" s="364"/>
    </row>
    <row r="10" spans="2:18" ht="18" customHeight="1">
      <c r="B10" s="321"/>
      <c r="C10" s="368"/>
      <c r="D10" s="322"/>
      <c r="E10" s="365"/>
      <c r="F10" s="365"/>
      <c r="G10" s="365"/>
      <c r="H10" s="365"/>
      <c r="I10" s="365"/>
      <c r="J10" s="365"/>
      <c r="K10" s="365"/>
      <c r="L10" s="365"/>
      <c r="M10" s="365"/>
      <c r="N10" s="365"/>
      <c r="O10" s="365"/>
      <c r="P10" s="365"/>
      <c r="Q10" s="365"/>
      <c r="R10" s="365"/>
    </row>
    <row r="11" spans="2:18" ht="13.5" customHeight="1">
      <c r="B11" s="321"/>
      <c r="C11" s="349" t="s">
        <v>98</v>
      </c>
      <c r="D11" s="350"/>
      <c r="E11" s="364"/>
      <c r="F11" s="364"/>
      <c r="G11" s="364"/>
      <c r="H11" s="364"/>
      <c r="I11" s="364" t="s">
        <v>99</v>
      </c>
      <c r="J11" s="364" t="s">
        <v>99</v>
      </c>
      <c r="K11" s="364"/>
      <c r="L11" s="364"/>
      <c r="M11" s="364"/>
      <c r="N11" s="364"/>
      <c r="O11" s="364"/>
      <c r="P11" s="364"/>
      <c r="Q11" s="364"/>
      <c r="R11" s="364"/>
    </row>
    <row r="12" spans="2:18">
      <c r="B12" s="322"/>
      <c r="C12" s="353"/>
      <c r="D12" s="354"/>
      <c r="E12" s="365"/>
      <c r="F12" s="365"/>
      <c r="G12" s="365"/>
      <c r="H12" s="365"/>
      <c r="I12" s="365"/>
      <c r="J12" s="365"/>
      <c r="K12" s="365"/>
      <c r="L12" s="365"/>
      <c r="M12" s="365"/>
      <c r="N12" s="365"/>
      <c r="O12" s="365"/>
      <c r="P12" s="365"/>
      <c r="Q12" s="365"/>
      <c r="R12" s="365"/>
    </row>
    <row r="13" spans="2:18" ht="13.5" customHeight="1">
      <c r="B13" s="349" t="s">
        <v>100</v>
      </c>
      <c r="C13" s="375"/>
      <c r="D13" s="350"/>
      <c r="E13" s="364"/>
      <c r="F13" s="364"/>
      <c r="G13" s="370"/>
      <c r="H13" s="349"/>
      <c r="I13" s="350"/>
      <c r="J13" s="370"/>
      <c r="K13" s="370"/>
      <c r="L13" s="364"/>
      <c r="M13" s="364"/>
      <c r="N13" s="370"/>
      <c r="O13" s="388"/>
      <c r="P13" s="388"/>
      <c r="Q13" s="370"/>
      <c r="R13" s="364"/>
    </row>
    <row r="14" spans="2:18" ht="21" customHeight="1" thickBot="1">
      <c r="B14" s="376"/>
      <c r="C14" s="377"/>
      <c r="D14" s="378"/>
      <c r="E14" s="369"/>
      <c r="F14" s="369"/>
      <c r="G14" s="371"/>
      <c r="H14" s="376"/>
      <c r="I14" s="378"/>
      <c r="J14" s="371"/>
      <c r="K14" s="371"/>
      <c r="L14" s="369"/>
      <c r="M14" s="369"/>
      <c r="N14" s="371"/>
      <c r="O14" s="394"/>
      <c r="P14" s="394"/>
      <c r="Q14" s="371"/>
      <c r="R14" s="369"/>
    </row>
    <row r="15" spans="2:18" ht="14.25" customHeight="1" thickTop="1">
      <c r="B15" s="380" t="s">
        <v>692</v>
      </c>
      <c r="C15" s="381" t="s">
        <v>94</v>
      </c>
      <c r="D15" s="382"/>
      <c r="E15" s="383"/>
      <c r="F15" s="383"/>
      <c r="G15" s="383"/>
      <c r="H15" s="383"/>
      <c r="I15" s="383"/>
      <c r="J15" s="383"/>
      <c r="K15" s="383"/>
      <c r="L15" s="383"/>
      <c r="M15" s="383"/>
      <c r="N15" s="383"/>
      <c r="O15" s="383"/>
      <c r="P15" s="383"/>
      <c r="Q15" s="383"/>
      <c r="R15" s="383"/>
    </row>
    <row r="16" spans="2:18">
      <c r="B16" s="321"/>
      <c r="C16" s="353"/>
      <c r="D16" s="354"/>
      <c r="E16" s="365"/>
      <c r="F16" s="365"/>
      <c r="G16" s="365"/>
      <c r="H16" s="365"/>
      <c r="I16" s="365"/>
      <c r="J16" s="365"/>
      <c r="K16" s="365"/>
      <c r="L16" s="365"/>
      <c r="M16" s="365"/>
      <c r="N16" s="365"/>
      <c r="O16" s="365"/>
      <c r="P16" s="365"/>
      <c r="Q16" s="365"/>
      <c r="R16" s="365"/>
    </row>
    <row r="17" spans="2:18" ht="13.5" customHeight="1">
      <c r="B17" s="321"/>
      <c r="C17" s="366" t="s">
        <v>95</v>
      </c>
      <c r="D17" s="320" t="s">
        <v>96</v>
      </c>
      <c r="E17" s="364"/>
      <c r="F17" s="364"/>
      <c r="G17" s="364"/>
      <c r="H17" s="364"/>
      <c r="I17" s="364"/>
      <c r="J17" s="364"/>
      <c r="K17" s="364"/>
      <c r="L17" s="364"/>
      <c r="M17" s="364"/>
      <c r="N17" s="364"/>
      <c r="O17" s="364"/>
      <c r="P17" s="364"/>
      <c r="Q17" s="364"/>
      <c r="R17" s="364"/>
    </row>
    <row r="18" spans="2:18">
      <c r="B18" s="321"/>
      <c r="C18" s="367"/>
      <c r="D18" s="322"/>
      <c r="E18" s="365"/>
      <c r="F18" s="365"/>
      <c r="G18" s="365"/>
      <c r="H18" s="365"/>
      <c r="I18" s="365"/>
      <c r="J18" s="365"/>
      <c r="K18" s="365"/>
      <c r="L18" s="365"/>
      <c r="M18" s="365"/>
      <c r="N18" s="365"/>
      <c r="O18" s="365"/>
      <c r="P18" s="365"/>
      <c r="Q18" s="365"/>
      <c r="R18" s="365"/>
    </row>
    <row r="19" spans="2:18">
      <c r="B19" s="321"/>
      <c r="C19" s="367"/>
      <c r="D19" s="320" t="s">
        <v>97</v>
      </c>
      <c r="E19" s="364"/>
      <c r="F19" s="364"/>
      <c r="G19" s="364"/>
      <c r="H19" s="364"/>
      <c r="I19" s="364"/>
      <c r="J19" s="364"/>
      <c r="K19" s="364"/>
      <c r="L19" s="364"/>
      <c r="M19" s="364"/>
      <c r="N19" s="364"/>
      <c r="O19" s="364"/>
      <c r="P19" s="364"/>
      <c r="Q19" s="364"/>
      <c r="R19" s="364"/>
    </row>
    <row r="20" spans="2:18">
      <c r="B20" s="321"/>
      <c r="C20" s="368"/>
      <c r="D20" s="322"/>
      <c r="E20" s="365"/>
      <c r="F20" s="365"/>
      <c r="G20" s="365"/>
      <c r="H20" s="365"/>
      <c r="I20" s="365"/>
      <c r="J20" s="365"/>
      <c r="K20" s="365"/>
      <c r="L20" s="365"/>
      <c r="M20" s="365"/>
      <c r="N20" s="365"/>
      <c r="O20" s="365"/>
      <c r="P20" s="365"/>
      <c r="Q20" s="365"/>
      <c r="R20" s="365"/>
    </row>
    <row r="21" spans="2:18" ht="13.5" customHeight="1">
      <c r="B21" s="321"/>
      <c r="C21" s="355" t="s">
        <v>101</v>
      </c>
      <c r="D21" s="357"/>
      <c r="E21" s="364"/>
      <c r="F21" s="364"/>
      <c r="G21" s="364"/>
      <c r="H21" s="364"/>
      <c r="I21" s="364" t="s">
        <v>99</v>
      </c>
      <c r="J21" s="364" t="s">
        <v>99</v>
      </c>
      <c r="K21" s="364"/>
      <c r="L21" s="364"/>
      <c r="M21" s="364"/>
      <c r="N21" s="364"/>
      <c r="O21" s="364"/>
      <c r="P21" s="364"/>
      <c r="Q21" s="364"/>
      <c r="R21" s="364"/>
    </row>
    <row r="22" spans="2:18">
      <c r="B22" s="321"/>
      <c r="C22" s="372"/>
      <c r="D22" s="373"/>
      <c r="E22" s="374"/>
      <c r="F22" s="374"/>
      <c r="G22" s="374"/>
      <c r="H22" s="374"/>
      <c r="I22" s="374"/>
      <c r="J22" s="374"/>
      <c r="K22" s="374"/>
      <c r="L22" s="374"/>
      <c r="M22" s="374"/>
      <c r="N22" s="374"/>
      <c r="O22" s="374"/>
      <c r="P22" s="374"/>
      <c r="Q22" s="374"/>
      <c r="R22" s="374"/>
    </row>
    <row r="23" spans="2:18" ht="13.5" customHeight="1">
      <c r="B23" s="321"/>
      <c r="C23" s="390" t="s">
        <v>102</v>
      </c>
      <c r="D23" s="391"/>
      <c r="E23" s="384"/>
      <c r="F23" s="384"/>
      <c r="G23" s="384"/>
      <c r="H23" s="384"/>
      <c r="I23" s="384" t="s">
        <v>99</v>
      </c>
      <c r="J23" s="384" t="s">
        <v>99</v>
      </c>
      <c r="K23" s="384"/>
      <c r="L23" s="384"/>
      <c r="M23" s="384"/>
      <c r="N23" s="384"/>
      <c r="O23" s="384"/>
      <c r="P23" s="384"/>
      <c r="Q23" s="384"/>
      <c r="R23" s="384"/>
    </row>
    <row r="24" spans="2:18">
      <c r="B24" s="322"/>
      <c r="C24" s="392"/>
      <c r="D24" s="393"/>
      <c r="E24" s="365"/>
      <c r="F24" s="365"/>
      <c r="G24" s="365"/>
      <c r="H24" s="365"/>
      <c r="I24" s="365"/>
      <c r="J24" s="365"/>
      <c r="K24" s="365"/>
      <c r="L24" s="365"/>
      <c r="M24" s="365"/>
      <c r="N24" s="365"/>
      <c r="O24" s="365"/>
      <c r="P24" s="365"/>
      <c r="Q24" s="365"/>
      <c r="R24" s="365"/>
    </row>
    <row r="25" spans="2:18" ht="13.5" customHeight="1">
      <c r="B25" s="349" t="s">
        <v>100</v>
      </c>
      <c r="C25" s="375"/>
      <c r="D25" s="350"/>
      <c r="E25" s="364"/>
      <c r="F25" s="364"/>
      <c r="G25" s="370"/>
      <c r="H25" s="349"/>
      <c r="I25" s="350"/>
      <c r="J25" s="370"/>
      <c r="K25" s="370"/>
      <c r="L25" s="364"/>
      <c r="M25" s="364"/>
      <c r="N25" s="370"/>
      <c r="O25" s="388"/>
      <c r="P25" s="388"/>
      <c r="Q25" s="370"/>
      <c r="R25" s="364"/>
    </row>
    <row r="26" spans="2:18">
      <c r="B26" s="353"/>
      <c r="C26" s="387"/>
      <c r="D26" s="354"/>
      <c r="E26" s="365"/>
      <c r="F26" s="365"/>
      <c r="G26" s="386"/>
      <c r="H26" s="353"/>
      <c r="I26" s="354"/>
      <c r="J26" s="386"/>
      <c r="K26" s="386"/>
      <c r="L26" s="365"/>
      <c r="M26" s="365"/>
      <c r="N26" s="386"/>
      <c r="O26" s="389"/>
      <c r="P26" s="389"/>
      <c r="Q26" s="386"/>
      <c r="R26" s="365"/>
    </row>
    <row r="28" spans="2:18">
      <c r="B28" s="80" t="s">
        <v>103</v>
      </c>
      <c r="C28" s="80"/>
      <c r="D28" s="80"/>
      <c r="E28" s="80"/>
      <c r="F28" s="80"/>
      <c r="G28" s="80"/>
      <c r="H28" s="80"/>
      <c r="I28" s="80"/>
      <c r="J28" s="80"/>
      <c r="K28" s="80"/>
      <c r="L28" s="80"/>
      <c r="M28" s="80"/>
      <c r="N28" s="80"/>
      <c r="O28" s="80"/>
      <c r="P28" s="80"/>
      <c r="Q28" s="80"/>
      <c r="R28" s="80"/>
    </row>
    <row r="29" spans="2:18">
      <c r="B29" s="80" t="s">
        <v>104</v>
      </c>
      <c r="D29" s="80"/>
      <c r="E29" s="80"/>
      <c r="F29" s="80"/>
      <c r="G29" s="80"/>
      <c r="H29" s="80"/>
      <c r="I29" s="80"/>
      <c r="J29" s="80"/>
      <c r="K29" s="80"/>
      <c r="L29" s="80"/>
      <c r="M29" s="80"/>
      <c r="N29" s="80"/>
      <c r="O29" s="80"/>
      <c r="P29" s="80"/>
      <c r="Q29" s="80"/>
      <c r="R29" s="80"/>
    </row>
    <row r="30" spans="2:18">
      <c r="B30" s="385" t="s">
        <v>105</v>
      </c>
      <c r="C30" s="385"/>
      <c r="D30" s="385"/>
      <c r="E30" s="385"/>
      <c r="F30" s="385"/>
      <c r="G30" s="385"/>
      <c r="H30" s="385"/>
      <c r="I30" s="385"/>
      <c r="J30" s="385"/>
      <c r="K30" s="385"/>
      <c r="L30" s="385"/>
      <c r="M30" s="385"/>
      <c r="N30" s="385"/>
      <c r="O30" s="385"/>
      <c r="P30" s="385"/>
      <c r="Q30" s="385"/>
      <c r="R30" s="385"/>
    </row>
    <row r="31" spans="2:18">
      <c r="B31" s="385" t="s">
        <v>106</v>
      </c>
      <c r="C31" s="385"/>
      <c r="D31" s="385"/>
      <c r="E31" s="385"/>
      <c r="F31" s="385"/>
      <c r="G31" s="385"/>
      <c r="H31" s="385"/>
      <c r="I31" s="385"/>
      <c r="J31" s="385"/>
      <c r="K31" s="385"/>
      <c r="L31" s="385"/>
      <c r="M31" s="385"/>
      <c r="N31" s="385"/>
      <c r="O31" s="385"/>
      <c r="P31" s="385"/>
      <c r="Q31" s="385"/>
      <c r="R31" s="385"/>
    </row>
    <row r="32" spans="2:18" ht="13.5" customHeight="1">
      <c r="B32" s="80" t="s">
        <v>107</v>
      </c>
      <c r="C32" s="80"/>
      <c r="D32" s="80"/>
      <c r="E32" s="80"/>
      <c r="F32" s="80"/>
      <c r="G32" s="80"/>
      <c r="H32" s="80"/>
      <c r="I32" s="80"/>
      <c r="J32" s="80"/>
      <c r="K32" s="80"/>
      <c r="L32" s="80"/>
      <c r="M32" s="80"/>
      <c r="N32" s="80"/>
      <c r="O32" s="80"/>
      <c r="P32" s="80"/>
      <c r="Q32" s="80"/>
      <c r="R32" s="80"/>
    </row>
    <row r="33" spans="2:18" ht="13.5" customHeight="1">
      <c r="B33" s="80" t="s">
        <v>108</v>
      </c>
      <c r="C33" s="80"/>
      <c r="D33" s="80"/>
      <c r="E33" s="80"/>
      <c r="F33" s="80"/>
      <c r="G33" s="80"/>
      <c r="H33" s="80"/>
      <c r="I33" s="80"/>
      <c r="J33" s="80"/>
      <c r="K33" s="80"/>
      <c r="L33" s="80"/>
      <c r="M33" s="80"/>
      <c r="N33" s="80"/>
      <c r="O33" s="80"/>
      <c r="P33" s="80"/>
      <c r="Q33" s="80"/>
      <c r="R33" s="80"/>
    </row>
    <row r="34" spans="2:18" ht="13.5" customHeight="1">
      <c r="B34" s="80" t="s">
        <v>109</v>
      </c>
      <c r="C34" s="80"/>
      <c r="D34" s="80"/>
      <c r="E34" s="80"/>
      <c r="F34" s="80"/>
      <c r="G34" s="80"/>
      <c r="H34" s="80"/>
      <c r="I34" s="80"/>
      <c r="J34" s="80"/>
      <c r="K34" s="80"/>
      <c r="L34" s="80"/>
      <c r="M34" s="80"/>
      <c r="N34" s="80"/>
      <c r="O34" s="80"/>
      <c r="P34" s="80"/>
      <c r="Q34" s="80"/>
      <c r="R34" s="80"/>
    </row>
    <row r="35" spans="2:18">
      <c r="B35" s="385" t="s">
        <v>110</v>
      </c>
      <c r="C35" s="385"/>
      <c r="D35" s="385"/>
      <c r="E35" s="385"/>
      <c r="F35" s="385"/>
      <c r="G35" s="385"/>
      <c r="H35" s="385"/>
      <c r="I35" s="385"/>
      <c r="J35" s="385"/>
      <c r="K35" s="385"/>
      <c r="L35" s="385"/>
      <c r="M35" s="385"/>
      <c r="N35" s="385"/>
      <c r="O35" s="385"/>
      <c r="P35" s="385"/>
      <c r="Q35" s="385"/>
      <c r="R35" s="385"/>
    </row>
    <row r="36" spans="2:18">
      <c r="B36" s="80" t="s">
        <v>111</v>
      </c>
      <c r="C36" s="80"/>
      <c r="D36" s="80"/>
      <c r="E36" s="80"/>
      <c r="F36" s="80"/>
      <c r="G36" s="80"/>
      <c r="H36" s="80"/>
      <c r="I36" s="80"/>
      <c r="J36" s="80"/>
      <c r="K36" s="80"/>
      <c r="L36" s="80"/>
      <c r="M36" s="80"/>
      <c r="N36" s="80"/>
      <c r="O36" s="80"/>
      <c r="P36" s="80"/>
      <c r="Q36" s="80"/>
      <c r="R36" s="80"/>
    </row>
    <row r="37" spans="2:18">
      <c r="B37" s="80" t="s">
        <v>693</v>
      </c>
      <c r="C37" s="80"/>
      <c r="D37" s="80"/>
      <c r="E37" s="80"/>
      <c r="F37" s="80"/>
      <c r="G37" s="80"/>
      <c r="H37" s="80"/>
      <c r="I37" s="80"/>
      <c r="J37" s="80"/>
      <c r="K37" s="80"/>
      <c r="L37" s="80"/>
      <c r="M37" s="80"/>
      <c r="N37" s="80"/>
      <c r="O37" s="80"/>
      <c r="P37" s="80"/>
      <c r="Q37" s="80"/>
      <c r="R37" s="80"/>
    </row>
    <row r="38" spans="2:18">
      <c r="B38" s="80" t="s">
        <v>694</v>
      </c>
      <c r="C38" s="80"/>
      <c r="D38" s="80"/>
      <c r="E38" s="80"/>
      <c r="F38" s="80"/>
      <c r="G38" s="80"/>
      <c r="H38" s="80"/>
      <c r="I38" s="80"/>
      <c r="J38" s="80"/>
      <c r="K38" s="80"/>
      <c r="L38" s="80"/>
      <c r="M38" s="80"/>
      <c r="N38" s="80"/>
      <c r="O38" s="80"/>
      <c r="P38" s="80"/>
      <c r="Q38" s="80"/>
      <c r="R38" s="80"/>
    </row>
    <row r="39" spans="2:18">
      <c r="B39" s="81"/>
      <c r="C39" s="81"/>
      <c r="D39" s="81"/>
      <c r="E39" s="81"/>
      <c r="F39" s="81"/>
      <c r="G39" s="81"/>
      <c r="H39" s="81"/>
      <c r="I39" s="81"/>
      <c r="J39" s="81"/>
      <c r="K39" s="81"/>
      <c r="L39" s="81"/>
      <c r="M39" s="81"/>
      <c r="N39" s="81"/>
      <c r="O39" s="81"/>
      <c r="P39" s="81"/>
      <c r="Q39" s="81"/>
      <c r="R39" s="81"/>
    </row>
  </sheetData>
  <mergeCells count="178">
    <mergeCell ref="R21:R22"/>
    <mergeCell ref="C23:D24"/>
    <mergeCell ref="E23:E24"/>
    <mergeCell ref="F23:F24"/>
    <mergeCell ref="K21:K22"/>
    <mergeCell ref="L21:L22"/>
    <mergeCell ref="M21:M22"/>
    <mergeCell ref="N21:N22"/>
    <mergeCell ref="N13:P14"/>
    <mergeCell ref="H13:I14"/>
    <mergeCell ref="Q23:Q24"/>
    <mergeCell ref="R23:R24"/>
    <mergeCell ref="L23:L24"/>
    <mergeCell ref="N23:N24"/>
    <mergeCell ref="M23:M24"/>
    <mergeCell ref="O23:O24"/>
    <mergeCell ref="P23:P24"/>
    <mergeCell ref="G23:G24"/>
    <mergeCell ref="H23:H24"/>
    <mergeCell ref="I23:I24"/>
    <mergeCell ref="J23:J24"/>
    <mergeCell ref="L19:L20"/>
    <mergeCell ref="L17:L18"/>
    <mergeCell ref="M17:M18"/>
    <mergeCell ref="B35:R35"/>
    <mergeCell ref="R25:R26"/>
    <mergeCell ref="B30:R30"/>
    <mergeCell ref="B31:R31"/>
    <mergeCell ref="L25:L26"/>
    <mergeCell ref="M25:M26"/>
    <mergeCell ref="Q25:Q26"/>
    <mergeCell ref="B25:D26"/>
    <mergeCell ref="E25:E26"/>
    <mergeCell ref="F25:F26"/>
    <mergeCell ref="G25:G26"/>
    <mergeCell ref="J25:J26"/>
    <mergeCell ref="K25:K26"/>
    <mergeCell ref="H25:I26"/>
    <mergeCell ref="N25:P26"/>
    <mergeCell ref="N17:N18"/>
    <mergeCell ref="O17:O18"/>
    <mergeCell ref="P17:P18"/>
    <mergeCell ref="Q17:Q18"/>
    <mergeCell ref="P21:P22"/>
    <mergeCell ref="Q21:Q22"/>
    <mergeCell ref="O21:O22"/>
    <mergeCell ref="R15:R16"/>
    <mergeCell ref="C17:C20"/>
    <mergeCell ref="D17:D18"/>
    <mergeCell ref="E17:E18"/>
    <mergeCell ref="F17:F18"/>
    <mergeCell ref="G17:G18"/>
    <mergeCell ref="H17:H18"/>
    <mergeCell ref="I17:I18"/>
    <mergeCell ref="J17:J18"/>
    <mergeCell ref="K17:K18"/>
    <mergeCell ref="L15:L16"/>
    <mergeCell ref="M15:M16"/>
    <mergeCell ref="N15:N16"/>
    <mergeCell ref="O15:O16"/>
    <mergeCell ref="P15:P16"/>
    <mergeCell ref="Q15:Q16"/>
    <mergeCell ref="M19:M20"/>
    <mergeCell ref="N19:N20"/>
    <mergeCell ref="O19:O20"/>
    <mergeCell ref="P19:P20"/>
    <mergeCell ref="Q19:Q20"/>
    <mergeCell ref="R19:R20"/>
    <mergeCell ref="R17:R18"/>
    <mergeCell ref="D19:D20"/>
    <mergeCell ref="B15:B24"/>
    <mergeCell ref="C15:D16"/>
    <mergeCell ref="E15:E16"/>
    <mergeCell ref="F15:F16"/>
    <mergeCell ref="G15:G16"/>
    <mergeCell ref="H15:H16"/>
    <mergeCell ref="I15:I16"/>
    <mergeCell ref="J15:J16"/>
    <mergeCell ref="K15:K16"/>
    <mergeCell ref="E19:E20"/>
    <mergeCell ref="F19:F20"/>
    <mergeCell ref="G19:G20"/>
    <mergeCell ref="H19:H20"/>
    <mergeCell ref="I19:I20"/>
    <mergeCell ref="J19:J20"/>
    <mergeCell ref="K19:K20"/>
    <mergeCell ref="K23:K24"/>
    <mergeCell ref="C21:D22"/>
    <mergeCell ref="E21:E22"/>
    <mergeCell ref="F21:F22"/>
    <mergeCell ref="G21:G22"/>
    <mergeCell ref="H21:H22"/>
    <mergeCell ref="I21:I22"/>
    <mergeCell ref="J21:J22"/>
    <mergeCell ref="Q11:Q12"/>
    <mergeCell ref="R11:R12"/>
    <mergeCell ref="B13:D14"/>
    <mergeCell ref="E13:E14"/>
    <mergeCell ref="F13:F14"/>
    <mergeCell ref="G13:G14"/>
    <mergeCell ref="J13:J14"/>
    <mergeCell ref="K13:K14"/>
    <mergeCell ref="K11:K12"/>
    <mergeCell ref="L11:L12"/>
    <mergeCell ref="M11:M12"/>
    <mergeCell ref="N11:N12"/>
    <mergeCell ref="O11:O12"/>
    <mergeCell ref="P11:P12"/>
    <mergeCell ref="B5:B12"/>
    <mergeCell ref="R13:R14"/>
    <mergeCell ref="L13:L14"/>
    <mergeCell ref="M13:M14"/>
    <mergeCell ref="Q13:Q14"/>
    <mergeCell ref="C11:D12"/>
    <mergeCell ref="E11:E12"/>
    <mergeCell ref="F11:F12"/>
    <mergeCell ref="G11:G12"/>
    <mergeCell ref="H11:H12"/>
    <mergeCell ref="I11:I12"/>
    <mergeCell ref="J11:J12"/>
    <mergeCell ref="J9:J10"/>
    <mergeCell ref="K9:K10"/>
    <mergeCell ref="R7:R8"/>
    <mergeCell ref="D9:D10"/>
    <mergeCell ref="E9:E10"/>
    <mergeCell ref="F9:F10"/>
    <mergeCell ref="G9:G10"/>
    <mergeCell ref="H9:H10"/>
    <mergeCell ref="I9:I10"/>
    <mergeCell ref="I7:I8"/>
    <mergeCell ref="J7:J8"/>
    <mergeCell ref="K7:K8"/>
    <mergeCell ref="L7:L8"/>
    <mergeCell ref="M7:M8"/>
    <mergeCell ref="N7:N8"/>
    <mergeCell ref="P9:P10"/>
    <mergeCell ref="Q9:Q10"/>
    <mergeCell ref="R9:R10"/>
    <mergeCell ref="L9:L10"/>
    <mergeCell ref="M9:M10"/>
    <mergeCell ref="N9:N10"/>
    <mergeCell ref="O9:O10"/>
    <mergeCell ref="O5:O6"/>
    <mergeCell ref="P5:P6"/>
    <mergeCell ref="Q5:Q6"/>
    <mergeCell ref="R5:R6"/>
    <mergeCell ref="C7:C10"/>
    <mergeCell ref="D7:D8"/>
    <mergeCell ref="E7:E8"/>
    <mergeCell ref="F7:F8"/>
    <mergeCell ref="G7:G8"/>
    <mergeCell ref="H7:H8"/>
    <mergeCell ref="I5:I6"/>
    <mergeCell ref="J5:J6"/>
    <mergeCell ref="K5:K6"/>
    <mergeCell ref="L5:L6"/>
    <mergeCell ref="M5:M6"/>
    <mergeCell ref="N5:N6"/>
    <mergeCell ref="C5:D6"/>
    <mergeCell ref="E5:E6"/>
    <mergeCell ref="F5:F6"/>
    <mergeCell ref="G5:G6"/>
    <mergeCell ref="H5:H6"/>
    <mergeCell ref="O7:O8"/>
    <mergeCell ref="P7:P8"/>
    <mergeCell ref="Q7:Q8"/>
    <mergeCell ref="K3:K4"/>
    <mergeCell ref="L3:L4"/>
    <mergeCell ref="M3:M4"/>
    <mergeCell ref="N3:P3"/>
    <mergeCell ref="Q3:Q4"/>
    <mergeCell ref="R3:R4"/>
    <mergeCell ref="B1:E1"/>
    <mergeCell ref="E3:E4"/>
    <mergeCell ref="F3:F4"/>
    <mergeCell ref="G3:G4"/>
    <mergeCell ref="H3:I3"/>
    <mergeCell ref="J3:J4"/>
  </mergeCells>
  <phoneticPr fontId="7"/>
  <pageMargins left="0.70866141732283472" right="0.70866141732283472" top="0.74803149606299213" bottom="0.74803149606299213" header="0.31496062992125984" footer="0.31496062992125984"/>
  <pageSetup paperSize="9" scale="89" orientation="landscape" r:id="rId1"/>
  <headerFooter differentFirst="1">
    <oddFooter>&amp;C&amp;P</oddFooter>
    <firstFooter>&amp;C&amp;P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zoomScaleNormal="100" workbookViewId="0">
      <selection activeCell="O7" sqref="O7:O22"/>
    </sheetView>
  </sheetViews>
  <sheetFormatPr defaultRowHeight="20.100000000000001" customHeight="1"/>
  <cols>
    <col min="1" max="1" width="2.75" style="79" customWidth="1"/>
    <col min="2" max="2" width="19.5" style="79" customWidth="1"/>
    <col min="3" max="3" width="6.375" style="79" customWidth="1"/>
    <col min="4" max="4" width="9" style="79" customWidth="1"/>
    <col min="5" max="5" width="9" style="79"/>
    <col min="6" max="6" width="6.625" style="79" customWidth="1"/>
    <col min="7" max="7" width="2.625" style="79" customWidth="1"/>
    <col min="8" max="8" width="6.625" style="79" customWidth="1"/>
    <col min="9" max="9" width="6.375" style="79" customWidth="1"/>
    <col min="10" max="11" width="9" style="79"/>
    <col min="12" max="12" width="6.625" style="79" customWidth="1"/>
    <col min="13" max="13" width="2.625" style="79" customWidth="1"/>
    <col min="14" max="14" width="6.625" style="79" customWidth="1"/>
    <col min="15" max="15" width="14.875" style="79" customWidth="1"/>
    <col min="16" max="257" width="9" style="79"/>
    <col min="258" max="258" width="19.5" style="79" customWidth="1"/>
    <col min="259" max="259" width="6.375" style="79" customWidth="1"/>
    <col min="260" max="260" width="9" style="79" customWidth="1"/>
    <col min="261" max="261" width="9" style="79"/>
    <col min="262" max="262" width="6.625" style="79" customWidth="1"/>
    <col min="263" max="263" width="2.625" style="79" customWidth="1"/>
    <col min="264" max="264" width="6.625" style="79" customWidth="1"/>
    <col min="265" max="265" width="6.375" style="79" customWidth="1"/>
    <col min="266" max="267" width="9" style="79"/>
    <col min="268" max="268" width="6.625" style="79" customWidth="1"/>
    <col min="269" max="269" width="2.625" style="79" customWidth="1"/>
    <col min="270" max="270" width="6.625" style="79" customWidth="1"/>
    <col min="271" max="271" width="11.375" style="79" customWidth="1"/>
    <col min="272" max="513" width="9" style="79"/>
    <col min="514" max="514" width="19.5" style="79" customWidth="1"/>
    <col min="515" max="515" width="6.375" style="79" customWidth="1"/>
    <col min="516" max="516" width="9" style="79" customWidth="1"/>
    <col min="517" max="517" width="9" style="79"/>
    <col min="518" max="518" width="6.625" style="79" customWidth="1"/>
    <col min="519" max="519" width="2.625" style="79" customWidth="1"/>
    <col min="520" max="520" width="6.625" style="79" customWidth="1"/>
    <col min="521" max="521" width="6.375" style="79" customWidth="1"/>
    <col min="522" max="523" width="9" style="79"/>
    <col min="524" max="524" width="6.625" style="79" customWidth="1"/>
    <col min="525" max="525" width="2.625" style="79" customWidth="1"/>
    <col min="526" max="526" width="6.625" style="79" customWidth="1"/>
    <col min="527" max="527" width="11.375" style="79" customWidth="1"/>
    <col min="528" max="769" width="9" style="79"/>
    <col min="770" max="770" width="19.5" style="79" customWidth="1"/>
    <col min="771" max="771" width="6.375" style="79" customWidth="1"/>
    <col min="772" max="772" width="9" style="79" customWidth="1"/>
    <col min="773" max="773" width="9" style="79"/>
    <col min="774" max="774" width="6.625" style="79" customWidth="1"/>
    <col min="775" max="775" width="2.625" style="79" customWidth="1"/>
    <col min="776" max="776" width="6.625" style="79" customWidth="1"/>
    <col min="777" max="777" width="6.375" style="79" customWidth="1"/>
    <col min="778" max="779" width="9" style="79"/>
    <col min="780" max="780" width="6.625" style="79" customWidth="1"/>
    <col min="781" max="781" width="2.625" style="79" customWidth="1"/>
    <col min="782" max="782" width="6.625" style="79" customWidth="1"/>
    <col min="783" max="783" width="11.375" style="79" customWidth="1"/>
    <col min="784" max="1025" width="9" style="79"/>
    <col min="1026" max="1026" width="19.5" style="79" customWidth="1"/>
    <col min="1027" max="1027" width="6.375" style="79" customWidth="1"/>
    <col min="1028" max="1028" width="9" style="79" customWidth="1"/>
    <col min="1029" max="1029" width="9" style="79"/>
    <col min="1030" max="1030" width="6.625" style="79" customWidth="1"/>
    <col min="1031" max="1031" width="2.625" style="79" customWidth="1"/>
    <col min="1032" max="1032" width="6.625" style="79" customWidth="1"/>
    <col min="1033" max="1033" width="6.375" style="79" customWidth="1"/>
    <col min="1034" max="1035" width="9" style="79"/>
    <col min="1036" max="1036" width="6.625" style="79" customWidth="1"/>
    <col min="1037" max="1037" width="2.625" style="79" customWidth="1"/>
    <col min="1038" max="1038" width="6.625" style="79" customWidth="1"/>
    <col min="1039" max="1039" width="11.375" style="79" customWidth="1"/>
    <col min="1040" max="1281" width="9" style="79"/>
    <col min="1282" max="1282" width="19.5" style="79" customWidth="1"/>
    <col min="1283" max="1283" width="6.375" style="79" customWidth="1"/>
    <col min="1284" max="1284" width="9" style="79" customWidth="1"/>
    <col min="1285" max="1285" width="9" style="79"/>
    <col min="1286" max="1286" width="6.625" style="79" customWidth="1"/>
    <col min="1287" max="1287" width="2.625" style="79" customWidth="1"/>
    <col min="1288" max="1288" width="6.625" style="79" customWidth="1"/>
    <col min="1289" max="1289" width="6.375" style="79" customWidth="1"/>
    <col min="1290" max="1291" width="9" style="79"/>
    <col min="1292" max="1292" width="6.625" style="79" customWidth="1"/>
    <col min="1293" max="1293" width="2.625" style="79" customWidth="1"/>
    <col min="1294" max="1294" width="6.625" style="79" customWidth="1"/>
    <col min="1295" max="1295" width="11.375" style="79" customWidth="1"/>
    <col min="1296" max="1537" width="9" style="79"/>
    <col min="1538" max="1538" width="19.5" style="79" customWidth="1"/>
    <col min="1539" max="1539" width="6.375" style="79" customWidth="1"/>
    <col min="1540" max="1540" width="9" style="79" customWidth="1"/>
    <col min="1541" max="1541" width="9" style="79"/>
    <col min="1542" max="1542" width="6.625" style="79" customWidth="1"/>
    <col min="1543" max="1543" width="2.625" style="79" customWidth="1"/>
    <col min="1544" max="1544" width="6.625" style="79" customWidth="1"/>
    <col min="1545" max="1545" width="6.375" style="79" customWidth="1"/>
    <col min="1546" max="1547" width="9" style="79"/>
    <col min="1548" max="1548" width="6.625" style="79" customWidth="1"/>
    <col min="1549" max="1549" width="2.625" style="79" customWidth="1"/>
    <col min="1550" max="1550" width="6.625" style="79" customWidth="1"/>
    <col min="1551" max="1551" width="11.375" style="79" customWidth="1"/>
    <col min="1552" max="1793" width="9" style="79"/>
    <col min="1794" max="1794" width="19.5" style="79" customWidth="1"/>
    <col min="1795" max="1795" width="6.375" style="79" customWidth="1"/>
    <col min="1796" max="1796" width="9" style="79" customWidth="1"/>
    <col min="1797" max="1797" width="9" style="79"/>
    <col min="1798" max="1798" width="6.625" style="79" customWidth="1"/>
    <col min="1799" max="1799" width="2.625" style="79" customWidth="1"/>
    <col min="1800" max="1800" width="6.625" style="79" customWidth="1"/>
    <col min="1801" max="1801" width="6.375" style="79" customWidth="1"/>
    <col min="1802" max="1803" width="9" style="79"/>
    <col min="1804" max="1804" width="6.625" style="79" customWidth="1"/>
    <col min="1805" max="1805" width="2.625" style="79" customWidth="1"/>
    <col min="1806" max="1806" width="6.625" style="79" customWidth="1"/>
    <col min="1807" max="1807" width="11.375" style="79" customWidth="1"/>
    <col min="1808" max="2049" width="9" style="79"/>
    <col min="2050" max="2050" width="19.5" style="79" customWidth="1"/>
    <col min="2051" max="2051" width="6.375" style="79" customWidth="1"/>
    <col min="2052" max="2052" width="9" style="79" customWidth="1"/>
    <col min="2053" max="2053" width="9" style="79"/>
    <col min="2054" max="2054" width="6.625" style="79" customWidth="1"/>
    <col min="2055" max="2055" width="2.625" style="79" customWidth="1"/>
    <col min="2056" max="2056" width="6.625" style="79" customWidth="1"/>
    <col min="2057" max="2057" width="6.375" style="79" customWidth="1"/>
    <col min="2058" max="2059" width="9" style="79"/>
    <col min="2060" max="2060" width="6.625" style="79" customWidth="1"/>
    <col min="2061" max="2061" width="2.625" style="79" customWidth="1"/>
    <col min="2062" max="2062" width="6.625" style="79" customWidth="1"/>
    <col min="2063" max="2063" width="11.375" style="79" customWidth="1"/>
    <col min="2064" max="2305" width="9" style="79"/>
    <col min="2306" max="2306" width="19.5" style="79" customWidth="1"/>
    <col min="2307" max="2307" width="6.375" style="79" customWidth="1"/>
    <col min="2308" max="2308" width="9" style="79" customWidth="1"/>
    <col min="2309" max="2309" width="9" style="79"/>
    <col min="2310" max="2310" width="6.625" style="79" customWidth="1"/>
    <col min="2311" max="2311" width="2.625" style="79" customWidth="1"/>
    <col min="2312" max="2312" width="6.625" style="79" customWidth="1"/>
    <col min="2313" max="2313" width="6.375" style="79" customWidth="1"/>
    <col min="2314" max="2315" width="9" style="79"/>
    <col min="2316" max="2316" width="6.625" style="79" customWidth="1"/>
    <col min="2317" max="2317" width="2.625" style="79" customWidth="1"/>
    <col min="2318" max="2318" width="6.625" style="79" customWidth="1"/>
    <col min="2319" max="2319" width="11.375" style="79" customWidth="1"/>
    <col min="2320" max="2561" width="9" style="79"/>
    <col min="2562" max="2562" width="19.5" style="79" customWidth="1"/>
    <col min="2563" max="2563" width="6.375" style="79" customWidth="1"/>
    <col min="2564" max="2564" width="9" style="79" customWidth="1"/>
    <col min="2565" max="2565" width="9" style="79"/>
    <col min="2566" max="2566" width="6.625" style="79" customWidth="1"/>
    <col min="2567" max="2567" width="2.625" style="79" customWidth="1"/>
    <col min="2568" max="2568" width="6.625" style="79" customWidth="1"/>
    <col min="2569" max="2569" width="6.375" style="79" customWidth="1"/>
    <col min="2570" max="2571" width="9" style="79"/>
    <col min="2572" max="2572" width="6.625" style="79" customWidth="1"/>
    <col min="2573" max="2573" width="2.625" style="79" customWidth="1"/>
    <col min="2574" max="2574" width="6.625" style="79" customWidth="1"/>
    <col min="2575" max="2575" width="11.375" style="79" customWidth="1"/>
    <col min="2576" max="2817" width="9" style="79"/>
    <col min="2818" max="2818" width="19.5" style="79" customWidth="1"/>
    <col min="2819" max="2819" width="6.375" style="79" customWidth="1"/>
    <col min="2820" max="2820" width="9" style="79" customWidth="1"/>
    <col min="2821" max="2821" width="9" style="79"/>
    <col min="2822" max="2822" width="6.625" style="79" customWidth="1"/>
    <col min="2823" max="2823" width="2.625" style="79" customWidth="1"/>
    <col min="2824" max="2824" width="6.625" style="79" customWidth="1"/>
    <col min="2825" max="2825" width="6.375" style="79" customWidth="1"/>
    <col min="2826" max="2827" width="9" style="79"/>
    <col min="2828" max="2828" width="6.625" style="79" customWidth="1"/>
    <col min="2829" max="2829" width="2.625" style="79" customWidth="1"/>
    <col min="2830" max="2830" width="6.625" style="79" customWidth="1"/>
    <col min="2831" max="2831" width="11.375" style="79" customWidth="1"/>
    <col min="2832" max="3073" width="9" style="79"/>
    <col min="3074" max="3074" width="19.5" style="79" customWidth="1"/>
    <col min="3075" max="3075" width="6.375" style="79" customWidth="1"/>
    <col min="3076" max="3076" width="9" style="79" customWidth="1"/>
    <col min="3077" max="3077" width="9" style="79"/>
    <col min="3078" max="3078" width="6.625" style="79" customWidth="1"/>
    <col min="3079" max="3079" width="2.625" style="79" customWidth="1"/>
    <col min="3080" max="3080" width="6.625" style="79" customWidth="1"/>
    <col min="3081" max="3081" width="6.375" style="79" customWidth="1"/>
    <col min="3082" max="3083" width="9" style="79"/>
    <col min="3084" max="3084" width="6.625" style="79" customWidth="1"/>
    <col min="3085" max="3085" width="2.625" style="79" customWidth="1"/>
    <col min="3086" max="3086" width="6.625" style="79" customWidth="1"/>
    <col min="3087" max="3087" width="11.375" style="79" customWidth="1"/>
    <col min="3088" max="3329" width="9" style="79"/>
    <col min="3330" max="3330" width="19.5" style="79" customWidth="1"/>
    <col min="3331" max="3331" width="6.375" style="79" customWidth="1"/>
    <col min="3332" max="3332" width="9" style="79" customWidth="1"/>
    <col min="3333" max="3333" width="9" style="79"/>
    <col min="3334" max="3334" width="6.625" style="79" customWidth="1"/>
    <col min="3335" max="3335" width="2.625" style="79" customWidth="1"/>
    <col min="3336" max="3336" width="6.625" style="79" customWidth="1"/>
    <col min="3337" max="3337" width="6.375" style="79" customWidth="1"/>
    <col min="3338" max="3339" width="9" style="79"/>
    <col min="3340" max="3340" width="6.625" style="79" customWidth="1"/>
    <col min="3341" max="3341" width="2.625" style="79" customWidth="1"/>
    <col min="3342" max="3342" width="6.625" style="79" customWidth="1"/>
    <col min="3343" max="3343" width="11.375" style="79" customWidth="1"/>
    <col min="3344" max="3585" width="9" style="79"/>
    <col min="3586" max="3586" width="19.5" style="79" customWidth="1"/>
    <col min="3587" max="3587" width="6.375" style="79" customWidth="1"/>
    <col min="3588" max="3588" width="9" style="79" customWidth="1"/>
    <col min="3589" max="3589" width="9" style="79"/>
    <col min="3590" max="3590" width="6.625" style="79" customWidth="1"/>
    <col min="3591" max="3591" width="2.625" style="79" customWidth="1"/>
    <col min="3592" max="3592" width="6.625" style="79" customWidth="1"/>
    <col min="3593" max="3593" width="6.375" style="79" customWidth="1"/>
    <col min="3594" max="3595" width="9" style="79"/>
    <col min="3596" max="3596" width="6.625" style="79" customWidth="1"/>
    <col min="3597" max="3597" width="2.625" style="79" customWidth="1"/>
    <col min="3598" max="3598" width="6.625" style="79" customWidth="1"/>
    <col min="3599" max="3599" width="11.375" style="79" customWidth="1"/>
    <col min="3600" max="3841" width="9" style="79"/>
    <col min="3842" max="3842" width="19.5" style="79" customWidth="1"/>
    <col min="3843" max="3843" width="6.375" style="79" customWidth="1"/>
    <col min="3844" max="3844" width="9" style="79" customWidth="1"/>
    <col min="3845" max="3845" width="9" style="79"/>
    <col min="3846" max="3846" width="6.625" style="79" customWidth="1"/>
    <col min="3847" max="3847" width="2.625" style="79" customWidth="1"/>
    <col min="3848" max="3848" width="6.625" style="79" customWidth="1"/>
    <col min="3849" max="3849" width="6.375" style="79" customWidth="1"/>
    <col min="3850" max="3851" width="9" style="79"/>
    <col min="3852" max="3852" width="6.625" style="79" customWidth="1"/>
    <col min="3853" max="3853" width="2.625" style="79" customWidth="1"/>
    <col min="3854" max="3854" width="6.625" style="79" customWidth="1"/>
    <col min="3855" max="3855" width="11.375" style="79" customWidth="1"/>
    <col min="3856" max="4097" width="9" style="79"/>
    <col min="4098" max="4098" width="19.5" style="79" customWidth="1"/>
    <col min="4099" max="4099" width="6.375" style="79" customWidth="1"/>
    <col min="4100" max="4100" width="9" style="79" customWidth="1"/>
    <col min="4101" max="4101" width="9" style="79"/>
    <col min="4102" max="4102" width="6.625" style="79" customWidth="1"/>
    <col min="4103" max="4103" width="2.625" style="79" customWidth="1"/>
    <col min="4104" max="4104" width="6.625" style="79" customWidth="1"/>
    <col min="4105" max="4105" width="6.375" style="79" customWidth="1"/>
    <col min="4106" max="4107" width="9" style="79"/>
    <col min="4108" max="4108" width="6.625" style="79" customWidth="1"/>
    <col min="4109" max="4109" width="2.625" style="79" customWidth="1"/>
    <col min="4110" max="4110" width="6.625" style="79" customWidth="1"/>
    <col min="4111" max="4111" width="11.375" style="79" customWidth="1"/>
    <col min="4112" max="4353" width="9" style="79"/>
    <col min="4354" max="4354" width="19.5" style="79" customWidth="1"/>
    <col min="4355" max="4355" width="6.375" style="79" customWidth="1"/>
    <col min="4356" max="4356" width="9" style="79" customWidth="1"/>
    <col min="4357" max="4357" width="9" style="79"/>
    <col min="4358" max="4358" width="6.625" style="79" customWidth="1"/>
    <col min="4359" max="4359" width="2.625" style="79" customWidth="1"/>
    <col min="4360" max="4360" width="6.625" style="79" customWidth="1"/>
    <col min="4361" max="4361" width="6.375" style="79" customWidth="1"/>
    <col min="4362" max="4363" width="9" style="79"/>
    <col min="4364" max="4364" width="6.625" style="79" customWidth="1"/>
    <col min="4365" max="4365" width="2.625" style="79" customWidth="1"/>
    <col min="4366" max="4366" width="6.625" style="79" customWidth="1"/>
    <col min="4367" max="4367" width="11.375" style="79" customWidth="1"/>
    <col min="4368" max="4609" width="9" style="79"/>
    <col min="4610" max="4610" width="19.5" style="79" customWidth="1"/>
    <col min="4611" max="4611" width="6.375" style="79" customWidth="1"/>
    <col min="4612" max="4612" width="9" style="79" customWidth="1"/>
    <col min="4613" max="4613" width="9" style="79"/>
    <col min="4614" max="4614" width="6.625" style="79" customWidth="1"/>
    <col min="4615" max="4615" width="2.625" style="79" customWidth="1"/>
    <col min="4616" max="4616" width="6.625" style="79" customWidth="1"/>
    <col min="4617" max="4617" width="6.375" style="79" customWidth="1"/>
    <col min="4618" max="4619" width="9" style="79"/>
    <col min="4620" max="4620" width="6.625" style="79" customWidth="1"/>
    <col min="4621" max="4621" width="2.625" style="79" customWidth="1"/>
    <col min="4622" max="4622" width="6.625" style="79" customWidth="1"/>
    <col min="4623" max="4623" width="11.375" style="79" customWidth="1"/>
    <col min="4624" max="4865" width="9" style="79"/>
    <col min="4866" max="4866" width="19.5" style="79" customWidth="1"/>
    <col min="4867" max="4867" width="6.375" style="79" customWidth="1"/>
    <col min="4868" max="4868" width="9" style="79" customWidth="1"/>
    <col min="4869" max="4869" width="9" style="79"/>
    <col min="4870" max="4870" width="6.625" style="79" customWidth="1"/>
    <col min="4871" max="4871" width="2.625" style="79" customWidth="1"/>
    <col min="4872" max="4872" width="6.625" style="79" customWidth="1"/>
    <col min="4873" max="4873" width="6.375" style="79" customWidth="1"/>
    <col min="4874" max="4875" width="9" style="79"/>
    <col min="4876" max="4876" width="6.625" style="79" customWidth="1"/>
    <col min="4877" max="4877" width="2.625" style="79" customWidth="1"/>
    <col min="4878" max="4878" width="6.625" style="79" customWidth="1"/>
    <col min="4879" max="4879" width="11.375" style="79" customWidth="1"/>
    <col min="4880" max="5121" width="9" style="79"/>
    <col min="5122" max="5122" width="19.5" style="79" customWidth="1"/>
    <col min="5123" max="5123" width="6.375" style="79" customWidth="1"/>
    <col min="5124" max="5124" width="9" style="79" customWidth="1"/>
    <col min="5125" max="5125" width="9" style="79"/>
    <col min="5126" max="5126" width="6.625" style="79" customWidth="1"/>
    <col min="5127" max="5127" width="2.625" style="79" customWidth="1"/>
    <col min="5128" max="5128" width="6.625" style="79" customWidth="1"/>
    <col min="5129" max="5129" width="6.375" style="79" customWidth="1"/>
    <col min="5130" max="5131" width="9" style="79"/>
    <col min="5132" max="5132" width="6.625" style="79" customWidth="1"/>
    <col min="5133" max="5133" width="2.625" style="79" customWidth="1"/>
    <col min="5134" max="5134" width="6.625" style="79" customWidth="1"/>
    <col min="5135" max="5135" width="11.375" style="79" customWidth="1"/>
    <col min="5136" max="5377" width="9" style="79"/>
    <col min="5378" max="5378" width="19.5" style="79" customWidth="1"/>
    <col min="5379" max="5379" width="6.375" style="79" customWidth="1"/>
    <col min="5380" max="5380" width="9" style="79" customWidth="1"/>
    <col min="5381" max="5381" width="9" style="79"/>
    <col min="5382" max="5382" width="6.625" style="79" customWidth="1"/>
    <col min="5383" max="5383" width="2.625" style="79" customWidth="1"/>
    <col min="5384" max="5384" width="6.625" style="79" customWidth="1"/>
    <col min="5385" max="5385" width="6.375" style="79" customWidth="1"/>
    <col min="5386" max="5387" width="9" style="79"/>
    <col min="5388" max="5388" width="6.625" style="79" customWidth="1"/>
    <col min="5389" max="5389" width="2.625" style="79" customWidth="1"/>
    <col min="5390" max="5390" width="6.625" style="79" customWidth="1"/>
    <col min="5391" max="5391" width="11.375" style="79" customWidth="1"/>
    <col min="5392" max="5633" width="9" style="79"/>
    <col min="5634" max="5634" width="19.5" style="79" customWidth="1"/>
    <col min="5635" max="5635" width="6.375" style="79" customWidth="1"/>
    <col min="5636" max="5636" width="9" style="79" customWidth="1"/>
    <col min="5637" max="5637" width="9" style="79"/>
    <col min="5638" max="5638" width="6.625" style="79" customWidth="1"/>
    <col min="5639" max="5639" width="2.625" style="79" customWidth="1"/>
    <col min="5640" max="5640" width="6.625" style="79" customWidth="1"/>
    <col min="5641" max="5641" width="6.375" style="79" customWidth="1"/>
    <col min="5642" max="5643" width="9" style="79"/>
    <col min="5644" max="5644" width="6.625" style="79" customWidth="1"/>
    <col min="5645" max="5645" width="2.625" style="79" customWidth="1"/>
    <col min="5646" max="5646" width="6.625" style="79" customWidth="1"/>
    <col min="5647" max="5647" width="11.375" style="79" customWidth="1"/>
    <col min="5648" max="5889" width="9" style="79"/>
    <col min="5890" max="5890" width="19.5" style="79" customWidth="1"/>
    <col min="5891" max="5891" width="6.375" style="79" customWidth="1"/>
    <col min="5892" max="5892" width="9" style="79" customWidth="1"/>
    <col min="5893" max="5893" width="9" style="79"/>
    <col min="5894" max="5894" width="6.625" style="79" customWidth="1"/>
    <col min="5895" max="5895" width="2.625" style="79" customWidth="1"/>
    <col min="5896" max="5896" width="6.625" style="79" customWidth="1"/>
    <col min="5897" max="5897" width="6.375" style="79" customWidth="1"/>
    <col min="5898" max="5899" width="9" style="79"/>
    <col min="5900" max="5900" width="6.625" style="79" customWidth="1"/>
    <col min="5901" max="5901" width="2.625" style="79" customWidth="1"/>
    <col min="5902" max="5902" width="6.625" style="79" customWidth="1"/>
    <col min="5903" max="5903" width="11.375" style="79" customWidth="1"/>
    <col min="5904" max="6145" width="9" style="79"/>
    <col min="6146" max="6146" width="19.5" style="79" customWidth="1"/>
    <col min="6147" max="6147" width="6.375" style="79" customWidth="1"/>
    <col min="6148" max="6148" width="9" style="79" customWidth="1"/>
    <col min="6149" max="6149" width="9" style="79"/>
    <col min="6150" max="6150" width="6.625" style="79" customWidth="1"/>
    <col min="6151" max="6151" width="2.625" style="79" customWidth="1"/>
    <col min="6152" max="6152" width="6.625" style="79" customWidth="1"/>
    <col min="6153" max="6153" width="6.375" style="79" customWidth="1"/>
    <col min="6154" max="6155" width="9" style="79"/>
    <col min="6156" max="6156" width="6.625" style="79" customWidth="1"/>
    <col min="6157" max="6157" width="2.625" style="79" customWidth="1"/>
    <col min="6158" max="6158" width="6.625" style="79" customWidth="1"/>
    <col min="6159" max="6159" width="11.375" style="79" customWidth="1"/>
    <col min="6160" max="6401" width="9" style="79"/>
    <col min="6402" max="6402" width="19.5" style="79" customWidth="1"/>
    <col min="6403" max="6403" width="6.375" style="79" customWidth="1"/>
    <col min="6404" max="6404" width="9" style="79" customWidth="1"/>
    <col min="6405" max="6405" width="9" style="79"/>
    <col min="6406" max="6406" width="6.625" style="79" customWidth="1"/>
    <col min="6407" max="6407" width="2.625" style="79" customWidth="1"/>
    <col min="6408" max="6408" width="6.625" style="79" customWidth="1"/>
    <col min="6409" max="6409" width="6.375" style="79" customWidth="1"/>
    <col min="6410" max="6411" width="9" style="79"/>
    <col min="6412" max="6412" width="6.625" style="79" customWidth="1"/>
    <col min="6413" max="6413" width="2.625" style="79" customWidth="1"/>
    <col min="6414" max="6414" width="6.625" style="79" customWidth="1"/>
    <col min="6415" max="6415" width="11.375" style="79" customWidth="1"/>
    <col min="6416" max="6657" width="9" style="79"/>
    <col min="6658" max="6658" width="19.5" style="79" customWidth="1"/>
    <col min="6659" max="6659" width="6.375" style="79" customWidth="1"/>
    <col min="6660" max="6660" width="9" style="79" customWidth="1"/>
    <col min="6661" max="6661" width="9" style="79"/>
    <col min="6662" max="6662" width="6.625" style="79" customWidth="1"/>
    <col min="6663" max="6663" width="2.625" style="79" customWidth="1"/>
    <col min="6664" max="6664" width="6.625" style="79" customWidth="1"/>
    <col min="6665" max="6665" width="6.375" style="79" customWidth="1"/>
    <col min="6666" max="6667" width="9" style="79"/>
    <col min="6668" max="6668" width="6.625" style="79" customWidth="1"/>
    <col min="6669" max="6669" width="2.625" style="79" customWidth="1"/>
    <col min="6670" max="6670" width="6.625" style="79" customWidth="1"/>
    <col min="6671" max="6671" width="11.375" style="79" customWidth="1"/>
    <col min="6672" max="6913" width="9" style="79"/>
    <col min="6914" max="6914" width="19.5" style="79" customWidth="1"/>
    <col min="6915" max="6915" width="6.375" style="79" customWidth="1"/>
    <col min="6916" max="6916" width="9" style="79" customWidth="1"/>
    <col min="6917" max="6917" width="9" style="79"/>
    <col min="6918" max="6918" width="6.625" style="79" customWidth="1"/>
    <col min="6919" max="6919" width="2.625" style="79" customWidth="1"/>
    <col min="6920" max="6920" width="6.625" style="79" customWidth="1"/>
    <col min="6921" max="6921" width="6.375" style="79" customWidth="1"/>
    <col min="6922" max="6923" width="9" style="79"/>
    <col min="6924" max="6924" width="6.625" style="79" customWidth="1"/>
    <col min="6925" max="6925" width="2.625" style="79" customWidth="1"/>
    <col min="6926" max="6926" width="6.625" style="79" customWidth="1"/>
    <col min="6927" max="6927" width="11.375" style="79" customWidth="1"/>
    <col min="6928" max="7169" width="9" style="79"/>
    <col min="7170" max="7170" width="19.5" style="79" customWidth="1"/>
    <col min="7171" max="7171" width="6.375" style="79" customWidth="1"/>
    <col min="7172" max="7172" width="9" style="79" customWidth="1"/>
    <col min="7173" max="7173" width="9" style="79"/>
    <col min="7174" max="7174" width="6.625" style="79" customWidth="1"/>
    <col min="7175" max="7175" width="2.625" style="79" customWidth="1"/>
    <col min="7176" max="7176" width="6.625" style="79" customWidth="1"/>
    <col min="7177" max="7177" width="6.375" style="79" customWidth="1"/>
    <col min="7178" max="7179" width="9" style="79"/>
    <col min="7180" max="7180" width="6.625" style="79" customWidth="1"/>
    <col min="7181" max="7181" width="2.625" style="79" customWidth="1"/>
    <col min="7182" max="7182" width="6.625" style="79" customWidth="1"/>
    <col min="7183" max="7183" width="11.375" style="79" customWidth="1"/>
    <col min="7184" max="7425" width="9" style="79"/>
    <col min="7426" max="7426" width="19.5" style="79" customWidth="1"/>
    <col min="7427" max="7427" width="6.375" style="79" customWidth="1"/>
    <col min="7428" max="7428" width="9" style="79" customWidth="1"/>
    <col min="7429" max="7429" width="9" style="79"/>
    <col min="7430" max="7430" width="6.625" style="79" customWidth="1"/>
    <col min="7431" max="7431" width="2.625" style="79" customWidth="1"/>
    <col min="7432" max="7432" width="6.625" style="79" customWidth="1"/>
    <col min="7433" max="7433" width="6.375" style="79" customWidth="1"/>
    <col min="7434" max="7435" width="9" style="79"/>
    <col min="7436" max="7436" width="6.625" style="79" customWidth="1"/>
    <col min="7437" max="7437" width="2.625" style="79" customWidth="1"/>
    <col min="7438" max="7438" width="6.625" style="79" customWidth="1"/>
    <col min="7439" max="7439" width="11.375" style="79" customWidth="1"/>
    <col min="7440" max="7681" width="9" style="79"/>
    <col min="7682" max="7682" width="19.5" style="79" customWidth="1"/>
    <col min="7683" max="7683" width="6.375" style="79" customWidth="1"/>
    <col min="7684" max="7684" width="9" style="79" customWidth="1"/>
    <col min="7685" max="7685" width="9" style="79"/>
    <col min="7686" max="7686" width="6.625" style="79" customWidth="1"/>
    <col min="7687" max="7687" width="2.625" style="79" customWidth="1"/>
    <col min="7688" max="7688" width="6.625" style="79" customWidth="1"/>
    <col min="7689" max="7689" width="6.375" style="79" customWidth="1"/>
    <col min="7690" max="7691" width="9" style="79"/>
    <col min="7692" max="7692" width="6.625" style="79" customWidth="1"/>
    <col min="7693" max="7693" width="2.625" style="79" customWidth="1"/>
    <col min="7694" max="7694" width="6.625" style="79" customWidth="1"/>
    <col min="7695" max="7695" width="11.375" style="79" customWidth="1"/>
    <col min="7696" max="7937" width="9" style="79"/>
    <col min="7938" max="7938" width="19.5" style="79" customWidth="1"/>
    <col min="7939" max="7939" width="6.375" style="79" customWidth="1"/>
    <col min="7940" max="7940" width="9" style="79" customWidth="1"/>
    <col min="7941" max="7941" width="9" style="79"/>
    <col min="7942" max="7942" width="6.625" style="79" customWidth="1"/>
    <col min="7943" max="7943" width="2.625" style="79" customWidth="1"/>
    <col min="7944" max="7944" width="6.625" style="79" customWidth="1"/>
    <col min="7945" max="7945" width="6.375" style="79" customWidth="1"/>
    <col min="7946" max="7947" width="9" style="79"/>
    <col min="7948" max="7948" width="6.625" style="79" customWidth="1"/>
    <col min="7949" max="7949" width="2.625" style="79" customWidth="1"/>
    <col min="7950" max="7950" width="6.625" style="79" customWidth="1"/>
    <col min="7951" max="7951" width="11.375" style="79" customWidth="1"/>
    <col min="7952" max="8193" width="9" style="79"/>
    <col min="8194" max="8194" width="19.5" style="79" customWidth="1"/>
    <col min="8195" max="8195" width="6.375" style="79" customWidth="1"/>
    <col min="8196" max="8196" width="9" style="79" customWidth="1"/>
    <col min="8197" max="8197" width="9" style="79"/>
    <col min="8198" max="8198" width="6.625" style="79" customWidth="1"/>
    <col min="8199" max="8199" width="2.625" style="79" customWidth="1"/>
    <col min="8200" max="8200" width="6.625" style="79" customWidth="1"/>
    <col min="8201" max="8201" width="6.375" style="79" customWidth="1"/>
    <col min="8202" max="8203" width="9" style="79"/>
    <col min="8204" max="8204" width="6.625" style="79" customWidth="1"/>
    <col min="8205" max="8205" width="2.625" style="79" customWidth="1"/>
    <col min="8206" max="8206" width="6.625" style="79" customWidth="1"/>
    <col min="8207" max="8207" width="11.375" style="79" customWidth="1"/>
    <col min="8208" max="8449" width="9" style="79"/>
    <col min="8450" max="8450" width="19.5" style="79" customWidth="1"/>
    <col min="8451" max="8451" width="6.375" style="79" customWidth="1"/>
    <col min="8452" max="8452" width="9" style="79" customWidth="1"/>
    <col min="8453" max="8453" width="9" style="79"/>
    <col min="8454" max="8454" width="6.625" style="79" customWidth="1"/>
    <col min="8455" max="8455" width="2.625" style="79" customWidth="1"/>
    <col min="8456" max="8456" width="6.625" style="79" customWidth="1"/>
    <col min="8457" max="8457" width="6.375" style="79" customWidth="1"/>
    <col min="8458" max="8459" width="9" style="79"/>
    <col min="8460" max="8460" width="6.625" style="79" customWidth="1"/>
    <col min="8461" max="8461" width="2.625" style="79" customWidth="1"/>
    <col min="8462" max="8462" width="6.625" style="79" customWidth="1"/>
    <col min="8463" max="8463" width="11.375" style="79" customWidth="1"/>
    <col min="8464" max="8705" width="9" style="79"/>
    <col min="8706" max="8706" width="19.5" style="79" customWidth="1"/>
    <col min="8707" max="8707" width="6.375" style="79" customWidth="1"/>
    <col min="8708" max="8708" width="9" style="79" customWidth="1"/>
    <col min="8709" max="8709" width="9" style="79"/>
    <col min="8710" max="8710" width="6.625" style="79" customWidth="1"/>
    <col min="8711" max="8711" width="2.625" style="79" customWidth="1"/>
    <col min="8712" max="8712" width="6.625" style="79" customWidth="1"/>
    <col min="8713" max="8713" width="6.375" style="79" customWidth="1"/>
    <col min="8714" max="8715" width="9" style="79"/>
    <col min="8716" max="8716" width="6.625" style="79" customWidth="1"/>
    <col min="8717" max="8717" width="2.625" style="79" customWidth="1"/>
    <col min="8718" max="8718" width="6.625" style="79" customWidth="1"/>
    <col min="8719" max="8719" width="11.375" style="79" customWidth="1"/>
    <col min="8720" max="8961" width="9" style="79"/>
    <col min="8962" max="8962" width="19.5" style="79" customWidth="1"/>
    <col min="8963" max="8963" width="6.375" style="79" customWidth="1"/>
    <col min="8964" max="8964" width="9" style="79" customWidth="1"/>
    <col min="8965" max="8965" width="9" style="79"/>
    <col min="8966" max="8966" width="6.625" style="79" customWidth="1"/>
    <col min="8967" max="8967" width="2.625" style="79" customWidth="1"/>
    <col min="8968" max="8968" width="6.625" style="79" customWidth="1"/>
    <col min="8969" max="8969" width="6.375" style="79" customWidth="1"/>
    <col min="8970" max="8971" width="9" style="79"/>
    <col min="8972" max="8972" width="6.625" style="79" customWidth="1"/>
    <col min="8973" max="8973" width="2.625" style="79" customWidth="1"/>
    <col min="8974" max="8974" width="6.625" style="79" customWidth="1"/>
    <col min="8975" max="8975" width="11.375" style="79" customWidth="1"/>
    <col min="8976" max="9217" width="9" style="79"/>
    <col min="9218" max="9218" width="19.5" style="79" customWidth="1"/>
    <col min="9219" max="9219" width="6.375" style="79" customWidth="1"/>
    <col min="9220" max="9220" width="9" style="79" customWidth="1"/>
    <col min="9221" max="9221" width="9" style="79"/>
    <col min="9222" max="9222" width="6.625" style="79" customWidth="1"/>
    <col min="9223" max="9223" width="2.625" style="79" customWidth="1"/>
    <col min="9224" max="9224" width="6.625" style="79" customWidth="1"/>
    <col min="9225" max="9225" width="6.375" style="79" customWidth="1"/>
    <col min="9226" max="9227" width="9" style="79"/>
    <col min="9228" max="9228" width="6.625" style="79" customWidth="1"/>
    <col min="9229" max="9229" width="2.625" style="79" customWidth="1"/>
    <col min="9230" max="9230" width="6.625" style="79" customWidth="1"/>
    <col min="9231" max="9231" width="11.375" style="79" customWidth="1"/>
    <col min="9232" max="9473" width="9" style="79"/>
    <col min="9474" max="9474" width="19.5" style="79" customWidth="1"/>
    <col min="9475" max="9475" width="6.375" style="79" customWidth="1"/>
    <col min="9476" max="9476" width="9" style="79" customWidth="1"/>
    <col min="9477" max="9477" width="9" style="79"/>
    <col min="9478" max="9478" width="6.625" style="79" customWidth="1"/>
    <col min="9479" max="9479" width="2.625" style="79" customWidth="1"/>
    <col min="9480" max="9480" width="6.625" style="79" customWidth="1"/>
    <col min="9481" max="9481" width="6.375" style="79" customWidth="1"/>
    <col min="9482" max="9483" width="9" style="79"/>
    <col min="9484" max="9484" width="6.625" style="79" customWidth="1"/>
    <col min="9485" max="9485" width="2.625" style="79" customWidth="1"/>
    <col min="9486" max="9486" width="6.625" style="79" customWidth="1"/>
    <col min="9487" max="9487" width="11.375" style="79" customWidth="1"/>
    <col min="9488" max="9729" width="9" style="79"/>
    <col min="9730" max="9730" width="19.5" style="79" customWidth="1"/>
    <col min="9731" max="9731" width="6.375" style="79" customWidth="1"/>
    <col min="9732" max="9732" width="9" style="79" customWidth="1"/>
    <col min="9733" max="9733" width="9" style="79"/>
    <col min="9734" max="9734" width="6.625" style="79" customWidth="1"/>
    <col min="9735" max="9735" width="2.625" style="79" customWidth="1"/>
    <col min="9736" max="9736" width="6.625" style="79" customWidth="1"/>
    <col min="9737" max="9737" width="6.375" style="79" customWidth="1"/>
    <col min="9738" max="9739" width="9" style="79"/>
    <col min="9740" max="9740" width="6.625" style="79" customWidth="1"/>
    <col min="9741" max="9741" width="2.625" style="79" customWidth="1"/>
    <col min="9742" max="9742" width="6.625" style="79" customWidth="1"/>
    <col min="9743" max="9743" width="11.375" style="79" customWidth="1"/>
    <col min="9744" max="9985" width="9" style="79"/>
    <col min="9986" max="9986" width="19.5" style="79" customWidth="1"/>
    <col min="9987" max="9987" width="6.375" style="79" customWidth="1"/>
    <col min="9988" max="9988" width="9" style="79" customWidth="1"/>
    <col min="9989" max="9989" width="9" style="79"/>
    <col min="9990" max="9990" width="6.625" style="79" customWidth="1"/>
    <col min="9991" max="9991" width="2.625" style="79" customWidth="1"/>
    <col min="9992" max="9992" width="6.625" style="79" customWidth="1"/>
    <col min="9993" max="9993" width="6.375" style="79" customWidth="1"/>
    <col min="9994" max="9995" width="9" style="79"/>
    <col min="9996" max="9996" width="6.625" style="79" customWidth="1"/>
    <col min="9997" max="9997" width="2.625" style="79" customWidth="1"/>
    <col min="9998" max="9998" width="6.625" style="79" customWidth="1"/>
    <col min="9999" max="9999" width="11.375" style="79" customWidth="1"/>
    <col min="10000" max="10241" width="9" style="79"/>
    <col min="10242" max="10242" width="19.5" style="79" customWidth="1"/>
    <col min="10243" max="10243" width="6.375" style="79" customWidth="1"/>
    <col min="10244" max="10244" width="9" style="79" customWidth="1"/>
    <col min="10245" max="10245" width="9" style="79"/>
    <col min="10246" max="10246" width="6.625" style="79" customWidth="1"/>
    <col min="10247" max="10247" width="2.625" style="79" customWidth="1"/>
    <col min="10248" max="10248" width="6.625" style="79" customWidth="1"/>
    <col min="10249" max="10249" width="6.375" style="79" customWidth="1"/>
    <col min="10250" max="10251" width="9" style="79"/>
    <col min="10252" max="10252" width="6.625" style="79" customWidth="1"/>
    <col min="10253" max="10253" width="2.625" style="79" customWidth="1"/>
    <col min="10254" max="10254" width="6.625" style="79" customWidth="1"/>
    <col min="10255" max="10255" width="11.375" style="79" customWidth="1"/>
    <col min="10256" max="10497" width="9" style="79"/>
    <col min="10498" max="10498" width="19.5" style="79" customWidth="1"/>
    <col min="10499" max="10499" width="6.375" style="79" customWidth="1"/>
    <col min="10500" max="10500" width="9" style="79" customWidth="1"/>
    <col min="10501" max="10501" width="9" style="79"/>
    <col min="10502" max="10502" width="6.625" style="79" customWidth="1"/>
    <col min="10503" max="10503" width="2.625" style="79" customWidth="1"/>
    <col min="10504" max="10504" width="6.625" style="79" customWidth="1"/>
    <col min="10505" max="10505" width="6.375" style="79" customWidth="1"/>
    <col min="10506" max="10507" width="9" style="79"/>
    <col min="10508" max="10508" width="6.625" style="79" customWidth="1"/>
    <col min="10509" max="10509" width="2.625" style="79" customWidth="1"/>
    <col min="10510" max="10510" width="6.625" style="79" customWidth="1"/>
    <col min="10511" max="10511" width="11.375" style="79" customWidth="1"/>
    <col min="10512" max="10753" width="9" style="79"/>
    <col min="10754" max="10754" width="19.5" style="79" customWidth="1"/>
    <col min="10755" max="10755" width="6.375" style="79" customWidth="1"/>
    <col min="10756" max="10756" width="9" style="79" customWidth="1"/>
    <col min="10757" max="10757" width="9" style="79"/>
    <col min="10758" max="10758" width="6.625" style="79" customWidth="1"/>
    <col min="10759" max="10759" width="2.625" style="79" customWidth="1"/>
    <col min="10760" max="10760" width="6.625" style="79" customWidth="1"/>
    <col min="10761" max="10761" width="6.375" style="79" customWidth="1"/>
    <col min="10762" max="10763" width="9" style="79"/>
    <col min="10764" max="10764" width="6.625" style="79" customWidth="1"/>
    <col min="10765" max="10765" width="2.625" style="79" customWidth="1"/>
    <col min="10766" max="10766" width="6.625" style="79" customWidth="1"/>
    <col min="10767" max="10767" width="11.375" style="79" customWidth="1"/>
    <col min="10768" max="11009" width="9" style="79"/>
    <col min="11010" max="11010" width="19.5" style="79" customWidth="1"/>
    <col min="11011" max="11011" width="6.375" style="79" customWidth="1"/>
    <col min="11012" max="11012" width="9" style="79" customWidth="1"/>
    <col min="11013" max="11013" width="9" style="79"/>
    <col min="11014" max="11014" width="6.625" style="79" customWidth="1"/>
    <col min="11015" max="11015" width="2.625" style="79" customWidth="1"/>
    <col min="11016" max="11016" width="6.625" style="79" customWidth="1"/>
    <col min="11017" max="11017" width="6.375" style="79" customWidth="1"/>
    <col min="11018" max="11019" width="9" style="79"/>
    <col min="11020" max="11020" width="6.625" style="79" customWidth="1"/>
    <col min="11021" max="11021" width="2.625" style="79" customWidth="1"/>
    <col min="11022" max="11022" width="6.625" style="79" customWidth="1"/>
    <col min="11023" max="11023" width="11.375" style="79" customWidth="1"/>
    <col min="11024" max="11265" width="9" style="79"/>
    <col min="11266" max="11266" width="19.5" style="79" customWidth="1"/>
    <col min="11267" max="11267" width="6.375" style="79" customWidth="1"/>
    <col min="11268" max="11268" width="9" style="79" customWidth="1"/>
    <col min="11269" max="11269" width="9" style="79"/>
    <col min="11270" max="11270" width="6.625" style="79" customWidth="1"/>
    <col min="11271" max="11271" width="2.625" style="79" customWidth="1"/>
    <col min="11272" max="11272" width="6.625" style="79" customWidth="1"/>
    <col min="11273" max="11273" width="6.375" style="79" customWidth="1"/>
    <col min="11274" max="11275" width="9" style="79"/>
    <col min="11276" max="11276" width="6.625" style="79" customWidth="1"/>
    <col min="11277" max="11277" width="2.625" style="79" customWidth="1"/>
    <col min="11278" max="11278" width="6.625" style="79" customWidth="1"/>
    <col min="11279" max="11279" width="11.375" style="79" customWidth="1"/>
    <col min="11280" max="11521" width="9" style="79"/>
    <col min="11522" max="11522" width="19.5" style="79" customWidth="1"/>
    <col min="11523" max="11523" width="6.375" style="79" customWidth="1"/>
    <col min="11524" max="11524" width="9" style="79" customWidth="1"/>
    <col min="11525" max="11525" width="9" style="79"/>
    <col min="11526" max="11526" width="6.625" style="79" customWidth="1"/>
    <col min="11527" max="11527" width="2.625" style="79" customWidth="1"/>
    <col min="11528" max="11528" width="6.625" style="79" customWidth="1"/>
    <col min="11529" max="11529" width="6.375" style="79" customWidth="1"/>
    <col min="11530" max="11531" width="9" style="79"/>
    <col min="11532" max="11532" width="6.625" style="79" customWidth="1"/>
    <col min="11533" max="11533" width="2.625" style="79" customWidth="1"/>
    <col min="11534" max="11534" width="6.625" style="79" customWidth="1"/>
    <col min="11535" max="11535" width="11.375" style="79" customWidth="1"/>
    <col min="11536" max="11777" width="9" style="79"/>
    <col min="11778" max="11778" width="19.5" style="79" customWidth="1"/>
    <col min="11779" max="11779" width="6.375" style="79" customWidth="1"/>
    <col min="11780" max="11780" width="9" style="79" customWidth="1"/>
    <col min="11781" max="11781" width="9" style="79"/>
    <col min="11782" max="11782" width="6.625" style="79" customWidth="1"/>
    <col min="11783" max="11783" width="2.625" style="79" customWidth="1"/>
    <col min="11784" max="11784" width="6.625" style="79" customWidth="1"/>
    <col min="11785" max="11785" width="6.375" style="79" customWidth="1"/>
    <col min="11786" max="11787" width="9" style="79"/>
    <col min="11788" max="11788" width="6.625" style="79" customWidth="1"/>
    <col min="11789" max="11789" width="2.625" style="79" customWidth="1"/>
    <col min="11790" max="11790" width="6.625" style="79" customWidth="1"/>
    <col min="11791" max="11791" width="11.375" style="79" customWidth="1"/>
    <col min="11792" max="12033" width="9" style="79"/>
    <col min="12034" max="12034" width="19.5" style="79" customWidth="1"/>
    <col min="12035" max="12035" width="6.375" style="79" customWidth="1"/>
    <col min="12036" max="12036" width="9" style="79" customWidth="1"/>
    <col min="12037" max="12037" width="9" style="79"/>
    <col min="12038" max="12038" width="6.625" style="79" customWidth="1"/>
    <col min="12039" max="12039" width="2.625" style="79" customWidth="1"/>
    <col min="12040" max="12040" width="6.625" style="79" customWidth="1"/>
    <col min="12041" max="12041" width="6.375" style="79" customWidth="1"/>
    <col min="12042" max="12043" width="9" style="79"/>
    <col min="12044" max="12044" width="6.625" style="79" customWidth="1"/>
    <col min="12045" max="12045" width="2.625" style="79" customWidth="1"/>
    <col min="12046" max="12046" width="6.625" style="79" customWidth="1"/>
    <col min="12047" max="12047" width="11.375" style="79" customWidth="1"/>
    <col min="12048" max="12289" width="9" style="79"/>
    <col min="12290" max="12290" width="19.5" style="79" customWidth="1"/>
    <col min="12291" max="12291" width="6.375" style="79" customWidth="1"/>
    <col min="12292" max="12292" width="9" style="79" customWidth="1"/>
    <col min="12293" max="12293" width="9" style="79"/>
    <col min="12294" max="12294" width="6.625" style="79" customWidth="1"/>
    <col min="12295" max="12295" width="2.625" style="79" customWidth="1"/>
    <col min="12296" max="12296" width="6.625" style="79" customWidth="1"/>
    <col min="12297" max="12297" width="6.375" style="79" customWidth="1"/>
    <col min="12298" max="12299" width="9" style="79"/>
    <col min="12300" max="12300" width="6.625" style="79" customWidth="1"/>
    <col min="12301" max="12301" width="2.625" style="79" customWidth="1"/>
    <col min="12302" max="12302" width="6.625" style="79" customWidth="1"/>
    <col min="12303" max="12303" width="11.375" style="79" customWidth="1"/>
    <col min="12304" max="12545" width="9" style="79"/>
    <col min="12546" max="12546" width="19.5" style="79" customWidth="1"/>
    <col min="12547" max="12547" width="6.375" style="79" customWidth="1"/>
    <col min="12548" max="12548" width="9" style="79" customWidth="1"/>
    <col min="12549" max="12549" width="9" style="79"/>
    <col min="12550" max="12550" width="6.625" style="79" customWidth="1"/>
    <col min="12551" max="12551" width="2.625" style="79" customWidth="1"/>
    <col min="12552" max="12552" width="6.625" style="79" customWidth="1"/>
    <col min="12553" max="12553" width="6.375" style="79" customWidth="1"/>
    <col min="12554" max="12555" width="9" style="79"/>
    <col min="12556" max="12556" width="6.625" style="79" customWidth="1"/>
    <col min="12557" max="12557" width="2.625" style="79" customWidth="1"/>
    <col min="12558" max="12558" width="6.625" style="79" customWidth="1"/>
    <col min="12559" max="12559" width="11.375" style="79" customWidth="1"/>
    <col min="12560" max="12801" width="9" style="79"/>
    <col min="12802" max="12802" width="19.5" style="79" customWidth="1"/>
    <col min="12803" max="12803" width="6.375" style="79" customWidth="1"/>
    <col min="12804" max="12804" width="9" style="79" customWidth="1"/>
    <col min="12805" max="12805" width="9" style="79"/>
    <col min="12806" max="12806" width="6.625" style="79" customWidth="1"/>
    <col min="12807" max="12807" width="2.625" style="79" customWidth="1"/>
    <col min="12808" max="12808" width="6.625" style="79" customWidth="1"/>
    <col min="12809" max="12809" width="6.375" style="79" customWidth="1"/>
    <col min="12810" max="12811" width="9" style="79"/>
    <col min="12812" max="12812" width="6.625" style="79" customWidth="1"/>
    <col min="12813" max="12813" width="2.625" style="79" customWidth="1"/>
    <col min="12814" max="12814" width="6.625" style="79" customWidth="1"/>
    <col min="12815" max="12815" width="11.375" style="79" customWidth="1"/>
    <col min="12816" max="13057" width="9" style="79"/>
    <col min="13058" max="13058" width="19.5" style="79" customWidth="1"/>
    <col min="13059" max="13059" width="6.375" style="79" customWidth="1"/>
    <col min="13060" max="13060" width="9" style="79" customWidth="1"/>
    <col min="13061" max="13061" width="9" style="79"/>
    <col min="13062" max="13062" width="6.625" style="79" customWidth="1"/>
    <col min="13063" max="13063" width="2.625" style="79" customWidth="1"/>
    <col min="13064" max="13064" width="6.625" style="79" customWidth="1"/>
    <col min="13065" max="13065" width="6.375" style="79" customWidth="1"/>
    <col min="13066" max="13067" width="9" style="79"/>
    <col min="13068" max="13068" width="6.625" style="79" customWidth="1"/>
    <col min="13069" max="13069" width="2.625" style="79" customWidth="1"/>
    <col min="13070" max="13070" width="6.625" style="79" customWidth="1"/>
    <col min="13071" max="13071" width="11.375" style="79" customWidth="1"/>
    <col min="13072" max="13313" width="9" style="79"/>
    <col min="13314" max="13314" width="19.5" style="79" customWidth="1"/>
    <col min="13315" max="13315" width="6.375" style="79" customWidth="1"/>
    <col min="13316" max="13316" width="9" style="79" customWidth="1"/>
    <col min="13317" max="13317" width="9" style="79"/>
    <col min="13318" max="13318" width="6.625" style="79" customWidth="1"/>
    <col min="13319" max="13319" width="2.625" style="79" customWidth="1"/>
    <col min="13320" max="13320" width="6.625" style="79" customWidth="1"/>
    <col min="13321" max="13321" width="6.375" style="79" customWidth="1"/>
    <col min="13322" max="13323" width="9" style="79"/>
    <col min="13324" max="13324" width="6.625" style="79" customWidth="1"/>
    <col min="13325" max="13325" width="2.625" style="79" customWidth="1"/>
    <col min="13326" max="13326" width="6.625" style="79" customWidth="1"/>
    <col min="13327" max="13327" width="11.375" style="79" customWidth="1"/>
    <col min="13328" max="13569" width="9" style="79"/>
    <col min="13570" max="13570" width="19.5" style="79" customWidth="1"/>
    <col min="13571" max="13571" width="6.375" style="79" customWidth="1"/>
    <col min="13572" max="13572" width="9" style="79" customWidth="1"/>
    <col min="13573" max="13573" width="9" style="79"/>
    <col min="13574" max="13574" width="6.625" style="79" customWidth="1"/>
    <col min="13575" max="13575" width="2.625" style="79" customWidth="1"/>
    <col min="13576" max="13576" width="6.625" style="79" customWidth="1"/>
    <col min="13577" max="13577" width="6.375" style="79" customWidth="1"/>
    <col min="13578" max="13579" width="9" style="79"/>
    <col min="13580" max="13580" width="6.625" style="79" customWidth="1"/>
    <col min="13581" max="13581" width="2.625" style="79" customWidth="1"/>
    <col min="13582" max="13582" width="6.625" style="79" customWidth="1"/>
    <col min="13583" max="13583" width="11.375" style="79" customWidth="1"/>
    <col min="13584" max="13825" width="9" style="79"/>
    <col min="13826" max="13826" width="19.5" style="79" customWidth="1"/>
    <col min="13827" max="13827" width="6.375" style="79" customWidth="1"/>
    <col min="13828" max="13828" width="9" style="79" customWidth="1"/>
    <col min="13829" max="13829" width="9" style="79"/>
    <col min="13830" max="13830" width="6.625" style="79" customWidth="1"/>
    <col min="13831" max="13831" width="2.625" style="79" customWidth="1"/>
    <col min="13832" max="13832" width="6.625" style="79" customWidth="1"/>
    <col min="13833" max="13833" width="6.375" style="79" customWidth="1"/>
    <col min="13834" max="13835" width="9" style="79"/>
    <col min="13836" max="13836" width="6.625" style="79" customWidth="1"/>
    <col min="13837" max="13837" width="2.625" style="79" customWidth="1"/>
    <col min="13838" max="13838" width="6.625" style="79" customWidth="1"/>
    <col min="13839" max="13839" width="11.375" style="79" customWidth="1"/>
    <col min="13840" max="14081" width="9" style="79"/>
    <col min="14082" max="14082" width="19.5" style="79" customWidth="1"/>
    <col min="14083" max="14083" width="6.375" style="79" customWidth="1"/>
    <col min="14084" max="14084" width="9" style="79" customWidth="1"/>
    <col min="14085" max="14085" width="9" style="79"/>
    <col min="14086" max="14086" width="6.625" style="79" customWidth="1"/>
    <col min="14087" max="14087" width="2.625" style="79" customWidth="1"/>
    <col min="14088" max="14088" width="6.625" style="79" customWidth="1"/>
    <col min="14089" max="14089" width="6.375" style="79" customWidth="1"/>
    <col min="14090" max="14091" width="9" style="79"/>
    <col min="14092" max="14092" width="6.625" style="79" customWidth="1"/>
    <col min="14093" max="14093" width="2.625" style="79" customWidth="1"/>
    <col min="14094" max="14094" width="6.625" style="79" customWidth="1"/>
    <col min="14095" max="14095" width="11.375" style="79" customWidth="1"/>
    <col min="14096" max="14337" width="9" style="79"/>
    <col min="14338" max="14338" width="19.5" style="79" customWidth="1"/>
    <col min="14339" max="14339" width="6.375" style="79" customWidth="1"/>
    <col min="14340" max="14340" width="9" style="79" customWidth="1"/>
    <col min="14341" max="14341" width="9" style="79"/>
    <col min="14342" max="14342" width="6.625" style="79" customWidth="1"/>
    <col min="14343" max="14343" width="2.625" style="79" customWidth="1"/>
    <col min="14344" max="14344" width="6.625" style="79" customWidth="1"/>
    <col min="14345" max="14345" width="6.375" style="79" customWidth="1"/>
    <col min="14346" max="14347" width="9" style="79"/>
    <col min="14348" max="14348" width="6.625" style="79" customWidth="1"/>
    <col min="14349" max="14349" width="2.625" style="79" customWidth="1"/>
    <col min="14350" max="14350" width="6.625" style="79" customWidth="1"/>
    <col min="14351" max="14351" width="11.375" style="79" customWidth="1"/>
    <col min="14352" max="14593" width="9" style="79"/>
    <col min="14594" max="14594" width="19.5" style="79" customWidth="1"/>
    <col min="14595" max="14595" width="6.375" style="79" customWidth="1"/>
    <col min="14596" max="14596" width="9" style="79" customWidth="1"/>
    <col min="14597" max="14597" width="9" style="79"/>
    <col min="14598" max="14598" width="6.625" style="79" customWidth="1"/>
    <col min="14599" max="14599" width="2.625" style="79" customWidth="1"/>
    <col min="14600" max="14600" width="6.625" style="79" customWidth="1"/>
    <col min="14601" max="14601" width="6.375" style="79" customWidth="1"/>
    <col min="14602" max="14603" width="9" style="79"/>
    <col min="14604" max="14604" width="6.625" style="79" customWidth="1"/>
    <col min="14605" max="14605" width="2.625" style="79" customWidth="1"/>
    <col min="14606" max="14606" width="6.625" style="79" customWidth="1"/>
    <col min="14607" max="14607" width="11.375" style="79" customWidth="1"/>
    <col min="14608" max="14849" width="9" style="79"/>
    <col min="14850" max="14850" width="19.5" style="79" customWidth="1"/>
    <col min="14851" max="14851" width="6.375" style="79" customWidth="1"/>
    <col min="14852" max="14852" width="9" style="79" customWidth="1"/>
    <col min="14853" max="14853" width="9" style="79"/>
    <col min="14854" max="14854" width="6.625" style="79" customWidth="1"/>
    <col min="14855" max="14855" width="2.625" style="79" customWidth="1"/>
    <col min="14856" max="14856" width="6.625" style="79" customWidth="1"/>
    <col min="14857" max="14857" width="6.375" style="79" customWidth="1"/>
    <col min="14858" max="14859" width="9" style="79"/>
    <col min="14860" max="14860" width="6.625" style="79" customWidth="1"/>
    <col min="14861" max="14861" width="2.625" style="79" customWidth="1"/>
    <col min="14862" max="14862" width="6.625" style="79" customWidth="1"/>
    <col min="14863" max="14863" width="11.375" style="79" customWidth="1"/>
    <col min="14864" max="15105" width="9" style="79"/>
    <col min="15106" max="15106" width="19.5" style="79" customWidth="1"/>
    <col min="15107" max="15107" width="6.375" style="79" customWidth="1"/>
    <col min="15108" max="15108" width="9" style="79" customWidth="1"/>
    <col min="15109" max="15109" width="9" style="79"/>
    <col min="15110" max="15110" width="6.625" style="79" customWidth="1"/>
    <col min="15111" max="15111" width="2.625" style="79" customWidth="1"/>
    <col min="15112" max="15112" width="6.625" style="79" customWidth="1"/>
    <col min="15113" max="15113" width="6.375" style="79" customWidth="1"/>
    <col min="15114" max="15115" width="9" style="79"/>
    <col min="15116" max="15116" width="6.625" style="79" customWidth="1"/>
    <col min="15117" max="15117" width="2.625" style="79" customWidth="1"/>
    <col min="15118" max="15118" width="6.625" style="79" customWidth="1"/>
    <col min="15119" max="15119" width="11.375" style="79" customWidth="1"/>
    <col min="15120" max="15361" width="9" style="79"/>
    <col min="15362" max="15362" width="19.5" style="79" customWidth="1"/>
    <col min="15363" max="15363" width="6.375" style="79" customWidth="1"/>
    <col min="15364" max="15364" width="9" style="79" customWidth="1"/>
    <col min="15365" max="15365" width="9" style="79"/>
    <col min="15366" max="15366" width="6.625" style="79" customWidth="1"/>
    <col min="15367" max="15367" width="2.625" style="79" customWidth="1"/>
    <col min="15368" max="15368" width="6.625" style="79" customWidth="1"/>
    <col min="15369" max="15369" width="6.375" style="79" customWidth="1"/>
    <col min="15370" max="15371" width="9" style="79"/>
    <col min="15372" max="15372" width="6.625" style="79" customWidth="1"/>
    <col min="15373" max="15373" width="2.625" style="79" customWidth="1"/>
    <col min="15374" max="15374" width="6.625" style="79" customWidth="1"/>
    <col min="15375" max="15375" width="11.375" style="79" customWidth="1"/>
    <col min="15376" max="15617" width="9" style="79"/>
    <col min="15618" max="15618" width="19.5" style="79" customWidth="1"/>
    <col min="15619" max="15619" width="6.375" style="79" customWidth="1"/>
    <col min="15620" max="15620" width="9" style="79" customWidth="1"/>
    <col min="15621" max="15621" width="9" style="79"/>
    <col min="15622" max="15622" width="6.625" style="79" customWidth="1"/>
    <col min="15623" max="15623" width="2.625" style="79" customWidth="1"/>
    <col min="15624" max="15624" width="6.625" style="79" customWidth="1"/>
    <col min="15625" max="15625" width="6.375" style="79" customWidth="1"/>
    <col min="15626" max="15627" width="9" style="79"/>
    <col min="15628" max="15628" width="6.625" style="79" customWidth="1"/>
    <col min="15629" max="15629" width="2.625" style="79" customWidth="1"/>
    <col min="15630" max="15630" width="6.625" style="79" customWidth="1"/>
    <col min="15631" max="15631" width="11.375" style="79" customWidth="1"/>
    <col min="15632" max="15873" width="9" style="79"/>
    <col min="15874" max="15874" width="19.5" style="79" customWidth="1"/>
    <col min="15875" max="15875" width="6.375" style="79" customWidth="1"/>
    <col min="15876" max="15876" width="9" style="79" customWidth="1"/>
    <col min="15877" max="15877" width="9" style="79"/>
    <col min="15878" max="15878" width="6.625" style="79" customWidth="1"/>
    <col min="15879" max="15879" width="2.625" style="79" customWidth="1"/>
    <col min="15880" max="15880" width="6.625" style="79" customWidth="1"/>
    <col min="15881" max="15881" width="6.375" style="79" customWidth="1"/>
    <col min="15882" max="15883" width="9" style="79"/>
    <col min="15884" max="15884" width="6.625" style="79" customWidth="1"/>
    <col min="15885" max="15885" width="2.625" style="79" customWidth="1"/>
    <col min="15886" max="15886" width="6.625" style="79" customWidth="1"/>
    <col min="15887" max="15887" width="11.375" style="79" customWidth="1"/>
    <col min="15888" max="16129" width="9" style="79"/>
    <col min="16130" max="16130" width="19.5" style="79" customWidth="1"/>
    <col min="16131" max="16131" width="6.375" style="79" customWidth="1"/>
    <col min="16132" max="16132" width="9" style="79" customWidth="1"/>
    <col min="16133" max="16133" width="9" style="79"/>
    <col min="16134" max="16134" width="6.625" style="79" customWidth="1"/>
    <col min="16135" max="16135" width="2.625" style="79" customWidth="1"/>
    <col min="16136" max="16136" width="6.625" style="79" customWidth="1"/>
    <col min="16137" max="16137" width="6.375" style="79" customWidth="1"/>
    <col min="16138" max="16139" width="9" style="79"/>
    <col min="16140" max="16140" width="6.625" style="79" customWidth="1"/>
    <col min="16141" max="16141" width="2.625" style="79" customWidth="1"/>
    <col min="16142" max="16142" width="6.625" style="79" customWidth="1"/>
    <col min="16143" max="16143" width="11.375" style="79" customWidth="1"/>
    <col min="16144" max="16384" width="9" style="79"/>
  </cols>
  <sheetData>
    <row r="2" spans="2:17" ht="20.100000000000001" customHeight="1">
      <c r="B2" s="79" t="s">
        <v>112</v>
      </c>
    </row>
    <row r="4" spans="2:17" ht="20.100000000000001" customHeight="1">
      <c r="B4" s="123"/>
      <c r="C4" s="397" t="s">
        <v>113</v>
      </c>
      <c r="D4" s="397"/>
      <c r="E4" s="397"/>
      <c r="F4" s="397"/>
      <c r="G4" s="397"/>
      <c r="H4" s="397"/>
      <c r="I4" s="397" t="s">
        <v>114</v>
      </c>
      <c r="J4" s="397"/>
      <c r="K4" s="397"/>
      <c r="L4" s="397"/>
      <c r="M4" s="397"/>
      <c r="N4" s="397"/>
      <c r="O4" s="334" t="s">
        <v>115</v>
      </c>
    </row>
    <row r="5" spans="2:17" ht="20.100000000000001" customHeight="1">
      <c r="B5" s="124"/>
      <c r="C5" s="126" t="s">
        <v>116</v>
      </c>
      <c r="D5" s="126" t="s">
        <v>117</v>
      </c>
      <c r="E5" s="126" t="s">
        <v>118</v>
      </c>
      <c r="F5" s="398" t="s">
        <v>119</v>
      </c>
      <c r="G5" s="399"/>
      <c r="H5" s="400"/>
      <c r="I5" s="126" t="s">
        <v>116</v>
      </c>
      <c r="J5" s="126" t="s">
        <v>117</v>
      </c>
      <c r="K5" s="126" t="s">
        <v>118</v>
      </c>
      <c r="L5" s="398" t="s">
        <v>119</v>
      </c>
      <c r="M5" s="399"/>
      <c r="N5" s="400"/>
      <c r="O5" s="334"/>
    </row>
    <row r="6" spans="2:17" ht="20.100000000000001" customHeight="1">
      <c r="B6" s="205" t="s">
        <v>120</v>
      </c>
      <c r="C6" s="206"/>
      <c r="D6" s="207"/>
      <c r="E6" s="207"/>
      <c r="F6" s="208"/>
      <c r="G6" s="209"/>
      <c r="H6" s="210"/>
      <c r="I6" s="206"/>
      <c r="J6" s="206"/>
      <c r="K6" s="211"/>
      <c r="L6" s="196"/>
      <c r="M6" s="197"/>
      <c r="N6" s="212"/>
      <c r="O6" s="82" t="s">
        <v>121</v>
      </c>
    </row>
    <row r="7" spans="2:17" ht="13.5" customHeight="1">
      <c r="B7" s="213" t="s">
        <v>122</v>
      </c>
      <c r="C7" s="214">
        <v>2</v>
      </c>
      <c r="D7" s="215">
        <v>0.29166666666666669</v>
      </c>
      <c r="E7" s="215">
        <v>0.66666666666666663</v>
      </c>
      <c r="F7" s="216">
        <v>0.45833333333333331</v>
      </c>
      <c r="G7" s="217" t="s">
        <v>30</v>
      </c>
      <c r="H7" s="218">
        <v>0.5</v>
      </c>
      <c r="I7" s="214"/>
      <c r="J7" s="214"/>
      <c r="K7" s="219"/>
      <c r="L7" s="198"/>
      <c r="M7" s="199"/>
      <c r="N7" s="220"/>
      <c r="O7" s="395" t="s">
        <v>123</v>
      </c>
    </row>
    <row r="8" spans="2:17" ht="20.100000000000001" customHeight="1">
      <c r="B8" s="221" t="s">
        <v>124</v>
      </c>
      <c r="C8" s="222">
        <v>3</v>
      </c>
      <c r="D8" s="223">
        <v>0.33333333333333331</v>
      </c>
      <c r="E8" s="223">
        <v>0.70833333333333337</v>
      </c>
      <c r="F8" s="224">
        <v>0.45833333333333331</v>
      </c>
      <c r="G8" s="225" t="s">
        <v>30</v>
      </c>
      <c r="H8" s="226">
        <v>0.5</v>
      </c>
      <c r="I8" s="222">
        <v>2</v>
      </c>
      <c r="J8" s="223">
        <v>0.33333333333333331</v>
      </c>
      <c r="K8" s="223">
        <v>0.5</v>
      </c>
      <c r="L8" s="227"/>
      <c r="M8" s="228"/>
      <c r="N8" s="200"/>
      <c r="O8" s="395"/>
    </row>
    <row r="9" spans="2:17" ht="20.100000000000001" customHeight="1">
      <c r="B9" s="221" t="s">
        <v>125</v>
      </c>
      <c r="C9" s="222">
        <v>3</v>
      </c>
      <c r="D9" s="223">
        <v>0.35416666666666669</v>
      </c>
      <c r="E9" s="223">
        <v>0.72916666666666663</v>
      </c>
      <c r="F9" s="224">
        <v>0.5</v>
      </c>
      <c r="G9" s="225" t="s">
        <v>30</v>
      </c>
      <c r="H9" s="226">
        <v>0.54166666666666663</v>
      </c>
      <c r="I9" s="222"/>
      <c r="J9" s="222"/>
      <c r="K9" s="222"/>
      <c r="L9" s="153"/>
      <c r="M9" s="154"/>
      <c r="N9" s="155"/>
      <c r="O9" s="395"/>
      <c r="Q9" s="166"/>
    </row>
    <row r="10" spans="2:17" ht="20.100000000000001" customHeight="1">
      <c r="B10" s="221" t="s">
        <v>126</v>
      </c>
      <c r="C10" s="222">
        <v>2</v>
      </c>
      <c r="D10" s="223">
        <v>0.39583333333333331</v>
      </c>
      <c r="E10" s="223">
        <v>0.77083333333333337</v>
      </c>
      <c r="F10" s="224">
        <v>0.5</v>
      </c>
      <c r="G10" s="225" t="s">
        <v>30</v>
      </c>
      <c r="H10" s="226">
        <v>0.54166666666666663</v>
      </c>
      <c r="I10" s="222"/>
      <c r="J10" s="222"/>
      <c r="K10" s="222"/>
      <c r="L10" s="153"/>
      <c r="M10" s="154"/>
      <c r="N10" s="155"/>
      <c r="O10" s="395"/>
    </row>
    <row r="11" spans="2:17" ht="20.100000000000001" customHeight="1">
      <c r="B11" s="221" t="s">
        <v>127</v>
      </c>
      <c r="C11" s="222">
        <v>2</v>
      </c>
      <c r="D11" s="223">
        <v>0.3125</v>
      </c>
      <c r="E11" s="223">
        <v>0.6875</v>
      </c>
      <c r="F11" s="224">
        <v>0.54166666666666663</v>
      </c>
      <c r="G11" s="225" t="s">
        <v>30</v>
      </c>
      <c r="H11" s="226">
        <v>0.58333333333333337</v>
      </c>
      <c r="I11" s="222"/>
      <c r="J11" s="222"/>
      <c r="K11" s="222"/>
      <c r="L11" s="153"/>
      <c r="M11" s="154"/>
      <c r="N11" s="155"/>
      <c r="O11" s="395"/>
    </row>
    <row r="12" spans="2:17" ht="18" customHeight="1">
      <c r="B12" s="117"/>
      <c r="C12" s="126"/>
      <c r="D12" s="126"/>
      <c r="E12" s="126"/>
      <c r="F12" s="153"/>
      <c r="G12" s="154"/>
      <c r="H12" s="155"/>
      <c r="I12" s="126"/>
      <c r="J12" s="126"/>
      <c r="K12" s="126"/>
      <c r="L12" s="153"/>
      <c r="M12" s="154"/>
      <c r="N12" s="155"/>
      <c r="O12" s="395"/>
    </row>
    <row r="13" spans="2:17" ht="20.100000000000001" customHeight="1">
      <c r="B13" s="117"/>
      <c r="C13" s="126"/>
      <c r="D13" s="126"/>
      <c r="E13" s="126"/>
      <c r="F13" s="153"/>
      <c r="G13" s="154"/>
      <c r="H13" s="155"/>
      <c r="I13" s="126"/>
      <c r="J13" s="126"/>
      <c r="K13" s="126"/>
      <c r="L13" s="153"/>
      <c r="M13" s="154"/>
      <c r="N13" s="155"/>
      <c r="O13" s="395"/>
    </row>
    <row r="14" spans="2:17" ht="20.100000000000001" customHeight="1">
      <c r="B14" s="117"/>
      <c r="C14" s="126"/>
      <c r="D14" s="126"/>
      <c r="E14" s="126"/>
      <c r="F14" s="153"/>
      <c r="G14" s="154"/>
      <c r="H14" s="155"/>
      <c r="I14" s="126"/>
      <c r="J14" s="126"/>
      <c r="K14" s="126"/>
      <c r="L14" s="153"/>
      <c r="M14" s="154"/>
      <c r="N14" s="155"/>
      <c r="O14" s="395"/>
    </row>
    <row r="15" spans="2:17" ht="20.100000000000001" customHeight="1">
      <c r="B15" s="117"/>
      <c r="C15" s="126"/>
      <c r="D15" s="126"/>
      <c r="E15" s="126"/>
      <c r="F15" s="153"/>
      <c r="G15" s="154"/>
      <c r="H15" s="155"/>
      <c r="I15" s="126"/>
      <c r="J15" s="126"/>
      <c r="K15" s="126"/>
      <c r="L15" s="153"/>
      <c r="M15" s="154"/>
      <c r="N15" s="155"/>
      <c r="O15" s="395"/>
    </row>
    <row r="16" spans="2:17" ht="20.100000000000001" customHeight="1">
      <c r="B16" s="117"/>
      <c r="C16" s="126"/>
      <c r="D16" s="126"/>
      <c r="E16" s="126"/>
      <c r="F16" s="153"/>
      <c r="G16" s="154"/>
      <c r="H16" s="155"/>
      <c r="I16" s="126"/>
      <c r="J16" s="126"/>
      <c r="K16" s="126"/>
      <c r="L16" s="153"/>
      <c r="M16" s="154"/>
      <c r="N16" s="155"/>
      <c r="O16" s="395"/>
    </row>
    <row r="17" spans="2:15" ht="20.100000000000001" customHeight="1">
      <c r="B17" s="117"/>
      <c r="C17" s="126"/>
      <c r="D17" s="126"/>
      <c r="E17" s="126"/>
      <c r="F17" s="153"/>
      <c r="G17" s="154"/>
      <c r="H17" s="155"/>
      <c r="I17" s="126"/>
      <c r="J17" s="126"/>
      <c r="K17" s="126"/>
      <c r="L17" s="153"/>
      <c r="M17" s="154"/>
      <c r="N17" s="155"/>
      <c r="O17" s="395"/>
    </row>
    <row r="18" spans="2:15" ht="20.100000000000001" customHeight="1">
      <c r="B18" s="117"/>
      <c r="C18" s="126"/>
      <c r="D18" s="126"/>
      <c r="E18" s="126"/>
      <c r="F18" s="153"/>
      <c r="G18" s="154"/>
      <c r="H18" s="155"/>
      <c r="I18" s="126"/>
      <c r="J18" s="126"/>
      <c r="K18" s="126"/>
      <c r="L18" s="153"/>
      <c r="M18" s="154"/>
      <c r="N18" s="155"/>
      <c r="O18" s="395"/>
    </row>
    <row r="19" spans="2:15" ht="21" customHeight="1">
      <c r="B19" s="117"/>
      <c r="C19" s="126"/>
      <c r="D19" s="126"/>
      <c r="E19" s="126"/>
      <c r="F19" s="153"/>
      <c r="G19" s="154"/>
      <c r="H19" s="155"/>
      <c r="I19" s="126"/>
      <c r="J19" s="126"/>
      <c r="K19" s="126"/>
      <c r="L19" s="153"/>
      <c r="M19" s="154"/>
      <c r="N19" s="155"/>
      <c r="O19" s="395"/>
    </row>
    <row r="20" spans="2:15" ht="20.100000000000001" customHeight="1">
      <c r="B20" s="117"/>
      <c r="C20" s="126"/>
      <c r="D20" s="126"/>
      <c r="E20" s="126"/>
      <c r="F20" s="153"/>
      <c r="G20" s="154"/>
      <c r="H20" s="155"/>
      <c r="I20" s="126"/>
      <c r="J20" s="126"/>
      <c r="K20" s="126"/>
      <c r="L20" s="153"/>
      <c r="M20" s="154"/>
      <c r="N20" s="155"/>
      <c r="O20" s="395"/>
    </row>
    <row r="21" spans="2:15" ht="20.100000000000001" customHeight="1">
      <c r="B21" s="117"/>
      <c r="C21" s="126"/>
      <c r="D21" s="126"/>
      <c r="E21" s="126"/>
      <c r="F21" s="153"/>
      <c r="G21" s="154"/>
      <c r="H21" s="155"/>
      <c r="I21" s="126"/>
      <c r="J21" s="126"/>
      <c r="K21" s="126"/>
      <c r="L21" s="153"/>
      <c r="M21" s="154"/>
      <c r="N21" s="155"/>
      <c r="O21" s="395"/>
    </row>
    <row r="22" spans="2:15" ht="20.100000000000001" customHeight="1">
      <c r="B22" s="117"/>
      <c r="C22" s="126"/>
      <c r="D22" s="126"/>
      <c r="E22" s="126"/>
      <c r="F22" s="153"/>
      <c r="G22" s="154"/>
      <c r="H22" s="155"/>
      <c r="I22" s="126"/>
      <c r="J22" s="126"/>
      <c r="K22" s="126"/>
      <c r="L22" s="153"/>
      <c r="M22" s="154"/>
      <c r="N22" s="155"/>
      <c r="O22" s="396"/>
    </row>
    <row r="24" spans="2:15" s="70" customFormat="1" ht="20.100000000000001" customHeight="1">
      <c r="B24" s="83" t="s">
        <v>128</v>
      </c>
    </row>
    <row r="25" spans="2:15" s="70" customFormat="1" ht="19.5" customHeight="1">
      <c r="B25" s="181" t="s">
        <v>129</v>
      </c>
      <c r="C25" s="182"/>
      <c r="D25" s="182"/>
      <c r="E25" s="182"/>
      <c r="F25" s="182"/>
      <c r="G25" s="182"/>
      <c r="H25" s="182"/>
      <c r="I25" s="182"/>
      <c r="J25" s="182"/>
      <c r="K25" s="182"/>
      <c r="L25" s="182"/>
    </row>
    <row r="26" spans="2:15" s="70" customFormat="1" ht="20.100000000000001" customHeight="1">
      <c r="B26" s="84" t="s">
        <v>130</v>
      </c>
    </row>
  </sheetData>
  <mergeCells count="6">
    <mergeCell ref="O7:O22"/>
    <mergeCell ref="C4:H4"/>
    <mergeCell ref="I4:N4"/>
    <mergeCell ref="O4:O5"/>
    <mergeCell ref="F5:H5"/>
    <mergeCell ref="L5:N5"/>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131</v>
      </c>
      <c r="C2" s="249"/>
    </row>
    <row r="3" spans="1:117" ht="29.25" customHeight="1">
      <c r="A3" s="1" t="s">
        <v>132</v>
      </c>
      <c r="E3" s="1"/>
      <c r="F3" s="1"/>
      <c r="G3" s="1"/>
      <c r="H3" s="1"/>
    </row>
    <row r="4" spans="1:117" ht="17.25" customHeight="1">
      <c r="E4" s="1"/>
      <c r="F4" s="1"/>
      <c r="G4" s="1"/>
      <c r="H4" s="1"/>
      <c r="K4" s="9"/>
      <c r="L4" s="9"/>
      <c r="M4" s="9"/>
      <c r="AH4" s="1"/>
    </row>
    <row r="5" spans="1:117" ht="17.25" customHeight="1">
      <c r="A5" s="65" t="s">
        <v>133</v>
      </c>
      <c r="C5" s="5"/>
      <c r="D5" s="5"/>
      <c r="E5" s="1"/>
      <c r="F5" s="1"/>
      <c r="G5" s="1"/>
      <c r="H5" s="1"/>
      <c r="I5" s="9"/>
      <c r="J5" s="9"/>
      <c r="K5" s="9"/>
      <c r="L5" s="9"/>
      <c r="M5" s="9"/>
      <c r="AH5" s="1"/>
    </row>
    <row r="6" spans="1:117" ht="20.25" customHeight="1">
      <c r="A6" s="65" t="s">
        <v>134</v>
      </c>
      <c r="E6" s="1"/>
      <c r="F6" s="1"/>
      <c r="G6" s="1"/>
      <c r="H6" s="1"/>
      <c r="I6" s="9"/>
      <c r="J6" s="9"/>
      <c r="K6" s="9"/>
      <c r="L6" s="9"/>
      <c r="M6" s="9"/>
      <c r="AH6" s="1"/>
    </row>
    <row r="7" spans="1:117" ht="34.5" customHeight="1">
      <c r="C7" s="10" t="s">
        <v>135</v>
      </c>
      <c r="D7" s="404" t="s">
        <v>136</v>
      </c>
      <c r="E7" s="404"/>
      <c r="F7" s="404"/>
      <c r="G7" s="404" t="s">
        <v>137</v>
      </c>
      <c r="H7" s="404"/>
      <c r="I7" s="405">
        <v>0.29166666666666669</v>
      </c>
      <c r="J7" s="406"/>
      <c r="K7" s="403">
        <v>0.33333333333333298</v>
      </c>
      <c r="L7" s="403"/>
      <c r="M7" s="403">
        <v>0.375</v>
      </c>
      <c r="N7" s="403"/>
      <c r="O7" s="403">
        <v>0.41666666666666702</v>
      </c>
      <c r="P7" s="403"/>
      <c r="Q7" s="403">
        <v>0.45833333333333298</v>
      </c>
      <c r="R7" s="403"/>
      <c r="S7" s="403">
        <v>0.5</v>
      </c>
      <c r="T7" s="403"/>
      <c r="U7" s="403">
        <v>0.54166666666666696</v>
      </c>
      <c r="V7" s="403"/>
      <c r="W7" s="403">
        <v>0.58333333333333304</v>
      </c>
      <c r="X7" s="403"/>
      <c r="Y7" s="403">
        <v>0.625</v>
      </c>
      <c r="Z7" s="403"/>
      <c r="AA7" s="403">
        <v>0.66666666666666696</v>
      </c>
      <c r="AB7" s="403"/>
      <c r="AC7" s="403">
        <v>0.70833333333333304</v>
      </c>
      <c r="AD7" s="403"/>
      <c r="AE7" s="68">
        <v>0.75</v>
      </c>
      <c r="AF7" s="69"/>
      <c r="AG7" s="7">
        <v>0.79166666666666663</v>
      </c>
      <c r="AH7" s="8"/>
      <c r="AI7" s="3"/>
      <c r="AJ7" s="3"/>
      <c r="BO7" s="3"/>
      <c r="CO7" s="3"/>
    </row>
    <row r="8" spans="1:117" ht="31.5" customHeight="1">
      <c r="C8" s="11"/>
      <c r="D8" s="12"/>
      <c r="E8" s="407"/>
      <c r="F8" s="408"/>
      <c r="G8" s="409"/>
      <c r="H8" s="40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0" t="s">
        <v>138</v>
      </c>
      <c r="H9" s="411"/>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139</v>
      </c>
      <c r="E10" s="1"/>
      <c r="F10" s="6"/>
      <c r="G10" s="401" t="s">
        <v>140</v>
      </c>
      <c r="H10" s="402"/>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141</v>
      </c>
      <c r="E11" s="1"/>
      <c r="F11" s="6"/>
      <c r="G11" s="401" t="s">
        <v>142</v>
      </c>
      <c r="H11" s="402"/>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12" t="s">
        <v>143</v>
      </c>
      <c r="H12" s="413"/>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14" t="s">
        <v>144</v>
      </c>
      <c r="H13" s="415"/>
      <c r="I13" s="41">
        <f t="shared" ref="I13:L13" si="0">IF(AND(0&lt;I9+I10+I11+I12,ROUNDDOWN(I9/3,1)+ROUNDDOWN(I10/6,1)+ROUNDDOWN(I11/15,1)+ROUNDDOWN(I12/25,1)&lt;1),1,ROUND(ROUNDDOWN(I9/3,1)+ROUNDDOWN(I10/6,1)+ROUNDDOWN(I11/15,1)+ROUNDDOWN(I12/25,1),0))</f>
        <v>0</v>
      </c>
      <c r="J13" s="66">
        <f t="shared" si="0"/>
        <v>0</v>
      </c>
      <c r="K13" s="41">
        <f t="shared" si="0"/>
        <v>0</v>
      </c>
      <c r="L13" s="66">
        <f t="shared" si="0"/>
        <v>0</v>
      </c>
      <c r="M13" s="41">
        <f>IF(AND(0&lt;M9+M10+M11+M12,ROUNDDOWN(M9/3,1)+ROUNDDOWN(M10/6,1)+ROUNDDOWN(M11/15,1)+ROUNDDOWN(M12/25,1)&lt;1),1,ROUND(ROUNDDOWN(M9/3,1)+ROUNDDOWN(M10/6,1)+ROUNDDOWN(M11/15,1)+ROUNDDOWN(M12/25,1),0))</f>
        <v>0</v>
      </c>
      <c r="N13" s="66">
        <f>IF(AND(0&lt;N9+N10+N11+N12,ROUNDDOWN(N9/3,1)+ROUNDDOWN(N10/6,1)+ROUNDDOWN(N11/15,1)+ROUNDDOWN(N12/25,1)&lt;1),1,ROUND(ROUNDDOWN(N9/3,1)+ROUNDDOWN(N10/6,1)+ROUNDDOWN(N11/15,1)+ROUNDDOWN(N12/25,1),0))</f>
        <v>0</v>
      </c>
      <c r="O13" s="41">
        <f t="shared" ref="O13:AD13" si="1">IF(AND(0&lt;O9+O10+O11+O12,ROUNDDOWN(O9/3,1)+ROUNDDOWN(O10/6,1)+ROUNDDOWN(O11/15,1)+ROUNDDOWN(O12/25,1)&lt;1),1,ROUND(ROUNDDOWN(O9/3,1)+ROUNDDOWN(O10/6,1)+ROUNDDOWN(O11/15,1)+ROUNDDOWN(O12/25,1),0))</f>
        <v>0</v>
      </c>
      <c r="P13" s="66">
        <f t="shared" si="1"/>
        <v>0</v>
      </c>
      <c r="Q13" s="41">
        <f t="shared" si="1"/>
        <v>0</v>
      </c>
      <c r="R13" s="66">
        <f t="shared" si="1"/>
        <v>0</v>
      </c>
      <c r="S13" s="41">
        <f t="shared" si="1"/>
        <v>0</v>
      </c>
      <c r="T13" s="66">
        <f t="shared" si="1"/>
        <v>0</v>
      </c>
      <c r="U13" s="41">
        <f t="shared" si="1"/>
        <v>0</v>
      </c>
      <c r="V13" s="66">
        <f t="shared" si="1"/>
        <v>0</v>
      </c>
      <c r="W13" s="41">
        <f t="shared" si="1"/>
        <v>0</v>
      </c>
      <c r="X13" s="66">
        <f t="shared" si="1"/>
        <v>0</v>
      </c>
      <c r="Y13" s="41">
        <f t="shared" si="1"/>
        <v>0</v>
      </c>
      <c r="Z13" s="66">
        <f t="shared" si="1"/>
        <v>0</v>
      </c>
      <c r="AA13" s="41">
        <f t="shared" si="1"/>
        <v>0</v>
      </c>
      <c r="AB13" s="66">
        <f t="shared" si="1"/>
        <v>0</v>
      </c>
      <c r="AC13" s="41">
        <f t="shared" si="1"/>
        <v>0</v>
      </c>
      <c r="AD13" s="66">
        <f t="shared" si="1"/>
        <v>0</v>
      </c>
      <c r="AE13" s="41">
        <f t="shared" ref="AE13" si="2">IF(AND(0&lt;AE9+AE10+AE11+AE12,ROUNDDOWN(AE9/3,1)+ROUNDDOWN(AE10/6,1)+ROUNDDOWN(AE11/15,1)+ROUNDDOWN(AE12/25,1)&lt;1),1,ROUND(ROUNDDOWN(AE9/3,1)+ROUNDDOWN(AE10/6,1)+ROUNDDOWN(AE11/15,1)+ROUNDDOWN(AE12/25,1),0))</f>
        <v>0</v>
      </c>
      <c r="AF13" s="66">
        <f t="shared" ref="AF13:AG13" si="3">IF(AND(0&lt;AF9+AF10+AF11+AF12,ROUNDDOWN(AF9/3,1)+ROUNDDOWN(AF10/6,1)+ROUNDDOWN(AF11/15,1)+ROUNDDOWN(AF12/25,1)&lt;1),1,ROUND(ROUNDDOWN(AF9/3,1)+ROUNDDOWN(AF10/6,1)+ROUNDDOWN(AF11/15,1)+ROUNDDOWN(AF12/25,1),0))</f>
        <v>0</v>
      </c>
      <c r="AG13" s="66">
        <f t="shared" si="3"/>
        <v>0</v>
      </c>
      <c r="AH13" s="1"/>
      <c r="AJ13" s="3"/>
      <c r="BO13" s="3"/>
      <c r="CO13" s="3"/>
    </row>
    <row r="14" spans="1:117" ht="22.5" customHeight="1">
      <c r="A14" s="65" t="s">
        <v>145</v>
      </c>
      <c r="F14" s="1"/>
      <c r="G14" s="414" t="s">
        <v>146</v>
      </c>
      <c r="H14" s="415"/>
      <c r="I14" s="41">
        <f>ROUNDDOWN(I13/3,0)</f>
        <v>0</v>
      </c>
      <c r="J14" s="42">
        <f t="shared" ref="J14:AG14" si="4">ROUNDDOWN(J13/3,0)</f>
        <v>0</v>
      </c>
      <c r="K14" s="41">
        <f t="shared" si="4"/>
        <v>0</v>
      </c>
      <c r="L14" s="42">
        <f t="shared" si="4"/>
        <v>0</v>
      </c>
      <c r="M14" s="41">
        <f t="shared" si="4"/>
        <v>0</v>
      </c>
      <c r="N14" s="42">
        <f t="shared" si="4"/>
        <v>0</v>
      </c>
      <c r="O14" s="41">
        <f t="shared" si="4"/>
        <v>0</v>
      </c>
      <c r="P14" s="42">
        <f t="shared" si="4"/>
        <v>0</v>
      </c>
      <c r="Q14" s="41">
        <f t="shared" si="4"/>
        <v>0</v>
      </c>
      <c r="R14" s="42">
        <f t="shared" si="4"/>
        <v>0</v>
      </c>
      <c r="S14" s="41">
        <f t="shared" si="4"/>
        <v>0</v>
      </c>
      <c r="T14" s="42">
        <f t="shared" si="4"/>
        <v>0</v>
      </c>
      <c r="U14" s="41">
        <f t="shared" si="4"/>
        <v>0</v>
      </c>
      <c r="V14" s="42">
        <f t="shared" si="4"/>
        <v>0</v>
      </c>
      <c r="W14" s="41">
        <f t="shared" si="4"/>
        <v>0</v>
      </c>
      <c r="X14" s="42">
        <f t="shared" si="4"/>
        <v>0</v>
      </c>
      <c r="Y14" s="41">
        <f t="shared" si="4"/>
        <v>0</v>
      </c>
      <c r="Z14" s="42">
        <f t="shared" si="4"/>
        <v>0</v>
      </c>
      <c r="AA14" s="41">
        <f t="shared" si="4"/>
        <v>0</v>
      </c>
      <c r="AB14" s="42">
        <f t="shared" si="4"/>
        <v>0</v>
      </c>
      <c r="AC14" s="41">
        <f t="shared" si="4"/>
        <v>0</v>
      </c>
      <c r="AD14" s="42">
        <f t="shared" si="4"/>
        <v>0</v>
      </c>
      <c r="AE14" s="41">
        <f t="shared" si="4"/>
        <v>0</v>
      </c>
      <c r="AF14" s="42">
        <f t="shared" si="4"/>
        <v>0</v>
      </c>
      <c r="AG14" s="43">
        <f t="shared" si="4"/>
        <v>0</v>
      </c>
      <c r="AH14" s="1"/>
      <c r="AJ14" s="3"/>
      <c r="BO14" s="3"/>
      <c r="CO14" s="3"/>
    </row>
    <row r="15" spans="1:117" s="27" customFormat="1" ht="41.25" customHeight="1">
      <c r="C15" s="28" t="s">
        <v>147</v>
      </c>
      <c r="D15" s="10" t="s">
        <v>148</v>
      </c>
      <c r="E15" s="29" t="s">
        <v>149</v>
      </c>
      <c r="F15" s="30" t="s">
        <v>150</v>
      </c>
      <c r="G15" s="416" t="s">
        <v>151</v>
      </c>
      <c r="H15" s="417"/>
      <c r="I15" s="405">
        <v>0.29166666666666669</v>
      </c>
      <c r="J15" s="418"/>
      <c r="K15" s="405">
        <v>0.33333333333333298</v>
      </c>
      <c r="L15" s="418"/>
      <c r="M15" s="405">
        <v>0.375</v>
      </c>
      <c r="N15" s="418"/>
      <c r="O15" s="405">
        <v>0.41666666666666702</v>
      </c>
      <c r="P15" s="418"/>
      <c r="Q15" s="405">
        <v>0.45833333333333298</v>
      </c>
      <c r="R15" s="418"/>
      <c r="S15" s="405">
        <v>0.5</v>
      </c>
      <c r="T15" s="418"/>
      <c r="U15" s="405">
        <v>0.54166666666666696</v>
      </c>
      <c r="V15" s="418"/>
      <c r="W15" s="405">
        <v>0.58333333333333304</v>
      </c>
      <c r="X15" s="418"/>
      <c r="Y15" s="405">
        <v>0.625</v>
      </c>
      <c r="Z15" s="418"/>
      <c r="AA15" s="405">
        <v>0.66666666666666696</v>
      </c>
      <c r="AB15" s="418"/>
      <c r="AC15" s="405">
        <v>0.70833333333333304</v>
      </c>
      <c r="AD15" s="418"/>
      <c r="AE15" s="4">
        <v>0.75</v>
      </c>
      <c r="AF15" s="2"/>
      <c r="AG15" s="7">
        <v>0.79166666666666663</v>
      </c>
      <c r="AH15" s="67" t="s">
        <v>152</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153</v>
      </c>
      <c r="BK15" s="31" t="s">
        <v>154</v>
      </c>
      <c r="BL15" s="419" t="s">
        <v>155</v>
      </c>
      <c r="BM15" s="419"/>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5">AJ16</f>
        <v>-</v>
      </c>
      <c r="J16" s="14" t="str">
        <f t="shared" si="5"/>
        <v>-</v>
      </c>
      <c r="K16" s="34" t="str">
        <f t="shared" si="5"/>
        <v>-</v>
      </c>
      <c r="L16" s="14" t="str">
        <f t="shared" si="5"/>
        <v>-</v>
      </c>
      <c r="M16" s="34" t="str">
        <f t="shared" si="5"/>
        <v>-</v>
      </c>
      <c r="N16" s="14" t="str">
        <f t="shared" si="5"/>
        <v>-</v>
      </c>
      <c r="O16" s="34" t="str">
        <f t="shared" si="5"/>
        <v>-</v>
      </c>
      <c r="P16" s="14" t="str">
        <f t="shared" si="5"/>
        <v>-</v>
      </c>
      <c r="Q16" s="34" t="str">
        <f t="shared" si="5"/>
        <v>-</v>
      </c>
      <c r="R16" s="14" t="str">
        <f t="shared" si="5"/>
        <v>-</v>
      </c>
      <c r="S16" s="34" t="str">
        <f t="shared" si="5"/>
        <v>-</v>
      </c>
      <c r="T16" s="14" t="str">
        <f t="shared" si="5"/>
        <v>-</v>
      </c>
      <c r="U16" s="34" t="str">
        <f t="shared" si="5"/>
        <v>-</v>
      </c>
      <c r="V16" s="14" t="str">
        <f t="shared" si="5"/>
        <v>-</v>
      </c>
      <c r="W16" s="34" t="str">
        <f t="shared" si="5"/>
        <v>-</v>
      </c>
      <c r="X16" s="14" t="str">
        <f t="shared" si="5"/>
        <v>-</v>
      </c>
      <c r="Y16" s="34" t="str">
        <f t="shared" ref="Y16:AG34" si="6">AZ16</f>
        <v>-</v>
      </c>
      <c r="Z16" s="14" t="str">
        <f t="shared" si="6"/>
        <v>-</v>
      </c>
      <c r="AA16" s="34" t="str">
        <f t="shared" si="6"/>
        <v>-</v>
      </c>
      <c r="AB16" s="14" t="str">
        <f t="shared" si="6"/>
        <v>-</v>
      </c>
      <c r="AC16" s="34" t="str">
        <f t="shared" si="6"/>
        <v>-</v>
      </c>
      <c r="AD16" s="14" t="str">
        <f t="shared" si="6"/>
        <v>-</v>
      </c>
      <c r="AE16" s="34" t="str">
        <f t="shared" si="6"/>
        <v>-</v>
      </c>
      <c r="AF16" s="14" t="str">
        <f t="shared" si="6"/>
        <v>-</v>
      </c>
      <c r="AG16" s="16" t="str">
        <f t="shared" si="6"/>
        <v>-</v>
      </c>
      <c r="AH16" s="35">
        <f t="shared" ref="AH16:AH34" si="7">BK16-BJ16-(BM16-BL16)</f>
        <v>0</v>
      </c>
      <c r="AJ16" s="10" t="str">
        <f t="shared" ref="AJ16:AJ34" si="8">IF(AND(AND($BJ16&lt;=BO16,BO16&lt;$BK16),OR(BO16&lt;$BL16,$BM16&lt;=BO16)),"○","-")</f>
        <v>-</v>
      </c>
      <c r="AK16" s="10" t="str">
        <f t="shared" ref="AK16:BH26" si="9">IF(AND(AND($BJ16&lt;=BP16,BP16&lt;$BK16),OR(BP16&lt;$BL16,$BM16&lt;=BP16)),"○","-")</f>
        <v>-</v>
      </c>
      <c r="AL16" s="10" t="str">
        <f t="shared" si="9"/>
        <v>-</v>
      </c>
      <c r="AM16" s="10" t="str">
        <f t="shared" si="9"/>
        <v>-</v>
      </c>
      <c r="AN16" s="10" t="str">
        <f t="shared" si="9"/>
        <v>-</v>
      </c>
      <c r="AO16" s="10" t="str">
        <f t="shared" si="9"/>
        <v>-</v>
      </c>
      <c r="AP16" s="10" t="str">
        <f t="shared" si="9"/>
        <v>-</v>
      </c>
      <c r="AQ16" s="10" t="str">
        <f t="shared" si="9"/>
        <v>-</v>
      </c>
      <c r="AR16" s="10" t="str">
        <f>IF(AND(AND($BJ16&lt;=BW16,BW16&lt;$BK16),OR(BW16&lt;$BL16,$BM16&lt;=BW16)),"○","-")</f>
        <v>-</v>
      </c>
      <c r="AS16" s="10" t="str">
        <f t="shared" si="9"/>
        <v>-</v>
      </c>
      <c r="AT16" s="10" t="str">
        <f t="shared" si="9"/>
        <v>-</v>
      </c>
      <c r="AU16" s="10" t="str">
        <f t="shared" si="9"/>
        <v>-</v>
      </c>
      <c r="AV16" s="10" t="str">
        <f t="shared" si="9"/>
        <v>-</v>
      </c>
      <c r="AW16" s="10" t="str">
        <f t="shared" si="9"/>
        <v>-</v>
      </c>
      <c r="AX16" s="10" t="str">
        <f t="shared" si="9"/>
        <v>-</v>
      </c>
      <c r="AY16" s="10" t="str">
        <f t="shared" si="9"/>
        <v>-</v>
      </c>
      <c r="AZ16" s="10" t="str">
        <f t="shared" si="9"/>
        <v>-</v>
      </c>
      <c r="BA16" s="10" t="str">
        <f t="shared" si="9"/>
        <v>-</v>
      </c>
      <c r="BB16" s="10" t="str">
        <f t="shared" si="9"/>
        <v>-</v>
      </c>
      <c r="BC16" s="10" t="str">
        <f t="shared" si="9"/>
        <v>-</v>
      </c>
      <c r="BD16" s="10" t="str">
        <f t="shared" si="9"/>
        <v>-</v>
      </c>
      <c r="BE16" s="10" t="str">
        <f t="shared" si="9"/>
        <v>-</v>
      </c>
      <c r="BF16" s="10" t="str">
        <f t="shared" si="9"/>
        <v>-</v>
      </c>
      <c r="BG16" s="10" t="str">
        <f t="shared" si="9"/>
        <v>-</v>
      </c>
      <c r="BH16" s="10" t="str">
        <f t="shared" si="9"/>
        <v>-</v>
      </c>
      <c r="BI16" s="8"/>
      <c r="BJ16" s="36">
        <f>E16</f>
        <v>0</v>
      </c>
      <c r="BK16" s="36">
        <f t="shared" ref="BK16:BM34" si="10">F16</f>
        <v>0</v>
      </c>
      <c r="BL16" s="36">
        <f t="shared" si="10"/>
        <v>0</v>
      </c>
      <c r="BM16" s="36">
        <f t="shared" si="10"/>
        <v>0</v>
      </c>
      <c r="BN16" s="36"/>
      <c r="BO16" s="36">
        <f t="shared" ref="BO16:CM26" si="11">CO16</f>
        <v>0.29166666666666669</v>
      </c>
      <c r="BP16" s="36">
        <f t="shared" si="11"/>
        <v>0.3125</v>
      </c>
      <c r="BQ16" s="36">
        <f t="shared" si="11"/>
        <v>0.33333333333333298</v>
      </c>
      <c r="BR16" s="36">
        <f t="shared" si="11"/>
        <v>0.35416666666666702</v>
      </c>
      <c r="BS16" s="36">
        <f t="shared" si="11"/>
        <v>0.375</v>
      </c>
      <c r="BT16" s="36">
        <f t="shared" si="11"/>
        <v>0.39583333333333398</v>
      </c>
      <c r="BU16" s="36">
        <f t="shared" si="11"/>
        <v>0.41666666666666702</v>
      </c>
      <c r="BV16" s="36">
        <f t="shared" si="11"/>
        <v>0.4375</v>
      </c>
      <c r="BW16" s="36">
        <f t="shared" si="11"/>
        <v>0.45833333333333398</v>
      </c>
      <c r="BX16" s="36">
        <f t="shared" si="11"/>
        <v>0.47916666666666702</v>
      </c>
      <c r="BY16" s="36">
        <f t="shared" si="11"/>
        <v>0.5</v>
      </c>
      <c r="BZ16" s="36">
        <f t="shared" si="11"/>
        <v>0.52083333333333304</v>
      </c>
      <c r="CA16" s="36">
        <f t="shared" si="11"/>
        <v>0.54166666666666696</v>
      </c>
      <c r="CB16" s="36">
        <f t="shared" si="11"/>
        <v>0.5625</v>
      </c>
      <c r="CC16" s="36">
        <f t="shared" si="11"/>
        <v>0.58333333333333304</v>
      </c>
      <c r="CD16" s="36">
        <f t="shared" si="11"/>
        <v>0.60416666666666696</v>
      </c>
      <c r="CE16" s="36">
        <f t="shared" si="11"/>
        <v>0.625</v>
      </c>
      <c r="CF16" s="36">
        <f t="shared" si="11"/>
        <v>0.64583333333333304</v>
      </c>
      <c r="CG16" s="36">
        <f t="shared" si="11"/>
        <v>0.66666666666666696</v>
      </c>
      <c r="CH16" s="36">
        <f t="shared" si="11"/>
        <v>0.6875</v>
      </c>
      <c r="CI16" s="36">
        <f t="shared" si="11"/>
        <v>0.70833333333333304</v>
      </c>
      <c r="CJ16" s="36">
        <f t="shared" si="11"/>
        <v>0.72916666666666696</v>
      </c>
      <c r="CK16" s="36">
        <f t="shared" si="11"/>
        <v>0.75</v>
      </c>
      <c r="CL16" s="36">
        <f t="shared" si="11"/>
        <v>0.77083333333333304</v>
      </c>
      <c r="CM16" s="36">
        <f t="shared" si="1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5"/>
        <v>-</v>
      </c>
      <c r="J17" s="14" t="str">
        <f t="shared" si="5"/>
        <v>-</v>
      </c>
      <c r="K17" s="34" t="str">
        <f t="shared" si="5"/>
        <v>-</v>
      </c>
      <c r="L17" s="14" t="str">
        <f t="shared" si="5"/>
        <v>-</v>
      </c>
      <c r="M17" s="34" t="str">
        <f t="shared" si="5"/>
        <v>-</v>
      </c>
      <c r="N17" s="14" t="str">
        <f>AO17</f>
        <v>-</v>
      </c>
      <c r="O17" s="34" t="str">
        <f t="shared" si="5"/>
        <v>-</v>
      </c>
      <c r="P17" s="14" t="str">
        <f t="shared" si="5"/>
        <v>-</v>
      </c>
      <c r="Q17" s="34" t="str">
        <f t="shared" si="5"/>
        <v>-</v>
      </c>
      <c r="R17" s="14" t="str">
        <f t="shared" si="5"/>
        <v>-</v>
      </c>
      <c r="S17" s="34" t="str">
        <f t="shared" si="5"/>
        <v>-</v>
      </c>
      <c r="T17" s="14" t="str">
        <f t="shared" si="5"/>
        <v>-</v>
      </c>
      <c r="U17" s="34" t="str">
        <f t="shared" si="5"/>
        <v>-</v>
      </c>
      <c r="V17" s="14" t="str">
        <f t="shared" si="5"/>
        <v>-</v>
      </c>
      <c r="W17" s="34" t="str">
        <f t="shared" si="5"/>
        <v>-</v>
      </c>
      <c r="X17" s="14" t="str">
        <f t="shared" si="5"/>
        <v>-</v>
      </c>
      <c r="Y17" s="34" t="str">
        <f t="shared" si="6"/>
        <v>-</v>
      </c>
      <c r="Z17" s="14" t="str">
        <f t="shared" si="6"/>
        <v>-</v>
      </c>
      <c r="AA17" s="34" t="str">
        <f t="shared" si="6"/>
        <v>-</v>
      </c>
      <c r="AB17" s="14" t="str">
        <f t="shared" si="6"/>
        <v>-</v>
      </c>
      <c r="AC17" s="34" t="str">
        <f t="shared" si="6"/>
        <v>-</v>
      </c>
      <c r="AD17" s="14" t="str">
        <f t="shared" si="6"/>
        <v>-</v>
      </c>
      <c r="AE17" s="34" t="str">
        <f t="shared" si="6"/>
        <v>-</v>
      </c>
      <c r="AF17" s="14" t="str">
        <f t="shared" si="6"/>
        <v>-</v>
      </c>
      <c r="AG17" s="16" t="str">
        <f t="shared" si="6"/>
        <v>-</v>
      </c>
      <c r="AH17" s="35">
        <f t="shared" si="7"/>
        <v>0</v>
      </c>
      <c r="AJ17" s="10" t="str">
        <f t="shared" si="8"/>
        <v>-</v>
      </c>
      <c r="AK17" s="10" t="str">
        <f t="shared" si="9"/>
        <v>-</v>
      </c>
      <c r="AL17" s="10" t="str">
        <f t="shared" si="9"/>
        <v>-</v>
      </c>
      <c r="AM17" s="10" t="str">
        <f t="shared" si="9"/>
        <v>-</v>
      </c>
      <c r="AN17" s="10" t="str">
        <f t="shared" si="9"/>
        <v>-</v>
      </c>
      <c r="AO17" s="10" t="str">
        <f t="shared" si="9"/>
        <v>-</v>
      </c>
      <c r="AP17" s="10" t="str">
        <f t="shared" si="9"/>
        <v>-</v>
      </c>
      <c r="AQ17" s="10" t="str">
        <f t="shared" si="9"/>
        <v>-</v>
      </c>
      <c r="AR17" s="10" t="str">
        <f t="shared" si="9"/>
        <v>-</v>
      </c>
      <c r="AS17" s="10" t="str">
        <f t="shared" si="9"/>
        <v>-</v>
      </c>
      <c r="AT17" s="10" t="str">
        <f t="shared" si="9"/>
        <v>-</v>
      </c>
      <c r="AU17" s="10" t="str">
        <f t="shared" si="9"/>
        <v>-</v>
      </c>
      <c r="AV17" s="10" t="str">
        <f t="shared" si="9"/>
        <v>-</v>
      </c>
      <c r="AW17" s="10" t="str">
        <f t="shared" si="9"/>
        <v>-</v>
      </c>
      <c r="AX17" s="10" t="str">
        <f t="shared" si="9"/>
        <v>-</v>
      </c>
      <c r="AY17" s="10" t="str">
        <f t="shared" si="9"/>
        <v>-</v>
      </c>
      <c r="AZ17" s="10" t="str">
        <f t="shared" si="9"/>
        <v>-</v>
      </c>
      <c r="BA17" s="10" t="str">
        <f t="shared" si="9"/>
        <v>-</v>
      </c>
      <c r="BB17" s="10" t="str">
        <f t="shared" si="9"/>
        <v>-</v>
      </c>
      <c r="BC17" s="10" t="str">
        <f t="shared" si="9"/>
        <v>-</v>
      </c>
      <c r="BD17" s="10" t="str">
        <f t="shared" si="9"/>
        <v>-</v>
      </c>
      <c r="BE17" s="10" t="str">
        <f t="shared" si="9"/>
        <v>-</v>
      </c>
      <c r="BF17" s="10" t="str">
        <f t="shared" si="9"/>
        <v>-</v>
      </c>
      <c r="BG17" s="10" t="str">
        <f t="shared" si="9"/>
        <v>-</v>
      </c>
      <c r="BH17" s="10" t="str">
        <f t="shared" si="9"/>
        <v>-</v>
      </c>
      <c r="BI17" s="8"/>
      <c r="BJ17" s="36">
        <f t="shared" ref="BJ17:BJ33" si="12">E17</f>
        <v>0</v>
      </c>
      <c r="BK17" s="36">
        <f t="shared" si="10"/>
        <v>0</v>
      </c>
      <c r="BL17" s="36">
        <f t="shared" si="10"/>
        <v>0</v>
      </c>
      <c r="BM17" s="36">
        <f t="shared" si="10"/>
        <v>0</v>
      </c>
      <c r="BN17" s="36"/>
      <c r="BO17" s="36">
        <f t="shared" si="11"/>
        <v>0.29166666666666669</v>
      </c>
      <c r="BP17" s="36">
        <f t="shared" si="11"/>
        <v>0.3125</v>
      </c>
      <c r="BQ17" s="36">
        <f t="shared" si="11"/>
        <v>0.33333333333333298</v>
      </c>
      <c r="BR17" s="36">
        <f t="shared" si="11"/>
        <v>0.35416666666666702</v>
      </c>
      <c r="BS17" s="36">
        <f t="shared" si="11"/>
        <v>0.375</v>
      </c>
      <c r="BT17" s="36">
        <f t="shared" si="11"/>
        <v>0.39583333333333398</v>
      </c>
      <c r="BU17" s="36">
        <f t="shared" si="11"/>
        <v>0.41666666666666702</v>
      </c>
      <c r="BV17" s="36">
        <f t="shared" si="11"/>
        <v>0.4375</v>
      </c>
      <c r="BW17" s="36">
        <f t="shared" si="11"/>
        <v>0.45833333333333398</v>
      </c>
      <c r="BX17" s="36">
        <f t="shared" si="11"/>
        <v>0.47916666666666702</v>
      </c>
      <c r="BY17" s="36">
        <f t="shared" si="11"/>
        <v>0.5</v>
      </c>
      <c r="BZ17" s="36">
        <f t="shared" si="11"/>
        <v>0.52083333333333304</v>
      </c>
      <c r="CA17" s="36">
        <f t="shared" si="11"/>
        <v>0.54166666666666696</v>
      </c>
      <c r="CB17" s="36">
        <f t="shared" si="11"/>
        <v>0.5625</v>
      </c>
      <c r="CC17" s="36">
        <f t="shared" si="11"/>
        <v>0.58333333333333304</v>
      </c>
      <c r="CD17" s="36">
        <f t="shared" si="11"/>
        <v>0.60416666666666696</v>
      </c>
      <c r="CE17" s="36">
        <f t="shared" si="11"/>
        <v>0.625</v>
      </c>
      <c r="CF17" s="36">
        <f t="shared" si="11"/>
        <v>0.64583333333333304</v>
      </c>
      <c r="CG17" s="36">
        <f t="shared" si="11"/>
        <v>0.66666666666666696</v>
      </c>
      <c r="CH17" s="36">
        <f t="shared" si="11"/>
        <v>0.6875</v>
      </c>
      <c r="CI17" s="36">
        <f t="shared" si="11"/>
        <v>0.70833333333333304</v>
      </c>
      <c r="CJ17" s="36">
        <f t="shared" si="11"/>
        <v>0.72916666666666696</v>
      </c>
      <c r="CK17" s="36">
        <f t="shared" si="11"/>
        <v>0.75</v>
      </c>
      <c r="CL17" s="36">
        <f t="shared" si="11"/>
        <v>0.77083333333333304</v>
      </c>
      <c r="CM17" s="36">
        <f t="shared" si="11"/>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5"/>
        <v>-</v>
      </c>
      <c r="J18" s="14" t="str">
        <f t="shared" si="5"/>
        <v>-</v>
      </c>
      <c r="K18" s="34" t="str">
        <f t="shared" si="5"/>
        <v>-</v>
      </c>
      <c r="L18" s="14" t="str">
        <f t="shared" si="5"/>
        <v>-</v>
      </c>
      <c r="M18" s="34" t="str">
        <f t="shared" si="5"/>
        <v>-</v>
      </c>
      <c r="N18" s="14" t="str">
        <f t="shared" si="5"/>
        <v>-</v>
      </c>
      <c r="O18" s="34" t="str">
        <f t="shared" si="5"/>
        <v>-</v>
      </c>
      <c r="P18" s="14" t="str">
        <f t="shared" si="5"/>
        <v>-</v>
      </c>
      <c r="Q18" s="34" t="str">
        <f t="shared" si="5"/>
        <v>-</v>
      </c>
      <c r="R18" s="14" t="str">
        <f t="shared" si="5"/>
        <v>-</v>
      </c>
      <c r="S18" s="34" t="str">
        <f t="shared" si="5"/>
        <v>-</v>
      </c>
      <c r="T18" s="14" t="str">
        <f t="shared" si="5"/>
        <v>-</v>
      </c>
      <c r="U18" s="34" t="str">
        <f t="shared" si="5"/>
        <v>-</v>
      </c>
      <c r="V18" s="14" t="str">
        <f t="shared" si="5"/>
        <v>-</v>
      </c>
      <c r="W18" s="34" t="str">
        <f t="shared" si="5"/>
        <v>-</v>
      </c>
      <c r="X18" s="14" t="str">
        <f t="shared" si="5"/>
        <v>-</v>
      </c>
      <c r="Y18" s="34" t="str">
        <f t="shared" si="6"/>
        <v>-</v>
      </c>
      <c r="Z18" s="14" t="str">
        <f t="shared" si="6"/>
        <v>-</v>
      </c>
      <c r="AA18" s="34" t="str">
        <f t="shared" si="6"/>
        <v>-</v>
      </c>
      <c r="AB18" s="14" t="str">
        <f t="shared" si="6"/>
        <v>-</v>
      </c>
      <c r="AC18" s="34" t="str">
        <f t="shared" si="6"/>
        <v>-</v>
      </c>
      <c r="AD18" s="14" t="str">
        <f t="shared" si="6"/>
        <v>-</v>
      </c>
      <c r="AE18" s="34" t="str">
        <f t="shared" si="6"/>
        <v>-</v>
      </c>
      <c r="AF18" s="14" t="str">
        <f t="shared" si="6"/>
        <v>-</v>
      </c>
      <c r="AG18" s="16" t="str">
        <f t="shared" si="6"/>
        <v>-</v>
      </c>
      <c r="AH18" s="35">
        <f t="shared" si="7"/>
        <v>0</v>
      </c>
      <c r="AJ18" s="10" t="str">
        <f t="shared" si="8"/>
        <v>-</v>
      </c>
      <c r="AK18" s="10" t="str">
        <f t="shared" si="9"/>
        <v>-</v>
      </c>
      <c r="AL18" s="10" t="str">
        <f t="shared" si="9"/>
        <v>-</v>
      </c>
      <c r="AM18" s="10" t="str">
        <f t="shared" si="9"/>
        <v>-</v>
      </c>
      <c r="AN18" s="10" t="str">
        <f t="shared" si="9"/>
        <v>-</v>
      </c>
      <c r="AO18" s="10" t="str">
        <f t="shared" si="9"/>
        <v>-</v>
      </c>
      <c r="AP18" s="10" t="str">
        <f t="shared" si="9"/>
        <v>-</v>
      </c>
      <c r="AQ18" s="10" t="str">
        <f t="shared" si="9"/>
        <v>-</v>
      </c>
      <c r="AR18" s="10" t="str">
        <f t="shared" si="9"/>
        <v>-</v>
      </c>
      <c r="AS18" s="10" t="str">
        <f t="shared" si="9"/>
        <v>-</v>
      </c>
      <c r="AT18" s="10" t="str">
        <f t="shared" si="9"/>
        <v>-</v>
      </c>
      <c r="AU18" s="10" t="str">
        <f t="shared" si="9"/>
        <v>-</v>
      </c>
      <c r="AV18" s="10" t="str">
        <f t="shared" si="9"/>
        <v>-</v>
      </c>
      <c r="AW18" s="10" t="str">
        <f t="shared" si="9"/>
        <v>-</v>
      </c>
      <c r="AX18" s="10" t="str">
        <f t="shared" si="9"/>
        <v>-</v>
      </c>
      <c r="AY18" s="10" t="str">
        <f t="shared" si="9"/>
        <v>-</v>
      </c>
      <c r="AZ18" s="10" t="str">
        <f t="shared" si="9"/>
        <v>-</v>
      </c>
      <c r="BA18" s="10" t="str">
        <f t="shared" si="9"/>
        <v>-</v>
      </c>
      <c r="BB18" s="10" t="str">
        <f t="shared" si="9"/>
        <v>-</v>
      </c>
      <c r="BC18" s="10" t="str">
        <f t="shared" si="9"/>
        <v>-</v>
      </c>
      <c r="BD18" s="10" t="str">
        <f t="shared" si="9"/>
        <v>-</v>
      </c>
      <c r="BE18" s="10" t="str">
        <f t="shared" si="9"/>
        <v>-</v>
      </c>
      <c r="BF18" s="10" t="str">
        <f t="shared" si="9"/>
        <v>-</v>
      </c>
      <c r="BG18" s="10" t="str">
        <f t="shared" si="9"/>
        <v>-</v>
      </c>
      <c r="BH18" s="10" t="str">
        <f t="shared" si="9"/>
        <v>-</v>
      </c>
      <c r="BI18" s="8"/>
      <c r="BJ18" s="36">
        <f t="shared" si="12"/>
        <v>0</v>
      </c>
      <c r="BK18" s="36">
        <f t="shared" si="10"/>
        <v>0</v>
      </c>
      <c r="BL18" s="36">
        <f t="shared" si="10"/>
        <v>0</v>
      </c>
      <c r="BM18" s="36">
        <f t="shared" si="10"/>
        <v>0</v>
      </c>
      <c r="BN18" s="36"/>
      <c r="BO18" s="36">
        <f t="shared" si="11"/>
        <v>0.29166666666666669</v>
      </c>
      <c r="BP18" s="36">
        <f t="shared" si="11"/>
        <v>0.3125</v>
      </c>
      <c r="BQ18" s="36">
        <f t="shared" si="11"/>
        <v>0.33333333333333298</v>
      </c>
      <c r="BR18" s="36">
        <f t="shared" si="11"/>
        <v>0.35416666666666702</v>
      </c>
      <c r="BS18" s="36">
        <f t="shared" si="11"/>
        <v>0.375</v>
      </c>
      <c r="BT18" s="36">
        <f t="shared" si="11"/>
        <v>0.39583333333333398</v>
      </c>
      <c r="BU18" s="36">
        <f t="shared" si="11"/>
        <v>0.41666666666666702</v>
      </c>
      <c r="BV18" s="36">
        <f t="shared" si="11"/>
        <v>0.4375</v>
      </c>
      <c r="BW18" s="36">
        <f t="shared" si="11"/>
        <v>0.45833333333333398</v>
      </c>
      <c r="BX18" s="36">
        <f t="shared" si="11"/>
        <v>0.47916666666666702</v>
      </c>
      <c r="BY18" s="36">
        <f t="shared" si="11"/>
        <v>0.5</v>
      </c>
      <c r="BZ18" s="36">
        <f t="shared" si="11"/>
        <v>0.52083333333333304</v>
      </c>
      <c r="CA18" s="36">
        <f t="shared" si="11"/>
        <v>0.54166666666666696</v>
      </c>
      <c r="CB18" s="36">
        <f t="shared" si="11"/>
        <v>0.5625</v>
      </c>
      <c r="CC18" s="36">
        <f t="shared" si="11"/>
        <v>0.58333333333333304</v>
      </c>
      <c r="CD18" s="36">
        <f t="shared" si="11"/>
        <v>0.60416666666666696</v>
      </c>
      <c r="CE18" s="36">
        <f t="shared" si="11"/>
        <v>0.625</v>
      </c>
      <c r="CF18" s="36">
        <f t="shared" si="11"/>
        <v>0.64583333333333304</v>
      </c>
      <c r="CG18" s="36">
        <f t="shared" si="11"/>
        <v>0.66666666666666696</v>
      </c>
      <c r="CH18" s="36">
        <f t="shared" si="11"/>
        <v>0.6875</v>
      </c>
      <c r="CI18" s="36">
        <f t="shared" si="11"/>
        <v>0.70833333333333304</v>
      </c>
      <c r="CJ18" s="36">
        <f t="shared" si="11"/>
        <v>0.72916666666666696</v>
      </c>
      <c r="CK18" s="36">
        <f t="shared" si="11"/>
        <v>0.75</v>
      </c>
      <c r="CL18" s="36">
        <f t="shared" si="11"/>
        <v>0.77083333333333304</v>
      </c>
      <c r="CM18" s="36">
        <f t="shared" si="11"/>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5"/>
        <v>-</v>
      </c>
      <c r="J19" s="14" t="str">
        <f t="shared" si="5"/>
        <v>-</v>
      </c>
      <c r="K19" s="34" t="str">
        <f t="shared" si="5"/>
        <v>-</v>
      </c>
      <c r="L19" s="14" t="str">
        <f t="shared" si="5"/>
        <v>-</v>
      </c>
      <c r="M19" s="34" t="str">
        <f t="shared" si="5"/>
        <v>-</v>
      </c>
      <c r="N19" s="14" t="str">
        <f t="shared" si="5"/>
        <v>-</v>
      </c>
      <c r="O19" s="34" t="str">
        <f t="shared" si="5"/>
        <v>-</v>
      </c>
      <c r="P19" s="14" t="str">
        <f t="shared" si="5"/>
        <v>-</v>
      </c>
      <c r="Q19" s="34" t="str">
        <f t="shared" si="5"/>
        <v>-</v>
      </c>
      <c r="R19" s="14" t="str">
        <f t="shared" si="5"/>
        <v>-</v>
      </c>
      <c r="S19" s="34" t="str">
        <f t="shared" si="5"/>
        <v>-</v>
      </c>
      <c r="T19" s="14" t="str">
        <f t="shared" si="5"/>
        <v>-</v>
      </c>
      <c r="U19" s="34" t="str">
        <f t="shared" si="5"/>
        <v>-</v>
      </c>
      <c r="V19" s="14" t="str">
        <f t="shared" si="5"/>
        <v>-</v>
      </c>
      <c r="W19" s="34" t="str">
        <f t="shared" si="5"/>
        <v>-</v>
      </c>
      <c r="X19" s="14" t="str">
        <f t="shared" si="5"/>
        <v>-</v>
      </c>
      <c r="Y19" s="34" t="str">
        <f t="shared" si="6"/>
        <v>-</v>
      </c>
      <c r="Z19" s="14" t="str">
        <f t="shared" si="6"/>
        <v>-</v>
      </c>
      <c r="AA19" s="34" t="str">
        <f t="shared" si="6"/>
        <v>-</v>
      </c>
      <c r="AB19" s="14" t="str">
        <f t="shared" si="6"/>
        <v>-</v>
      </c>
      <c r="AC19" s="34" t="str">
        <f t="shared" si="6"/>
        <v>-</v>
      </c>
      <c r="AD19" s="14" t="str">
        <f t="shared" si="6"/>
        <v>-</v>
      </c>
      <c r="AE19" s="34" t="str">
        <f t="shared" si="6"/>
        <v>-</v>
      </c>
      <c r="AF19" s="14" t="str">
        <f t="shared" si="6"/>
        <v>-</v>
      </c>
      <c r="AG19" s="16" t="str">
        <f t="shared" si="6"/>
        <v>-</v>
      </c>
      <c r="AH19" s="35">
        <f t="shared" si="7"/>
        <v>0</v>
      </c>
      <c r="AJ19" s="10" t="str">
        <f t="shared" si="8"/>
        <v>-</v>
      </c>
      <c r="AK19" s="10" t="str">
        <f t="shared" si="9"/>
        <v>-</v>
      </c>
      <c r="AL19" s="10" t="str">
        <f t="shared" si="9"/>
        <v>-</v>
      </c>
      <c r="AM19" s="10" t="str">
        <f t="shared" si="9"/>
        <v>-</v>
      </c>
      <c r="AN19" s="10" t="str">
        <f t="shared" si="9"/>
        <v>-</v>
      </c>
      <c r="AO19" s="10" t="str">
        <f t="shared" si="9"/>
        <v>-</v>
      </c>
      <c r="AP19" s="10" t="str">
        <f t="shared" si="9"/>
        <v>-</v>
      </c>
      <c r="AQ19" s="10" t="str">
        <f t="shared" si="9"/>
        <v>-</v>
      </c>
      <c r="AR19" s="10" t="str">
        <f t="shared" si="9"/>
        <v>-</v>
      </c>
      <c r="AS19" s="10" t="str">
        <f t="shared" si="9"/>
        <v>-</v>
      </c>
      <c r="AT19" s="10" t="str">
        <f t="shared" si="9"/>
        <v>-</v>
      </c>
      <c r="AU19" s="10" t="str">
        <f t="shared" si="9"/>
        <v>-</v>
      </c>
      <c r="AV19" s="10" t="str">
        <f t="shared" si="9"/>
        <v>-</v>
      </c>
      <c r="AW19" s="10" t="str">
        <f t="shared" si="9"/>
        <v>-</v>
      </c>
      <c r="AX19" s="10" t="str">
        <f t="shared" si="9"/>
        <v>-</v>
      </c>
      <c r="AY19" s="10" t="str">
        <f t="shared" si="9"/>
        <v>-</v>
      </c>
      <c r="AZ19" s="10" t="str">
        <f t="shared" si="9"/>
        <v>-</v>
      </c>
      <c r="BA19" s="10" t="str">
        <f t="shared" si="9"/>
        <v>-</v>
      </c>
      <c r="BB19" s="10" t="str">
        <f t="shared" si="9"/>
        <v>-</v>
      </c>
      <c r="BC19" s="10" t="str">
        <f t="shared" si="9"/>
        <v>-</v>
      </c>
      <c r="BD19" s="10" t="str">
        <f t="shared" si="9"/>
        <v>-</v>
      </c>
      <c r="BE19" s="10" t="str">
        <f t="shared" si="9"/>
        <v>-</v>
      </c>
      <c r="BF19" s="10" t="str">
        <f t="shared" si="9"/>
        <v>-</v>
      </c>
      <c r="BG19" s="10" t="str">
        <f t="shared" si="9"/>
        <v>-</v>
      </c>
      <c r="BH19" s="10" t="str">
        <f t="shared" si="9"/>
        <v>-</v>
      </c>
      <c r="BI19" s="8"/>
      <c r="BJ19" s="36">
        <f t="shared" si="12"/>
        <v>0</v>
      </c>
      <c r="BK19" s="36">
        <f t="shared" si="10"/>
        <v>0</v>
      </c>
      <c r="BL19" s="36">
        <f t="shared" si="10"/>
        <v>0</v>
      </c>
      <c r="BM19" s="36">
        <f t="shared" si="10"/>
        <v>0</v>
      </c>
      <c r="BN19" s="36"/>
      <c r="BO19" s="36">
        <f t="shared" si="11"/>
        <v>0.29166666666666669</v>
      </c>
      <c r="BP19" s="36">
        <f t="shared" si="11"/>
        <v>0.3125</v>
      </c>
      <c r="BQ19" s="36">
        <f t="shared" si="11"/>
        <v>0.33333333333333298</v>
      </c>
      <c r="BR19" s="36">
        <f t="shared" si="11"/>
        <v>0.35416666666666702</v>
      </c>
      <c r="BS19" s="36">
        <f t="shared" si="11"/>
        <v>0.375</v>
      </c>
      <c r="BT19" s="36">
        <f t="shared" si="11"/>
        <v>0.39583333333333398</v>
      </c>
      <c r="BU19" s="36">
        <f t="shared" si="11"/>
        <v>0.41666666666666702</v>
      </c>
      <c r="BV19" s="36">
        <f t="shared" si="11"/>
        <v>0.4375</v>
      </c>
      <c r="BW19" s="36">
        <f t="shared" si="11"/>
        <v>0.45833333333333398</v>
      </c>
      <c r="BX19" s="36">
        <f t="shared" si="11"/>
        <v>0.47916666666666702</v>
      </c>
      <c r="BY19" s="36">
        <f t="shared" si="11"/>
        <v>0.5</v>
      </c>
      <c r="BZ19" s="36">
        <f t="shared" si="11"/>
        <v>0.52083333333333304</v>
      </c>
      <c r="CA19" s="36">
        <f t="shared" si="11"/>
        <v>0.54166666666666696</v>
      </c>
      <c r="CB19" s="36">
        <f t="shared" si="11"/>
        <v>0.5625</v>
      </c>
      <c r="CC19" s="36">
        <f t="shared" si="11"/>
        <v>0.58333333333333304</v>
      </c>
      <c r="CD19" s="36">
        <f t="shared" si="11"/>
        <v>0.60416666666666696</v>
      </c>
      <c r="CE19" s="36">
        <f t="shared" si="11"/>
        <v>0.625</v>
      </c>
      <c r="CF19" s="36">
        <f t="shared" si="11"/>
        <v>0.64583333333333304</v>
      </c>
      <c r="CG19" s="36">
        <f t="shared" si="11"/>
        <v>0.66666666666666696</v>
      </c>
      <c r="CH19" s="36">
        <f t="shared" si="11"/>
        <v>0.6875</v>
      </c>
      <c r="CI19" s="36">
        <f t="shared" si="11"/>
        <v>0.70833333333333304</v>
      </c>
      <c r="CJ19" s="36">
        <f t="shared" si="11"/>
        <v>0.72916666666666696</v>
      </c>
      <c r="CK19" s="36">
        <f t="shared" si="11"/>
        <v>0.75</v>
      </c>
      <c r="CL19" s="36">
        <f t="shared" si="11"/>
        <v>0.77083333333333304</v>
      </c>
      <c r="CM19" s="36">
        <f t="shared" si="11"/>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5"/>
        <v>-</v>
      </c>
      <c r="J20" s="14" t="str">
        <f t="shared" si="5"/>
        <v>-</v>
      </c>
      <c r="K20" s="34" t="str">
        <f t="shared" si="5"/>
        <v>-</v>
      </c>
      <c r="L20" s="14" t="str">
        <f t="shared" si="5"/>
        <v>-</v>
      </c>
      <c r="M20" s="34" t="str">
        <f t="shared" si="5"/>
        <v>-</v>
      </c>
      <c r="N20" s="14" t="str">
        <f t="shared" si="5"/>
        <v>-</v>
      </c>
      <c r="O20" s="34" t="str">
        <f t="shared" si="5"/>
        <v>-</v>
      </c>
      <c r="P20" s="14" t="str">
        <f t="shared" si="5"/>
        <v>-</v>
      </c>
      <c r="Q20" s="34" t="str">
        <f t="shared" si="5"/>
        <v>-</v>
      </c>
      <c r="R20" s="14" t="str">
        <f t="shared" si="5"/>
        <v>-</v>
      </c>
      <c r="S20" s="34" t="str">
        <f t="shared" si="5"/>
        <v>-</v>
      </c>
      <c r="T20" s="14" t="str">
        <f t="shared" si="5"/>
        <v>-</v>
      </c>
      <c r="U20" s="34" t="str">
        <f t="shared" si="5"/>
        <v>-</v>
      </c>
      <c r="V20" s="14" t="str">
        <f t="shared" si="5"/>
        <v>-</v>
      </c>
      <c r="W20" s="34" t="str">
        <f t="shared" si="5"/>
        <v>-</v>
      </c>
      <c r="X20" s="14" t="str">
        <f t="shared" si="5"/>
        <v>-</v>
      </c>
      <c r="Y20" s="34" t="str">
        <f t="shared" si="6"/>
        <v>-</v>
      </c>
      <c r="Z20" s="14" t="str">
        <f t="shared" si="6"/>
        <v>-</v>
      </c>
      <c r="AA20" s="34" t="str">
        <f t="shared" si="6"/>
        <v>-</v>
      </c>
      <c r="AB20" s="14" t="str">
        <f t="shared" si="6"/>
        <v>-</v>
      </c>
      <c r="AC20" s="34" t="str">
        <f t="shared" si="6"/>
        <v>-</v>
      </c>
      <c r="AD20" s="14" t="str">
        <f t="shared" si="6"/>
        <v>-</v>
      </c>
      <c r="AE20" s="34" t="str">
        <f t="shared" si="6"/>
        <v>-</v>
      </c>
      <c r="AF20" s="14" t="str">
        <f t="shared" si="6"/>
        <v>-</v>
      </c>
      <c r="AG20" s="16" t="str">
        <f t="shared" si="6"/>
        <v>-</v>
      </c>
      <c r="AH20" s="35">
        <f t="shared" si="7"/>
        <v>0</v>
      </c>
      <c r="AJ20" s="10" t="str">
        <f t="shared" si="8"/>
        <v>-</v>
      </c>
      <c r="AK20" s="10" t="str">
        <f t="shared" si="9"/>
        <v>-</v>
      </c>
      <c r="AL20" s="10" t="str">
        <f t="shared" si="9"/>
        <v>-</v>
      </c>
      <c r="AM20" s="10" t="str">
        <f t="shared" si="9"/>
        <v>-</v>
      </c>
      <c r="AN20" s="10" t="str">
        <f t="shared" si="9"/>
        <v>-</v>
      </c>
      <c r="AO20" s="10" t="str">
        <f t="shared" si="9"/>
        <v>-</v>
      </c>
      <c r="AP20" s="10" t="str">
        <f t="shared" si="9"/>
        <v>-</v>
      </c>
      <c r="AQ20" s="10" t="str">
        <f t="shared" si="9"/>
        <v>-</v>
      </c>
      <c r="AR20" s="10" t="str">
        <f t="shared" si="9"/>
        <v>-</v>
      </c>
      <c r="AS20" s="10" t="str">
        <f t="shared" si="9"/>
        <v>-</v>
      </c>
      <c r="AT20" s="10" t="str">
        <f t="shared" si="9"/>
        <v>-</v>
      </c>
      <c r="AU20" s="10" t="str">
        <f t="shared" si="9"/>
        <v>-</v>
      </c>
      <c r="AV20" s="10" t="str">
        <f t="shared" si="9"/>
        <v>-</v>
      </c>
      <c r="AW20" s="10" t="str">
        <f t="shared" si="9"/>
        <v>-</v>
      </c>
      <c r="AX20" s="10" t="str">
        <f t="shared" si="9"/>
        <v>-</v>
      </c>
      <c r="AY20" s="10" t="str">
        <f t="shared" si="9"/>
        <v>-</v>
      </c>
      <c r="AZ20" s="10" t="str">
        <f t="shared" si="9"/>
        <v>-</v>
      </c>
      <c r="BA20" s="10" t="str">
        <f t="shared" si="9"/>
        <v>-</v>
      </c>
      <c r="BB20" s="10" t="str">
        <f t="shared" si="9"/>
        <v>-</v>
      </c>
      <c r="BC20" s="10" t="str">
        <f t="shared" si="9"/>
        <v>-</v>
      </c>
      <c r="BD20" s="10" t="str">
        <f t="shared" si="9"/>
        <v>-</v>
      </c>
      <c r="BE20" s="10" t="str">
        <f t="shared" si="9"/>
        <v>-</v>
      </c>
      <c r="BF20" s="10" t="str">
        <f t="shared" si="9"/>
        <v>-</v>
      </c>
      <c r="BG20" s="10" t="str">
        <f t="shared" si="9"/>
        <v>-</v>
      </c>
      <c r="BH20" s="10" t="str">
        <f t="shared" si="9"/>
        <v>-</v>
      </c>
      <c r="BI20" s="8"/>
      <c r="BJ20" s="36">
        <f t="shared" si="12"/>
        <v>0</v>
      </c>
      <c r="BK20" s="36">
        <f t="shared" si="10"/>
        <v>0</v>
      </c>
      <c r="BL20" s="36">
        <f t="shared" si="10"/>
        <v>0</v>
      </c>
      <c r="BM20" s="36">
        <f t="shared" si="10"/>
        <v>0</v>
      </c>
      <c r="BN20" s="36"/>
      <c r="BO20" s="36">
        <f t="shared" si="11"/>
        <v>0.29166666666666669</v>
      </c>
      <c r="BP20" s="36">
        <f t="shared" si="11"/>
        <v>0.3125</v>
      </c>
      <c r="BQ20" s="36">
        <f t="shared" si="11"/>
        <v>0.33333333333333298</v>
      </c>
      <c r="BR20" s="36">
        <f t="shared" si="11"/>
        <v>0.35416666666666702</v>
      </c>
      <c r="BS20" s="36">
        <f t="shared" si="11"/>
        <v>0.375</v>
      </c>
      <c r="BT20" s="36">
        <f t="shared" si="11"/>
        <v>0.39583333333333398</v>
      </c>
      <c r="BU20" s="36">
        <f t="shared" si="11"/>
        <v>0.41666666666666702</v>
      </c>
      <c r="BV20" s="36">
        <f t="shared" si="11"/>
        <v>0.4375</v>
      </c>
      <c r="BW20" s="36">
        <f t="shared" si="11"/>
        <v>0.45833333333333398</v>
      </c>
      <c r="BX20" s="36">
        <f t="shared" si="11"/>
        <v>0.47916666666666702</v>
      </c>
      <c r="BY20" s="36">
        <f t="shared" si="11"/>
        <v>0.5</v>
      </c>
      <c r="BZ20" s="36">
        <f t="shared" si="11"/>
        <v>0.52083333333333304</v>
      </c>
      <c r="CA20" s="36">
        <f t="shared" si="11"/>
        <v>0.54166666666666696</v>
      </c>
      <c r="CB20" s="36">
        <f t="shared" si="11"/>
        <v>0.5625</v>
      </c>
      <c r="CC20" s="36">
        <f t="shared" si="11"/>
        <v>0.58333333333333304</v>
      </c>
      <c r="CD20" s="36">
        <f t="shared" si="11"/>
        <v>0.60416666666666696</v>
      </c>
      <c r="CE20" s="36">
        <f t="shared" si="11"/>
        <v>0.625</v>
      </c>
      <c r="CF20" s="36">
        <f t="shared" si="11"/>
        <v>0.64583333333333304</v>
      </c>
      <c r="CG20" s="36">
        <f t="shared" si="11"/>
        <v>0.66666666666666696</v>
      </c>
      <c r="CH20" s="36">
        <f t="shared" si="11"/>
        <v>0.6875</v>
      </c>
      <c r="CI20" s="36">
        <f t="shared" si="11"/>
        <v>0.70833333333333304</v>
      </c>
      <c r="CJ20" s="36">
        <f t="shared" si="11"/>
        <v>0.72916666666666696</v>
      </c>
      <c r="CK20" s="36">
        <f t="shared" si="11"/>
        <v>0.75</v>
      </c>
      <c r="CL20" s="36">
        <f t="shared" si="11"/>
        <v>0.77083333333333304</v>
      </c>
      <c r="CM20" s="36">
        <f t="shared" si="11"/>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5"/>
        <v>-</v>
      </c>
      <c r="J21" s="14" t="str">
        <f t="shared" si="5"/>
        <v>-</v>
      </c>
      <c r="K21" s="34" t="str">
        <f t="shared" si="5"/>
        <v>-</v>
      </c>
      <c r="L21" s="14" t="str">
        <f t="shared" si="5"/>
        <v>-</v>
      </c>
      <c r="M21" s="34" t="str">
        <f t="shared" si="5"/>
        <v>-</v>
      </c>
      <c r="N21" s="14" t="str">
        <f t="shared" si="5"/>
        <v>-</v>
      </c>
      <c r="O21" s="34" t="str">
        <f t="shared" si="5"/>
        <v>-</v>
      </c>
      <c r="P21" s="14" t="str">
        <f t="shared" si="5"/>
        <v>-</v>
      </c>
      <c r="Q21" s="34" t="str">
        <f t="shared" si="5"/>
        <v>-</v>
      </c>
      <c r="R21" s="14" t="str">
        <f t="shared" si="5"/>
        <v>-</v>
      </c>
      <c r="S21" s="34" t="str">
        <f t="shared" si="5"/>
        <v>-</v>
      </c>
      <c r="T21" s="14" t="str">
        <f t="shared" si="5"/>
        <v>-</v>
      </c>
      <c r="U21" s="34" t="str">
        <f t="shared" si="5"/>
        <v>-</v>
      </c>
      <c r="V21" s="14" t="str">
        <f t="shared" si="5"/>
        <v>-</v>
      </c>
      <c r="W21" s="34" t="str">
        <f t="shared" si="5"/>
        <v>-</v>
      </c>
      <c r="X21" s="14" t="str">
        <f t="shared" si="5"/>
        <v>-</v>
      </c>
      <c r="Y21" s="34" t="str">
        <f t="shared" si="6"/>
        <v>-</v>
      </c>
      <c r="Z21" s="14" t="str">
        <f t="shared" si="6"/>
        <v>-</v>
      </c>
      <c r="AA21" s="34" t="str">
        <f t="shared" si="6"/>
        <v>-</v>
      </c>
      <c r="AB21" s="14" t="str">
        <f t="shared" si="6"/>
        <v>-</v>
      </c>
      <c r="AC21" s="34" t="str">
        <f t="shared" si="6"/>
        <v>-</v>
      </c>
      <c r="AD21" s="14" t="str">
        <f t="shared" si="6"/>
        <v>-</v>
      </c>
      <c r="AE21" s="34" t="str">
        <f t="shared" si="6"/>
        <v>-</v>
      </c>
      <c r="AF21" s="14" t="str">
        <f t="shared" si="6"/>
        <v>-</v>
      </c>
      <c r="AG21" s="16" t="str">
        <f t="shared" si="6"/>
        <v>-</v>
      </c>
      <c r="AH21" s="35">
        <f t="shared" si="7"/>
        <v>0</v>
      </c>
      <c r="AJ21" s="10" t="str">
        <f t="shared" si="8"/>
        <v>-</v>
      </c>
      <c r="AK21" s="10" t="str">
        <f t="shared" si="9"/>
        <v>-</v>
      </c>
      <c r="AL21" s="10" t="str">
        <f t="shared" si="9"/>
        <v>-</v>
      </c>
      <c r="AM21" s="10" t="str">
        <f t="shared" si="9"/>
        <v>-</v>
      </c>
      <c r="AN21" s="10" t="str">
        <f t="shared" si="9"/>
        <v>-</v>
      </c>
      <c r="AO21" s="10" t="str">
        <f t="shared" si="9"/>
        <v>-</v>
      </c>
      <c r="AP21" s="10" t="str">
        <f t="shared" si="9"/>
        <v>-</v>
      </c>
      <c r="AQ21" s="10" t="str">
        <f t="shared" si="9"/>
        <v>-</v>
      </c>
      <c r="AR21" s="10" t="str">
        <f t="shared" si="9"/>
        <v>-</v>
      </c>
      <c r="AS21" s="10" t="str">
        <f t="shared" si="9"/>
        <v>-</v>
      </c>
      <c r="AT21" s="10" t="str">
        <f t="shared" si="9"/>
        <v>-</v>
      </c>
      <c r="AU21" s="10" t="str">
        <f t="shared" si="9"/>
        <v>-</v>
      </c>
      <c r="AV21" s="10" t="str">
        <f t="shared" si="9"/>
        <v>-</v>
      </c>
      <c r="AW21" s="10" t="str">
        <f t="shared" si="9"/>
        <v>-</v>
      </c>
      <c r="AX21" s="10" t="str">
        <f t="shared" si="9"/>
        <v>-</v>
      </c>
      <c r="AY21" s="10" t="str">
        <f t="shared" si="9"/>
        <v>-</v>
      </c>
      <c r="AZ21" s="10" t="str">
        <f t="shared" si="9"/>
        <v>-</v>
      </c>
      <c r="BA21" s="10" t="str">
        <f t="shared" si="9"/>
        <v>-</v>
      </c>
      <c r="BB21" s="10" t="str">
        <f t="shared" si="9"/>
        <v>-</v>
      </c>
      <c r="BC21" s="10" t="str">
        <f t="shared" si="9"/>
        <v>-</v>
      </c>
      <c r="BD21" s="10" t="str">
        <f t="shared" si="9"/>
        <v>-</v>
      </c>
      <c r="BE21" s="10" t="str">
        <f t="shared" si="9"/>
        <v>-</v>
      </c>
      <c r="BF21" s="10" t="str">
        <f t="shared" si="9"/>
        <v>-</v>
      </c>
      <c r="BG21" s="10" t="str">
        <f t="shared" si="9"/>
        <v>-</v>
      </c>
      <c r="BH21" s="10" t="str">
        <f t="shared" si="9"/>
        <v>-</v>
      </c>
      <c r="BI21" s="8"/>
      <c r="BJ21" s="36">
        <f t="shared" si="12"/>
        <v>0</v>
      </c>
      <c r="BK21" s="36">
        <f t="shared" si="10"/>
        <v>0</v>
      </c>
      <c r="BL21" s="36">
        <f t="shared" si="10"/>
        <v>0</v>
      </c>
      <c r="BM21" s="36">
        <f t="shared" si="10"/>
        <v>0</v>
      </c>
      <c r="BN21" s="36"/>
      <c r="BO21" s="36">
        <f t="shared" si="11"/>
        <v>0.29166666666666669</v>
      </c>
      <c r="BP21" s="36">
        <f t="shared" si="11"/>
        <v>0.3125</v>
      </c>
      <c r="BQ21" s="36">
        <f t="shared" si="11"/>
        <v>0.33333333333333298</v>
      </c>
      <c r="BR21" s="36">
        <f t="shared" si="11"/>
        <v>0.35416666666666702</v>
      </c>
      <c r="BS21" s="36">
        <f t="shared" si="11"/>
        <v>0.375</v>
      </c>
      <c r="BT21" s="36">
        <f t="shared" si="11"/>
        <v>0.39583333333333398</v>
      </c>
      <c r="BU21" s="36">
        <f t="shared" si="11"/>
        <v>0.41666666666666702</v>
      </c>
      <c r="BV21" s="36">
        <f t="shared" si="11"/>
        <v>0.4375</v>
      </c>
      <c r="BW21" s="36">
        <f t="shared" si="11"/>
        <v>0.45833333333333398</v>
      </c>
      <c r="BX21" s="36">
        <f t="shared" si="11"/>
        <v>0.47916666666666702</v>
      </c>
      <c r="BY21" s="36">
        <f t="shared" si="11"/>
        <v>0.5</v>
      </c>
      <c r="BZ21" s="36">
        <f t="shared" si="11"/>
        <v>0.52083333333333304</v>
      </c>
      <c r="CA21" s="36">
        <f t="shared" si="11"/>
        <v>0.54166666666666696</v>
      </c>
      <c r="CB21" s="36">
        <f t="shared" si="11"/>
        <v>0.5625</v>
      </c>
      <c r="CC21" s="36">
        <f t="shared" si="11"/>
        <v>0.58333333333333304</v>
      </c>
      <c r="CD21" s="36">
        <f t="shared" si="11"/>
        <v>0.60416666666666696</v>
      </c>
      <c r="CE21" s="36">
        <f t="shared" si="11"/>
        <v>0.625</v>
      </c>
      <c r="CF21" s="36">
        <f t="shared" si="11"/>
        <v>0.64583333333333304</v>
      </c>
      <c r="CG21" s="36">
        <f t="shared" si="11"/>
        <v>0.66666666666666696</v>
      </c>
      <c r="CH21" s="36">
        <f t="shared" si="11"/>
        <v>0.6875</v>
      </c>
      <c r="CI21" s="36">
        <f t="shared" si="11"/>
        <v>0.70833333333333304</v>
      </c>
      <c r="CJ21" s="36">
        <f t="shared" si="11"/>
        <v>0.72916666666666696</v>
      </c>
      <c r="CK21" s="36">
        <f t="shared" si="11"/>
        <v>0.75</v>
      </c>
      <c r="CL21" s="36">
        <f t="shared" si="11"/>
        <v>0.77083333333333304</v>
      </c>
      <c r="CM21" s="36">
        <f t="shared" si="11"/>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5"/>
        <v>-</v>
      </c>
      <c r="J22" s="14" t="str">
        <f t="shared" si="5"/>
        <v>-</v>
      </c>
      <c r="K22" s="34" t="str">
        <f t="shared" si="5"/>
        <v>-</v>
      </c>
      <c r="L22" s="14" t="str">
        <f t="shared" si="5"/>
        <v>-</v>
      </c>
      <c r="M22" s="34" t="str">
        <f t="shared" si="5"/>
        <v>-</v>
      </c>
      <c r="N22" s="14" t="str">
        <f t="shared" si="5"/>
        <v>-</v>
      </c>
      <c r="O22" s="34" t="str">
        <f t="shared" si="5"/>
        <v>-</v>
      </c>
      <c r="P22" s="14" t="str">
        <f t="shared" si="5"/>
        <v>-</v>
      </c>
      <c r="Q22" s="34" t="str">
        <f t="shared" si="5"/>
        <v>-</v>
      </c>
      <c r="R22" s="14" t="str">
        <f t="shared" si="5"/>
        <v>-</v>
      </c>
      <c r="S22" s="34" t="str">
        <f t="shared" si="5"/>
        <v>-</v>
      </c>
      <c r="T22" s="14" t="str">
        <f t="shared" si="5"/>
        <v>-</v>
      </c>
      <c r="U22" s="34" t="str">
        <f t="shared" si="5"/>
        <v>-</v>
      </c>
      <c r="V22" s="14" t="str">
        <f t="shared" si="5"/>
        <v>-</v>
      </c>
      <c r="W22" s="34" t="str">
        <f t="shared" si="5"/>
        <v>-</v>
      </c>
      <c r="X22" s="14" t="str">
        <f t="shared" si="5"/>
        <v>-</v>
      </c>
      <c r="Y22" s="34" t="str">
        <f t="shared" si="6"/>
        <v>-</v>
      </c>
      <c r="Z22" s="14" t="str">
        <f t="shared" si="6"/>
        <v>-</v>
      </c>
      <c r="AA22" s="34" t="str">
        <f t="shared" si="6"/>
        <v>-</v>
      </c>
      <c r="AB22" s="14" t="str">
        <f t="shared" si="6"/>
        <v>-</v>
      </c>
      <c r="AC22" s="34" t="str">
        <f t="shared" si="6"/>
        <v>-</v>
      </c>
      <c r="AD22" s="14" t="str">
        <f t="shared" si="6"/>
        <v>-</v>
      </c>
      <c r="AE22" s="34" t="str">
        <f t="shared" si="6"/>
        <v>-</v>
      </c>
      <c r="AF22" s="14" t="str">
        <f t="shared" si="6"/>
        <v>-</v>
      </c>
      <c r="AG22" s="16" t="str">
        <f t="shared" si="6"/>
        <v>-</v>
      </c>
      <c r="AH22" s="35">
        <f t="shared" si="7"/>
        <v>0</v>
      </c>
      <c r="AJ22" s="10" t="str">
        <f t="shared" si="8"/>
        <v>-</v>
      </c>
      <c r="AK22" s="10" t="str">
        <f t="shared" si="9"/>
        <v>-</v>
      </c>
      <c r="AL22" s="10" t="str">
        <f t="shared" si="9"/>
        <v>-</v>
      </c>
      <c r="AM22" s="10" t="str">
        <f t="shared" si="9"/>
        <v>-</v>
      </c>
      <c r="AN22" s="10" t="str">
        <f t="shared" si="9"/>
        <v>-</v>
      </c>
      <c r="AO22" s="10" t="str">
        <f t="shared" si="9"/>
        <v>-</v>
      </c>
      <c r="AP22" s="10" t="str">
        <f t="shared" si="9"/>
        <v>-</v>
      </c>
      <c r="AQ22" s="10" t="str">
        <f t="shared" si="9"/>
        <v>-</v>
      </c>
      <c r="AR22" s="10" t="str">
        <f t="shared" si="9"/>
        <v>-</v>
      </c>
      <c r="AS22" s="10" t="str">
        <f t="shared" si="9"/>
        <v>-</v>
      </c>
      <c r="AT22" s="10" t="str">
        <f t="shared" si="9"/>
        <v>-</v>
      </c>
      <c r="AU22" s="10" t="str">
        <f t="shared" si="9"/>
        <v>-</v>
      </c>
      <c r="AV22" s="10" t="str">
        <f t="shared" si="9"/>
        <v>-</v>
      </c>
      <c r="AW22" s="10" t="str">
        <f t="shared" si="9"/>
        <v>-</v>
      </c>
      <c r="AX22" s="10" t="str">
        <f t="shared" si="9"/>
        <v>-</v>
      </c>
      <c r="AY22" s="10" t="str">
        <f t="shared" si="9"/>
        <v>-</v>
      </c>
      <c r="AZ22" s="10" t="str">
        <f t="shared" si="9"/>
        <v>-</v>
      </c>
      <c r="BA22" s="10" t="str">
        <f t="shared" si="9"/>
        <v>-</v>
      </c>
      <c r="BB22" s="10" t="str">
        <f t="shared" si="9"/>
        <v>-</v>
      </c>
      <c r="BC22" s="10" t="str">
        <f t="shared" si="9"/>
        <v>-</v>
      </c>
      <c r="BD22" s="10" t="str">
        <f t="shared" si="9"/>
        <v>-</v>
      </c>
      <c r="BE22" s="10" t="str">
        <f t="shared" si="9"/>
        <v>-</v>
      </c>
      <c r="BF22" s="10" t="str">
        <f t="shared" si="9"/>
        <v>-</v>
      </c>
      <c r="BG22" s="10" t="str">
        <f t="shared" si="9"/>
        <v>-</v>
      </c>
      <c r="BH22" s="10" t="str">
        <f t="shared" si="9"/>
        <v>-</v>
      </c>
      <c r="BI22" s="8"/>
      <c r="BJ22" s="36">
        <f t="shared" si="12"/>
        <v>0</v>
      </c>
      <c r="BK22" s="36">
        <f t="shared" si="10"/>
        <v>0</v>
      </c>
      <c r="BL22" s="36">
        <f t="shared" si="10"/>
        <v>0</v>
      </c>
      <c r="BM22" s="36">
        <f t="shared" si="10"/>
        <v>0</v>
      </c>
      <c r="BN22" s="36"/>
      <c r="BO22" s="36">
        <f t="shared" si="11"/>
        <v>0.29166666666666669</v>
      </c>
      <c r="BP22" s="36">
        <f t="shared" si="11"/>
        <v>0.3125</v>
      </c>
      <c r="BQ22" s="36">
        <f t="shared" si="11"/>
        <v>0.33333333333333298</v>
      </c>
      <c r="BR22" s="36">
        <f t="shared" si="11"/>
        <v>0.35416666666666702</v>
      </c>
      <c r="BS22" s="36">
        <f t="shared" si="11"/>
        <v>0.375</v>
      </c>
      <c r="BT22" s="36">
        <f t="shared" si="11"/>
        <v>0.39583333333333398</v>
      </c>
      <c r="BU22" s="36">
        <f t="shared" si="11"/>
        <v>0.41666666666666702</v>
      </c>
      <c r="BV22" s="36">
        <f t="shared" si="11"/>
        <v>0.4375</v>
      </c>
      <c r="BW22" s="36">
        <f t="shared" si="11"/>
        <v>0.45833333333333398</v>
      </c>
      <c r="BX22" s="36">
        <f t="shared" si="11"/>
        <v>0.47916666666666702</v>
      </c>
      <c r="BY22" s="36">
        <f t="shared" si="11"/>
        <v>0.5</v>
      </c>
      <c r="BZ22" s="36">
        <f t="shared" si="11"/>
        <v>0.52083333333333304</v>
      </c>
      <c r="CA22" s="36">
        <f t="shared" si="11"/>
        <v>0.54166666666666696</v>
      </c>
      <c r="CB22" s="36">
        <f t="shared" si="11"/>
        <v>0.5625</v>
      </c>
      <c r="CC22" s="36">
        <f t="shared" si="11"/>
        <v>0.58333333333333304</v>
      </c>
      <c r="CD22" s="36">
        <f t="shared" si="11"/>
        <v>0.60416666666666696</v>
      </c>
      <c r="CE22" s="36">
        <f t="shared" si="11"/>
        <v>0.625</v>
      </c>
      <c r="CF22" s="36">
        <f t="shared" si="11"/>
        <v>0.64583333333333304</v>
      </c>
      <c r="CG22" s="36">
        <f t="shared" si="11"/>
        <v>0.66666666666666696</v>
      </c>
      <c r="CH22" s="36">
        <f t="shared" si="11"/>
        <v>0.6875</v>
      </c>
      <c r="CI22" s="36">
        <f t="shared" si="11"/>
        <v>0.70833333333333304</v>
      </c>
      <c r="CJ22" s="36">
        <f t="shared" si="11"/>
        <v>0.72916666666666696</v>
      </c>
      <c r="CK22" s="36">
        <f t="shared" si="11"/>
        <v>0.75</v>
      </c>
      <c r="CL22" s="36">
        <f t="shared" si="11"/>
        <v>0.77083333333333304</v>
      </c>
      <c r="CM22" s="36">
        <f t="shared" si="11"/>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5"/>
        <v>-</v>
      </c>
      <c r="J23" s="14" t="str">
        <f t="shared" si="5"/>
        <v>-</v>
      </c>
      <c r="K23" s="34" t="str">
        <f t="shared" si="5"/>
        <v>-</v>
      </c>
      <c r="L23" s="14" t="str">
        <f t="shared" si="5"/>
        <v>-</v>
      </c>
      <c r="M23" s="34" t="str">
        <f t="shared" si="5"/>
        <v>-</v>
      </c>
      <c r="N23" s="14" t="str">
        <f t="shared" si="5"/>
        <v>-</v>
      </c>
      <c r="O23" s="34" t="str">
        <f t="shared" si="5"/>
        <v>-</v>
      </c>
      <c r="P23" s="14" t="str">
        <f t="shared" si="5"/>
        <v>-</v>
      </c>
      <c r="Q23" s="34" t="str">
        <f t="shared" si="5"/>
        <v>-</v>
      </c>
      <c r="R23" s="14" t="str">
        <f t="shared" si="5"/>
        <v>-</v>
      </c>
      <c r="S23" s="34" t="str">
        <f t="shared" si="5"/>
        <v>-</v>
      </c>
      <c r="T23" s="14" t="str">
        <f t="shared" si="5"/>
        <v>-</v>
      </c>
      <c r="U23" s="34" t="str">
        <f t="shared" si="5"/>
        <v>-</v>
      </c>
      <c r="V23" s="14" t="str">
        <f t="shared" si="5"/>
        <v>-</v>
      </c>
      <c r="W23" s="34" t="str">
        <f t="shared" si="5"/>
        <v>-</v>
      </c>
      <c r="X23" s="14" t="str">
        <f t="shared" si="5"/>
        <v>-</v>
      </c>
      <c r="Y23" s="34" t="str">
        <f t="shared" si="6"/>
        <v>-</v>
      </c>
      <c r="Z23" s="14" t="str">
        <f t="shared" si="6"/>
        <v>-</v>
      </c>
      <c r="AA23" s="34" t="str">
        <f t="shared" si="6"/>
        <v>-</v>
      </c>
      <c r="AB23" s="14" t="str">
        <f t="shared" si="6"/>
        <v>-</v>
      </c>
      <c r="AC23" s="34" t="str">
        <f t="shared" si="6"/>
        <v>-</v>
      </c>
      <c r="AD23" s="14" t="str">
        <f t="shared" si="6"/>
        <v>-</v>
      </c>
      <c r="AE23" s="34" t="str">
        <f t="shared" si="6"/>
        <v>-</v>
      </c>
      <c r="AF23" s="14" t="str">
        <f t="shared" si="6"/>
        <v>-</v>
      </c>
      <c r="AG23" s="16" t="str">
        <f t="shared" si="6"/>
        <v>-</v>
      </c>
      <c r="AH23" s="35">
        <f t="shared" si="7"/>
        <v>0</v>
      </c>
      <c r="AJ23" s="10" t="str">
        <f t="shared" si="8"/>
        <v>-</v>
      </c>
      <c r="AK23" s="10" t="str">
        <f t="shared" si="9"/>
        <v>-</v>
      </c>
      <c r="AL23" s="10" t="str">
        <f t="shared" si="9"/>
        <v>-</v>
      </c>
      <c r="AM23" s="10" t="str">
        <f t="shared" si="9"/>
        <v>-</v>
      </c>
      <c r="AN23" s="10" t="str">
        <f t="shared" si="9"/>
        <v>-</v>
      </c>
      <c r="AO23" s="10" t="str">
        <f t="shared" si="9"/>
        <v>-</v>
      </c>
      <c r="AP23" s="10" t="str">
        <f t="shared" si="9"/>
        <v>-</v>
      </c>
      <c r="AQ23" s="10" t="str">
        <f t="shared" si="9"/>
        <v>-</v>
      </c>
      <c r="AR23" s="10" t="str">
        <f t="shared" si="9"/>
        <v>-</v>
      </c>
      <c r="AS23" s="10" t="str">
        <f t="shared" si="9"/>
        <v>-</v>
      </c>
      <c r="AT23" s="10" t="str">
        <f t="shared" si="9"/>
        <v>-</v>
      </c>
      <c r="AU23" s="10" t="str">
        <f t="shared" si="9"/>
        <v>-</v>
      </c>
      <c r="AV23" s="10" t="str">
        <f t="shared" si="9"/>
        <v>-</v>
      </c>
      <c r="AW23" s="10" t="str">
        <f t="shared" si="9"/>
        <v>-</v>
      </c>
      <c r="AX23" s="10" t="str">
        <f t="shared" si="9"/>
        <v>-</v>
      </c>
      <c r="AY23" s="10" t="str">
        <f t="shared" si="9"/>
        <v>-</v>
      </c>
      <c r="AZ23" s="10" t="str">
        <f t="shared" si="9"/>
        <v>-</v>
      </c>
      <c r="BA23" s="10" t="str">
        <f t="shared" si="9"/>
        <v>-</v>
      </c>
      <c r="BB23" s="10" t="str">
        <f t="shared" si="9"/>
        <v>-</v>
      </c>
      <c r="BC23" s="10" t="str">
        <f t="shared" si="9"/>
        <v>-</v>
      </c>
      <c r="BD23" s="10" t="str">
        <f t="shared" si="9"/>
        <v>-</v>
      </c>
      <c r="BE23" s="10" t="str">
        <f t="shared" si="9"/>
        <v>-</v>
      </c>
      <c r="BF23" s="10" t="str">
        <f t="shared" si="9"/>
        <v>-</v>
      </c>
      <c r="BG23" s="10" t="str">
        <f t="shared" si="9"/>
        <v>-</v>
      </c>
      <c r="BH23" s="10" t="str">
        <f t="shared" si="9"/>
        <v>-</v>
      </c>
      <c r="BI23" s="8"/>
      <c r="BJ23" s="36">
        <f t="shared" si="12"/>
        <v>0</v>
      </c>
      <c r="BK23" s="36">
        <f t="shared" si="10"/>
        <v>0</v>
      </c>
      <c r="BL23" s="36">
        <f t="shared" si="10"/>
        <v>0</v>
      </c>
      <c r="BM23" s="36">
        <f t="shared" si="10"/>
        <v>0</v>
      </c>
      <c r="BN23" s="36"/>
      <c r="BO23" s="36">
        <f t="shared" si="11"/>
        <v>0.29166666666666669</v>
      </c>
      <c r="BP23" s="36">
        <f t="shared" si="11"/>
        <v>0.3125</v>
      </c>
      <c r="BQ23" s="36">
        <f t="shared" si="11"/>
        <v>0.33333333333333298</v>
      </c>
      <c r="BR23" s="36">
        <f t="shared" si="11"/>
        <v>0.35416666666666702</v>
      </c>
      <c r="BS23" s="36">
        <f t="shared" si="11"/>
        <v>0.375</v>
      </c>
      <c r="BT23" s="36">
        <f t="shared" si="11"/>
        <v>0.39583333333333398</v>
      </c>
      <c r="BU23" s="36">
        <f t="shared" si="11"/>
        <v>0.41666666666666702</v>
      </c>
      <c r="BV23" s="36">
        <f t="shared" si="11"/>
        <v>0.4375</v>
      </c>
      <c r="BW23" s="36">
        <f t="shared" si="11"/>
        <v>0.45833333333333398</v>
      </c>
      <c r="BX23" s="36">
        <f t="shared" si="11"/>
        <v>0.47916666666666702</v>
      </c>
      <c r="BY23" s="36">
        <f t="shared" si="11"/>
        <v>0.5</v>
      </c>
      <c r="BZ23" s="36">
        <f t="shared" si="11"/>
        <v>0.52083333333333304</v>
      </c>
      <c r="CA23" s="36">
        <f t="shared" si="11"/>
        <v>0.54166666666666696</v>
      </c>
      <c r="CB23" s="36">
        <f t="shared" si="11"/>
        <v>0.5625</v>
      </c>
      <c r="CC23" s="36">
        <f t="shared" si="11"/>
        <v>0.58333333333333304</v>
      </c>
      <c r="CD23" s="36">
        <f t="shared" si="11"/>
        <v>0.60416666666666696</v>
      </c>
      <c r="CE23" s="36">
        <f t="shared" si="11"/>
        <v>0.625</v>
      </c>
      <c r="CF23" s="36">
        <f t="shared" si="11"/>
        <v>0.64583333333333304</v>
      </c>
      <c r="CG23" s="36">
        <f t="shared" si="11"/>
        <v>0.66666666666666696</v>
      </c>
      <c r="CH23" s="36">
        <f t="shared" si="11"/>
        <v>0.6875</v>
      </c>
      <c r="CI23" s="36">
        <f t="shared" si="11"/>
        <v>0.70833333333333304</v>
      </c>
      <c r="CJ23" s="36">
        <f t="shared" si="11"/>
        <v>0.72916666666666696</v>
      </c>
      <c r="CK23" s="36">
        <f t="shared" si="11"/>
        <v>0.75</v>
      </c>
      <c r="CL23" s="36">
        <f t="shared" si="11"/>
        <v>0.77083333333333304</v>
      </c>
      <c r="CM23" s="36">
        <f t="shared" si="11"/>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5"/>
        <v>-</v>
      </c>
      <c r="J24" s="14" t="str">
        <f t="shared" si="5"/>
        <v>-</v>
      </c>
      <c r="K24" s="34" t="str">
        <f t="shared" si="5"/>
        <v>-</v>
      </c>
      <c r="L24" s="14" t="str">
        <f t="shared" si="5"/>
        <v>-</v>
      </c>
      <c r="M24" s="34" t="str">
        <f t="shared" si="5"/>
        <v>-</v>
      </c>
      <c r="N24" s="14" t="str">
        <f t="shared" si="5"/>
        <v>-</v>
      </c>
      <c r="O24" s="34" t="str">
        <f t="shared" si="5"/>
        <v>-</v>
      </c>
      <c r="P24" s="14" t="str">
        <f t="shared" si="5"/>
        <v>-</v>
      </c>
      <c r="Q24" s="34" t="str">
        <f t="shared" si="5"/>
        <v>-</v>
      </c>
      <c r="R24" s="14" t="str">
        <f t="shared" si="5"/>
        <v>-</v>
      </c>
      <c r="S24" s="34" t="str">
        <f t="shared" si="5"/>
        <v>-</v>
      </c>
      <c r="T24" s="14" t="str">
        <f t="shared" si="5"/>
        <v>-</v>
      </c>
      <c r="U24" s="34" t="str">
        <f t="shared" si="5"/>
        <v>-</v>
      </c>
      <c r="V24" s="14" t="str">
        <f t="shared" si="5"/>
        <v>-</v>
      </c>
      <c r="W24" s="34" t="str">
        <f t="shared" si="5"/>
        <v>-</v>
      </c>
      <c r="X24" s="14" t="str">
        <f t="shared" si="5"/>
        <v>-</v>
      </c>
      <c r="Y24" s="34" t="str">
        <f t="shared" si="6"/>
        <v>-</v>
      </c>
      <c r="Z24" s="14" t="str">
        <f t="shared" si="6"/>
        <v>-</v>
      </c>
      <c r="AA24" s="34" t="str">
        <f t="shared" si="6"/>
        <v>-</v>
      </c>
      <c r="AB24" s="14" t="str">
        <f t="shared" si="6"/>
        <v>-</v>
      </c>
      <c r="AC24" s="34" t="str">
        <f t="shared" si="6"/>
        <v>-</v>
      </c>
      <c r="AD24" s="14" t="str">
        <f t="shared" si="6"/>
        <v>-</v>
      </c>
      <c r="AE24" s="34" t="str">
        <f t="shared" si="6"/>
        <v>-</v>
      </c>
      <c r="AF24" s="14" t="str">
        <f t="shared" si="6"/>
        <v>-</v>
      </c>
      <c r="AG24" s="16" t="str">
        <f t="shared" si="6"/>
        <v>-</v>
      </c>
      <c r="AH24" s="35">
        <f t="shared" si="7"/>
        <v>0</v>
      </c>
      <c r="AJ24" s="10" t="str">
        <f t="shared" si="8"/>
        <v>-</v>
      </c>
      <c r="AK24" s="10" t="str">
        <f t="shared" si="9"/>
        <v>-</v>
      </c>
      <c r="AL24" s="10" t="str">
        <f t="shared" si="9"/>
        <v>-</v>
      </c>
      <c r="AM24" s="10" t="str">
        <f t="shared" si="9"/>
        <v>-</v>
      </c>
      <c r="AN24" s="10" t="str">
        <f t="shared" si="9"/>
        <v>-</v>
      </c>
      <c r="AO24" s="10" t="str">
        <f t="shared" si="9"/>
        <v>-</v>
      </c>
      <c r="AP24" s="10" t="str">
        <f t="shared" si="9"/>
        <v>-</v>
      </c>
      <c r="AQ24" s="10" t="str">
        <f t="shared" si="9"/>
        <v>-</v>
      </c>
      <c r="AR24" s="10" t="str">
        <f t="shared" si="9"/>
        <v>-</v>
      </c>
      <c r="AS24" s="10" t="str">
        <f t="shared" si="9"/>
        <v>-</v>
      </c>
      <c r="AT24" s="10" t="str">
        <f t="shared" si="9"/>
        <v>-</v>
      </c>
      <c r="AU24" s="10" t="str">
        <f t="shared" si="9"/>
        <v>-</v>
      </c>
      <c r="AV24" s="10" t="str">
        <f t="shared" si="9"/>
        <v>-</v>
      </c>
      <c r="AW24" s="10" t="str">
        <f t="shared" si="9"/>
        <v>-</v>
      </c>
      <c r="AX24" s="10" t="str">
        <f t="shared" si="9"/>
        <v>-</v>
      </c>
      <c r="AY24" s="10" t="str">
        <f t="shared" si="9"/>
        <v>-</v>
      </c>
      <c r="AZ24" s="10" t="str">
        <f t="shared" si="9"/>
        <v>-</v>
      </c>
      <c r="BA24" s="10" t="str">
        <f t="shared" si="9"/>
        <v>-</v>
      </c>
      <c r="BB24" s="10" t="str">
        <f t="shared" si="9"/>
        <v>-</v>
      </c>
      <c r="BC24" s="10" t="str">
        <f t="shared" si="9"/>
        <v>-</v>
      </c>
      <c r="BD24" s="10" t="str">
        <f t="shared" si="9"/>
        <v>-</v>
      </c>
      <c r="BE24" s="10" t="str">
        <f t="shared" si="9"/>
        <v>-</v>
      </c>
      <c r="BF24" s="10" t="str">
        <f t="shared" si="9"/>
        <v>-</v>
      </c>
      <c r="BG24" s="10" t="str">
        <f t="shared" si="9"/>
        <v>-</v>
      </c>
      <c r="BH24" s="10" t="str">
        <f t="shared" si="9"/>
        <v>-</v>
      </c>
      <c r="BI24" s="8"/>
      <c r="BJ24" s="36">
        <f t="shared" si="12"/>
        <v>0</v>
      </c>
      <c r="BK24" s="36">
        <f t="shared" si="10"/>
        <v>0</v>
      </c>
      <c r="BL24" s="36">
        <f t="shared" si="10"/>
        <v>0</v>
      </c>
      <c r="BM24" s="36">
        <f t="shared" si="10"/>
        <v>0</v>
      </c>
      <c r="BN24" s="36"/>
      <c r="BO24" s="36">
        <f t="shared" si="11"/>
        <v>0.29166666666666669</v>
      </c>
      <c r="BP24" s="36">
        <f t="shared" si="11"/>
        <v>0.3125</v>
      </c>
      <c r="BQ24" s="36">
        <f t="shared" si="11"/>
        <v>0.33333333333333298</v>
      </c>
      <c r="BR24" s="36">
        <f t="shared" si="11"/>
        <v>0.35416666666666702</v>
      </c>
      <c r="BS24" s="36">
        <f t="shared" si="11"/>
        <v>0.375</v>
      </c>
      <c r="BT24" s="36">
        <f t="shared" si="11"/>
        <v>0.39583333333333398</v>
      </c>
      <c r="BU24" s="36">
        <f t="shared" si="11"/>
        <v>0.41666666666666702</v>
      </c>
      <c r="BV24" s="36">
        <f t="shared" si="11"/>
        <v>0.4375</v>
      </c>
      <c r="BW24" s="36">
        <f t="shared" si="11"/>
        <v>0.45833333333333398</v>
      </c>
      <c r="BX24" s="36">
        <f t="shared" si="11"/>
        <v>0.47916666666666702</v>
      </c>
      <c r="BY24" s="36">
        <f t="shared" si="11"/>
        <v>0.5</v>
      </c>
      <c r="BZ24" s="36">
        <f t="shared" si="11"/>
        <v>0.52083333333333304</v>
      </c>
      <c r="CA24" s="36">
        <f t="shared" si="11"/>
        <v>0.54166666666666696</v>
      </c>
      <c r="CB24" s="36">
        <f t="shared" si="11"/>
        <v>0.5625</v>
      </c>
      <c r="CC24" s="36">
        <f t="shared" si="11"/>
        <v>0.58333333333333304</v>
      </c>
      <c r="CD24" s="36">
        <f t="shared" si="11"/>
        <v>0.60416666666666696</v>
      </c>
      <c r="CE24" s="36">
        <f t="shared" si="11"/>
        <v>0.625</v>
      </c>
      <c r="CF24" s="36">
        <f t="shared" si="11"/>
        <v>0.64583333333333304</v>
      </c>
      <c r="CG24" s="36">
        <f t="shared" si="11"/>
        <v>0.66666666666666696</v>
      </c>
      <c r="CH24" s="36">
        <f t="shared" si="11"/>
        <v>0.6875</v>
      </c>
      <c r="CI24" s="36">
        <f t="shared" si="11"/>
        <v>0.70833333333333304</v>
      </c>
      <c r="CJ24" s="36">
        <f t="shared" si="11"/>
        <v>0.72916666666666696</v>
      </c>
      <c r="CK24" s="36">
        <f t="shared" si="11"/>
        <v>0.75</v>
      </c>
      <c r="CL24" s="36">
        <f t="shared" si="11"/>
        <v>0.77083333333333304</v>
      </c>
      <c r="CM24" s="36">
        <f t="shared" si="11"/>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5"/>
        <v>-</v>
      </c>
      <c r="J25" s="14" t="str">
        <f t="shared" si="5"/>
        <v>-</v>
      </c>
      <c r="K25" s="34" t="str">
        <f t="shared" si="5"/>
        <v>-</v>
      </c>
      <c r="L25" s="14" t="str">
        <f t="shared" si="5"/>
        <v>-</v>
      </c>
      <c r="M25" s="34" t="str">
        <f t="shared" si="5"/>
        <v>-</v>
      </c>
      <c r="N25" s="14" t="str">
        <f t="shared" si="5"/>
        <v>-</v>
      </c>
      <c r="O25" s="34" t="str">
        <f t="shared" si="5"/>
        <v>-</v>
      </c>
      <c r="P25" s="14" t="str">
        <f t="shared" si="5"/>
        <v>-</v>
      </c>
      <c r="Q25" s="34" t="str">
        <f t="shared" si="5"/>
        <v>-</v>
      </c>
      <c r="R25" s="14" t="str">
        <f t="shared" si="5"/>
        <v>-</v>
      </c>
      <c r="S25" s="34" t="str">
        <f t="shared" si="5"/>
        <v>-</v>
      </c>
      <c r="T25" s="14" t="str">
        <f t="shared" si="5"/>
        <v>-</v>
      </c>
      <c r="U25" s="34" t="str">
        <f t="shared" si="5"/>
        <v>-</v>
      </c>
      <c r="V25" s="14" t="str">
        <f t="shared" si="5"/>
        <v>-</v>
      </c>
      <c r="W25" s="34" t="str">
        <f t="shared" si="5"/>
        <v>-</v>
      </c>
      <c r="X25" s="14" t="str">
        <f t="shared" si="5"/>
        <v>-</v>
      </c>
      <c r="Y25" s="34" t="str">
        <f t="shared" si="6"/>
        <v>-</v>
      </c>
      <c r="Z25" s="14" t="str">
        <f t="shared" si="6"/>
        <v>-</v>
      </c>
      <c r="AA25" s="34" t="str">
        <f t="shared" si="6"/>
        <v>-</v>
      </c>
      <c r="AB25" s="14" t="str">
        <f t="shared" si="6"/>
        <v>-</v>
      </c>
      <c r="AC25" s="34" t="str">
        <f t="shared" si="6"/>
        <v>-</v>
      </c>
      <c r="AD25" s="14" t="str">
        <f t="shared" si="6"/>
        <v>-</v>
      </c>
      <c r="AE25" s="34" t="str">
        <f t="shared" si="6"/>
        <v>-</v>
      </c>
      <c r="AF25" s="14" t="str">
        <f t="shared" si="6"/>
        <v>-</v>
      </c>
      <c r="AG25" s="16" t="str">
        <f t="shared" si="6"/>
        <v>-</v>
      </c>
      <c r="AH25" s="35">
        <f t="shared" si="7"/>
        <v>0</v>
      </c>
      <c r="AJ25" s="10" t="str">
        <f t="shared" si="8"/>
        <v>-</v>
      </c>
      <c r="AK25" s="10" t="str">
        <f t="shared" si="9"/>
        <v>-</v>
      </c>
      <c r="AL25" s="10" t="str">
        <f t="shared" si="9"/>
        <v>-</v>
      </c>
      <c r="AM25" s="10" t="str">
        <f t="shared" si="9"/>
        <v>-</v>
      </c>
      <c r="AN25" s="10" t="str">
        <f t="shared" si="9"/>
        <v>-</v>
      </c>
      <c r="AO25" s="10" t="str">
        <f t="shared" si="9"/>
        <v>-</v>
      </c>
      <c r="AP25" s="10" t="str">
        <f t="shared" si="9"/>
        <v>-</v>
      </c>
      <c r="AQ25" s="10" t="str">
        <f t="shared" si="9"/>
        <v>-</v>
      </c>
      <c r="AR25" s="10" t="str">
        <f t="shared" si="9"/>
        <v>-</v>
      </c>
      <c r="AS25" s="10" t="str">
        <f t="shared" si="9"/>
        <v>-</v>
      </c>
      <c r="AT25" s="10" t="str">
        <f t="shared" si="9"/>
        <v>-</v>
      </c>
      <c r="AU25" s="10" t="str">
        <f t="shared" si="9"/>
        <v>-</v>
      </c>
      <c r="AV25" s="10" t="str">
        <f t="shared" si="9"/>
        <v>-</v>
      </c>
      <c r="AW25" s="10" t="str">
        <f t="shared" si="9"/>
        <v>-</v>
      </c>
      <c r="AX25" s="10" t="str">
        <f t="shared" si="9"/>
        <v>-</v>
      </c>
      <c r="AY25" s="10" t="str">
        <f t="shared" si="9"/>
        <v>-</v>
      </c>
      <c r="AZ25" s="10" t="str">
        <f t="shared" si="9"/>
        <v>-</v>
      </c>
      <c r="BA25" s="10" t="str">
        <f t="shared" si="9"/>
        <v>-</v>
      </c>
      <c r="BB25" s="10" t="str">
        <f t="shared" si="9"/>
        <v>-</v>
      </c>
      <c r="BC25" s="10" t="str">
        <f t="shared" si="9"/>
        <v>-</v>
      </c>
      <c r="BD25" s="10" t="str">
        <f t="shared" si="9"/>
        <v>-</v>
      </c>
      <c r="BE25" s="10" t="str">
        <f t="shared" si="9"/>
        <v>-</v>
      </c>
      <c r="BF25" s="10" t="str">
        <f t="shared" si="9"/>
        <v>-</v>
      </c>
      <c r="BG25" s="10" t="str">
        <f t="shared" si="9"/>
        <v>-</v>
      </c>
      <c r="BH25" s="10" t="str">
        <f t="shared" si="9"/>
        <v>-</v>
      </c>
      <c r="BI25" s="8"/>
      <c r="BJ25" s="36">
        <f t="shared" si="12"/>
        <v>0</v>
      </c>
      <c r="BK25" s="36">
        <f t="shared" si="10"/>
        <v>0</v>
      </c>
      <c r="BL25" s="36">
        <f t="shared" si="10"/>
        <v>0</v>
      </c>
      <c r="BM25" s="36">
        <f t="shared" si="10"/>
        <v>0</v>
      </c>
      <c r="BN25" s="36"/>
      <c r="BO25" s="36">
        <f t="shared" si="11"/>
        <v>0.29166666666666669</v>
      </c>
      <c r="BP25" s="36">
        <f t="shared" si="11"/>
        <v>0.3125</v>
      </c>
      <c r="BQ25" s="36">
        <f t="shared" si="11"/>
        <v>0.33333333333333298</v>
      </c>
      <c r="BR25" s="36">
        <f t="shared" si="11"/>
        <v>0.35416666666666702</v>
      </c>
      <c r="BS25" s="36">
        <f t="shared" si="11"/>
        <v>0.375</v>
      </c>
      <c r="BT25" s="36">
        <f t="shared" si="11"/>
        <v>0.39583333333333398</v>
      </c>
      <c r="BU25" s="36">
        <f t="shared" si="11"/>
        <v>0.41666666666666702</v>
      </c>
      <c r="BV25" s="36">
        <f t="shared" si="11"/>
        <v>0.4375</v>
      </c>
      <c r="BW25" s="36">
        <f t="shared" si="11"/>
        <v>0.45833333333333398</v>
      </c>
      <c r="BX25" s="36">
        <f t="shared" si="11"/>
        <v>0.47916666666666702</v>
      </c>
      <c r="BY25" s="36">
        <f t="shared" si="11"/>
        <v>0.5</v>
      </c>
      <c r="BZ25" s="36">
        <f t="shared" si="11"/>
        <v>0.52083333333333304</v>
      </c>
      <c r="CA25" s="36">
        <f t="shared" si="11"/>
        <v>0.54166666666666696</v>
      </c>
      <c r="CB25" s="36">
        <f t="shared" si="11"/>
        <v>0.5625</v>
      </c>
      <c r="CC25" s="36">
        <f t="shared" si="11"/>
        <v>0.58333333333333304</v>
      </c>
      <c r="CD25" s="36">
        <f t="shared" si="11"/>
        <v>0.60416666666666696</v>
      </c>
      <c r="CE25" s="36">
        <f t="shared" si="11"/>
        <v>0.625</v>
      </c>
      <c r="CF25" s="36">
        <f t="shared" si="11"/>
        <v>0.64583333333333304</v>
      </c>
      <c r="CG25" s="36">
        <f t="shared" si="11"/>
        <v>0.66666666666666696</v>
      </c>
      <c r="CH25" s="36">
        <f t="shared" si="11"/>
        <v>0.6875</v>
      </c>
      <c r="CI25" s="36">
        <f t="shared" si="11"/>
        <v>0.70833333333333304</v>
      </c>
      <c r="CJ25" s="36">
        <f t="shared" si="11"/>
        <v>0.72916666666666696</v>
      </c>
      <c r="CK25" s="36">
        <f t="shared" si="11"/>
        <v>0.75</v>
      </c>
      <c r="CL25" s="36">
        <f t="shared" si="11"/>
        <v>0.77083333333333304</v>
      </c>
      <c r="CM25" s="36">
        <f t="shared" si="11"/>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5"/>
        <v>-</v>
      </c>
      <c r="J26" s="14" t="str">
        <f t="shared" si="5"/>
        <v>-</v>
      </c>
      <c r="K26" s="34" t="str">
        <f t="shared" si="5"/>
        <v>-</v>
      </c>
      <c r="L26" s="14" t="str">
        <f t="shared" si="5"/>
        <v>-</v>
      </c>
      <c r="M26" s="34" t="str">
        <f t="shared" si="5"/>
        <v>-</v>
      </c>
      <c r="N26" s="14" t="str">
        <f t="shared" si="5"/>
        <v>-</v>
      </c>
      <c r="O26" s="34" t="str">
        <f t="shared" si="5"/>
        <v>-</v>
      </c>
      <c r="P26" s="14" t="str">
        <f t="shared" si="5"/>
        <v>-</v>
      </c>
      <c r="Q26" s="34" t="str">
        <f t="shared" si="5"/>
        <v>-</v>
      </c>
      <c r="R26" s="14" t="str">
        <f t="shared" si="5"/>
        <v>-</v>
      </c>
      <c r="S26" s="34" t="str">
        <f t="shared" si="5"/>
        <v>-</v>
      </c>
      <c r="T26" s="14" t="str">
        <f t="shared" si="5"/>
        <v>-</v>
      </c>
      <c r="U26" s="34" t="str">
        <f t="shared" si="5"/>
        <v>-</v>
      </c>
      <c r="V26" s="14" t="str">
        <f t="shared" si="5"/>
        <v>-</v>
      </c>
      <c r="W26" s="34" t="str">
        <f t="shared" si="5"/>
        <v>-</v>
      </c>
      <c r="X26" s="14" t="str">
        <f t="shared" si="5"/>
        <v>-</v>
      </c>
      <c r="Y26" s="34" t="str">
        <f t="shared" si="6"/>
        <v>-</v>
      </c>
      <c r="Z26" s="14" t="str">
        <f t="shared" si="6"/>
        <v>-</v>
      </c>
      <c r="AA26" s="34" t="str">
        <f t="shared" si="6"/>
        <v>-</v>
      </c>
      <c r="AB26" s="14" t="str">
        <f t="shared" si="6"/>
        <v>-</v>
      </c>
      <c r="AC26" s="34" t="str">
        <f t="shared" si="6"/>
        <v>-</v>
      </c>
      <c r="AD26" s="14" t="str">
        <f t="shared" si="6"/>
        <v>-</v>
      </c>
      <c r="AE26" s="34" t="str">
        <f t="shared" si="6"/>
        <v>-</v>
      </c>
      <c r="AF26" s="14" t="str">
        <f t="shared" si="6"/>
        <v>-</v>
      </c>
      <c r="AG26" s="16" t="str">
        <f t="shared" si="6"/>
        <v>-</v>
      </c>
      <c r="AH26" s="35">
        <f t="shared" si="7"/>
        <v>0</v>
      </c>
      <c r="AJ26" s="10" t="str">
        <f t="shared" si="8"/>
        <v>-</v>
      </c>
      <c r="AK26" s="10" t="str">
        <f t="shared" si="9"/>
        <v>-</v>
      </c>
      <c r="AL26" s="10" t="str">
        <f t="shared" si="9"/>
        <v>-</v>
      </c>
      <c r="AM26" s="10" t="str">
        <f t="shared" si="9"/>
        <v>-</v>
      </c>
      <c r="AN26" s="10" t="str">
        <f t="shared" si="9"/>
        <v>-</v>
      </c>
      <c r="AO26" s="10" t="str">
        <f t="shared" si="9"/>
        <v>-</v>
      </c>
      <c r="AP26" s="10" t="str">
        <f t="shared" si="9"/>
        <v>-</v>
      </c>
      <c r="AQ26" s="10" t="str">
        <f t="shared" si="9"/>
        <v>-</v>
      </c>
      <c r="AR26" s="10" t="str">
        <f t="shared" si="9"/>
        <v>-</v>
      </c>
      <c r="AS26" s="10" t="str">
        <f t="shared" si="9"/>
        <v>-</v>
      </c>
      <c r="AT26" s="10" t="str">
        <f t="shared" si="9"/>
        <v>-</v>
      </c>
      <c r="AU26" s="10" t="str">
        <f t="shared" si="9"/>
        <v>-</v>
      </c>
      <c r="AV26" s="10" t="str">
        <f t="shared" si="9"/>
        <v>-</v>
      </c>
      <c r="AW26" s="10" t="str">
        <f t="shared" si="9"/>
        <v>-</v>
      </c>
      <c r="AX26" s="10" t="str">
        <f t="shared" si="9"/>
        <v>-</v>
      </c>
      <c r="AY26" s="10" t="str">
        <f t="shared" si="9"/>
        <v>-</v>
      </c>
      <c r="AZ26" s="10" t="str">
        <f t="shared" si="9"/>
        <v>-</v>
      </c>
      <c r="BA26" s="10" t="str">
        <f t="shared" ref="BA26:BH34" si="13">IF(AND(AND($BJ26&lt;=CF26,CF26&lt;$BK26),OR(CF26&lt;$BL26,$BM26&lt;=CF26)),"○","-")</f>
        <v>-</v>
      </c>
      <c r="BB26" s="10" t="str">
        <f t="shared" si="13"/>
        <v>-</v>
      </c>
      <c r="BC26" s="10" t="str">
        <f t="shared" si="13"/>
        <v>-</v>
      </c>
      <c r="BD26" s="10" t="str">
        <f t="shared" si="13"/>
        <v>-</v>
      </c>
      <c r="BE26" s="10" t="str">
        <f t="shared" si="13"/>
        <v>-</v>
      </c>
      <c r="BF26" s="10" t="str">
        <f t="shared" si="13"/>
        <v>-</v>
      </c>
      <c r="BG26" s="10" t="str">
        <f t="shared" si="13"/>
        <v>-</v>
      </c>
      <c r="BH26" s="10" t="str">
        <f t="shared" si="13"/>
        <v>-</v>
      </c>
      <c r="BI26" s="8"/>
      <c r="BJ26" s="36">
        <f t="shared" si="12"/>
        <v>0</v>
      </c>
      <c r="BK26" s="36">
        <f t="shared" si="10"/>
        <v>0</v>
      </c>
      <c r="BL26" s="36">
        <f t="shared" si="10"/>
        <v>0</v>
      </c>
      <c r="BM26" s="36">
        <f t="shared" si="10"/>
        <v>0</v>
      </c>
      <c r="BN26" s="36"/>
      <c r="BO26" s="36">
        <f t="shared" si="11"/>
        <v>0.29166666666666669</v>
      </c>
      <c r="BP26" s="36">
        <f t="shared" si="11"/>
        <v>0.3125</v>
      </c>
      <c r="BQ26" s="36">
        <f t="shared" si="11"/>
        <v>0.33333333333333298</v>
      </c>
      <c r="BR26" s="36">
        <f t="shared" si="11"/>
        <v>0.35416666666666702</v>
      </c>
      <c r="BS26" s="36">
        <f t="shared" si="11"/>
        <v>0.375</v>
      </c>
      <c r="BT26" s="36">
        <f t="shared" ref="BT26:CI34" si="14">CT26</f>
        <v>0.39583333333333398</v>
      </c>
      <c r="BU26" s="36">
        <f t="shared" si="14"/>
        <v>0.41666666666666702</v>
      </c>
      <c r="BV26" s="36">
        <f t="shared" si="14"/>
        <v>0.4375</v>
      </c>
      <c r="BW26" s="36">
        <f t="shared" si="14"/>
        <v>0.45833333333333398</v>
      </c>
      <c r="BX26" s="36">
        <f t="shared" si="14"/>
        <v>0.47916666666666702</v>
      </c>
      <c r="BY26" s="36">
        <f t="shared" si="14"/>
        <v>0.5</v>
      </c>
      <c r="BZ26" s="36">
        <f t="shared" si="14"/>
        <v>0.52083333333333304</v>
      </c>
      <c r="CA26" s="36">
        <f t="shared" si="14"/>
        <v>0.54166666666666696</v>
      </c>
      <c r="CB26" s="36">
        <f t="shared" si="14"/>
        <v>0.5625</v>
      </c>
      <c r="CC26" s="36">
        <f t="shared" si="14"/>
        <v>0.58333333333333304</v>
      </c>
      <c r="CD26" s="36">
        <f t="shared" si="14"/>
        <v>0.60416666666666696</v>
      </c>
      <c r="CE26" s="36">
        <f t="shared" si="14"/>
        <v>0.625</v>
      </c>
      <c r="CF26" s="36">
        <f t="shared" si="14"/>
        <v>0.64583333333333304</v>
      </c>
      <c r="CG26" s="36">
        <f t="shared" si="14"/>
        <v>0.66666666666666696</v>
      </c>
      <c r="CH26" s="36">
        <f t="shared" si="14"/>
        <v>0.6875</v>
      </c>
      <c r="CI26" s="36">
        <f t="shared" si="14"/>
        <v>0.70833333333333304</v>
      </c>
      <c r="CJ26" s="36">
        <f t="shared" ref="CJ26:CM34" si="15">DJ26</f>
        <v>0.72916666666666696</v>
      </c>
      <c r="CK26" s="36">
        <f t="shared" si="15"/>
        <v>0.75</v>
      </c>
      <c r="CL26" s="36">
        <f t="shared" si="15"/>
        <v>0.77083333333333304</v>
      </c>
      <c r="CM26" s="36">
        <f t="shared" si="15"/>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5"/>
        <v>-</v>
      </c>
      <c r="J27" s="14" t="str">
        <f t="shared" si="5"/>
        <v>-</v>
      </c>
      <c r="K27" s="34" t="str">
        <f t="shared" si="5"/>
        <v>-</v>
      </c>
      <c r="L27" s="14" t="str">
        <f t="shared" si="5"/>
        <v>-</v>
      </c>
      <c r="M27" s="34" t="str">
        <f t="shared" si="5"/>
        <v>-</v>
      </c>
      <c r="N27" s="14" t="str">
        <f t="shared" si="5"/>
        <v>-</v>
      </c>
      <c r="O27" s="34" t="str">
        <f t="shared" si="5"/>
        <v>-</v>
      </c>
      <c r="P27" s="14" t="str">
        <f t="shared" si="5"/>
        <v>-</v>
      </c>
      <c r="Q27" s="34" t="str">
        <f t="shared" si="5"/>
        <v>-</v>
      </c>
      <c r="R27" s="14" t="str">
        <f t="shared" si="5"/>
        <v>-</v>
      </c>
      <c r="S27" s="34" t="str">
        <f t="shared" si="5"/>
        <v>-</v>
      </c>
      <c r="T27" s="14" t="str">
        <f t="shared" si="5"/>
        <v>-</v>
      </c>
      <c r="U27" s="34" t="str">
        <f t="shared" si="5"/>
        <v>-</v>
      </c>
      <c r="V27" s="14" t="str">
        <f t="shared" si="5"/>
        <v>-</v>
      </c>
      <c r="W27" s="34" t="str">
        <f t="shared" si="5"/>
        <v>-</v>
      </c>
      <c r="X27" s="14" t="str">
        <f t="shared" si="5"/>
        <v>-</v>
      </c>
      <c r="Y27" s="34" t="str">
        <f t="shared" si="6"/>
        <v>-</v>
      </c>
      <c r="Z27" s="14" t="str">
        <f t="shared" si="6"/>
        <v>-</v>
      </c>
      <c r="AA27" s="34" t="str">
        <f t="shared" si="6"/>
        <v>-</v>
      </c>
      <c r="AB27" s="14" t="str">
        <f t="shared" si="6"/>
        <v>-</v>
      </c>
      <c r="AC27" s="34" t="str">
        <f t="shared" si="6"/>
        <v>-</v>
      </c>
      <c r="AD27" s="14" t="str">
        <f t="shared" si="6"/>
        <v>-</v>
      </c>
      <c r="AE27" s="34" t="str">
        <f t="shared" si="6"/>
        <v>-</v>
      </c>
      <c r="AF27" s="14" t="str">
        <f t="shared" si="6"/>
        <v>-</v>
      </c>
      <c r="AG27" s="16" t="str">
        <f t="shared" si="6"/>
        <v>-</v>
      </c>
      <c r="AH27" s="35">
        <f t="shared" si="7"/>
        <v>0</v>
      </c>
      <c r="AJ27" s="10" t="str">
        <f t="shared" si="8"/>
        <v>-</v>
      </c>
      <c r="AK27" s="10" t="str">
        <f t="shared" ref="AK27:AY34" si="16">IF(AND(AND($BJ27&lt;=BP27,BP27&lt;$BK27),OR(BP27&lt;$BL27,$BM27&lt;=BP27)),"○","-")</f>
        <v>-</v>
      </c>
      <c r="AL27" s="10" t="str">
        <f t="shared" si="16"/>
        <v>-</v>
      </c>
      <c r="AM27" s="10" t="str">
        <f t="shared" si="16"/>
        <v>-</v>
      </c>
      <c r="AN27" s="10" t="str">
        <f t="shared" si="16"/>
        <v>-</v>
      </c>
      <c r="AO27" s="10" t="str">
        <f t="shared" si="16"/>
        <v>-</v>
      </c>
      <c r="AP27" s="10" t="str">
        <f t="shared" si="16"/>
        <v>-</v>
      </c>
      <c r="AQ27" s="10" t="str">
        <f t="shared" si="16"/>
        <v>-</v>
      </c>
      <c r="AR27" s="10" t="str">
        <f t="shared" si="16"/>
        <v>-</v>
      </c>
      <c r="AS27" s="10" t="str">
        <f t="shared" si="16"/>
        <v>-</v>
      </c>
      <c r="AT27" s="10" t="str">
        <f t="shared" si="16"/>
        <v>-</v>
      </c>
      <c r="AU27" s="10" t="str">
        <f t="shared" si="16"/>
        <v>-</v>
      </c>
      <c r="AV27" s="10" t="str">
        <f t="shared" si="16"/>
        <v>-</v>
      </c>
      <c r="AW27" s="10" t="str">
        <f t="shared" si="16"/>
        <v>-</v>
      </c>
      <c r="AX27" s="10" t="str">
        <f t="shared" si="16"/>
        <v>-</v>
      </c>
      <c r="AY27" s="10" t="str">
        <f t="shared" si="16"/>
        <v>-</v>
      </c>
      <c r="AZ27" s="10" t="str">
        <f t="shared" ref="AZ27:AZ34" si="17">IF(AND(AND($BJ27&lt;=CE27,CE27&lt;$BK27),OR(CE27&lt;$BL27,$BM27&lt;=CE27)),"○","-")</f>
        <v>-</v>
      </c>
      <c r="BA27" s="10" t="str">
        <f t="shared" si="13"/>
        <v>-</v>
      </c>
      <c r="BB27" s="10" t="str">
        <f t="shared" si="13"/>
        <v>-</v>
      </c>
      <c r="BC27" s="10" t="str">
        <f t="shared" si="13"/>
        <v>-</v>
      </c>
      <c r="BD27" s="10" t="str">
        <f t="shared" si="13"/>
        <v>-</v>
      </c>
      <c r="BE27" s="10" t="str">
        <f t="shared" si="13"/>
        <v>-</v>
      </c>
      <c r="BF27" s="10" t="str">
        <f t="shared" si="13"/>
        <v>-</v>
      </c>
      <c r="BG27" s="10" t="str">
        <f t="shared" si="13"/>
        <v>-</v>
      </c>
      <c r="BH27" s="10" t="str">
        <f t="shared" si="13"/>
        <v>-</v>
      </c>
      <c r="BI27" s="8"/>
      <c r="BJ27" s="36">
        <f t="shared" si="12"/>
        <v>0</v>
      </c>
      <c r="BK27" s="36">
        <f t="shared" si="10"/>
        <v>0</v>
      </c>
      <c r="BL27" s="36">
        <f t="shared" si="10"/>
        <v>0</v>
      </c>
      <c r="BM27" s="36">
        <f t="shared" si="10"/>
        <v>0</v>
      </c>
      <c r="BN27" s="36"/>
      <c r="BO27" s="36">
        <f t="shared" ref="BO27:BS34" si="18">CO27</f>
        <v>0.29166666666666669</v>
      </c>
      <c r="BP27" s="36">
        <f t="shared" si="18"/>
        <v>0.3125</v>
      </c>
      <c r="BQ27" s="36">
        <f t="shared" si="18"/>
        <v>0.33333333333333298</v>
      </c>
      <c r="BR27" s="36">
        <f t="shared" si="18"/>
        <v>0.35416666666666702</v>
      </c>
      <c r="BS27" s="36">
        <f t="shared" si="18"/>
        <v>0.375</v>
      </c>
      <c r="BT27" s="36">
        <f t="shared" si="14"/>
        <v>0.39583333333333398</v>
      </c>
      <c r="BU27" s="36">
        <f t="shared" si="14"/>
        <v>0.41666666666666702</v>
      </c>
      <c r="BV27" s="36">
        <f t="shared" si="14"/>
        <v>0.4375</v>
      </c>
      <c r="BW27" s="36">
        <f t="shared" si="14"/>
        <v>0.45833333333333398</v>
      </c>
      <c r="BX27" s="36">
        <f t="shared" si="14"/>
        <v>0.47916666666666702</v>
      </c>
      <c r="BY27" s="36">
        <f t="shared" si="14"/>
        <v>0.5</v>
      </c>
      <c r="BZ27" s="36">
        <f t="shared" si="14"/>
        <v>0.52083333333333304</v>
      </c>
      <c r="CA27" s="36">
        <f t="shared" si="14"/>
        <v>0.54166666666666696</v>
      </c>
      <c r="CB27" s="36">
        <f t="shared" si="14"/>
        <v>0.5625</v>
      </c>
      <c r="CC27" s="36">
        <f t="shared" si="14"/>
        <v>0.58333333333333304</v>
      </c>
      <c r="CD27" s="36">
        <f t="shared" si="14"/>
        <v>0.60416666666666696</v>
      </c>
      <c r="CE27" s="36">
        <f t="shared" si="14"/>
        <v>0.625</v>
      </c>
      <c r="CF27" s="36">
        <f t="shared" si="14"/>
        <v>0.64583333333333304</v>
      </c>
      <c r="CG27" s="36">
        <f t="shared" si="14"/>
        <v>0.66666666666666696</v>
      </c>
      <c r="CH27" s="36">
        <f t="shared" si="14"/>
        <v>0.6875</v>
      </c>
      <c r="CI27" s="36">
        <f t="shared" si="14"/>
        <v>0.70833333333333304</v>
      </c>
      <c r="CJ27" s="36">
        <f t="shared" si="15"/>
        <v>0.72916666666666696</v>
      </c>
      <c r="CK27" s="36">
        <f t="shared" si="15"/>
        <v>0.75</v>
      </c>
      <c r="CL27" s="36">
        <f t="shared" si="15"/>
        <v>0.77083333333333304</v>
      </c>
      <c r="CM27" s="36">
        <f t="shared" si="15"/>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5"/>
        <v>-</v>
      </c>
      <c r="J28" s="14" t="str">
        <f t="shared" si="5"/>
        <v>-</v>
      </c>
      <c r="K28" s="34" t="str">
        <f t="shared" si="5"/>
        <v>-</v>
      </c>
      <c r="L28" s="14" t="str">
        <f t="shared" si="5"/>
        <v>-</v>
      </c>
      <c r="M28" s="34" t="str">
        <f t="shared" si="5"/>
        <v>-</v>
      </c>
      <c r="N28" s="14" t="str">
        <f t="shared" si="5"/>
        <v>-</v>
      </c>
      <c r="O28" s="34" t="str">
        <f t="shared" si="5"/>
        <v>-</v>
      </c>
      <c r="P28" s="14" t="str">
        <f t="shared" si="5"/>
        <v>-</v>
      </c>
      <c r="Q28" s="34" t="str">
        <f t="shared" si="5"/>
        <v>-</v>
      </c>
      <c r="R28" s="14" t="str">
        <f t="shared" si="5"/>
        <v>-</v>
      </c>
      <c r="S28" s="34" t="str">
        <f t="shared" si="5"/>
        <v>-</v>
      </c>
      <c r="T28" s="14" t="str">
        <f t="shared" si="5"/>
        <v>-</v>
      </c>
      <c r="U28" s="34" t="str">
        <f t="shared" si="5"/>
        <v>-</v>
      </c>
      <c r="V28" s="14" t="str">
        <f t="shared" si="5"/>
        <v>-</v>
      </c>
      <c r="W28" s="34" t="str">
        <f t="shared" si="5"/>
        <v>-</v>
      </c>
      <c r="X28" s="14" t="str">
        <f t="shared" si="5"/>
        <v>-</v>
      </c>
      <c r="Y28" s="34" t="str">
        <f t="shared" si="6"/>
        <v>-</v>
      </c>
      <c r="Z28" s="14" t="str">
        <f t="shared" si="6"/>
        <v>-</v>
      </c>
      <c r="AA28" s="34" t="str">
        <f t="shared" si="6"/>
        <v>-</v>
      </c>
      <c r="AB28" s="14" t="str">
        <f t="shared" si="6"/>
        <v>-</v>
      </c>
      <c r="AC28" s="34" t="str">
        <f t="shared" si="6"/>
        <v>-</v>
      </c>
      <c r="AD28" s="14" t="str">
        <f t="shared" si="6"/>
        <v>-</v>
      </c>
      <c r="AE28" s="34" t="str">
        <f t="shared" si="6"/>
        <v>-</v>
      </c>
      <c r="AF28" s="14" t="str">
        <f t="shared" si="6"/>
        <v>-</v>
      </c>
      <c r="AG28" s="16" t="str">
        <f t="shared" si="6"/>
        <v>-</v>
      </c>
      <c r="AH28" s="35">
        <f t="shared" si="7"/>
        <v>0</v>
      </c>
      <c r="AJ28" s="10" t="str">
        <f t="shared" si="8"/>
        <v>-</v>
      </c>
      <c r="AK28" s="10" t="str">
        <f t="shared" si="16"/>
        <v>-</v>
      </c>
      <c r="AL28" s="10" t="str">
        <f t="shared" si="16"/>
        <v>-</v>
      </c>
      <c r="AM28" s="10" t="str">
        <f t="shared" si="16"/>
        <v>-</v>
      </c>
      <c r="AN28" s="10" t="str">
        <f t="shared" si="16"/>
        <v>-</v>
      </c>
      <c r="AO28" s="10" t="str">
        <f t="shared" si="16"/>
        <v>-</v>
      </c>
      <c r="AP28" s="10" t="str">
        <f t="shared" si="16"/>
        <v>-</v>
      </c>
      <c r="AQ28" s="10" t="str">
        <f t="shared" si="16"/>
        <v>-</v>
      </c>
      <c r="AR28" s="10" t="str">
        <f t="shared" si="16"/>
        <v>-</v>
      </c>
      <c r="AS28" s="10" t="str">
        <f t="shared" si="16"/>
        <v>-</v>
      </c>
      <c r="AT28" s="10" t="str">
        <f t="shared" si="16"/>
        <v>-</v>
      </c>
      <c r="AU28" s="10" t="str">
        <f t="shared" si="16"/>
        <v>-</v>
      </c>
      <c r="AV28" s="10" t="str">
        <f t="shared" si="16"/>
        <v>-</v>
      </c>
      <c r="AW28" s="10" t="str">
        <f t="shared" si="16"/>
        <v>-</v>
      </c>
      <c r="AX28" s="10" t="str">
        <f t="shared" si="16"/>
        <v>-</v>
      </c>
      <c r="AY28" s="10" t="str">
        <f t="shared" si="16"/>
        <v>-</v>
      </c>
      <c r="AZ28" s="10" t="str">
        <f t="shared" si="17"/>
        <v>-</v>
      </c>
      <c r="BA28" s="10" t="str">
        <f t="shared" si="13"/>
        <v>-</v>
      </c>
      <c r="BB28" s="10" t="str">
        <f t="shared" si="13"/>
        <v>-</v>
      </c>
      <c r="BC28" s="10" t="str">
        <f t="shared" si="13"/>
        <v>-</v>
      </c>
      <c r="BD28" s="10" t="str">
        <f t="shared" si="13"/>
        <v>-</v>
      </c>
      <c r="BE28" s="10" t="str">
        <f t="shared" si="13"/>
        <v>-</v>
      </c>
      <c r="BF28" s="10" t="str">
        <f t="shared" si="13"/>
        <v>-</v>
      </c>
      <c r="BG28" s="10" t="str">
        <f t="shared" si="13"/>
        <v>-</v>
      </c>
      <c r="BH28" s="10" t="str">
        <f t="shared" si="13"/>
        <v>-</v>
      </c>
      <c r="BI28" s="8"/>
      <c r="BJ28" s="36">
        <f>E28</f>
        <v>0</v>
      </c>
      <c r="BK28" s="36">
        <f t="shared" si="10"/>
        <v>0</v>
      </c>
      <c r="BL28" s="36">
        <f t="shared" si="10"/>
        <v>0</v>
      </c>
      <c r="BM28" s="36">
        <f t="shared" si="10"/>
        <v>0</v>
      </c>
      <c r="BN28" s="36"/>
      <c r="BO28" s="36">
        <f t="shared" si="18"/>
        <v>0.29166666666666669</v>
      </c>
      <c r="BP28" s="36">
        <f t="shared" si="18"/>
        <v>0.3125</v>
      </c>
      <c r="BQ28" s="36">
        <f t="shared" si="18"/>
        <v>0.33333333333333298</v>
      </c>
      <c r="BR28" s="36">
        <f t="shared" si="18"/>
        <v>0.35416666666666702</v>
      </c>
      <c r="BS28" s="36">
        <f t="shared" si="18"/>
        <v>0.375</v>
      </c>
      <c r="BT28" s="36">
        <f t="shared" si="14"/>
        <v>0.39583333333333398</v>
      </c>
      <c r="BU28" s="36">
        <f t="shared" si="14"/>
        <v>0.41666666666666702</v>
      </c>
      <c r="BV28" s="36">
        <f t="shared" si="14"/>
        <v>0.4375</v>
      </c>
      <c r="BW28" s="36">
        <f t="shared" si="14"/>
        <v>0.45833333333333398</v>
      </c>
      <c r="BX28" s="36">
        <f t="shared" si="14"/>
        <v>0.47916666666666702</v>
      </c>
      <c r="BY28" s="36">
        <f t="shared" si="14"/>
        <v>0.5</v>
      </c>
      <c r="BZ28" s="36">
        <f t="shared" si="14"/>
        <v>0.52083333333333304</v>
      </c>
      <c r="CA28" s="36">
        <f t="shared" si="14"/>
        <v>0.54166666666666696</v>
      </c>
      <c r="CB28" s="36">
        <f t="shared" si="14"/>
        <v>0.5625</v>
      </c>
      <c r="CC28" s="36">
        <f t="shared" si="14"/>
        <v>0.58333333333333304</v>
      </c>
      <c r="CD28" s="36">
        <f t="shared" si="14"/>
        <v>0.60416666666666696</v>
      </c>
      <c r="CE28" s="36">
        <f t="shared" si="14"/>
        <v>0.625</v>
      </c>
      <c r="CF28" s="36">
        <f t="shared" si="14"/>
        <v>0.64583333333333304</v>
      </c>
      <c r="CG28" s="36">
        <f t="shared" si="14"/>
        <v>0.66666666666666696</v>
      </c>
      <c r="CH28" s="36">
        <f t="shared" si="14"/>
        <v>0.6875</v>
      </c>
      <c r="CI28" s="36">
        <f t="shared" si="14"/>
        <v>0.70833333333333304</v>
      </c>
      <c r="CJ28" s="36">
        <f t="shared" si="15"/>
        <v>0.72916666666666696</v>
      </c>
      <c r="CK28" s="36">
        <f t="shared" si="15"/>
        <v>0.75</v>
      </c>
      <c r="CL28" s="36">
        <f t="shared" si="15"/>
        <v>0.77083333333333304</v>
      </c>
      <c r="CM28" s="36">
        <f t="shared" si="15"/>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5"/>
        <v>-</v>
      </c>
      <c r="J29" s="14" t="str">
        <f t="shared" si="5"/>
        <v>-</v>
      </c>
      <c r="K29" s="34" t="str">
        <f t="shared" si="5"/>
        <v>-</v>
      </c>
      <c r="L29" s="14" t="str">
        <f t="shared" si="5"/>
        <v>-</v>
      </c>
      <c r="M29" s="34" t="str">
        <f t="shared" si="5"/>
        <v>-</v>
      </c>
      <c r="N29" s="14" t="str">
        <f t="shared" si="5"/>
        <v>-</v>
      </c>
      <c r="O29" s="34" t="str">
        <f t="shared" si="5"/>
        <v>-</v>
      </c>
      <c r="P29" s="14" t="str">
        <f t="shared" si="5"/>
        <v>-</v>
      </c>
      <c r="Q29" s="34" t="str">
        <f t="shared" si="5"/>
        <v>-</v>
      </c>
      <c r="R29" s="14" t="str">
        <f t="shared" si="5"/>
        <v>-</v>
      </c>
      <c r="S29" s="34" t="str">
        <f t="shared" si="5"/>
        <v>-</v>
      </c>
      <c r="T29" s="14" t="str">
        <f t="shared" si="5"/>
        <v>-</v>
      </c>
      <c r="U29" s="34" t="str">
        <f t="shared" si="5"/>
        <v>-</v>
      </c>
      <c r="V29" s="14" t="str">
        <f t="shared" si="5"/>
        <v>-</v>
      </c>
      <c r="W29" s="34" t="str">
        <f t="shared" si="5"/>
        <v>-</v>
      </c>
      <c r="X29" s="14" t="str">
        <f t="shared" si="5"/>
        <v>-</v>
      </c>
      <c r="Y29" s="34" t="str">
        <f t="shared" si="6"/>
        <v>-</v>
      </c>
      <c r="Z29" s="14" t="str">
        <f t="shared" si="6"/>
        <v>-</v>
      </c>
      <c r="AA29" s="34" t="str">
        <f t="shared" si="6"/>
        <v>-</v>
      </c>
      <c r="AB29" s="14" t="str">
        <f t="shared" si="6"/>
        <v>-</v>
      </c>
      <c r="AC29" s="34" t="str">
        <f t="shared" si="6"/>
        <v>-</v>
      </c>
      <c r="AD29" s="14" t="str">
        <f t="shared" si="6"/>
        <v>-</v>
      </c>
      <c r="AE29" s="34" t="str">
        <f t="shared" si="6"/>
        <v>-</v>
      </c>
      <c r="AF29" s="14" t="str">
        <f t="shared" si="6"/>
        <v>-</v>
      </c>
      <c r="AG29" s="16" t="str">
        <f t="shared" si="6"/>
        <v>-</v>
      </c>
      <c r="AH29" s="35">
        <f t="shared" si="7"/>
        <v>0</v>
      </c>
      <c r="AJ29" s="10" t="str">
        <f t="shared" si="8"/>
        <v>-</v>
      </c>
      <c r="AK29" s="10" t="str">
        <f t="shared" si="16"/>
        <v>-</v>
      </c>
      <c r="AL29" s="10" t="str">
        <f t="shared" si="16"/>
        <v>-</v>
      </c>
      <c r="AM29" s="10" t="str">
        <f t="shared" si="16"/>
        <v>-</v>
      </c>
      <c r="AN29" s="10" t="str">
        <f t="shared" si="16"/>
        <v>-</v>
      </c>
      <c r="AO29" s="10" t="str">
        <f t="shared" si="16"/>
        <v>-</v>
      </c>
      <c r="AP29" s="10" t="str">
        <f t="shared" si="16"/>
        <v>-</v>
      </c>
      <c r="AQ29" s="10" t="str">
        <f t="shared" si="16"/>
        <v>-</v>
      </c>
      <c r="AR29" s="10" t="str">
        <f t="shared" si="16"/>
        <v>-</v>
      </c>
      <c r="AS29" s="10" t="str">
        <f t="shared" si="16"/>
        <v>-</v>
      </c>
      <c r="AT29" s="10" t="str">
        <f t="shared" si="16"/>
        <v>-</v>
      </c>
      <c r="AU29" s="10" t="str">
        <f t="shared" si="16"/>
        <v>-</v>
      </c>
      <c r="AV29" s="10" t="str">
        <f t="shared" si="16"/>
        <v>-</v>
      </c>
      <c r="AW29" s="10" t="str">
        <f t="shared" si="16"/>
        <v>-</v>
      </c>
      <c r="AX29" s="10" t="str">
        <f t="shared" si="16"/>
        <v>-</v>
      </c>
      <c r="AY29" s="10" t="str">
        <f t="shared" si="16"/>
        <v>-</v>
      </c>
      <c r="AZ29" s="10" t="str">
        <f t="shared" si="17"/>
        <v>-</v>
      </c>
      <c r="BA29" s="10" t="str">
        <f t="shared" si="13"/>
        <v>-</v>
      </c>
      <c r="BB29" s="10" t="str">
        <f t="shared" si="13"/>
        <v>-</v>
      </c>
      <c r="BC29" s="10" t="str">
        <f t="shared" si="13"/>
        <v>-</v>
      </c>
      <c r="BD29" s="10" t="str">
        <f t="shared" si="13"/>
        <v>-</v>
      </c>
      <c r="BE29" s="10" t="str">
        <f t="shared" si="13"/>
        <v>-</v>
      </c>
      <c r="BF29" s="10" t="str">
        <f t="shared" si="13"/>
        <v>-</v>
      </c>
      <c r="BG29" s="10" t="str">
        <f t="shared" si="13"/>
        <v>-</v>
      </c>
      <c r="BH29" s="10" t="str">
        <f t="shared" si="13"/>
        <v>-</v>
      </c>
      <c r="BI29" s="8"/>
      <c r="BJ29" s="36">
        <f>E29</f>
        <v>0</v>
      </c>
      <c r="BK29" s="36">
        <f t="shared" si="10"/>
        <v>0</v>
      </c>
      <c r="BL29" s="36">
        <f t="shared" si="10"/>
        <v>0</v>
      </c>
      <c r="BM29" s="36">
        <f t="shared" si="10"/>
        <v>0</v>
      </c>
      <c r="BN29" s="36"/>
      <c r="BO29" s="36">
        <f t="shared" si="18"/>
        <v>0.29166666666666669</v>
      </c>
      <c r="BP29" s="36">
        <f t="shared" si="18"/>
        <v>0.3125</v>
      </c>
      <c r="BQ29" s="36">
        <f t="shared" si="18"/>
        <v>0.33333333333333298</v>
      </c>
      <c r="BR29" s="36">
        <f t="shared" si="18"/>
        <v>0.35416666666666702</v>
      </c>
      <c r="BS29" s="36">
        <f t="shared" si="18"/>
        <v>0.375</v>
      </c>
      <c r="BT29" s="36">
        <f t="shared" si="14"/>
        <v>0.39583333333333398</v>
      </c>
      <c r="BU29" s="36">
        <f t="shared" si="14"/>
        <v>0.41666666666666702</v>
      </c>
      <c r="BV29" s="36">
        <f t="shared" si="14"/>
        <v>0.4375</v>
      </c>
      <c r="BW29" s="36">
        <f t="shared" si="14"/>
        <v>0.45833333333333398</v>
      </c>
      <c r="BX29" s="36">
        <f t="shared" si="14"/>
        <v>0.47916666666666702</v>
      </c>
      <c r="BY29" s="36">
        <f t="shared" si="14"/>
        <v>0.5</v>
      </c>
      <c r="BZ29" s="36">
        <f t="shared" si="14"/>
        <v>0.52083333333333304</v>
      </c>
      <c r="CA29" s="36">
        <f t="shared" si="14"/>
        <v>0.54166666666666696</v>
      </c>
      <c r="CB29" s="36">
        <f t="shared" si="14"/>
        <v>0.5625</v>
      </c>
      <c r="CC29" s="36">
        <f t="shared" si="14"/>
        <v>0.58333333333333304</v>
      </c>
      <c r="CD29" s="36">
        <f t="shared" si="14"/>
        <v>0.60416666666666696</v>
      </c>
      <c r="CE29" s="36">
        <f t="shared" si="14"/>
        <v>0.625</v>
      </c>
      <c r="CF29" s="36">
        <f t="shared" si="14"/>
        <v>0.64583333333333304</v>
      </c>
      <c r="CG29" s="36">
        <f t="shared" si="14"/>
        <v>0.66666666666666696</v>
      </c>
      <c r="CH29" s="36">
        <f t="shared" si="14"/>
        <v>0.6875</v>
      </c>
      <c r="CI29" s="36">
        <f t="shared" si="14"/>
        <v>0.70833333333333304</v>
      </c>
      <c r="CJ29" s="36">
        <f t="shared" si="15"/>
        <v>0.72916666666666696</v>
      </c>
      <c r="CK29" s="36">
        <f t="shared" si="15"/>
        <v>0.75</v>
      </c>
      <c r="CL29" s="36">
        <f t="shared" si="15"/>
        <v>0.77083333333333304</v>
      </c>
      <c r="CM29" s="36">
        <f t="shared" si="15"/>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5"/>
        <v>-</v>
      </c>
      <c r="J30" s="14" t="str">
        <f t="shared" si="5"/>
        <v>-</v>
      </c>
      <c r="K30" s="34" t="str">
        <f t="shared" si="5"/>
        <v>-</v>
      </c>
      <c r="L30" s="14" t="str">
        <f t="shared" si="5"/>
        <v>-</v>
      </c>
      <c r="M30" s="34" t="str">
        <f t="shared" si="5"/>
        <v>-</v>
      </c>
      <c r="N30" s="14" t="str">
        <f t="shared" si="5"/>
        <v>-</v>
      </c>
      <c r="O30" s="34" t="str">
        <f t="shared" si="5"/>
        <v>-</v>
      </c>
      <c r="P30" s="14" t="str">
        <f t="shared" si="5"/>
        <v>-</v>
      </c>
      <c r="Q30" s="34" t="str">
        <f t="shared" si="5"/>
        <v>-</v>
      </c>
      <c r="R30" s="14" t="str">
        <f t="shared" si="5"/>
        <v>-</v>
      </c>
      <c r="S30" s="34" t="str">
        <f t="shared" si="5"/>
        <v>-</v>
      </c>
      <c r="T30" s="14" t="str">
        <f t="shared" si="5"/>
        <v>-</v>
      </c>
      <c r="U30" s="34" t="str">
        <f t="shared" si="5"/>
        <v>-</v>
      </c>
      <c r="V30" s="14" t="str">
        <f t="shared" si="5"/>
        <v>-</v>
      </c>
      <c r="W30" s="34" t="str">
        <f t="shared" si="5"/>
        <v>-</v>
      </c>
      <c r="X30" s="14" t="str">
        <f t="shared" si="5"/>
        <v>-</v>
      </c>
      <c r="Y30" s="34" t="str">
        <f t="shared" si="6"/>
        <v>-</v>
      </c>
      <c r="Z30" s="14" t="str">
        <f t="shared" si="6"/>
        <v>-</v>
      </c>
      <c r="AA30" s="34" t="str">
        <f t="shared" si="6"/>
        <v>-</v>
      </c>
      <c r="AB30" s="14" t="str">
        <f t="shared" si="6"/>
        <v>-</v>
      </c>
      <c r="AC30" s="34" t="str">
        <f t="shared" si="6"/>
        <v>-</v>
      </c>
      <c r="AD30" s="14" t="str">
        <f t="shared" si="6"/>
        <v>-</v>
      </c>
      <c r="AE30" s="34" t="str">
        <f t="shared" si="6"/>
        <v>-</v>
      </c>
      <c r="AF30" s="14" t="str">
        <f t="shared" si="6"/>
        <v>-</v>
      </c>
      <c r="AG30" s="16" t="str">
        <f t="shared" si="6"/>
        <v>-</v>
      </c>
      <c r="AH30" s="35">
        <f t="shared" si="7"/>
        <v>0</v>
      </c>
      <c r="AJ30" s="10" t="str">
        <f t="shared" si="8"/>
        <v>-</v>
      </c>
      <c r="AK30" s="10" t="str">
        <f t="shared" si="16"/>
        <v>-</v>
      </c>
      <c r="AL30" s="10" t="str">
        <f t="shared" si="16"/>
        <v>-</v>
      </c>
      <c r="AM30" s="10" t="str">
        <f t="shared" si="16"/>
        <v>-</v>
      </c>
      <c r="AN30" s="10" t="str">
        <f t="shared" si="16"/>
        <v>-</v>
      </c>
      <c r="AO30" s="10" t="str">
        <f t="shared" si="16"/>
        <v>-</v>
      </c>
      <c r="AP30" s="10" t="str">
        <f t="shared" si="16"/>
        <v>-</v>
      </c>
      <c r="AQ30" s="10" t="str">
        <f t="shared" si="16"/>
        <v>-</v>
      </c>
      <c r="AR30" s="10" t="str">
        <f t="shared" si="16"/>
        <v>-</v>
      </c>
      <c r="AS30" s="10" t="str">
        <f t="shared" si="16"/>
        <v>-</v>
      </c>
      <c r="AT30" s="10" t="str">
        <f t="shared" si="16"/>
        <v>-</v>
      </c>
      <c r="AU30" s="10" t="str">
        <f t="shared" si="16"/>
        <v>-</v>
      </c>
      <c r="AV30" s="10" t="str">
        <f t="shared" si="16"/>
        <v>-</v>
      </c>
      <c r="AW30" s="10" t="str">
        <f t="shared" si="16"/>
        <v>-</v>
      </c>
      <c r="AX30" s="10" t="str">
        <f t="shared" si="16"/>
        <v>-</v>
      </c>
      <c r="AY30" s="10" t="str">
        <f t="shared" si="16"/>
        <v>-</v>
      </c>
      <c r="AZ30" s="10" t="str">
        <f t="shared" si="17"/>
        <v>-</v>
      </c>
      <c r="BA30" s="10" t="str">
        <f t="shared" si="13"/>
        <v>-</v>
      </c>
      <c r="BB30" s="10" t="str">
        <f t="shared" si="13"/>
        <v>-</v>
      </c>
      <c r="BC30" s="10" t="str">
        <f t="shared" si="13"/>
        <v>-</v>
      </c>
      <c r="BD30" s="10" t="str">
        <f t="shared" si="13"/>
        <v>-</v>
      </c>
      <c r="BE30" s="10" t="str">
        <f t="shared" si="13"/>
        <v>-</v>
      </c>
      <c r="BF30" s="10" t="str">
        <f t="shared" si="13"/>
        <v>-</v>
      </c>
      <c r="BG30" s="10" t="str">
        <f t="shared" si="13"/>
        <v>-</v>
      </c>
      <c r="BH30" s="10" t="str">
        <f t="shared" si="13"/>
        <v>-</v>
      </c>
      <c r="BI30" s="8"/>
      <c r="BJ30" s="36">
        <f>E30</f>
        <v>0</v>
      </c>
      <c r="BK30" s="36">
        <f t="shared" si="10"/>
        <v>0</v>
      </c>
      <c r="BL30" s="36">
        <f t="shared" si="10"/>
        <v>0</v>
      </c>
      <c r="BM30" s="36">
        <f t="shared" si="10"/>
        <v>0</v>
      </c>
      <c r="BN30" s="36"/>
      <c r="BO30" s="36">
        <f t="shared" si="18"/>
        <v>0.29166666666666669</v>
      </c>
      <c r="BP30" s="36">
        <f t="shared" si="18"/>
        <v>0.3125</v>
      </c>
      <c r="BQ30" s="36">
        <f t="shared" si="18"/>
        <v>0.33333333333333298</v>
      </c>
      <c r="BR30" s="36">
        <f t="shared" si="18"/>
        <v>0.35416666666666702</v>
      </c>
      <c r="BS30" s="36">
        <f t="shared" si="18"/>
        <v>0.375</v>
      </c>
      <c r="BT30" s="36">
        <f t="shared" si="14"/>
        <v>0.39583333333333398</v>
      </c>
      <c r="BU30" s="36">
        <f t="shared" si="14"/>
        <v>0.41666666666666702</v>
      </c>
      <c r="BV30" s="36">
        <f t="shared" si="14"/>
        <v>0.4375</v>
      </c>
      <c r="BW30" s="36">
        <f t="shared" si="14"/>
        <v>0.45833333333333398</v>
      </c>
      <c r="BX30" s="36">
        <f t="shared" si="14"/>
        <v>0.47916666666666702</v>
      </c>
      <c r="BY30" s="36">
        <f t="shared" si="14"/>
        <v>0.5</v>
      </c>
      <c r="BZ30" s="36">
        <f t="shared" si="14"/>
        <v>0.52083333333333304</v>
      </c>
      <c r="CA30" s="36">
        <f t="shared" si="14"/>
        <v>0.54166666666666696</v>
      </c>
      <c r="CB30" s="36">
        <f t="shared" si="14"/>
        <v>0.5625</v>
      </c>
      <c r="CC30" s="36">
        <f t="shared" si="14"/>
        <v>0.58333333333333304</v>
      </c>
      <c r="CD30" s="36">
        <f t="shared" si="14"/>
        <v>0.60416666666666696</v>
      </c>
      <c r="CE30" s="36">
        <f t="shared" si="14"/>
        <v>0.625</v>
      </c>
      <c r="CF30" s="36">
        <f t="shared" si="14"/>
        <v>0.64583333333333304</v>
      </c>
      <c r="CG30" s="36">
        <f t="shared" si="14"/>
        <v>0.66666666666666696</v>
      </c>
      <c r="CH30" s="36">
        <f t="shared" si="14"/>
        <v>0.6875</v>
      </c>
      <c r="CI30" s="36">
        <f t="shared" si="14"/>
        <v>0.70833333333333304</v>
      </c>
      <c r="CJ30" s="36">
        <f t="shared" si="15"/>
        <v>0.72916666666666696</v>
      </c>
      <c r="CK30" s="36">
        <f t="shared" si="15"/>
        <v>0.75</v>
      </c>
      <c r="CL30" s="36">
        <f t="shared" si="15"/>
        <v>0.77083333333333304</v>
      </c>
      <c r="CM30" s="36">
        <f t="shared" si="15"/>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5"/>
        <v>-</v>
      </c>
      <c r="J31" s="14" t="str">
        <f t="shared" si="5"/>
        <v>-</v>
      </c>
      <c r="K31" s="34" t="str">
        <f t="shared" si="5"/>
        <v>-</v>
      </c>
      <c r="L31" s="14" t="str">
        <f t="shared" si="5"/>
        <v>-</v>
      </c>
      <c r="M31" s="34" t="str">
        <f t="shared" si="5"/>
        <v>-</v>
      </c>
      <c r="N31" s="14" t="str">
        <f t="shared" si="5"/>
        <v>-</v>
      </c>
      <c r="O31" s="34" t="str">
        <f t="shared" si="5"/>
        <v>-</v>
      </c>
      <c r="P31" s="14" t="str">
        <f t="shared" si="5"/>
        <v>-</v>
      </c>
      <c r="Q31" s="34" t="str">
        <f t="shared" si="5"/>
        <v>-</v>
      </c>
      <c r="R31" s="14" t="str">
        <f t="shared" si="5"/>
        <v>-</v>
      </c>
      <c r="S31" s="34" t="str">
        <f t="shared" si="5"/>
        <v>-</v>
      </c>
      <c r="T31" s="14" t="str">
        <f t="shared" si="5"/>
        <v>-</v>
      </c>
      <c r="U31" s="34" t="str">
        <f t="shared" si="5"/>
        <v>-</v>
      </c>
      <c r="V31" s="14" t="str">
        <f t="shared" si="5"/>
        <v>-</v>
      </c>
      <c r="W31" s="34" t="str">
        <f t="shared" si="5"/>
        <v>-</v>
      </c>
      <c r="X31" s="14" t="str">
        <f>AY31</f>
        <v>-</v>
      </c>
      <c r="Y31" s="34" t="str">
        <f t="shared" si="6"/>
        <v>-</v>
      </c>
      <c r="Z31" s="14" t="str">
        <f t="shared" si="6"/>
        <v>-</v>
      </c>
      <c r="AA31" s="34" t="str">
        <f t="shared" si="6"/>
        <v>-</v>
      </c>
      <c r="AB31" s="14" t="str">
        <f t="shared" si="6"/>
        <v>-</v>
      </c>
      <c r="AC31" s="34" t="str">
        <f t="shared" si="6"/>
        <v>-</v>
      </c>
      <c r="AD31" s="14" t="str">
        <f t="shared" si="6"/>
        <v>-</v>
      </c>
      <c r="AE31" s="34" t="str">
        <f t="shared" si="6"/>
        <v>-</v>
      </c>
      <c r="AF31" s="14" t="str">
        <f t="shared" si="6"/>
        <v>-</v>
      </c>
      <c r="AG31" s="16" t="str">
        <f t="shared" si="6"/>
        <v>-</v>
      </c>
      <c r="AH31" s="35">
        <f t="shared" si="7"/>
        <v>0</v>
      </c>
      <c r="AJ31" s="10" t="str">
        <f t="shared" si="8"/>
        <v>-</v>
      </c>
      <c r="AK31" s="10" t="str">
        <f t="shared" si="16"/>
        <v>-</v>
      </c>
      <c r="AL31" s="10" t="str">
        <f t="shared" si="16"/>
        <v>-</v>
      </c>
      <c r="AM31" s="10" t="str">
        <f t="shared" si="16"/>
        <v>-</v>
      </c>
      <c r="AN31" s="10" t="str">
        <f t="shared" si="16"/>
        <v>-</v>
      </c>
      <c r="AO31" s="10" t="str">
        <f t="shared" si="16"/>
        <v>-</v>
      </c>
      <c r="AP31" s="10" t="str">
        <f t="shared" si="16"/>
        <v>-</v>
      </c>
      <c r="AQ31" s="10" t="str">
        <f t="shared" si="16"/>
        <v>-</v>
      </c>
      <c r="AR31" s="10" t="str">
        <f t="shared" si="16"/>
        <v>-</v>
      </c>
      <c r="AS31" s="10" t="str">
        <f t="shared" si="16"/>
        <v>-</v>
      </c>
      <c r="AT31" s="10" t="str">
        <f t="shared" si="16"/>
        <v>-</v>
      </c>
      <c r="AU31" s="10" t="str">
        <f t="shared" si="16"/>
        <v>-</v>
      </c>
      <c r="AV31" s="10" t="str">
        <f t="shared" si="16"/>
        <v>-</v>
      </c>
      <c r="AW31" s="10" t="str">
        <f t="shared" si="16"/>
        <v>-</v>
      </c>
      <c r="AX31" s="10" t="str">
        <f t="shared" si="16"/>
        <v>-</v>
      </c>
      <c r="AY31" s="10" t="str">
        <f t="shared" si="16"/>
        <v>-</v>
      </c>
      <c r="AZ31" s="10" t="str">
        <f t="shared" si="17"/>
        <v>-</v>
      </c>
      <c r="BA31" s="10" t="str">
        <f t="shared" si="13"/>
        <v>-</v>
      </c>
      <c r="BB31" s="10" t="str">
        <f t="shared" si="13"/>
        <v>-</v>
      </c>
      <c r="BC31" s="10" t="str">
        <f t="shared" si="13"/>
        <v>-</v>
      </c>
      <c r="BD31" s="10" t="str">
        <f t="shared" si="13"/>
        <v>-</v>
      </c>
      <c r="BE31" s="10" t="str">
        <f t="shared" si="13"/>
        <v>-</v>
      </c>
      <c r="BF31" s="10" t="str">
        <f t="shared" si="13"/>
        <v>-</v>
      </c>
      <c r="BG31" s="10" t="str">
        <f t="shared" si="13"/>
        <v>-</v>
      </c>
      <c r="BH31" s="10" t="str">
        <f t="shared" si="13"/>
        <v>-</v>
      </c>
      <c r="BI31" s="8"/>
      <c r="BJ31" s="36">
        <f>E31</f>
        <v>0</v>
      </c>
      <c r="BK31" s="36">
        <f t="shared" si="10"/>
        <v>0</v>
      </c>
      <c r="BL31" s="36">
        <f t="shared" si="10"/>
        <v>0</v>
      </c>
      <c r="BM31" s="36">
        <f t="shared" si="10"/>
        <v>0</v>
      </c>
      <c r="BN31" s="36"/>
      <c r="BO31" s="36">
        <f t="shared" si="18"/>
        <v>0.29166666666666669</v>
      </c>
      <c r="BP31" s="36">
        <f t="shared" si="18"/>
        <v>0.3125</v>
      </c>
      <c r="BQ31" s="36">
        <f t="shared" si="18"/>
        <v>0.33333333333333298</v>
      </c>
      <c r="BR31" s="36">
        <f t="shared" si="18"/>
        <v>0.35416666666666702</v>
      </c>
      <c r="BS31" s="36">
        <f t="shared" si="18"/>
        <v>0.375</v>
      </c>
      <c r="BT31" s="36">
        <f t="shared" si="14"/>
        <v>0.39583333333333398</v>
      </c>
      <c r="BU31" s="36">
        <f t="shared" si="14"/>
        <v>0.41666666666666702</v>
      </c>
      <c r="BV31" s="36">
        <f t="shared" si="14"/>
        <v>0.4375</v>
      </c>
      <c r="BW31" s="36">
        <f t="shared" si="14"/>
        <v>0.45833333333333398</v>
      </c>
      <c r="BX31" s="36">
        <f t="shared" si="14"/>
        <v>0.47916666666666702</v>
      </c>
      <c r="BY31" s="36">
        <f t="shared" si="14"/>
        <v>0.5</v>
      </c>
      <c r="BZ31" s="36">
        <f t="shared" si="14"/>
        <v>0.52083333333333304</v>
      </c>
      <c r="CA31" s="36">
        <f t="shared" si="14"/>
        <v>0.54166666666666696</v>
      </c>
      <c r="CB31" s="36">
        <f t="shared" si="14"/>
        <v>0.5625</v>
      </c>
      <c r="CC31" s="36">
        <f t="shared" si="14"/>
        <v>0.58333333333333304</v>
      </c>
      <c r="CD31" s="36">
        <f t="shared" si="14"/>
        <v>0.60416666666666696</v>
      </c>
      <c r="CE31" s="36">
        <f t="shared" si="14"/>
        <v>0.625</v>
      </c>
      <c r="CF31" s="36">
        <f t="shared" si="14"/>
        <v>0.64583333333333304</v>
      </c>
      <c r="CG31" s="36">
        <f t="shared" si="14"/>
        <v>0.66666666666666696</v>
      </c>
      <c r="CH31" s="36">
        <f t="shared" si="14"/>
        <v>0.6875</v>
      </c>
      <c r="CI31" s="36">
        <f t="shared" si="14"/>
        <v>0.70833333333333304</v>
      </c>
      <c r="CJ31" s="36">
        <f t="shared" si="15"/>
        <v>0.72916666666666696</v>
      </c>
      <c r="CK31" s="36">
        <f t="shared" si="15"/>
        <v>0.75</v>
      </c>
      <c r="CL31" s="36">
        <f t="shared" si="15"/>
        <v>0.77083333333333304</v>
      </c>
      <c r="CM31" s="36">
        <f t="shared" si="15"/>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AY32</f>
        <v>-</v>
      </c>
      <c r="Y32" s="34" t="str">
        <f t="shared" si="6"/>
        <v>-</v>
      </c>
      <c r="Z32" s="14" t="str">
        <f t="shared" si="6"/>
        <v>-</v>
      </c>
      <c r="AA32" s="34" t="str">
        <f t="shared" si="6"/>
        <v>-</v>
      </c>
      <c r="AB32" s="14" t="str">
        <f t="shared" si="6"/>
        <v>-</v>
      </c>
      <c r="AC32" s="34" t="str">
        <f t="shared" si="6"/>
        <v>-</v>
      </c>
      <c r="AD32" s="14" t="str">
        <f t="shared" si="6"/>
        <v>-</v>
      </c>
      <c r="AE32" s="34" t="str">
        <f t="shared" si="6"/>
        <v>-</v>
      </c>
      <c r="AF32" s="14" t="str">
        <f t="shared" si="6"/>
        <v>-</v>
      </c>
      <c r="AG32" s="16" t="str">
        <f t="shared" si="6"/>
        <v>-</v>
      </c>
      <c r="AH32" s="35">
        <f t="shared" si="7"/>
        <v>0</v>
      </c>
      <c r="AJ32" s="10" t="str">
        <f t="shared" si="8"/>
        <v>-</v>
      </c>
      <c r="AK32" s="10" t="str">
        <f t="shared" si="16"/>
        <v>-</v>
      </c>
      <c r="AL32" s="10" t="str">
        <f t="shared" si="16"/>
        <v>-</v>
      </c>
      <c r="AM32" s="10" t="str">
        <f t="shared" si="16"/>
        <v>-</v>
      </c>
      <c r="AN32" s="10" t="str">
        <f t="shared" si="16"/>
        <v>-</v>
      </c>
      <c r="AO32" s="10" t="str">
        <f t="shared" si="16"/>
        <v>-</v>
      </c>
      <c r="AP32" s="10" t="str">
        <f t="shared" si="16"/>
        <v>-</v>
      </c>
      <c r="AQ32" s="10" t="str">
        <f t="shared" si="16"/>
        <v>-</v>
      </c>
      <c r="AR32" s="10" t="str">
        <f t="shared" si="16"/>
        <v>-</v>
      </c>
      <c r="AS32" s="10" t="str">
        <f t="shared" si="16"/>
        <v>-</v>
      </c>
      <c r="AT32" s="10" t="str">
        <f t="shared" si="16"/>
        <v>-</v>
      </c>
      <c r="AU32" s="10" t="str">
        <f t="shared" si="16"/>
        <v>-</v>
      </c>
      <c r="AV32" s="10" t="str">
        <f t="shared" si="16"/>
        <v>-</v>
      </c>
      <c r="AW32" s="10" t="str">
        <f t="shared" si="16"/>
        <v>-</v>
      </c>
      <c r="AX32" s="10" t="str">
        <f t="shared" si="16"/>
        <v>-</v>
      </c>
      <c r="AY32" s="10" t="str">
        <f t="shared" si="16"/>
        <v>-</v>
      </c>
      <c r="AZ32" s="10" t="str">
        <f t="shared" si="17"/>
        <v>-</v>
      </c>
      <c r="BA32" s="10" t="str">
        <f t="shared" si="13"/>
        <v>-</v>
      </c>
      <c r="BB32" s="10" t="str">
        <f t="shared" si="13"/>
        <v>-</v>
      </c>
      <c r="BC32" s="10" t="str">
        <f t="shared" si="13"/>
        <v>-</v>
      </c>
      <c r="BD32" s="10" t="str">
        <f t="shared" si="13"/>
        <v>-</v>
      </c>
      <c r="BE32" s="10" t="str">
        <f t="shared" si="13"/>
        <v>-</v>
      </c>
      <c r="BF32" s="10" t="str">
        <f t="shared" si="13"/>
        <v>-</v>
      </c>
      <c r="BG32" s="10" t="str">
        <f t="shared" si="13"/>
        <v>-</v>
      </c>
      <c r="BH32" s="10" t="str">
        <f t="shared" si="13"/>
        <v>-</v>
      </c>
      <c r="BI32" s="8"/>
      <c r="BJ32" s="36">
        <f>E32</f>
        <v>0</v>
      </c>
      <c r="BK32" s="36">
        <f t="shared" si="10"/>
        <v>0</v>
      </c>
      <c r="BL32" s="36">
        <f t="shared" si="10"/>
        <v>0</v>
      </c>
      <c r="BM32" s="36">
        <f t="shared" si="10"/>
        <v>0</v>
      </c>
      <c r="BN32" s="36"/>
      <c r="BO32" s="36">
        <f t="shared" si="18"/>
        <v>0.29166666666666669</v>
      </c>
      <c r="BP32" s="36">
        <f t="shared" si="18"/>
        <v>0.3125</v>
      </c>
      <c r="BQ32" s="36">
        <f t="shared" si="18"/>
        <v>0.33333333333333298</v>
      </c>
      <c r="BR32" s="36">
        <f t="shared" si="18"/>
        <v>0.35416666666666702</v>
      </c>
      <c r="BS32" s="36">
        <f t="shared" si="18"/>
        <v>0.375</v>
      </c>
      <c r="BT32" s="36">
        <f t="shared" si="14"/>
        <v>0.39583333333333398</v>
      </c>
      <c r="BU32" s="36">
        <f t="shared" si="14"/>
        <v>0.41666666666666702</v>
      </c>
      <c r="BV32" s="36">
        <f t="shared" si="14"/>
        <v>0.4375</v>
      </c>
      <c r="BW32" s="36">
        <f t="shared" si="14"/>
        <v>0.45833333333333398</v>
      </c>
      <c r="BX32" s="36">
        <f t="shared" si="14"/>
        <v>0.47916666666666702</v>
      </c>
      <c r="BY32" s="36">
        <f t="shared" si="14"/>
        <v>0.5</v>
      </c>
      <c r="BZ32" s="36">
        <f t="shared" si="14"/>
        <v>0.52083333333333304</v>
      </c>
      <c r="CA32" s="36">
        <f t="shared" si="14"/>
        <v>0.54166666666666696</v>
      </c>
      <c r="CB32" s="36">
        <f t="shared" si="14"/>
        <v>0.5625</v>
      </c>
      <c r="CC32" s="36">
        <f t="shared" si="14"/>
        <v>0.58333333333333304</v>
      </c>
      <c r="CD32" s="36">
        <f t="shared" si="14"/>
        <v>0.60416666666666696</v>
      </c>
      <c r="CE32" s="36">
        <f t="shared" si="14"/>
        <v>0.625</v>
      </c>
      <c r="CF32" s="36">
        <f t="shared" si="14"/>
        <v>0.64583333333333304</v>
      </c>
      <c r="CG32" s="36">
        <f t="shared" si="14"/>
        <v>0.66666666666666696</v>
      </c>
      <c r="CH32" s="36">
        <f t="shared" si="14"/>
        <v>0.6875</v>
      </c>
      <c r="CI32" s="36">
        <f t="shared" si="14"/>
        <v>0.70833333333333304</v>
      </c>
      <c r="CJ32" s="36">
        <f t="shared" si="15"/>
        <v>0.72916666666666696</v>
      </c>
      <c r="CK32" s="36">
        <f t="shared" si="15"/>
        <v>0.75</v>
      </c>
      <c r="CL32" s="36">
        <f t="shared" si="15"/>
        <v>0.77083333333333304</v>
      </c>
      <c r="CM32" s="36">
        <f t="shared" si="15"/>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AY33</f>
        <v>-</v>
      </c>
      <c r="Y33" s="34" t="str">
        <f t="shared" si="6"/>
        <v>-</v>
      </c>
      <c r="Z33" s="14" t="str">
        <f t="shared" si="6"/>
        <v>-</v>
      </c>
      <c r="AA33" s="34" t="str">
        <f t="shared" si="6"/>
        <v>-</v>
      </c>
      <c r="AB33" s="14" t="str">
        <f t="shared" si="6"/>
        <v>-</v>
      </c>
      <c r="AC33" s="34" t="str">
        <f t="shared" si="6"/>
        <v>-</v>
      </c>
      <c r="AD33" s="14" t="str">
        <f t="shared" si="6"/>
        <v>-</v>
      </c>
      <c r="AE33" s="34" t="str">
        <f t="shared" si="6"/>
        <v>-</v>
      </c>
      <c r="AF33" s="14" t="str">
        <f t="shared" si="6"/>
        <v>-</v>
      </c>
      <c r="AG33" s="16" t="str">
        <f t="shared" si="6"/>
        <v>-</v>
      </c>
      <c r="AH33" s="35">
        <f t="shared" si="7"/>
        <v>0</v>
      </c>
      <c r="AJ33" s="10" t="str">
        <f t="shared" si="8"/>
        <v>-</v>
      </c>
      <c r="AK33" s="10" t="str">
        <f t="shared" si="16"/>
        <v>-</v>
      </c>
      <c r="AL33" s="10" t="str">
        <f t="shared" si="16"/>
        <v>-</v>
      </c>
      <c r="AM33" s="10" t="str">
        <f t="shared" si="16"/>
        <v>-</v>
      </c>
      <c r="AN33" s="10" t="str">
        <f t="shared" si="16"/>
        <v>-</v>
      </c>
      <c r="AO33" s="10" t="str">
        <f t="shared" si="16"/>
        <v>-</v>
      </c>
      <c r="AP33" s="10" t="str">
        <f t="shared" si="16"/>
        <v>-</v>
      </c>
      <c r="AQ33" s="10" t="str">
        <f t="shared" si="16"/>
        <v>-</v>
      </c>
      <c r="AR33" s="10" t="str">
        <f t="shared" si="16"/>
        <v>-</v>
      </c>
      <c r="AS33" s="10" t="str">
        <f t="shared" si="16"/>
        <v>-</v>
      </c>
      <c r="AT33" s="10" t="str">
        <f t="shared" si="16"/>
        <v>-</v>
      </c>
      <c r="AU33" s="10" t="str">
        <f t="shared" si="16"/>
        <v>-</v>
      </c>
      <c r="AV33" s="10" t="str">
        <f t="shared" si="16"/>
        <v>-</v>
      </c>
      <c r="AW33" s="10" t="str">
        <f t="shared" si="16"/>
        <v>-</v>
      </c>
      <c r="AX33" s="10" t="str">
        <f t="shared" si="16"/>
        <v>-</v>
      </c>
      <c r="AY33" s="10" t="str">
        <f t="shared" si="16"/>
        <v>-</v>
      </c>
      <c r="AZ33" s="10" t="str">
        <f t="shared" si="17"/>
        <v>-</v>
      </c>
      <c r="BA33" s="10" t="str">
        <f t="shared" si="13"/>
        <v>-</v>
      </c>
      <c r="BB33" s="10" t="str">
        <f t="shared" si="13"/>
        <v>-</v>
      </c>
      <c r="BC33" s="10" t="str">
        <f t="shared" si="13"/>
        <v>-</v>
      </c>
      <c r="BD33" s="10" t="str">
        <f t="shared" si="13"/>
        <v>-</v>
      </c>
      <c r="BE33" s="10" t="str">
        <f t="shared" si="13"/>
        <v>-</v>
      </c>
      <c r="BF33" s="10" t="str">
        <f t="shared" si="13"/>
        <v>-</v>
      </c>
      <c r="BG33" s="10" t="str">
        <f t="shared" si="13"/>
        <v>-</v>
      </c>
      <c r="BH33" s="10" t="str">
        <f t="shared" si="13"/>
        <v>-</v>
      </c>
      <c r="BI33" s="8"/>
      <c r="BJ33" s="36">
        <f t="shared" si="12"/>
        <v>0</v>
      </c>
      <c r="BK33" s="36">
        <f t="shared" si="10"/>
        <v>0</v>
      </c>
      <c r="BL33" s="36">
        <f t="shared" si="10"/>
        <v>0</v>
      </c>
      <c r="BM33" s="36">
        <f t="shared" si="10"/>
        <v>0</v>
      </c>
      <c r="BN33" s="36"/>
      <c r="BO33" s="36">
        <f t="shared" si="18"/>
        <v>0.29166666666666669</v>
      </c>
      <c r="BP33" s="36">
        <f t="shared" si="18"/>
        <v>0.3125</v>
      </c>
      <c r="BQ33" s="36">
        <f t="shared" si="18"/>
        <v>0.33333333333333298</v>
      </c>
      <c r="BR33" s="36">
        <f t="shared" si="18"/>
        <v>0.35416666666666702</v>
      </c>
      <c r="BS33" s="36">
        <f t="shared" si="18"/>
        <v>0.375</v>
      </c>
      <c r="BT33" s="36">
        <f t="shared" si="14"/>
        <v>0.39583333333333398</v>
      </c>
      <c r="BU33" s="36">
        <f t="shared" si="14"/>
        <v>0.41666666666666702</v>
      </c>
      <c r="BV33" s="36">
        <f t="shared" si="14"/>
        <v>0.4375</v>
      </c>
      <c r="BW33" s="36">
        <f t="shared" si="14"/>
        <v>0.45833333333333398</v>
      </c>
      <c r="BX33" s="36">
        <f t="shared" si="14"/>
        <v>0.47916666666666702</v>
      </c>
      <c r="BY33" s="36">
        <f t="shared" si="14"/>
        <v>0.5</v>
      </c>
      <c r="BZ33" s="36">
        <f t="shared" si="14"/>
        <v>0.52083333333333304</v>
      </c>
      <c r="CA33" s="36">
        <f t="shared" si="14"/>
        <v>0.54166666666666696</v>
      </c>
      <c r="CB33" s="36">
        <f t="shared" si="14"/>
        <v>0.5625</v>
      </c>
      <c r="CC33" s="36">
        <f t="shared" si="14"/>
        <v>0.58333333333333304</v>
      </c>
      <c r="CD33" s="36">
        <f t="shared" si="14"/>
        <v>0.60416666666666696</v>
      </c>
      <c r="CE33" s="36">
        <f t="shared" si="14"/>
        <v>0.625</v>
      </c>
      <c r="CF33" s="36">
        <f t="shared" si="14"/>
        <v>0.64583333333333304</v>
      </c>
      <c r="CG33" s="36">
        <f t="shared" si="14"/>
        <v>0.66666666666666696</v>
      </c>
      <c r="CH33" s="36">
        <f t="shared" si="14"/>
        <v>0.6875</v>
      </c>
      <c r="CI33" s="36">
        <f t="shared" si="14"/>
        <v>0.70833333333333304</v>
      </c>
      <c r="CJ33" s="36">
        <f t="shared" si="15"/>
        <v>0.72916666666666696</v>
      </c>
      <c r="CK33" s="36">
        <f t="shared" si="15"/>
        <v>0.75</v>
      </c>
      <c r="CL33" s="36">
        <f t="shared" si="15"/>
        <v>0.77083333333333304</v>
      </c>
      <c r="CM33" s="36">
        <f t="shared" si="15"/>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AY34</f>
        <v>-</v>
      </c>
      <c r="Y34" s="34" t="str">
        <f t="shared" si="6"/>
        <v>-</v>
      </c>
      <c r="Z34" s="14" t="str">
        <f t="shared" si="6"/>
        <v>-</v>
      </c>
      <c r="AA34" s="34" t="str">
        <f t="shared" si="6"/>
        <v>-</v>
      </c>
      <c r="AB34" s="14" t="str">
        <f t="shared" si="6"/>
        <v>-</v>
      </c>
      <c r="AC34" s="34" t="str">
        <f t="shared" si="6"/>
        <v>-</v>
      </c>
      <c r="AD34" s="14" t="str">
        <f t="shared" si="6"/>
        <v>-</v>
      </c>
      <c r="AE34" s="34" t="str">
        <f t="shared" si="6"/>
        <v>-</v>
      </c>
      <c r="AF34" s="14" t="str">
        <f t="shared" si="6"/>
        <v>-</v>
      </c>
      <c r="AG34" s="16" t="str">
        <f t="shared" si="6"/>
        <v>-</v>
      </c>
      <c r="AH34" s="35">
        <f t="shared" si="7"/>
        <v>0</v>
      </c>
      <c r="AJ34" s="10" t="str">
        <f t="shared" si="8"/>
        <v>-</v>
      </c>
      <c r="AK34" s="10" t="str">
        <f t="shared" si="16"/>
        <v>-</v>
      </c>
      <c r="AL34" s="10" t="str">
        <f t="shared" si="16"/>
        <v>-</v>
      </c>
      <c r="AM34" s="10" t="str">
        <f t="shared" si="16"/>
        <v>-</v>
      </c>
      <c r="AN34" s="10" t="str">
        <f t="shared" si="16"/>
        <v>-</v>
      </c>
      <c r="AO34" s="10" t="str">
        <f t="shared" si="16"/>
        <v>-</v>
      </c>
      <c r="AP34" s="10" t="str">
        <f t="shared" si="16"/>
        <v>-</v>
      </c>
      <c r="AQ34" s="10" t="str">
        <f t="shared" si="16"/>
        <v>-</v>
      </c>
      <c r="AR34" s="10" t="str">
        <f t="shared" si="16"/>
        <v>-</v>
      </c>
      <c r="AS34" s="10" t="str">
        <f t="shared" si="16"/>
        <v>-</v>
      </c>
      <c r="AT34" s="10" t="str">
        <f t="shared" si="16"/>
        <v>-</v>
      </c>
      <c r="AU34" s="10" t="str">
        <f t="shared" si="16"/>
        <v>-</v>
      </c>
      <c r="AV34" s="10" t="str">
        <f t="shared" si="16"/>
        <v>-</v>
      </c>
      <c r="AW34" s="10" t="str">
        <f t="shared" si="16"/>
        <v>-</v>
      </c>
      <c r="AX34" s="10" t="str">
        <f t="shared" si="16"/>
        <v>-</v>
      </c>
      <c r="AY34" s="10" t="str">
        <f t="shared" si="16"/>
        <v>-</v>
      </c>
      <c r="AZ34" s="10" t="str">
        <f t="shared" si="17"/>
        <v>-</v>
      </c>
      <c r="BA34" s="10" t="str">
        <f t="shared" si="13"/>
        <v>-</v>
      </c>
      <c r="BB34" s="10" t="str">
        <f t="shared" si="13"/>
        <v>-</v>
      </c>
      <c r="BC34" s="10" t="str">
        <f t="shared" si="13"/>
        <v>-</v>
      </c>
      <c r="BD34" s="10" t="str">
        <f t="shared" si="13"/>
        <v>-</v>
      </c>
      <c r="BE34" s="10" t="str">
        <f t="shared" si="13"/>
        <v>-</v>
      </c>
      <c r="BF34" s="10" t="str">
        <f t="shared" si="13"/>
        <v>-</v>
      </c>
      <c r="BG34" s="10" t="str">
        <f t="shared" si="13"/>
        <v>-</v>
      </c>
      <c r="BH34" s="10" t="str">
        <f t="shared" si="13"/>
        <v>-</v>
      </c>
      <c r="BI34" s="8"/>
      <c r="BJ34" s="36">
        <f>E34</f>
        <v>0</v>
      </c>
      <c r="BK34" s="36">
        <f t="shared" si="10"/>
        <v>0</v>
      </c>
      <c r="BL34" s="36">
        <f t="shared" si="10"/>
        <v>0</v>
      </c>
      <c r="BM34" s="36">
        <f t="shared" si="10"/>
        <v>0</v>
      </c>
      <c r="BN34" s="36"/>
      <c r="BO34" s="36">
        <f t="shared" si="18"/>
        <v>0.29166666666666669</v>
      </c>
      <c r="BP34" s="36">
        <f t="shared" si="18"/>
        <v>0.3125</v>
      </c>
      <c r="BQ34" s="36">
        <f t="shared" si="18"/>
        <v>0.33333333333333298</v>
      </c>
      <c r="BR34" s="36">
        <f t="shared" si="18"/>
        <v>0.35416666666666702</v>
      </c>
      <c r="BS34" s="36">
        <f t="shared" si="18"/>
        <v>0.375</v>
      </c>
      <c r="BT34" s="36">
        <f t="shared" si="14"/>
        <v>0.39583333333333398</v>
      </c>
      <c r="BU34" s="36">
        <f t="shared" si="14"/>
        <v>0.41666666666666702</v>
      </c>
      <c r="BV34" s="36">
        <f t="shared" si="14"/>
        <v>0.4375</v>
      </c>
      <c r="BW34" s="36">
        <f t="shared" si="14"/>
        <v>0.45833333333333398</v>
      </c>
      <c r="BX34" s="36">
        <f t="shared" si="14"/>
        <v>0.47916666666666702</v>
      </c>
      <c r="BY34" s="36">
        <f t="shared" si="14"/>
        <v>0.5</v>
      </c>
      <c r="BZ34" s="36">
        <f t="shared" si="14"/>
        <v>0.52083333333333304</v>
      </c>
      <c r="CA34" s="36">
        <f t="shared" si="14"/>
        <v>0.54166666666666696</v>
      </c>
      <c r="CB34" s="36">
        <f t="shared" si="14"/>
        <v>0.5625</v>
      </c>
      <c r="CC34" s="36">
        <f t="shared" si="14"/>
        <v>0.58333333333333304</v>
      </c>
      <c r="CD34" s="36">
        <f t="shared" si="14"/>
        <v>0.60416666666666696</v>
      </c>
      <c r="CE34" s="36">
        <f t="shared" si="14"/>
        <v>0.625</v>
      </c>
      <c r="CF34" s="36">
        <f t="shared" si="14"/>
        <v>0.64583333333333304</v>
      </c>
      <c r="CG34" s="36">
        <f t="shared" si="14"/>
        <v>0.66666666666666696</v>
      </c>
      <c r="CH34" s="36">
        <f t="shared" si="14"/>
        <v>0.6875</v>
      </c>
      <c r="CI34" s="36">
        <f t="shared" si="14"/>
        <v>0.70833333333333304</v>
      </c>
      <c r="CJ34" s="36">
        <f t="shared" si="15"/>
        <v>0.72916666666666696</v>
      </c>
      <c r="CK34" s="36">
        <f t="shared" si="15"/>
        <v>0.75</v>
      </c>
      <c r="CL34" s="36">
        <f t="shared" si="15"/>
        <v>0.77083333333333304</v>
      </c>
      <c r="CM34" s="36">
        <f t="shared" si="15"/>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14" t="s">
        <v>156</v>
      </c>
      <c r="D35" s="420"/>
      <c r="E35" s="420"/>
      <c r="F35" s="415"/>
      <c r="G35" s="414">
        <f>COUNTA(D16:D34)</f>
        <v>0</v>
      </c>
      <c r="H35" s="415"/>
      <c r="I35" s="41">
        <f t="shared" si="19"/>
        <v>0</v>
      </c>
      <c r="J35" s="42">
        <f t="shared" si="19"/>
        <v>0</v>
      </c>
      <c r="K35" s="41">
        <f t="shared" si="19"/>
        <v>0</v>
      </c>
      <c r="L35" s="42">
        <f t="shared" si="19"/>
        <v>0</v>
      </c>
      <c r="M35" s="41">
        <f t="shared" si="19"/>
        <v>0</v>
      </c>
      <c r="N35" s="42">
        <f t="shared" si="19"/>
        <v>0</v>
      </c>
      <c r="O35" s="41">
        <f t="shared" si="19"/>
        <v>0</v>
      </c>
      <c r="P35" s="42">
        <f t="shared" si="19"/>
        <v>0</v>
      </c>
      <c r="Q35" s="41">
        <f t="shared" si="19"/>
        <v>0</v>
      </c>
      <c r="R35" s="42">
        <f t="shared" si="19"/>
        <v>0</v>
      </c>
      <c r="S35" s="41">
        <f t="shared" si="19"/>
        <v>0</v>
      </c>
      <c r="T35" s="42">
        <f>AU35</f>
        <v>0</v>
      </c>
      <c r="U35" s="41">
        <f t="shared" si="19"/>
        <v>0</v>
      </c>
      <c r="V35" s="42">
        <f t="shared" si="19"/>
        <v>0</v>
      </c>
      <c r="W35" s="41">
        <f t="shared" si="19"/>
        <v>0</v>
      </c>
      <c r="X35" s="42">
        <f>AY35</f>
        <v>0</v>
      </c>
      <c r="Y35" s="41">
        <f t="shared" ref="Y35:AG35" si="20">AZ35</f>
        <v>0</v>
      </c>
      <c r="Z35" s="42">
        <f t="shared" si="20"/>
        <v>0</v>
      </c>
      <c r="AA35" s="41">
        <f t="shared" si="20"/>
        <v>0</v>
      </c>
      <c r="AB35" s="42">
        <f t="shared" si="20"/>
        <v>0</v>
      </c>
      <c r="AC35" s="41">
        <f t="shared" si="20"/>
        <v>0</v>
      </c>
      <c r="AD35" s="42">
        <f t="shared" si="20"/>
        <v>0</v>
      </c>
      <c r="AE35" s="41">
        <f t="shared" si="20"/>
        <v>0</v>
      </c>
      <c r="AF35" s="42">
        <f t="shared" si="20"/>
        <v>0</v>
      </c>
      <c r="AG35" s="43">
        <f t="shared" si="20"/>
        <v>0</v>
      </c>
      <c r="AH35" s="44"/>
      <c r="AJ35" s="45">
        <f>COUNTIF(AJ16:AJ34,"○")</f>
        <v>0</v>
      </c>
      <c r="AK35" s="45">
        <f t="shared" ref="AK35:BH35" si="21">COUNTIF(AK16:AK34,"○")</f>
        <v>0</v>
      </c>
      <c r="AL35" s="45">
        <f t="shared" si="21"/>
        <v>0</v>
      </c>
      <c r="AM35" s="45">
        <f t="shared" si="21"/>
        <v>0</v>
      </c>
      <c r="AN35" s="45">
        <f t="shared" si="21"/>
        <v>0</v>
      </c>
      <c r="AO35" s="45">
        <f t="shared" si="21"/>
        <v>0</v>
      </c>
      <c r="AP35" s="45">
        <f t="shared" si="21"/>
        <v>0</v>
      </c>
      <c r="AQ35" s="45">
        <f t="shared" si="21"/>
        <v>0</v>
      </c>
      <c r="AR35" s="45">
        <f t="shared" si="21"/>
        <v>0</v>
      </c>
      <c r="AS35" s="45">
        <f t="shared" si="21"/>
        <v>0</v>
      </c>
      <c r="AT35" s="45">
        <f t="shared" si="21"/>
        <v>0</v>
      </c>
      <c r="AU35" s="45">
        <f t="shared" si="21"/>
        <v>0</v>
      </c>
      <c r="AV35" s="45">
        <f t="shared" si="21"/>
        <v>0</v>
      </c>
      <c r="AW35" s="45">
        <f t="shared" si="21"/>
        <v>0</v>
      </c>
      <c r="AX35" s="45">
        <f t="shared" si="21"/>
        <v>0</v>
      </c>
      <c r="AY35" s="45">
        <f t="shared" si="21"/>
        <v>0</v>
      </c>
      <c r="AZ35" s="45">
        <f t="shared" si="21"/>
        <v>0</v>
      </c>
      <c r="BA35" s="45">
        <f t="shared" si="21"/>
        <v>0</v>
      </c>
      <c r="BB35" s="45">
        <f t="shared" si="21"/>
        <v>0</v>
      </c>
      <c r="BC35" s="45">
        <f t="shared" si="21"/>
        <v>0</v>
      </c>
      <c r="BD35" s="45">
        <f t="shared" si="21"/>
        <v>0</v>
      </c>
      <c r="BE35" s="45">
        <f t="shared" si="21"/>
        <v>0</v>
      </c>
      <c r="BF35" s="45">
        <f t="shared" si="21"/>
        <v>0</v>
      </c>
      <c r="BG35" s="45">
        <f t="shared" si="21"/>
        <v>0</v>
      </c>
      <c r="BH35" s="45">
        <f t="shared" si="21"/>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157</v>
      </c>
      <c r="D36" s="10" t="s">
        <v>148</v>
      </c>
      <c r="E36" s="29" t="s">
        <v>149</v>
      </c>
      <c r="F36" s="30" t="s">
        <v>150</v>
      </c>
      <c r="G36" s="416" t="s">
        <v>151</v>
      </c>
      <c r="H36" s="417"/>
      <c r="I36" s="405">
        <v>0.29166666666666669</v>
      </c>
      <c r="J36" s="418"/>
      <c r="K36" s="405">
        <v>0.33333333333333298</v>
      </c>
      <c r="L36" s="418"/>
      <c r="M36" s="405">
        <v>0.375</v>
      </c>
      <c r="N36" s="418"/>
      <c r="O36" s="405">
        <v>0.41666666666666702</v>
      </c>
      <c r="P36" s="418"/>
      <c r="Q36" s="405">
        <v>0.45833333333333298</v>
      </c>
      <c r="R36" s="418"/>
      <c r="S36" s="405">
        <v>0.5</v>
      </c>
      <c r="T36" s="418"/>
      <c r="U36" s="405">
        <v>0.54166666666666696</v>
      </c>
      <c r="V36" s="418"/>
      <c r="W36" s="405">
        <v>0.58333333333333304</v>
      </c>
      <c r="X36" s="418"/>
      <c r="Y36" s="405">
        <v>0.625</v>
      </c>
      <c r="Z36" s="418"/>
      <c r="AA36" s="405">
        <v>0.66666666666666696</v>
      </c>
      <c r="AB36" s="418"/>
      <c r="AC36" s="405">
        <v>0.70833333333333304</v>
      </c>
      <c r="AD36" s="418"/>
      <c r="AE36" s="4">
        <v>0.75</v>
      </c>
      <c r="AF36" s="2"/>
      <c r="AG36" s="7">
        <v>0.79166666666666663</v>
      </c>
      <c r="AH36" s="67" t="s">
        <v>152</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2">AJ37</f>
        <v>-</v>
      </c>
      <c r="J37" s="14" t="str">
        <f t="shared" si="22"/>
        <v>-</v>
      </c>
      <c r="K37" s="34" t="str">
        <f t="shared" si="22"/>
        <v>-</v>
      </c>
      <c r="L37" s="14" t="str">
        <f t="shared" si="22"/>
        <v>-</v>
      </c>
      <c r="M37" s="34" t="str">
        <f t="shared" si="22"/>
        <v>-</v>
      </c>
      <c r="N37" s="14" t="str">
        <f t="shared" si="22"/>
        <v>-</v>
      </c>
      <c r="O37" s="34" t="str">
        <f t="shared" si="22"/>
        <v>-</v>
      </c>
      <c r="P37" s="14" t="str">
        <f t="shared" si="22"/>
        <v>-</v>
      </c>
      <c r="Q37" s="34" t="str">
        <f t="shared" si="22"/>
        <v>-</v>
      </c>
      <c r="R37" s="14" t="str">
        <f t="shared" si="22"/>
        <v>-</v>
      </c>
      <c r="S37" s="34" t="str">
        <f t="shared" si="22"/>
        <v>-</v>
      </c>
      <c r="T37" s="14" t="str">
        <f t="shared" si="22"/>
        <v>-</v>
      </c>
      <c r="U37" s="34" t="str">
        <f t="shared" si="22"/>
        <v>-</v>
      </c>
      <c r="V37" s="14" t="str">
        <f t="shared" si="22"/>
        <v>-</v>
      </c>
      <c r="W37" s="34" t="str">
        <f t="shared" si="22"/>
        <v>-</v>
      </c>
      <c r="X37" s="14" t="str">
        <f t="shared" si="22"/>
        <v>-</v>
      </c>
      <c r="Y37" s="34" t="str">
        <f t="shared" si="22"/>
        <v>-</v>
      </c>
      <c r="Z37" s="14" t="str">
        <f t="shared" si="22"/>
        <v>-</v>
      </c>
      <c r="AA37" s="34" t="str">
        <f t="shared" si="22"/>
        <v>-</v>
      </c>
      <c r="AB37" s="14" t="str">
        <f t="shared" si="22"/>
        <v>-</v>
      </c>
      <c r="AC37" s="34" t="str">
        <f t="shared" si="22"/>
        <v>-</v>
      </c>
      <c r="AD37" s="14" t="str">
        <f t="shared" si="22"/>
        <v>-</v>
      </c>
      <c r="AE37" s="34" t="str">
        <f t="shared" si="22"/>
        <v>-</v>
      </c>
      <c r="AF37" s="14" t="str">
        <f t="shared" si="22"/>
        <v>-</v>
      </c>
      <c r="AG37" s="16" t="str">
        <f t="shared" si="22"/>
        <v>-</v>
      </c>
      <c r="AH37" s="35">
        <f>BK37-BJ37-(BM37-BL37)</f>
        <v>0</v>
      </c>
      <c r="AJ37" s="10" t="str">
        <f>IF(AND(AND($BJ37&lt;=BO37,BO37&lt;$BK37),OR(BO37&lt;$BL37,$BM37&lt;=BO37)),"○","-")</f>
        <v>-</v>
      </c>
      <c r="AK37" s="10" t="str">
        <f t="shared" ref="AK37:AQ37" si="23">IF(AND(AND($BJ37&lt;=BP37,BP37&lt;$BK37),OR(BP37&lt;$BL37,$BM37&lt;=BP37)),"○","-")</f>
        <v>-</v>
      </c>
      <c r="AL37" s="10" t="str">
        <f t="shared" si="23"/>
        <v>-</v>
      </c>
      <c r="AM37" s="10" t="str">
        <f t="shared" si="23"/>
        <v>-</v>
      </c>
      <c r="AN37" s="10" t="str">
        <f t="shared" si="23"/>
        <v>-</v>
      </c>
      <c r="AO37" s="10" t="str">
        <f t="shared" si="23"/>
        <v>-</v>
      </c>
      <c r="AP37" s="10" t="str">
        <f t="shared" si="23"/>
        <v>-</v>
      </c>
      <c r="AQ37" s="10" t="str">
        <f t="shared" si="23"/>
        <v>-</v>
      </c>
      <c r="AR37" s="10" t="str">
        <f>IF(AND(AND($BJ37&lt;=BW37,BW37&lt;$BK37),OR(BW37&lt;$BL37,$BM37&lt;=BW37)),"○","-")</f>
        <v>-</v>
      </c>
      <c r="AS37" s="10" t="str">
        <f t="shared" ref="AS37:BH37" si="24">IF(AND(AND($BJ37&lt;=BX37,BX37&lt;$BK37),OR(BX37&lt;$BL37,$BM37&lt;=BX37)),"○","-")</f>
        <v>-</v>
      </c>
      <c r="AT37" s="10" t="str">
        <f t="shared" si="24"/>
        <v>-</v>
      </c>
      <c r="AU37" s="10" t="str">
        <f t="shared" si="24"/>
        <v>-</v>
      </c>
      <c r="AV37" s="10" t="str">
        <f t="shared" si="24"/>
        <v>-</v>
      </c>
      <c r="AW37" s="10" t="str">
        <f t="shared" si="24"/>
        <v>-</v>
      </c>
      <c r="AX37" s="10" t="str">
        <f t="shared" si="24"/>
        <v>-</v>
      </c>
      <c r="AY37" s="10" t="str">
        <f t="shared" si="24"/>
        <v>-</v>
      </c>
      <c r="AZ37" s="10" t="str">
        <f t="shared" si="24"/>
        <v>-</v>
      </c>
      <c r="BA37" s="10" t="str">
        <f t="shared" si="24"/>
        <v>-</v>
      </c>
      <c r="BB37" s="10" t="str">
        <f t="shared" si="24"/>
        <v>-</v>
      </c>
      <c r="BC37" s="10" t="str">
        <f t="shared" si="24"/>
        <v>-</v>
      </c>
      <c r="BD37" s="10" t="str">
        <f t="shared" si="24"/>
        <v>-</v>
      </c>
      <c r="BE37" s="10" t="str">
        <f t="shared" si="24"/>
        <v>-</v>
      </c>
      <c r="BF37" s="10" t="str">
        <f t="shared" si="24"/>
        <v>-</v>
      </c>
      <c r="BG37" s="10" t="str">
        <f t="shared" si="24"/>
        <v>-</v>
      </c>
      <c r="BH37" s="10" t="str">
        <f t="shared" si="24"/>
        <v>-</v>
      </c>
      <c r="BI37" s="8"/>
      <c r="BJ37" s="36">
        <f>E37</f>
        <v>0</v>
      </c>
      <c r="BK37" s="36">
        <f>F37</f>
        <v>0</v>
      </c>
      <c r="BL37" s="36">
        <f>G37</f>
        <v>0</v>
      </c>
      <c r="BM37" s="36">
        <f>H37</f>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14" t="s">
        <v>156</v>
      </c>
      <c r="D38" s="420"/>
      <c r="E38" s="420"/>
      <c r="F38" s="415"/>
      <c r="G38" s="414">
        <f>COUNTA(D37:D37)</f>
        <v>0</v>
      </c>
      <c r="H38" s="415"/>
      <c r="I38" s="41">
        <f>AJ38</f>
        <v>0</v>
      </c>
      <c r="J38" s="42">
        <f t="shared" si="22"/>
        <v>0</v>
      </c>
      <c r="K38" s="41">
        <f t="shared" si="22"/>
        <v>0</v>
      </c>
      <c r="L38" s="42">
        <f t="shared" si="22"/>
        <v>0</v>
      </c>
      <c r="M38" s="41">
        <f t="shared" si="22"/>
        <v>0</v>
      </c>
      <c r="N38" s="42">
        <f t="shared" si="22"/>
        <v>0</v>
      </c>
      <c r="O38" s="41">
        <f t="shared" si="22"/>
        <v>0</v>
      </c>
      <c r="P38" s="42">
        <f t="shared" si="22"/>
        <v>0</v>
      </c>
      <c r="Q38" s="41">
        <f t="shared" si="22"/>
        <v>0</v>
      </c>
      <c r="R38" s="42">
        <f t="shared" si="22"/>
        <v>0</v>
      </c>
      <c r="S38" s="41">
        <f>AT38</f>
        <v>0</v>
      </c>
      <c r="T38" s="42">
        <f t="shared" si="22"/>
        <v>0</v>
      </c>
      <c r="U38" s="41">
        <f t="shared" si="22"/>
        <v>0</v>
      </c>
      <c r="V38" s="42">
        <f t="shared" si="22"/>
        <v>0</v>
      </c>
      <c r="W38" s="41">
        <f t="shared" si="22"/>
        <v>0</v>
      </c>
      <c r="X38" s="42">
        <f t="shared" si="22"/>
        <v>0</v>
      </c>
      <c r="Y38" s="41">
        <f t="shared" si="22"/>
        <v>0</v>
      </c>
      <c r="Z38" s="42">
        <f t="shared" si="22"/>
        <v>0</v>
      </c>
      <c r="AA38" s="41">
        <f t="shared" si="22"/>
        <v>0</v>
      </c>
      <c r="AB38" s="42">
        <f t="shared" si="22"/>
        <v>0</v>
      </c>
      <c r="AC38" s="41">
        <f t="shared" si="22"/>
        <v>0</v>
      </c>
      <c r="AD38" s="42">
        <f t="shared" si="22"/>
        <v>0</v>
      </c>
      <c r="AE38" s="41">
        <f t="shared" si="22"/>
        <v>0</v>
      </c>
      <c r="AF38" s="42">
        <f t="shared" si="22"/>
        <v>0</v>
      </c>
      <c r="AG38" s="43">
        <f t="shared" si="22"/>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158</v>
      </c>
      <c r="C39" s="28" t="s">
        <v>159</v>
      </c>
      <c r="D39" s="10" t="s">
        <v>148</v>
      </c>
      <c r="E39" s="29" t="s">
        <v>149</v>
      </c>
      <c r="F39" s="30" t="s">
        <v>150</v>
      </c>
      <c r="G39" s="416" t="s">
        <v>151</v>
      </c>
      <c r="H39" s="417"/>
      <c r="I39" s="405">
        <v>0.29166666666666669</v>
      </c>
      <c r="J39" s="418"/>
      <c r="K39" s="405">
        <v>0.33333333333333298</v>
      </c>
      <c r="L39" s="418"/>
      <c r="M39" s="405">
        <v>0.375</v>
      </c>
      <c r="N39" s="418"/>
      <c r="O39" s="405">
        <v>0.41666666666666702</v>
      </c>
      <c r="P39" s="418"/>
      <c r="Q39" s="405">
        <v>0.45833333333333298</v>
      </c>
      <c r="R39" s="418"/>
      <c r="S39" s="405">
        <v>0.5</v>
      </c>
      <c r="T39" s="418"/>
      <c r="U39" s="405">
        <v>0.54166666666666696</v>
      </c>
      <c r="V39" s="418"/>
      <c r="W39" s="405">
        <v>0.58333333333333304</v>
      </c>
      <c r="X39" s="418"/>
      <c r="Y39" s="405">
        <v>0.625</v>
      </c>
      <c r="Z39" s="418"/>
      <c r="AA39" s="405">
        <v>0.66666666666666696</v>
      </c>
      <c r="AB39" s="418"/>
      <c r="AC39" s="405">
        <v>0.70833333333333304</v>
      </c>
      <c r="AD39" s="418"/>
      <c r="AE39" s="4">
        <v>0.75</v>
      </c>
      <c r="AF39" s="2"/>
      <c r="AG39" s="7">
        <v>0.79166666666666663</v>
      </c>
      <c r="AH39" s="67" t="s">
        <v>152</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14" t="s">
        <v>156</v>
      </c>
      <c r="C45" s="420"/>
      <c r="D45" s="420"/>
      <c r="E45" s="420"/>
      <c r="F45" s="415"/>
      <c r="G45" s="414">
        <f>COUNTA(D40:D44)</f>
        <v>0</v>
      </c>
      <c r="H45" s="415"/>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21" t="s">
        <v>160</v>
      </c>
      <c r="C46" s="422"/>
      <c r="D46" s="422"/>
      <c r="E46" s="422"/>
      <c r="F46" s="422"/>
      <c r="G46" s="414">
        <f>COUNTIF(B40:B44,"②")+COUNTIF(B40:B44,"③")+G38</f>
        <v>0</v>
      </c>
      <c r="H46" s="415"/>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CM46" si="37">CO46</f>
        <v>0.29166666666666669</v>
      </c>
      <c r="BP46" s="52">
        <f t="shared" si="37"/>
        <v>0.3125</v>
      </c>
      <c r="BQ46" s="52">
        <f t="shared" si="37"/>
        <v>0.33333333333333331</v>
      </c>
      <c r="BR46" s="52">
        <f t="shared" si="37"/>
        <v>0.35416666666666602</v>
      </c>
      <c r="BS46" s="52">
        <f t="shared" si="37"/>
        <v>0.375</v>
      </c>
      <c r="BT46" s="52">
        <f t="shared" si="37"/>
        <v>0.39583333333333298</v>
      </c>
      <c r="BU46" s="52">
        <f t="shared" si="37"/>
        <v>0.41666666666666702</v>
      </c>
      <c r="BV46" s="52">
        <f t="shared" si="37"/>
        <v>0.4375</v>
      </c>
      <c r="BW46" s="52">
        <f t="shared" si="37"/>
        <v>0.45833333333333298</v>
      </c>
      <c r="BX46" s="52">
        <f t="shared" si="37"/>
        <v>0.47916666666666602</v>
      </c>
      <c r="BY46" s="52">
        <f t="shared" si="37"/>
        <v>0.5</v>
      </c>
      <c r="BZ46" s="52">
        <f t="shared" si="37"/>
        <v>0.52083333333333304</v>
      </c>
      <c r="CA46" s="52">
        <f t="shared" si="37"/>
        <v>0.54166666666666596</v>
      </c>
      <c r="CB46" s="52">
        <f t="shared" si="37"/>
        <v>0.562499999999999</v>
      </c>
      <c r="CC46" s="52">
        <f t="shared" si="37"/>
        <v>0.58333333333333304</v>
      </c>
      <c r="CD46" s="52">
        <f t="shared" si="37"/>
        <v>0.60416666666666596</v>
      </c>
      <c r="CE46" s="52">
        <f t="shared" si="37"/>
        <v>0.624999999999999</v>
      </c>
      <c r="CF46" s="52">
        <f t="shared" si="37"/>
        <v>0.64583333333333204</v>
      </c>
      <c r="CG46" s="52">
        <f t="shared" si="37"/>
        <v>0.66666666666666596</v>
      </c>
      <c r="CH46" s="52">
        <f t="shared" si="37"/>
        <v>0.687499999999999</v>
      </c>
      <c r="CI46" s="52">
        <f t="shared" si="37"/>
        <v>0.70833333333333204</v>
      </c>
      <c r="CJ46" s="52">
        <f t="shared" si="37"/>
        <v>0.72916666666666496</v>
      </c>
      <c r="CK46" s="52">
        <f t="shared" si="37"/>
        <v>0.749999999999999</v>
      </c>
      <c r="CL46" s="52">
        <f t="shared" si="37"/>
        <v>0.77083333333333204</v>
      </c>
      <c r="CM46" s="52">
        <f t="shared" si="37"/>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32" t="s">
        <v>161</v>
      </c>
      <c r="C47" s="432"/>
      <c r="D47" s="432"/>
      <c r="E47" s="432"/>
      <c r="F47" s="432"/>
      <c r="G47" s="432"/>
      <c r="H47" s="432"/>
      <c r="I47" s="53" t="str">
        <f>IF(I46&lt;=I14,"○","×")</f>
        <v>○</v>
      </c>
      <c r="J47" s="54" t="str">
        <f t="shared" ref="J47:AG47" si="38">IF(J46&lt;=J14,"○","×")</f>
        <v>○</v>
      </c>
      <c r="K47" s="53" t="str">
        <f t="shared" si="38"/>
        <v>○</v>
      </c>
      <c r="L47" s="54" t="str">
        <f t="shared" si="38"/>
        <v>○</v>
      </c>
      <c r="M47" s="53" t="str">
        <f t="shared" si="38"/>
        <v>○</v>
      </c>
      <c r="N47" s="54" t="str">
        <f t="shared" si="38"/>
        <v>○</v>
      </c>
      <c r="O47" s="53" t="str">
        <f t="shared" si="38"/>
        <v>○</v>
      </c>
      <c r="P47" s="54" t="str">
        <f t="shared" si="38"/>
        <v>○</v>
      </c>
      <c r="Q47" s="53" t="str">
        <f t="shared" si="38"/>
        <v>○</v>
      </c>
      <c r="R47" s="54" t="str">
        <f t="shared" si="38"/>
        <v>○</v>
      </c>
      <c r="S47" s="53" t="str">
        <f t="shared" si="38"/>
        <v>○</v>
      </c>
      <c r="T47" s="54" t="str">
        <f t="shared" si="38"/>
        <v>○</v>
      </c>
      <c r="U47" s="53" t="str">
        <f t="shared" si="38"/>
        <v>○</v>
      </c>
      <c r="V47" s="54" t="str">
        <f t="shared" si="38"/>
        <v>○</v>
      </c>
      <c r="W47" s="53" t="str">
        <f t="shared" si="38"/>
        <v>○</v>
      </c>
      <c r="X47" s="54" t="str">
        <f t="shared" si="38"/>
        <v>○</v>
      </c>
      <c r="Y47" s="53" t="str">
        <f t="shared" si="38"/>
        <v>○</v>
      </c>
      <c r="Z47" s="54" t="str">
        <f t="shared" si="38"/>
        <v>○</v>
      </c>
      <c r="AA47" s="53" t="str">
        <f t="shared" si="38"/>
        <v>○</v>
      </c>
      <c r="AB47" s="54" t="str">
        <f t="shared" si="38"/>
        <v>○</v>
      </c>
      <c r="AC47" s="53" t="str">
        <f t="shared" si="38"/>
        <v>○</v>
      </c>
      <c r="AD47" s="54" t="str">
        <f t="shared" si="38"/>
        <v>○</v>
      </c>
      <c r="AE47" s="53" t="str">
        <f t="shared" si="38"/>
        <v>○</v>
      </c>
      <c r="AF47" s="54" t="str">
        <f t="shared" si="38"/>
        <v>○</v>
      </c>
      <c r="AG47" s="10" t="str">
        <f t="shared" si="38"/>
        <v>○</v>
      </c>
      <c r="AH47" s="8"/>
    </row>
    <row r="48" spans="2:117" ht="22.5" customHeight="1">
      <c r="B48" s="433" t="s">
        <v>162</v>
      </c>
      <c r="C48" s="433"/>
      <c r="D48" s="433"/>
      <c r="E48" s="433"/>
      <c r="F48" s="433"/>
      <c r="G48" s="433"/>
      <c r="H48" s="433"/>
      <c r="I48" s="55" t="str">
        <f>IF(I13=0,"",I46/I13)</f>
        <v/>
      </c>
      <c r="J48" s="56" t="str">
        <f t="shared" ref="J48:AG48" si="39">IF(J13=0,"",J46/J13)</f>
        <v/>
      </c>
      <c r="K48" s="55" t="str">
        <f t="shared" si="39"/>
        <v/>
      </c>
      <c r="L48" s="56" t="str">
        <f t="shared" si="39"/>
        <v/>
      </c>
      <c r="M48" s="55" t="str">
        <f t="shared" si="39"/>
        <v/>
      </c>
      <c r="N48" s="56" t="str">
        <f t="shared" si="39"/>
        <v/>
      </c>
      <c r="O48" s="55" t="str">
        <f t="shared" si="39"/>
        <v/>
      </c>
      <c r="P48" s="56" t="str">
        <f t="shared" si="39"/>
        <v/>
      </c>
      <c r="Q48" s="55" t="str">
        <f t="shared" si="39"/>
        <v/>
      </c>
      <c r="R48" s="56" t="str">
        <f t="shared" si="39"/>
        <v/>
      </c>
      <c r="S48" s="55" t="str">
        <f t="shared" si="39"/>
        <v/>
      </c>
      <c r="T48" s="56" t="str">
        <f t="shared" si="39"/>
        <v/>
      </c>
      <c r="U48" s="55" t="str">
        <f t="shared" si="39"/>
        <v/>
      </c>
      <c r="V48" s="56" t="str">
        <f t="shared" si="39"/>
        <v/>
      </c>
      <c r="W48" s="55" t="str">
        <f t="shared" si="39"/>
        <v/>
      </c>
      <c r="X48" s="56" t="str">
        <f t="shared" si="39"/>
        <v/>
      </c>
      <c r="Y48" s="55" t="str">
        <f t="shared" si="39"/>
        <v/>
      </c>
      <c r="Z48" s="56" t="str">
        <f t="shared" si="39"/>
        <v/>
      </c>
      <c r="AA48" s="55" t="str">
        <f t="shared" si="39"/>
        <v/>
      </c>
      <c r="AB48" s="56" t="str">
        <f t="shared" si="39"/>
        <v/>
      </c>
      <c r="AC48" s="55" t="str">
        <f t="shared" si="39"/>
        <v/>
      </c>
      <c r="AD48" s="56" t="str">
        <f t="shared" si="39"/>
        <v/>
      </c>
      <c r="AE48" s="55" t="str">
        <f t="shared" si="39"/>
        <v/>
      </c>
      <c r="AF48" s="56" t="str">
        <f t="shared" si="39"/>
        <v/>
      </c>
      <c r="AG48" s="57" t="str">
        <f t="shared" si="39"/>
        <v/>
      </c>
      <c r="AH48" s="8"/>
    </row>
    <row r="49" spans="1:93" ht="22.5" customHeight="1">
      <c r="B49" s="434" t="s">
        <v>163</v>
      </c>
      <c r="C49" s="435"/>
      <c r="D49" s="435"/>
      <c r="E49" s="435"/>
      <c r="F49" s="435"/>
      <c r="G49" s="435"/>
      <c r="H49" s="436"/>
      <c r="I49" s="58" t="str">
        <f>IF(COUNTIF(AJ16:AJ44,"○")&gt;=2,"○","×")</f>
        <v>×</v>
      </c>
      <c r="J49" s="59" t="str">
        <f t="shared" ref="J49:AG49" si="40">IF(COUNTIF(AK16:AK44,"○")&gt;=2,"○","×")</f>
        <v>×</v>
      </c>
      <c r="K49" s="58" t="str">
        <f t="shared" si="40"/>
        <v>×</v>
      </c>
      <c r="L49" s="59" t="str">
        <f t="shared" si="40"/>
        <v>×</v>
      </c>
      <c r="M49" s="58" t="str">
        <f t="shared" si="40"/>
        <v>×</v>
      </c>
      <c r="N49" s="59" t="str">
        <f t="shared" si="40"/>
        <v>×</v>
      </c>
      <c r="O49" s="58" t="str">
        <f t="shared" si="40"/>
        <v>×</v>
      </c>
      <c r="P49" s="59" t="str">
        <f t="shared" si="40"/>
        <v>×</v>
      </c>
      <c r="Q49" s="58" t="str">
        <f t="shared" si="40"/>
        <v>×</v>
      </c>
      <c r="R49" s="59" t="str">
        <f t="shared" si="40"/>
        <v>×</v>
      </c>
      <c r="S49" s="58" t="str">
        <f t="shared" si="40"/>
        <v>×</v>
      </c>
      <c r="T49" s="59" t="str">
        <f t="shared" si="40"/>
        <v>×</v>
      </c>
      <c r="U49" s="58" t="str">
        <f t="shared" si="40"/>
        <v>×</v>
      </c>
      <c r="V49" s="59" t="str">
        <f t="shared" si="40"/>
        <v>×</v>
      </c>
      <c r="W49" s="58" t="str">
        <f t="shared" si="40"/>
        <v>×</v>
      </c>
      <c r="X49" s="59" t="str">
        <f t="shared" si="40"/>
        <v>×</v>
      </c>
      <c r="Y49" s="58" t="str">
        <f t="shared" si="40"/>
        <v>×</v>
      </c>
      <c r="Z49" s="59" t="str">
        <f t="shared" si="40"/>
        <v>×</v>
      </c>
      <c r="AA49" s="58" t="str">
        <f t="shared" si="40"/>
        <v>×</v>
      </c>
      <c r="AB49" s="59" t="str">
        <f t="shared" si="40"/>
        <v>×</v>
      </c>
      <c r="AC49" s="58" t="str">
        <f t="shared" si="40"/>
        <v>×</v>
      </c>
      <c r="AD49" s="59" t="str">
        <f t="shared" si="40"/>
        <v>×</v>
      </c>
      <c r="AE49" s="58" t="str">
        <f t="shared" si="40"/>
        <v>×</v>
      </c>
      <c r="AF49" s="59" t="str">
        <f t="shared" si="40"/>
        <v>×</v>
      </c>
      <c r="AG49" s="60" t="str">
        <f t="shared" si="40"/>
        <v>×</v>
      </c>
      <c r="AH49" s="8"/>
      <c r="AJ49" s="3"/>
      <c r="BO49" s="3"/>
      <c r="CO49" s="3"/>
    </row>
    <row r="50" spans="1:93" ht="22.5" customHeight="1">
      <c r="B50" s="437" t="s">
        <v>164</v>
      </c>
      <c r="C50" s="438"/>
      <c r="D50" s="438"/>
      <c r="E50" s="438"/>
      <c r="F50" s="438"/>
      <c r="G50" s="438"/>
      <c r="H50" s="439"/>
      <c r="I50" s="58" t="str">
        <f t="shared" ref="I50:AG50" si="41">IF(I35+I38+I45&gt;=I13,"○","×")</f>
        <v>○</v>
      </c>
      <c r="J50" s="59" t="str">
        <f t="shared" si="41"/>
        <v>○</v>
      </c>
      <c r="K50" s="58" t="str">
        <f t="shared" si="41"/>
        <v>○</v>
      </c>
      <c r="L50" s="59" t="str">
        <f t="shared" si="41"/>
        <v>○</v>
      </c>
      <c r="M50" s="58" t="str">
        <f t="shared" si="41"/>
        <v>○</v>
      </c>
      <c r="N50" s="59" t="str">
        <f t="shared" si="41"/>
        <v>○</v>
      </c>
      <c r="O50" s="58" t="str">
        <f t="shared" si="41"/>
        <v>○</v>
      </c>
      <c r="P50" s="59" t="str">
        <f t="shared" si="41"/>
        <v>○</v>
      </c>
      <c r="Q50" s="58" t="str">
        <f t="shared" si="41"/>
        <v>○</v>
      </c>
      <c r="R50" s="59" t="str">
        <f t="shared" si="41"/>
        <v>○</v>
      </c>
      <c r="S50" s="58" t="str">
        <f t="shared" si="41"/>
        <v>○</v>
      </c>
      <c r="T50" s="59" t="str">
        <f t="shared" si="41"/>
        <v>○</v>
      </c>
      <c r="U50" s="58" t="str">
        <f t="shared" si="41"/>
        <v>○</v>
      </c>
      <c r="V50" s="59" t="str">
        <f t="shared" si="41"/>
        <v>○</v>
      </c>
      <c r="W50" s="58" t="str">
        <f t="shared" si="41"/>
        <v>○</v>
      </c>
      <c r="X50" s="59" t="str">
        <f t="shared" si="41"/>
        <v>○</v>
      </c>
      <c r="Y50" s="58" t="str">
        <f t="shared" si="41"/>
        <v>○</v>
      </c>
      <c r="Z50" s="59" t="str">
        <f t="shared" si="41"/>
        <v>○</v>
      </c>
      <c r="AA50" s="58" t="str">
        <f t="shared" si="41"/>
        <v>○</v>
      </c>
      <c r="AB50" s="59" t="str">
        <f t="shared" si="41"/>
        <v>○</v>
      </c>
      <c r="AC50" s="58" t="str">
        <f t="shared" si="41"/>
        <v>○</v>
      </c>
      <c r="AD50" s="59" t="str">
        <f t="shared" si="41"/>
        <v>○</v>
      </c>
      <c r="AE50" s="58" t="str">
        <f t="shared" si="41"/>
        <v>○</v>
      </c>
      <c r="AF50" s="59" t="str">
        <f t="shared" si="41"/>
        <v>○</v>
      </c>
      <c r="AG50" s="60" t="str">
        <f t="shared" si="41"/>
        <v>○</v>
      </c>
      <c r="AH50" s="8"/>
      <c r="AJ50" s="3"/>
      <c r="BO50" s="3"/>
      <c r="CO50" s="3"/>
    </row>
    <row r="51" spans="1:93" ht="22.5" customHeight="1">
      <c r="A51" s="5"/>
      <c r="B51" s="61"/>
      <c r="C51" s="440" t="s">
        <v>165</v>
      </c>
      <c r="D51" s="441"/>
      <c r="E51" s="441"/>
      <c r="F51" s="441"/>
      <c r="G51" s="441"/>
      <c r="H51" s="442"/>
      <c r="I51" s="62">
        <f t="shared" ref="I51:AG51" si="42">I13-(I35+I38+I45)</f>
        <v>0</v>
      </c>
      <c r="J51" s="63">
        <f t="shared" si="42"/>
        <v>0</v>
      </c>
      <c r="K51" s="62">
        <f t="shared" si="42"/>
        <v>0</v>
      </c>
      <c r="L51" s="63">
        <f t="shared" si="42"/>
        <v>0</v>
      </c>
      <c r="M51" s="62">
        <f t="shared" si="42"/>
        <v>0</v>
      </c>
      <c r="N51" s="63">
        <f t="shared" si="42"/>
        <v>0</v>
      </c>
      <c r="O51" s="62">
        <f t="shared" si="42"/>
        <v>0</v>
      </c>
      <c r="P51" s="63">
        <f t="shared" si="42"/>
        <v>0</v>
      </c>
      <c r="Q51" s="62">
        <f t="shared" si="42"/>
        <v>0</v>
      </c>
      <c r="R51" s="63">
        <f t="shared" si="42"/>
        <v>0</v>
      </c>
      <c r="S51" s="62">
        <f t="shared" si="42"/>
        <v>0</v>
      </c>
      <c r="T51" s="63">
        <f t="shared" si="42"/>
        <v>0</v>
      </c>
      <c r="U51" s="62">
        <f t="shared" si="42"/>
        <v>0</v>
      </c>
      <c r="V51" s="63">
        <f t="shared" si="42"/>
        <v>0</v>
      </c>
      <c r="W51" s="62">
        <f t="shared" si="42"/>
        <v>0</v>
      </c>
      <c r="X51" s="63">
        <f t="shared" si="42"/>
        <v>0</v>
      </c>
      <c r="Y51" s="62">
        <f t="shared" si="42"/>
        <v>0</v>
      </c>
      <c r="Z51" s="63">
        <f t="shared" si="42"/>
        <v>0</v>
      </c>
      <c r="AA51" s="62">
        <f t="shared" si="42"/>
        <v>0</v>
      </c>
      <c r="AB51" s="63">
        <f t="shared" si="42"/>
        <v>0</v>
      </c>
      <c r="AC51" s="62">
        <f t="shared" si="42"/>
        <v>0</v>
      </c>
      <c r="AD51" s="63">
        <f t="shared" si="42"/>
        <v>0</v>
      </c>
      <c r="AE51" s="62">
        <f t="shared" si="42"/>
        <v>0</v>
      </c>
      <c r="AF51" s="63">
        <f t="shared" si="42"/>
        <v>0</v>
      </c>
      <c r="AG51" s="64">
        <f t="shared" si="42"/>
        <v>0</v>
      </c>
      <c r="AH51" s="8"/>
      <c r="AJ51" s="3"/>
      <c r="BO51" s="3"/>
      <c r="CO51" s="3"/>
    </row>
    <row r="52" spans="1:93" ht="17.25" customHeight="1">
      <c r="E52" s="1"/>
      <c r="F52" s="1"/>
      <c r="G52" s="1"/>
      <c r="H52" s="1"/>
      <c r="AH52" s="1"/>
    </row>
    <row r="53" spans="1:93" ht="17.25" customHeight="1">
      <c r="B53" s="443" t="s">
        <v>166</v>
      </c>
      <c r="C53" s="444"/>
      <c r="D53" s="445"/>
      <c r="E53" s="449">
        <f>G45+G38+G35</f>
        <v>0</v>
      </c>
      <c r="F53" s="1"/>
      <c r="G53" s="1"/>
      <c r="H53" s="1"/>
      <c r="AH53" s="1"/>
    </row>
    <row r="54" spans="1:93" ht="17.25" customHeight="1">
      <c r="B54" s="446"/>
      <c r="C54" s="447"/>
      <c r="D54" s="448"/>
      <c r="E54" s="450"/>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23" t="s">
        <v>167</v>
      </c>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row>
    <row r="58" spans="1:93" ht="24"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8"/>
    </row>
    <row r="59" spans="1:93" ht="24"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8"/>
    </row>
    <row r="60" spans="1:93" ht="24"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1"/>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35" priority="9" operator="greaterThan">
      <formula>0</formula>
    </cfRule>
  </conditionalFormatting>
  <conditionalFormatting sqref="I37:AG37 I40:AG44">
    <cfRule type="expression" dxfId="34" priority="8">
      <formula>"AJ27=""○"""</formula>
    </cfRule>
  </conditionalFormatting>
  <conditionalFormatting sqref="I40:J44 M40:N44 I37:J37 M37:N37 I16:J34 M16:N34">
    <cfRule type="cellIs" dxfId="33" priority="7" operator="equal">
      <formula>"""○"""</formula>
    </cfRule>
  </conditionalFormatting>
  <conditionalFormatting sqref="I37:AG37 I40:AG44 I16:AG34">
    <cfRule type="cellIs" dxfId="32" priority="6" operator="equal">
      <formula>"○"</formula>
    </cfRule>
  </conditionalFormatting>
  <conditionalFormatting sqref="I8:AG8">
    <cfRule type="cellIs" dxfId="31" priority="3" operator="between">
      <formula>$C$8</formula>
      <formula>$D$8</formula>
    </cfRule>
    <cfRule type="cellIs" dxfId="30" priority="4" operator="between">
      <formula>$D$8</formula>
      <formula>$E$8-0.00001</formula>
    </cfRule>
    <cfRule type="cellIs" dxfId="29" priority="5" operator="between">
      <formula>$E$8-0.00001</formula>
      <formula>$G$8-0.00001</formula>
    </cfRule>
  </conditionalFormatting>
  <conditionalFormatting sqref="AJ45:BH45">
    <cfRule type="cellIs" dxfId="28" priority="2" stopIfTrue="1" operator="between">
      <formula>#REF!</formula>
      <formula>#REF!</formula>
    </cfRule>
  </conditionalFormatting>
  <conditionalFormatting sqref="AJ45:BH45">
    <cfRule type="cellIs" dxfId="27" priority="1" stopIfTrue="1" operator="between">
      <formula>$G45</formula>
      <formula>$F45</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topLeftCell="A38" zoomScale="70" zoomScaleNormal="55" zoomScaleSheetLayoutView="70" workbookViewId="0">
      <selection activeCell="L72" sqref="L72"/>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168</v>
      </c>
    </row>
    <row r="3" spans="1:117" ht="29.25" customHeight="1">
      <c r="A3" s="1" t="s">
        <v>132</v>
      </c>
      <c r="E3" s="1"/>
      <c r="F3" s="1"/>
      <c r="G3" s="1"/>
      <c r="H3" s="1"/>
    </row>
    <row r="4" spans="1:117" ht="17.25" customHeight="1">
      <c r="E4" s="1"/>
      <c r="F4" s="1"/>
      <c r="G4" s="1"/>
      <c r="H4" s="1"/>
      <c r="K4" s="9"/>
      <c r="L4" s="9"/>
      <c r="M4" s="9"/>
      <c r="AH4" s="1"/>
    </row>
    <row r="5" spans="1:117" ht="17.25" customHeight="1">
      <c r="A5" s="65" t="s">
        <v>133</v>
      </c>
      <c r="C5" s="5"/>
      <c r="D5" s="5"/>
      <c r="E5" s="1"/>
      <c r="F5" s="1"/>
      <c r="G5" s="1"/>
      <c r="H5" s="1"/>
      <c r="I5" s="9"/>
      <c r="J5" s="9"/>
      <c r="K5" s="9"/>
      <c r="L5" s="9"/>
      <c r="M5" s="9"/>
      <c r="AH5" s="1"/>
    </row>
    <row r="6" spans="1:117" ht="20.25" customHeight="1">
      <c r="A6" s="65" t="s">
        <v>134</v>
      </c>
      <c r="E6" s="1"/>
      <c r="F6" s="1"/>
      <c r="G6" s="1"/>
      <c r="H6" s="1"/>
      <c r="I6" s="9"/>
      <c r="J6" s="9"/>
      <c r="K6" s="9"/>
      <c r="L6" s="9"/>
      <c r="M6" s="9"/>
      <c r="AH6" s="1"/>
    </row>
    <row r="7" spans="1:117" ht="34.5" customHeight="1">
      <c r="C7" s="10" t="s">
        <v>135</v>
      </c>
      <c r="D7" s="404" t="s">
        <v>136</v>
      </c>
      <c r="E7" s="404"/>
      <c r="F7" s="404"/>
      <c r="G7" s="404" t="s">
        <v>137</v>
      </c>
      <c r="H7" s="404"/>
      <c r="I7" s="405">
        <v>0.29166666666666669</v>
      </c>
      <c r="J7" s="406"/>
      <c r="K7" s="403">
        <v>0.33333333333333298</v>
      </c>
      <c r="L7" s="403"/>
      <c r="M7" s="403">
        <v>0.375</v>
      </c>
      <c r="N7" s="403"/>
      <c r="O7" s="403">
        <v>0.41666666666666702</v>
      </c>
      <c r="P7" s="403"/>
      <c r="Q7" s="403">
        <v>0.45833333333333298</v>
      </c>
      <c r="R7" s="403"/>
      <c r="S7" s="403">
        <v>0.5</v>
      </c>
      <c r="T7" s="403"/>
      <c r="U7" s="403">
        <v>0.54166666666666696</v>
      </c>
      <c r="V7" s="403"/>
      <c r="W7" s="403">
        <v>0.58333333333333304</v>
      </c>
      <c r="X7" s="403"/>
      <c r="Y7" s="403">
        <v>0.625</v>
      </c>
      <c r="Z7" s="403"/>
      <c r="AA7" s="403">
        <v>0.66666666666666696</v>
      </c>
      <c r="AB7" s="403"/>
      <c r="AC7" s="403">
        <v>0.70833333333333304</v>
      </c>
      <c r="AD7" s="403"/>
      <c r="AE7" s="68">
        <v>0.75</v>
      </c>
      <c r="AF7" s="69"/>
      <c r="AG7" s="7">
        <v>0.79166666666666663</v>
      </c>
      <c r="AH7" s="8"/>
      <c r="AI7" s="3"/>
      <c r="AJ7" s="3"/>
      <c r="BO7" s="3"/>
      <c r="CO7" s="3"/>
    </row>
    <row r="8" spans="1:117" ht="31.5" customHeight="1">
      <c r="C8" s="11">
        <v>0.3125</v>
      </c>
      <c r="D8" s="12">
        <v>0.3125</v>
      </c>
      <c r="E8" s="407">
        <v>0.77083333333333337</v>
      </c>
      <c r="F8" s="408"/>
      <c r="G8" s="409">
        <v>0.79166666666666663</v>
      </c>
      <c r="H8" s="40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0" t="s">
        <v>138</v>
      </c>
      <c r="H9" s="411"/>
      <c r="I9" s="18">
        <v>0</v>
      </c>
      <c r="J9" s="19">
        <v>1</v>
      </c>
      <c r="K9" s="18">
        <v>3</v>
      </c>
      <c r="L9" s="19">
        <v>3</v>
      </c>
      <c r="M9" s="18">
        <v>5</v>
      </c>
      <c r="N9" s="19">
        <v>5</v>
      </c>
      <c r="O9" s="18">
        <v>7</v>
      </c>
      <c r="P9" s="19">
        <v>7</v>
      </c>
      <c r="Q9" s="18">
        <v>7</v>
      </c>
      <c r="R9" s="19">
        <v>7</v>
      </c>
      <c r="S9" s="18">
        <v>7</v>
      </c>
      <c r="T9" s="19">
        <v>7</v>
      </c>
      <c r="U9" s="18">
        <v>7</v>
      </c>
      <c r="V9" s="19">
        <v>7</v>
      </c>
      <c r="W9" s="18">
        <v>7</v>
      </c>
      <c r="X9" s="19">
        <v>7</v>
      </c>
      <c r="Y9" s="18">
        <v>4</v>
      </c>
      <c r="Z9" s="19">
        <v>4</v>
      </c>
      <c r="AA9" s="18">
        <v>2</v>
      </c>
      <c r="AB9" s="19">
        <v>0</v>
      </c>
      <c r="AC9" s="18">
        <v>0</v>
      </c>
      <c r="AD9" s="19">
        <v>0</v>
      </c>
      <c r="AE9" s="18">
        <v>0</v>
      </c>
      <c r="AF9" s="19">
        <v>0</v>
      </c>
      <c r="AG9" s="20">
        <v>0</v>
      </c>
      <c r="AH9" s="1"/>
      <c r="AJ9" s="3"/>
      <c r="BO9" s="3"/>
      <c r="CO9" s="3"/>
    </row>
    <row r="10" spans="1:117" ht="17.25" customHeight="1">
      <c r="A10" s="65" t="s">
        <v>139</v>
      </c>
      <c r="E10" s="1"/>
      <c r="F10" s="6"/>
      <c r="G10" s="401" t="s">
        <v>140</v>
      </c>
      <c r="H10" s="402"/>
      <c r="I10" s="21">
        <v>0</v>
      </c>
      <c r="J10" s="22">
        <v>6</v>
      </c>
      <c r="K10" s="21">
        <v>10</v>
      </c>
      <c r="L10" s="22">
        <v>25</v>
      </c>
      <c r="M10" s="21">
        <v>29</v>
      </c>
      <c r="N10" s="22">
        <v>29</v>
      </c>
      <c r="O10" s="21">
        <v>30</v>
      </c>
      <c r="P10" s="22">
        <v>30</v>
      </c>
      <c r="Q10" s="21">
        <v>30</v>
      </c>
      <c r="R10" s="22">
        <v>30</v>
      </c>
      <c r="S10" s="21">
        <v>30</v>
      </c>
      <c r="T10" s="22">
        <v>30</v>
      </c>
      <c r="U10" s="21">
        <v>30</v>
      </c>
      <c r="V10" s="22">
        <v>30</v>
      </c>
      <c r="W10" s="21">
        <v>29</v>
      </c>
      <c r="X10" s="22">
        <v>25</v>
      </c>
      <c r="Y10" s="21">
        <v>20</v>
      </c>
      <c r="Z10" s="22">
        <v>17</v>
      </c>
      <c r="AA10" s="21">
        <v>15</v>
      </c>
      <c r="AB10" s="22">
        <v>10</v>
      </c>
      <c r="AC10" s="21">
        <v>5</v>
      </c>
      <c r="AD10" s="22">
        <v>2</v>
      </c>
      <c r="AE10" s="21">
        <v>1</v>
      </c>
      <c r="AF10" s="22">
        <v>0</v>
      </c>
      <c r="AG10" s="23">
        <v>0</v>
      </c>
      <c r="AH10" s="1"/>
      <c r="AJ10" s="3"/>
      <c r="BO10" s="3"/>
      <c r="CO10" s="3"/>
    </row>
    <row r="11" spans="1:117" ht="17.25" customHeight="1">
      <c r="A11" s="65" t="s">
        <v>141</v>
      </c>
      <c r="E11" s="1"/>
      <c r="F11" s="6"/>
      <c r="G11" s="401" t="s">
        <v>142</v>
      </c>
      <c r="H11" s="402"/>
      <c r="I11" s="21">
        <v>0</v>
      </c>
      <c r="J11" s="22">
        <v>3</v>
      </c>
      <c r="K11" s="21">
        <v>15</v>
      </c>
      <c r="L11" s="22">
        <v>27</v>
      </c>
      <c r="M11" s="21">
        <v>30</v>
      </c>
      <c r="N11" s="22">
        <v>32</v>
      </c>
      <c r="O11" s="21">
        <v>33</v>
      </c>
      <c r="P11" s="22">
        <v>33</v>
      </c>
      <c r="Q11" s="21">
        <v>33</v>
      </c>
      <c r="R11" s="22">
        <v>33</v>
      </c>
      <c r="S11" s="21">
        <v>33</v>
      </c>
      <c r="T11" s="22">
        <v>33</v>
      </c>
      <c r="U11" s="21">
        <v>33</v>
      </c>
      <c r="V11" s="22">
        <v>33</v>
      </c>
      <c r="W11" s="21">
        <v>30</v>
      </c>
      <c r="X11" s="22">
        <v>25</v>
      </c>
      <c r="Y11" s="21">
        <v>20</v>
      </c>
      <c r="Z11" s="22">
        <v>20</v>
      </c>
      <c r="AA11" s="21">
        <v>20</v>
      </c>
      <c r="AB11" s="22">
        <v>20</v>
      </c>
      <c r="AC11" s="21">
        <v>15</v>
      </c>
      <c r="AD11" s="22">
        <v>15</v>
      </c>
      <c r="AE11" s="21">
        <v>5</v>
      </c>
      <c r="AF11" s="22">
        <v>3</v>
      </c>
      <c r="AG11" s="23">
        <v>0</v>
      </c>
      <c r="AH11" s="1"/>
      <c r="AJ11" s="3"/>
      <c r="BO11" s="3"/>
      <c r="CO11" s="3"/>
    </row>
    <row r="12" spans="1:117" ht="17.25" customHeight="1">
      <c r="F12" s="6"/>
      <c r="G12" s="412" t="s">
        <v>143</v>
      </c>
      <c r="H12" s="413"/>
      <c r="I12" s="24">
        <v>0</v>
      </c>
      <c r="J12" s="25">
        <v>2</v>
      </c>
      <c r="K12" s="24">
        <v>20</v>
      </c>
      <c r="L12" s="25">
        <v>30</v>
      </c>
      <c r="M12" s="24">
        <v>35</v>
      </c>
      <c r="N12" s="25">
        <v>38</v>
      </c>
      <c r="O12" s="24">
        <v>40</v>
      </c>
      <c r="P12" s="25">
        <v>42</v>
      </c>
      <c r="Q12" s="24">
        <v>42</v>
      </c>
      <c r="R12" s="25">
        <v>42</v>
      </c>
      <c r="S12" s="24">
        <v>42</v>
      </c>
      <c r="T12" s="25">
        <v>42</v>
      </c>
      <c r="U12" s="24">
        <v>42</v>
      </c>
      <c r="V12" s="25">
        <v>42</v>
      </c>
      <c r="W12" s="24">
        <v>40</v>
      </c>
      <c r="X12" s="25">
        <v>35</v>
      </c>
      <c r="Y12" s="24">
        <v>30</v>
      </c>
      <c r="Z12" s="25">
        <v>25</v>
      </c>
      <c r="AA12" s="24">
        <v>25</v>
      </c>
      <c r="AB12" s="25">
        <v>23</v>
      </c>
      <c r="AC12" s="24">
        <v>20</v>
      </c>
      <c r="AD12" s="25">
        <v>15</v>
      </c>
      <c r="AE12" s="24">
        <v>8</v>
      </c>
      <c r="AF12" s="25">
        <v>4</v>
      </c>
      <c r="AG12" s="26">
        <v>0</v>
      </c>
      <c r="AH12" s="1"/>
      <c r="AJ12" s="3"/>
      <c r="BO12" s="3"/>
      <c r="CO12" s="3"/>
    </row>
    <row r="13" spans="1:117" ht="22.5" customHeight="1">
      <c r="F13" s="6"/>
      <c r="G13" s="414" t="s">
        <v>144</v>
      </c>
      <c r="H13" s="415"/>
      <c r="I13" s="41">
        <f t="shared" ref="I13:L13" si="0">IF(AND(0&lt;I9+I10+I11+I12,ROUNDDOWN(I9/3,1)+ROUNDDOWN(I10/6,1)+ROUNDDOWN(I11/15,1)+ROUNDDOWN(I12/25,1)&lt;1),1,ROUND(ROUNDDOWN(I9/3,1)+ROUNDDOWN(I10/6,1)+ROUNDDOWN(I11/15,1)+ROUNDDOWN(I12/25,1),0))</f>
        <v>0</v>
      </c>
      <c r="J13" s="66">
        <f t="shared" si="0"/>
        <v>2</v>
      </c>
      <c r="K13" s="41">
        <f t="shared" si="0"/>
        <v>4</v>
      </c>
      <c r="L13" s="66">
        <f t="shared" si="0"/>
        <v>8</v>
      </c>
      <c r="M13" s="41">
        <f>IF(AND(0&lt;M9+M10+M11+M12,ROUNDDOWN(M9/3,1)+ROUNDDOWN(M10/6,1)+ROUNDDOWN(M11/15,1)+ROUNDDOWN(M12/25,1)&lt;1),1,ROUND(ROUNDDOWN(M9/3,1)+ROUNDDOWN(M10/6,1)+ROUNDDOWN(M11/15,1)+ROUNDDOWN(M12/25,1),0))</f>
        <v>10</v>
      </c>
      <c r="N13" s="66">
        <f>IF(AND(0&lt;N9+N10+N11+N12,ROUNDDOWN(N9/3,1)+ROUNDDOWN(N10/6,1)+ROUNDDOWN(N11/15,1)+ROUNDDOWN(N12/25,1)&lt;1),1,ROUND(ROUNDDOWN(N9/3,1)+ROUNDDOWN(N10/6,1)+ROUNDDOWN(N11/15,1)+ROUNDDOWN(N12/25,1),0))</f>
        <v>10</v>
      </c>
      <c r="O13" s="41">
        <f t="shared" ref="O13:AG13" si="1">IF(AND(0&lt;O9+O10+O11+O12,ROUNDDOWN(O9/3,1)+ROUNDDOWN(O10/6,1)+ROUNDDOWN(O11/15,1)+ROUNDDOWN(O12/25,1)&lt;1),1,ROUND(ROUNDDOWN(O9/3,1)+ROUNDDOWN(O10/6,1)+ROUNDDOWN(O11/15,1)+ROUNDDOWN(O12/25,1),0))</f>
        <v>11</v>
      </c>
      <c r="P13" s="66">
        <f t="shared" si="1"/>
        <v>11</v>
      </c>
      <c r="Q13" s="41">
        <f t="shared" si="1"/>
        <v>11</v>
      </c>
      <c r="R13" s="66">
        <f t="shared" si="1"/>
        <v>11</v>
      </c>
      <c r="S13" s="41">
        <f t="shared" si="1"/>
        <v>11</v>
      </c>
      <c r="T13" s="66">
        <f t="shared" si="1"/>
        <v>11</v>
      </c>
      <c r="U13" s="41">
        <f t="shared" si="1"/>
        <v>11</v>
      </c>
      <c r="V13" s="66">
        <f t="shared" si="1"/>
        <v>11</v>
      </c>
      <c r="W13" s="41">
        <f t="shared" si="1"/>
        <v>11</v>
      </c>
      <c r="X13" s="66">
        <f t="shared" si="1"/>
        <v>9</v>
      </c>
      <c r="Y13" s="41">
        <f t="shared" si="1"/>
        <v>7</v>
      </c>
      <c r="Z13" s="66">
        <f t="shared" si="1"/>
        <v>6</v>
      </c>
      <c r="AA13" s="41">
        <f t="shared" si="1"/>
        <v>5</v>
      </c>
      <c r="AB13" s="66">
        <f t="shared" si="1"/>
        <v>4</v>
      </c>
      <c r="AC13" s="41">
        <f t="shared" si="1"/>
        <v>3</v>
      </c>
      <c r="AD13" s="66">
        <f t="shared" si="1"/>
        <v>2</v>
      </c>
      <c r="AE13" s="41">
        <f t="shared" si="1"/>
        <v>1</v>
      </c>
      <c r="AF13" s="66">
        <f t="shared" si="1"/>
        <v>1</v>
      </c>
      <c r="AG13" s="66">
        <f t="shared" si="1"/>
        <v>0</v>
      </c>
      <c r="AH13" s="1"/>
      <c r="AJ13" s="3"/>
      <c r="BO13" s="3"/>
      <c r="CO13" s="3"/>
    </row>
    <row r="14" spans="1:117" ht="22.5" customHeight="1">
      <c r="A14" s="65" t="s">
        <v>145</v>
      </c>
      <c r="F14" s="1"/>
      <c r="G14" s="414" t="s">
        <v>146</v>
      </c>
      <c r="H14" s="415"/>
      <c r="I14" s="41">
        <f>ROUNDDOWN(I13/3,0)</f>
        <v>0</v>
      </c>
      <c r="J14" s="42">
        <f t="shared" ref="J14:AG14" si="2">ROUNDDOWN(J13/3,0)</f>
        <v>0</v>
      </c>
      <c r="K14" s="41">
        <f t="shared" si="2"/>
        <v>1</v>
      </c>
      <c r="L14" s="42">
        <f t="shared" si="2"/>
        <v>2</v>
      </c>
      <c r="M14" s="41">
        <f t="shared" si="2"/>
        <v>3</v>
      </c>
      <c r="N14" s="42">
        <f t="shared" si="2"/>
        <v>3</v>
      </c>
      <c r="O14" s="41">
        <f t="shared" si="2"/>
        <v>3</v>
      </c>
      <c r="P14" s="42">
        <f t="shared" si="2"/>
        <v>3</v>
      </c>
      <c r="Q14" s="41">
        <f t="shared" si="2"/>
        <v>3</v>
      </c>
      <c r="R14" s="42">
        <f t="shared" si="2"/>
        <v>3</v>
      </c>
      <c r="S14" s="41">
        <f t="shared" si="2"/>
        <v>3</v>
      </c>
      <c r="T14" s="42">
        <f t="shared" si="2"/>
        <v>3</v>
      </c>
      <c r="U14" s="41">
        <f t="shared" si="2"/>
        <v>3</v>
      </c>
      <c r="V14" s="42">
        <f t="shared" si="2"/>
        <v>3</v>
      </c>
      <c r="W14" s="41">
        <f t="shared" si="2"/>
        <v>3</v>
      </c>
      <c r="X14" s="42">
        <f t="shared" si="2"/>
        <v>3</v>
      </c>
      <c r="Y14" s="41">
        <f t="shared" si="2"/>
        <v>2</v>
      </c>
      <c r="Z14" s="42">
        <f t="shared" si="2"/>
        <v>2</v>
      </c>
      <c r="AA14" s="41">
        <f t="shared" si="2"/>
        <v>1</v>
      </c>
      <c r="AB14" s="42">
        <f t="shared" si="2"/>
        <v>1</v>
      </c>
      <c r="AC14" s="41">
        <f t="shared" si="2"/>
        <v>1</v>
      </c>
      <c r="AD14" s="42">
        <f t="shared" si="2"/>
        <v>0</v>
      </c>
      <c r="AE14" s="41">
        <f t="shared" si="2"/>
        <v>0</v>
      </c>
      <c r="AF14" s="42">
        <f t="shared" si="2"/>
        <v>0</v>
      </c>
      <c r="AG14" s="43">
        <f t="shared" si="2"/>
        <v>0</v>
      </c>
      <c r="AH14" s="1"/>
      <c r="AJ14" s="3"/>
      <c r="BO14" s="3"/>
      <c r="CO14" s="3"/>
    </row>
    <row r="15" spans="1:117" s="27" customFormat="1" ht="41.25" customHeight="1">
      <c r="C15" s="28" t="s">
        <v>147</v>
      </c>
      <c r="D15" s="10" t="s">
        <v>148</v>
      </c>
      <c r="E15" s="29" t="s">
        <v>149</v>
      </c>
      <c r="F15" s="30" t="s">
        <v>150</v>
      </c>
      <c r="G15" s="416" t="s">
        <v>151</v>
      </c>
      <c r="H15" s="417"/>
      <c r="I15" s="405">
        <v>0.29166666666666669</v>
      </c>
      <c r="J15" s="418"/>
      <c r="K15" s="405">
        <v>0.33333333333333298</v>
      </c>
      <c r="L15" s="418"/>
      <c r="M15" s="405">
        <v>0.375</v>
      </c>
      <c r="N15" s="418"/>
      <c r="O15" s="405">
        <v>0.41666666666666702</v>
      </c>
      <c r="P15" s="418"/>
      <c r="Q15" s="405">
        <v>0.45833333333333298</v>
      </c>
      <c r="R15" s="418"/>
      <c r="S15" s="405">
        <v>0.5</v>
      </c>
      <c r="T15" s="418"/>
      <c r="U15" s="405">
        <v>0.54166666666666696</v>
      </c>
      <c r="V15" s="418"/>
      <c r="W15" s="405">
        <v>0.58333333333333304</v>
      </c>
      <c r="X15" s="418"/>
      <c r="Y15" s="405">
        <v>0.625</v>
      </c>
      <c r="Z15" s="418"/>
      <c r="AA15" s="405">
        <v>0.66666666666666696</v>
      </c>
      <c r="AB15" s="418"/>
      <c r="AC15" s="405">
        <v>0.70833333333333304</v>
      </c>
      <c r="AD15" s="418"/>
      <c r="AE15" s="4">
        <v>0.75</v>
      </c>
      <c r="AF15" s="2"/>
      <c r="AG15" s="7">
        <v>0.79166666666666663</v>
      </c>
      <c r="AH15" s="67" t="s">
        <v>152</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153</v>
      </c>
      <c r="BK15" s="31" t="s">
        <v>154</v>
      </c>
      <c r="BL15" s="419" t="s">
        <v>155</v>
      </c>
      <c r="BM15" s="419"/>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81</v>
      </c>
      <c r="D16" s="32" t="s">
        <v>169</v>
      </c>
      <c r="E16" s="12">
        <v>0.3125</v>
      </c>
      <c r="F16" s="33">
        <v>0.6875</v>
      </c>
      <c r="G16" s="12"/>
      <c r="H16" s="33"/>
      <c r="I16" s="34" t="str">
        <f t="shared" ref="I16:I35" si="3">AJ16</f>
        <v>-</v>
      </c>
      <c r="J16" s="14" t="str">
        <f>AK16</f>
        <v>○</v>
      </c>
      <c r="K16" s="34" t="str">
        <f t="shared" ref="K16:K34" si="4">AL16</f>
        <v>○</v>
      </c>
      <c r="L16" s="14" t="str">
        <f>AM16</f>
        <v>○</v>
      </c>
      <c r="M16" s="34" t="str">
        <f t="shared" ref="M16:M34" si="5">AN16</f>
        <v>○</v>
      </c>
      <c r="N16" s="14" t="str">
        <f>AO16</f>
        <v>○</v>
      </c>
      <c r="O16" s="34" t="str">
        <f t="shared" ref="O16:O34" si="6">AP16</f>
        <v>○</v>
      </c>
      <c r="P16" s="14" t="str">
        <f>AQ16</f>
        <v>○</v>
      </c>
      <c r="Q16" s="34" t="str">
        <f t="shared" ref="Q16:Q34" si="7">AR16</f>
        <v>○</v>
      </c>
      <c r="R16" s="14" t="str">
        <f>AS16</f>
        <v>○</v>
      </c>
      <c r="S16" s="34" t="str">
        <f t="shared" ref="S16:S35" si="8">AT16</f>
        <v>○</v>
      </c>
      <c r="T16" s="14" t="str">
        <f>AU16</f>
        <v>○</v>
      </c>
      <c r="U16" s="34" t="str">
        <f t="shared" ref="U16:U34" si="9">AV16</f>
        <v>○</v>
      </c>
      <c r="V16" s="14" t="str">
        <f>AW16</f>
        <v>○</v>
      </c>
      <c r="W16" s="34" t="str">
        <f t="shared" ref="W16:W34" si="10">AX16</f>
        <v>○</v>
      </c>
      <c r="X16" s="14" t="str">
        <f>AY16</f>
        <v>○</v>
      </c>
      <c r="Y16" s="34" t="str">
        <f t="shared" ref="Y16:Y34" si="11">AZ16</f>
        <v>○</v>
      </c>
      <c r="Z16" s="14" t="str">
        <f>BA16</f>
        <v>○</v>
      </c>
      <c r="AA16" s="34" t="str">
        <f t="shared" ref="AA16:AA34" si="12">BB16</f>
        <v>○</v>
      </c>
      <c r="AB16" s="14" t="str">
        <f>BC16</f>
        <v>-</v>
      </c>
      <c r="AC16" s="34" t="str">
        <f t="shared" ref="AC16:AC34" si="13">BD16</f>
        <v>-</v>
      </c>
      <c r="AD16" s="14" t="str">
        <f>BE16</f>
        <v>-</v>
      </c>
      <c r="AE16" s="34" t="str">
        <f t="shared" ref="AE16:AE34" si="14">BF16</f>
        <v>-</v>
      </c>
      <c r="AF16" s="14" t="str">
        <f>BG16</f>
        <v>-</v>
      </c>
      <c r="AG16" s="16" t="str">
        <f>BH16</f>
        <v>-</v>
      </c>
      <c r="AH16" s="35">
        <f t="shared" ref="AH16:AH34" si="15">BK16-BJ16-(BM16-BL16)</f>
        <v>0.375</v>
      </c>
      <c r="AJ16" s="10" t="str">
        <f>IF(AND(AND($BJ16&lt;=BO16,BO16&lt;$BK16),OR(BO16&lt;$BL16,$BM16&lt;=BO16)),"○","-")</f>
        <v>-</v>
      </c>
      <c r="AK16" s="10" t="str">
        <f t="shared" ref="AK16:BH16" si="16">IF(AND(AND($BJ16&lt;=BP16,BP16&lt;$BK16),OR(BP16&lt;$BL16,$BM16&lt;=BP16)),"○","-")</f>
        <v>○</v>
      </c>
      <c r="AL16" s="10" t="str">
        <f t="shared" si="16"/>
        <v>○</v>
      </c>
      <c r="AM16" s="10" t="str">
        <f t="shared" si="16"/>
        <v>○</v>
      </c>
      <c r="AN16" s="10" t="str">
        <f t="shared" si="16"/>
        <v>○</v>
      </c>
      <c r="AO16" s="10" t="str">
        <f t="shared" si="16"/>
        <v>○</v>
      </c>
      <c r="AP16" s="10" t="str">
        <f t="shared" si="16"/>
        <v>○</v>
      </c>
      <c r="AQ16" s="10" t="str">
        <f t="shared" si="16"/>
        <v>○</v>
      </c>
      <c r="AR16" s="10" t="str">
        <f>IF(AND(AND($BJ16&lt;=BW16,BW16&lt;$BK16),OR(BW16&lt;$BL16,$BM16&lt;=BW16)),"○","-")</f>
        <v>○</v>
      </c>
      <c r="AS16" s="10" t="str">
        <f t="shared" si="16"/>
        <v>○</v>
      </c>
      <c r="AT16" s="10" t="str">
        <f t="shared" si="16"/>
        <v>○</v>
      </c>
      <c r="AU16" s="10" t="str">
        <f t="shared" si="16"/>
        <v>○</v>
      </c>
      <c r="AV16" s="10" t="str">
        <f t="shared" si="16"/>
        <v>○</v>
      </c>
      <c r="AW16" s="10" t="str">
        <f t="shared" si="16"/>
        <v>○</v>
      </c>
      <c r="AX16" s="10" t="str">
        <f t="shared" si="16"/>
        <v>○</v>
      </c>
      <c r="AY16" s="10" t="str">
        <f t="shared" si="16"/>
        <v>○</v>
      </c>
      <c r="AZ16" s="10" t="str">
        <f t="shared" si="16"/>
        <v>○</v>
      </c>
      <c r="BA16" s="10" t="str">
        <f t="shared" si="16"/>
        <v>○</v>
      </c>
      <c r="BB16" s="10" t="str">
        <f t="shared" si="16"/>
        <v>○</v>
      </c>
      <c r="BC16" s="10" t="str">
        <f t="shared" si="16"/>
        <v>-</v>
      </c>
      <c r="BD16" s="10" t="str">
        <f t="shared" si="16"/>
        <v>-</v>
      </c>
      <c r="BE16" s="10" t="str">
        <f t="shared" si="16"/>
        <v>-</v>
      </c>
      <c r="BF16" s="10" t="str">
        <f t="shared" si="16"/>
        <v>-</v>
      </c>
      <c r="BG16" s="10" t="str">
        <f t="shared" si="16"/>
        <v>-</v>
      </c>
      <c r="BH16" s="10" t="str">
        <f t="shared" si="16"/>
        <v>-</v>
      </c>
      <c r="BI16" s="8"/>
      <c r="BJ16" s="36">
        <f>E16</f>
        <v>0.3125</v>
      </c>
      <c r="BK16" s="36">
        <f t="shared" ref="BK16:BM34" si="17">F16</f>
        <v>0.6875</v>
      </c>
      <c r="BL16" s="36">
        <f t="shared" si="17"/>
        <v>0</v>
      </c>
      <c r="BM16" s="36">
        <f t="shared" si="17"/>
        <v>0</v>
      </c>
      <c r="BN16" s="36"/>
      <c r="BO16" s="36">
        <f t="shared" ref="BO16:CM16" si="18">CO16</f>
        <v>0.29166666666666669</v>
      </c>
      <c r="BP16" s="36">
        <f t="shared" si="18"/>
        <v>0.3125</v>
      </c>
      <c r="BQ16" s="36">
        <f t="shared" si="18"/>
        <v>0.33333333333333298</v>
      </c>
      <c r="BR16" s="36">
        <f t="shared" si="18"/>
        <v>0.35416666666666702</v>
      </c>
      <c r="BS16" s="36">
        <f t="shared" si="18"/>
        <v>0.375</v>
      </c>
      <c r="BT16" s="36">
        <f t="shared" si="18"/>
        <v>0.39583333333333398</v>
      </c>
      <c r="BU16" s="36">
        <f t="shared" si="18"/>
        <v>0.41666666666666702</v>
      </c>
      <c r="BV16" s="36">
        <f t="shared" si="18"/>
        <v>0.4375</v>
      </c>
      <c r="BW16" s="36">
        <f t="shared" si="18"/>
        <v>0.45833333333333398</v>
      </c>
      <c r="BX16" s="36">
        <f t="shared" si="18"/>
        <v>0.47916666666666702</v>
      </c>
      <c r="BY16" s="36">
        <f t="shared" si="18"/>
        <v>0.5</v>
      </c>
      <c r="BZ16" s="36">
        <f t="shared" si="18"/>
        <v>0.52083333333333304</v>
      </c>
      <c r="CA16" s="36">
        <f t="shared" si="18"/>
        <v>0.54166666666666696</v>
      </c>
      <c r="CB16" s="36">
        <f t="shared" si="18"/>
        <v>0.5625</v>
      </c>
      <c r="CC16" s="36">
        <f t="shared" si="18"/>
        <v>0.58333333333333304</v>
      </c>
      <c r="CD16" s="36">
        <f t="shared" si="18"/>
        <v>0.60416666666666696</v>
      </c>
      <c r="CE16" s="36">
        <f t="shared" si="18"/>
        <v>0.625</v>
      </c>
      <c r="CF16" s="36">
        <f t="shared" si="18"/>
        <v>0.64583333333333304</v>
      </c>
      <c r="CG16" s="36">
        <f t="shared" si="18"/>
        <v>0.66666666666666696</v>
      </c>
      <c r="CH16" s="36">
        <f t="shared" si="18"/>
        <v>0.6875</v>
      </c>
      <c r="CI16" s="36">
        <f t="shared" si="18"/>
        <v>0.70833333333333304</v>
      </c>
      <c r="CJ16" s="36">
        <f t="shared" si="18"/>
        <v>0.72916666666666696</v>
      </c>
      <c r="CK16" s="36">
        <f t="shared" si="18"/>
        <v>0.75</v>
      </c>
      <c r="CL16" s="36">
        <f t="shared" si="18"/>
        <v>0.77083333333333304</v>
      </c>
      <c r="CM16" s="36">
        <f t="shared" si="1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81</v>
      </c>
      <c r="D17" s="32" t="s">
        <v>170</v>
      </c>
      <c r="E17" s="39">
        <v>0.33333333333333331</v>
      </c>
      <c r="F17" s="33">
        <v>0.69791666666666663</v>
      </c>
      <c r="G17" s="12"/>
      <c r="H17" s="33"/>
      <c r="I17" s="34" t="str">
        <f t="shared" si="3"/>
        <v>-</v>
      </c>
      <c r="J17" s="14" t="str">
        <f>AK17</f>
        <v>-</v>
      </c>
      <c r="K17" s="34" t="str">
        <f t="shared" si="4"/>
        <v>○</v>
      </c>
      <c r="L17" s="14" t="str">
        <f>AM17</f>
        <v>○</v>
      </c>
      <c r="M17" s="34" t="str">
        <f t="shared" si="5"/>
        <v>○</v>
      </c>
      <c r="N17" s="14" t="str">
        <f>AO17</f>
        <v>○</v>
      </c>
      <c r="O17" s="34" t="str">
        <f t="shared" si="6"/>
        <v>○</v>
      </c>
      <c r="P17" s="14" t="str">
        <f>AQ17</f>
        <v>○</v>
      </c>
      <c r="Q17" s="34" t="str">
        <f t="shared" si="7"/>
        <v>○</v>
      </c>
      <c r="R17" s="14" t="str">
        <f>AS17</f>
        <v>○</v>
      </c>
      <c r="S17" s="34" t="str">
        <f t="shared" si="8"/>
        <v>○</v>
      </c>
      <c r="T17" s="14" t="str">
        <f>AU17</f>
        <v>○</v>
      </c>
      <c r="U17" s="34" t="str">
        <f t="shared" si="9"/>
        <v>○</v>
      </c>
      <c r="V17" s="14" t="str">
        <f>AW17</f>
        <v>○</v>
      </c>
      <c r="W17" s="34" t="str">
        <f t="shared" si="10"/>
        <v>○</v>
      </c>
      <c r="X17" s="14" t="str">
        <f>AY17</f>
        <v>○</v>
      </c>
      <c r="Y17" s="34" t="str">
        <f t="shared" si="11"/>
        <v>○</v>
      </c>
      <c r="Z17" s="14" t="str">
        <f>BA17</f>
        <v>○</v>
      </c>
      <c r="AA17" s="34" t="str">
        <f t="shared" si="12"/>
        <v>○</v>
      </c>
      <c r="AB17" s="14" t="str">
        <f>BC17</f>
        <v>○</v>
      </c>
      <c r="AC17" s="34" t="str">
        <f t="shared" si="13"/>
        <v>-</v>
      </c>
      <c r="AD17" s="14" t="str">
        <f>BE17</f>
        <v>-</v>
      </c>
      <c r="AE17" s="34" t="str">
        <f t="shared" si="14"/>
        <v>-</v>
      </c>
      <c r="AF17" s="14" t="str">
        <f>BG17</f>
        <v>-</v>
      </c>
      <c r="AG17" s="16" t="str">
        <f>BH17</f>
        <v>-</v>
      </c>
      <c r="AH17" s="35">
        <f t="shared" si="15"/>
        <v>0.36458333333333331</v>
      </c>
      <c r="AJ17" s="10" t="str">
        <f t="shared" ref="AJ17:AJ34" si="19">IF(AND(AND($BJ17&lt;=BO17,BO17&lt;$BK17),OR(BO17&lt;$BL17,$BM17&lt;=BO17)),"○","-")</f>
        <v>-</v>
      </c>
      <c r="AK17" s="10" t="str">
        <f t="shared" ref="AK17:AK34" si="20">IF(AND(AND($BJ17&lt;=BP17,BP17&lt;$BK17),OR(BP17&lt;$BL17,$BM17&lt;=BP17)),"○","-")</f>
        <v>-</v>
      </c>
      <c r="AL17" s="10" t="str">
        <f t="shared" ref="AL17:AL34" si="21">IF(AND(AND($BJ17&lt;=BQ17,BQ17&lt;$BK17),OR(BQ17&lt;$BL17,$BM17&lt;=BQ17)),"○","-")</f>
        <v>○</v>
      </c>
      <c r="AM17" s="10" t="str">
        <f t="shared" ref="AM17:AM34" si="22">IF(AND(AND($BJ17&lt;=BR17,BR17&lt;$BK17),OR(BR17&lt;$BL17,$BM17&lt;=BR17)),"○","-")</f>
        <v>○</v>
      </c>
      <c r="AN17" s="10" t="str">
        <f t="shared" ref="AN17:AN34" si="23">IF(AND(AND($BJ17&lt;=BS17,BS17&lt;$BK17),OR(BS17&lt;$BL17,$BM17&lt;=BS17)),"○","-")</f>
        <v>○</v>
      </c>
      <c r="AO17" s="10" t="str">
        <f t="shared" ref="AO17:AO34" si="24">IF(AND(AND($BJ17&lt;=BT17,BT17&lt;$BK17),OR(BT17&lt;$BL17,$BM17&lt;=BT17)),"○","-")</f>
        <v>○</v>
      </c>
      <c r="AP17" s="10" t="str">
        <f t="shared" ref="AP17:AP34" si="25">IF(AND(AND($BJ17&lt;=BU17,BU17&lt;$BK17),OR(BU17&lt;$BL17,$BM17&lt;=BU17)),"○","-")</f>
        <v>○</v>
      </c>
      <c r="AQ17" s="10" t="str">
        <f t="shared" ref="AQ17:AQ34" si="26">IF(AND(AND($BJ17&lt;=BV17,BV17&lt;$BK17),OR(BV17&lt;$BL17,$BM17&lt;=BV17)),"○","-")</f>
        <v>○</v>
      </c>
      <c r="AR17" s="10" t="str">
        <f t="shared" ref="AR17:AR34" si="27">IF(AND(AND($BJ17&lt;=BW17,BW17&lt;$BK17),OR(BW17&lt;$BL17,$BM17&lt;=BW17)),"○","-")</f>
        <v>○</v>
      </c>
      <c r="AS17" s="10" t="str">
        <f t="shared" ref="AS17:AS34" si="28">IF(AND(AND($BJ17&lt;=BX17,BX17&lt;$BK17),OR(BX17&lt;$BL17,$BM17&lt;=BX17)),"○","-")</f>
        <v>○</v>
      </c>
      <c r="AT17" s="10" t="str">
        <f t="shared" ref="AT17:AT34" si="29">IF(AND(AND($BJ17&lt;=BY17,BY17&lt;$BK17),OR(BY17&lt;$BL17,$BM17&lt;=BY17)),"○","-")</f>
        <v>○</v>
      </c>
      <c r="AU17" s="10" t="str">
        <f t="shared" ref="AU17:AU34" si="30">IF(AND(AND($BJ17&lt;=BZ17,BZ17&lt;$BK17),OR(BZ17&lt;$BL17,$BM17&lt;=BZ17)),"○","-")</f>
        <v>○</v>
      </c>
      <c r="AV17" s="10" t="str">
        <f t="shared" ref="AV17:AV34" si="31">IF(AND(AND($BJ17&lt;=CA17,CA17&lt;$BK17),OR(CA17&lt;$BL17,$BM17&lt;=CA17)),"○","-")</f>
        <v>○</v>
      </c>
      <c r="AW17" s="10" t="str">
        <f t="shared" ref="AW17:AW34" si="32">IF(AND(AND($BJ17&lt;=CB17,CB17&lt;$BK17),OR(CB17&lt;$BL17,$BM17&lt;=CB17)),"○","-")</f>
        <v>○</v>
      </c>
      <c r="AX17" s="10" t="str">
        <f t="shared" ref="AX17:AX34" si="33">IF(AND(AND($BJ17&lt;=CC17,CC17&lt;$BK17),OR(CC17&lt;$BL17,$BM17&lt;=CC17)),"○","-")</f>
        <v>○</v>
      </c>
      <c r="AY17" s="10" t="str">
        <f t="shared" ref="AY17:AY34" si="34">IF(AND(AND($BJ17&lt;=CD17,CD17&lt;$BK17),OR(CD17&lt;$BL17,$BM17&lt;=CD17)),"○","-")</f>
        <v>○</v>
      </c>
      <c r="AZ17" s="10" t="str">
        <f t="shared" ref="AZ17:AZ34" si="35">IF(AND(AND($BJ17&lt;=CE17,CE17&lt;$BK17),OR(CE17&lt;$BL17,$BM17&lt;=CE17)),"○","-")</f>
        <v>○</v>
      </c>
      <c r="BA17" s="10" t="str">
        <f t="shared" ref="BA17:BA34" si="36">IF(AND(AND($BJ17&lt;=CF17,CF17&lt;$BK17),OR(CF17&lt;$BL17,$BM17&lt;=CF17)),"○","-")</f>
        <v>○</v>
      </c>
      <c r="BB17" s="10" t="str">
        <f t="shared" ref="BB17:BB34" si="37">IF(AND(AND($BJ17&lt;=CG17,CG17&lt;$BK17),OR(CG17&lt;$BL17,$BM17&lt;=CG17)),"○","-")</f>
        <v>○</v>
      </c>
      <c r="BC17" s="10" t="str">
        <f t="shared" ref="BC17:BC34" si="38">IF(AND(AND($BJ17&lt;=CH17,CH17&lt;$BK17),OR(CH17&lt;$BL17,$BM17&lt;=CH17)),"○","-")</f>
        <v>○</v>
      </c>
      <c r="BD17" s="10" t="str">
        <f t="shared" ref="BD17:BD34" si="39">IF(AND(AND($BJ17&lt;=CI17,CI17&lt;$BK17),OR(CI17&lt;$BL17,$BM17&lt;=CI17)),"○","-")</f>
        <v>-</v>
      </c>
      <c r="BE17" s="10" t="str">
        <f t="shared" ref="BE17:BE34" si="40">IF(AND(AND($BJ17&lt;=CJ17,CJ17&lt;$BK17),OR(CJ17&lt;$BL17,$BM17&lt;=CJ17)),"○","-")</f>
        <v>-</v>
      </c>
      <c r="BF17" s="10" t="str">
        <f t="shared" ref="BF17:BF34" si="41">IF(AND(AND($BJ17&lt;=CK17,CK17&lt;$BK17),OR(CK17&lt;$BL17,$BM17&lt;=CK17)),"○","-")</f>
        <v>-</v>
      </c>
      <c r="BG17" s="10" t="str">
        <f t="shared" ref="BG17:BG34" si="42">IF(AND(AND($BJ17&lt;=CL17,CL17&lt;$BK17),OR(CL17&lt;$BL17,$BM17&lt;=CL17)),"○","-")</f>
        <v>-</v>
      </c>
      <c r="BH17" s="10" t="str">
        <f t="shared" ref="BH17:BH34" si="43">IF(AND(AND($BJ17&lt;=CM17,CM17&lt;$BK17),OR(CM17&lt;$BL17,$BM17&lt;=CM17)),"○","-")</f>
        <v>-</v>
      </c>
      <c r="BI17" s="8"/>
      <c r="BJ17" s="36">
        <f t="shared" ref="BJ17:BJ33" si="44">E17</f>
        <v>0.33333333333333331</v>
      </c>
      <c r="BK17" s="36">
        <f t="shared" si="17"/>
        <v>0.69791666666666663</v>
      </c>
      <c r="BL17" s="36">
        <f t="shared" si="17"/>
        <v>0</v>
      </c>
      <c r="BM17" s="36">
        <f t="shared" si="17"/>
        <v>0</v>
      </c>
      <c r="BN17" s="36"/>
      <c r="BO17" s="36">
        <f t="shared" ref="BO17:BO34" si="45">CO17</f>
        <v>0.29166666666666669</v>
      </c>
      <c r="BP17" s="36">
        <f t="shared" ref="BP17:BY20" si="46">CP17</f>
        <v>0.3125</v>
      </c>
      <c r="BQ17" s="36">
        <f t="shared" si="46"/>
        <v>0.33333333333333298</v>
      </c>
      <c r="BR17" s="36">
        <f t="shared" si="46"/>
        <v>0.35416666666666702</v>
      </c>
      <c r="BS17" s="36">
        <f t="shared" si="46"/>
        <v>0.375</v>
      </c>
      <c r="BT17" s="36">
        <f t="shared" si="46"/>
        <v>0.39583333333333398</v>
      </c>
      <c r="BU17" s="36">
        <f t="shared" si="46"/>
        <v>0.41666666666666702</v>
      </c>
      <c r="BV17" s="36">
        <f t="shared" si="46"/>
        <v>0.4375</v>
      </c>
      <c r="BW17" s="36">
        <f t="shared" si="46"/>
        <v>0.45833333333333398</v>
      </c>
      <c r="BX17" s="36">
        <f t="shared" si="46"/>
        <v>0.47916666666666702</v>
      </c>
      <c r="BY17" s="36">
        <f t="shared" si="46"/>
        <v>0.5</v>
      </c>
      <c r="BZ17" s="36">
        <f t="shared" ref="BZ17:CI20" si="47">CZ17</f>
        <v>0.52083333333333304</v>
      </c>
      <c r="CA17" s="36">
        <f t="shared" si="47"/>
        <v>0.54166666666666696</v>
      </c>
      <c r="CB17" s="36">
        <f t="shared" si="47"/>
        <v>0.5625</v>
      </c>
      <c r="CC17" s="36">
        <f t="shared" si="47"/>
        <v>0.58333333333333304</v>
      </c>
      <c r="CD17" s="36">
        <f t="shared" si="47"/>
        <v>0.60416666666666696</v>
      </c>
      <c r="CE17" s="36">
        <f t="shared" si="47"/>
        <v>0.625</v>
      </c>
      <c r="CF17" s="36">
        <f t="shared" si="47"/>
        <v>0.64583333333333304</v>
      </c>
      <c r="CG17" s="36">
        <f t="shared" si="47"/>
        <v>0.66666666666666696</v>
      </c>
      <c r="CH17" s="36">
        <f t="shared" si="47"/>
        <v>0.6875</v>
      </c>
      <c r="CI17" s="36">
        <f t="shared" si="47"/>
        <v>0.70833333333333304</v>
      </c>
      <c r="CJ17" s="36">
        <f t="shared" ref="CJ17:CM20" si="48">DJ17</f>
        <v>0.72916666666666696</v>
      </c>
      <c r="CK17" s="36">
        <f t="shared" si="48"/>
        <v>0.75</v>
      </c>
      <c r="CL17" s="36">
        <f t="shared" si="48"/>
        <v>0.77083333333333304</v>
      </c>
      <c r="CM17" s="36">
        <f t="shared" si="4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81</v>
      </c>
      <c r="D18" s="32" t="s">
        <v>171</v>
      </c>
      <c r="E18" s="39">
        <v>0.33333333333333331</v>
      </c>
      <c r="F18" s="33">
        <v>0.70833333333333337</v>
      </c>
      <c r="G18" s="12"/>
      <c r="H18" s="33"/>
      <c r="I18" s="34" t="str">
        <f t="shared" si="3"/>
        <v>-</v>
      </c>
      <c r="J18" s="14" t="str">
        <f t="shared" ref="J18:J34" si="49">AK18</f>
        <v>-</v>
      </c>
      <c r="K18" s="34" t="str">
        <f t="shared" si="4"/>
        <v>○</v>
      </c>
      <c r="L18" s="14" t="str">
        <f t="shared" ref="L18:L34" si="50">AM18</f>
        <v>○</v>
      </c>
      <c r="M18" s="34" t="str">
        <f t="shared" si="5"/>
        <v>○</v>
      </c>
      <c r="N18" s="14" t="str">
        <f t="shared" ref="N18:N34" si="51">AO18</f>
        <v>○</v>
      </c>
      <c r="O18" s="34" t="str">
        <f t="shared" si="6"/>
        <v>○</v>
      </c>
      <c r="P18" s="14" t="str">
        <f t="shared" ref="P18:P34" si="52">AQ18</f>
        <v>○</v>
      </c>
      <c r="Q18" s="34" t="str">
        <f t="shared" si="7"/>
        <v>○</v>
      </c>
      <c r="R18" s="14" t="str">
        <f t="shared" ref="R18:R34" si="53">AS18</f>
        <v>○</v>
      </c>
      <c r="S18" s="34" t="str">
        <f t="shared" si="8"/>
        <v>○</v>
      </c>
      <c r="T18" s="14" t="str">
        <f t="shared" ref="T18:T34" si="54">AU18</f>
        <v>○</v>
      </c>
      <c r="U18" s="34" t="str">
        <f t="shared" si="9"/>
        <v>○</v>
      </c>
      <c r="V18" s="14" t="str">
        <f t="shared" ref="V18:V34" si="55">AW18</f>
        <v>○</v>
      </c>
      <c r="W18" s="34" t="str">
        <f t="shared" si="10"/>
        <v>○</v>
      </c>
      <c r="X18" s="14" t="str">
        <f t="shared" ref="X18:X34" si="56">AY18</f>
        <v>○</v>
      </c>
      <c r="Y18" s="34" t="str">
        <f t="shared" si="11"/>
        <v>○</v>
      </c>
      <c r="Z18" s="14" t="str">
        <f t="shared" ref="Z18:Z34" si="57">BA18</f>
        <v>○</v>
      </c>
      <c r="AA18" s="34" t="str">
        <f t="shared" si="12"/>
        <v>○</v>
      </c>
      <c r="AB18" s="14" t="str">
        <f t="shared" ref="AB18:AB34" si="58">BC18</f>
        <v>○</v>
      </c>
      <c r="AC18" s="34" t="str">
        <f t="shared" si="13"/>
        <v>-</v>
      </c>
      <c r="AD18" s="14" t="str">
        <f t="shared" ref="AD18:AD34" si="59">BE18</f>
        <v>-</v>
      </c>
      <c r="AE18" s="34" t="str">
        <f t="shared" si="14"/>
        <v>-</v>
      </c>
      <c r="AF18" s="14" t="str">
        <f t="shared" ref="AF18:AF34" si="60">BG18</f>
        <v>-</v>
      </c>
      <c r="AG18" s="16" t="str">
        <f t="shared" ref="AG18:AG34" si="61">BH18</f>
        <v>-</v>
      </c>
      <c r="AH18" s="35">
        <f t="shared" si="15"/>
        <v>0.37500000000000006</v>
      </c>
      <c r="AJ18" s="10" t="str">
        <f t="shared" si="19"/>
        <v>-</v>
      </c>
      <c r="AK18" s="10" t="str">
        <f t="shared" si="20"/>
        <v>-</v>
      </c>
      <c r="AL18" s="10" t="str">
        <f t="shared" si="21"/>
        <v>○</v>
      </c>
      <c r="AM18" s="10" t="str">
        <f t="shared" si="22"/>
        <v>○</v>
      </c>
      <c r="AN18" s="10" t="str">
        <f t="shared" si="23"/>
        <v>○</v>
      </c>
      <c r="AO18" s="10" t="str">
        <f t="shared" si="24"/>
        <v>○</v>
      </c>
      <c r="AP18" s="10" t="str">
        <f t="shared" si="25"/>
        <v>○</v>
      </c>
      <c r="AQ18" s="10" t="str">
        <f t="shared" si="26"/>
        <v>○</v>
      </c>
      <c r="AR18" s="10" t="str">
        <f t="shared" si="27"/>
        <v>○</v>
      </c>
      <c r="AS18" s="10" t="str">
        <f t="shared" si="28"/>
        <v>○</v>
      </c>
      <c r="AT18" s="10" t="str">
        <f t="shared" si="29"/>
        <v>○</v>
      </c>
      <c r="AU18" s="10" t="str">
        <f t="shared" si="30"/>
        <v>○</v>
      </c>
      <c r="AV18" s="10" t="str">
        <f t="shared" si="31"/>
        <v>○</v>
      </c>
      <c r="AW18" s="10" t="str">
        <f t="shared" si="32"/>
        <v>○</v>
      </c>
      <c r="AX18" s="10" t="str">
        <f t="shared" si="33"/>
        <v>○</v>
      </c>
      <c r="AY18" s="10" t="str">
        <f t="shared" si="34"/>
        <v>○</v>
      </c>
      <c r="AZ18" s="10" t="str">
        <f t="shared" si="35"/>
        <v>○</v>
      </c>
      <c r="BA18" s="10" t="str">
        <f t="shared" si="36"/>
        <v>○</v>
      </c>
      <c r="BB18" s="10" t="str">
        <f t="shared" si="37"/>
        <v>○</v>
      </c>
      <c r="BC18" s="10" t="str">
        <f t="shared" si="38"/>
        <v>○</v>
      </c>
      <c r="BD18" s="10" t="str">
        <f t="shared" si="39"/>
        <v>-</v>
      </c>
      <c r="BE18" s="10" t="str">
        <f t="shared" si="40"/>
        <v>-</v>
      </c>
      <c r="BF18" s="10" t="str">
        <f t="shared" si="41"/>
        <v>-</v>
      </c>
      <c r="BG18" s="10" t="str">
        <f t="shared" si="42"/>
        <v>-</v>
      </c>
      <c r="BH18" s="10" t="str">
        <f t="shared" si="43"/>
        <v>-</v>
      </c>
      <c r="BI18" s="8"/>
      <c r="BJ18" s="36">
        <f t="shared" si="44"/>
        <v>0.33333333333333331</v>
      </c>
      <c r="BK18" s="36">
        <f t="shared" si="17"/>
        <v>0.70833333333333337</v>
      </c>
      <c r="BL18" s="36">
        <f t="shared" si="17"/>
        <v>0</v>
      </c>
      <c r="BM18" s="36">
        <f t="shared" si="17"/>
        <v>0</v>
      </c>
      <c r="BN18" s="36"/>
      <c r="BO18" s="36">
        <f t="shared" si="45"/>
        <v>0.29166666666666669</v>
      </c>
      <c r="BP18" s="36">
        <f t="shared" si="46"/>
        <v>0.3125</v>
      </c>
      <c r="BQ18" s="36">
        <f t="shared" si="46"/>
        <v>0.33333333333333298</v>
      </c>
      <c r="BR18" s="36">
        <f t="shared" si="46"/>
        <v>0.35416666666666702</v>
      </c>
      <c r="BS18" s="36">
        <f t="shared" si="46"/>
        <v>0.375</v>
      </c>
      <c r="BT18" s="36">
        <f t="shared" si="46"/>
        <v>0.39583333333333398</v>
      </c>
      <c r="BU18" s="36">
        <f t="shared" si="46"/>
        <v>0.41666666666666702</v>
      </c>
      <c r="BV18" s="36">
        <f t="shared" si="46"/>
        <v>0.4375</v>
      </c>
      <c r="BW18" s="36">
        <f t="shared" si="46"/>
        <v>0.45833333333333398</v>
      </c>
      <c r="BX18" s="36">
        <f t="shared" si="46"/>
        <v>0.47916666666666702</v>
      </c>
      <c r="BY18" s="36">
        <f t="shared" si="46"/>
        <v>0.5</v>
      </c>
      <c r="BZ18" s="36">
        <f t="shared" si="47"/>
        <v>0.52083333333333304</v>
      </c>
      <c r="CA18" s="36">
        <f t="shared" si="47"/>
        <v>0.54166666666666696</v>
      </c>
      <c r="CB18" s="36">
        <f t="shared" si="47"/>
        <v>0.5625</v>
      </c>
      <c r="CC18" s="36">
        <f t="shared" si="47"/>
        <v>0.58333333333333304</v>
      </c>
      <c r="CD18" s="36">
        <f t="shared" si="47"/>
        <v>0.60416666666666696</v>
      </c>
      <c r="CE18" s="36">
        <f t="shared" si="47"/>
        <v>0.625</v>
      </c>
      <c r="CF18" s="36">
        <f t="shared" si="47"/>
        <v>0.64583333333333304</v>
      </c>
      <c r="CG18" s="36">
        <f t="shared" si="47"/>
        <v>0.66666666666666696</v>
      </c>
      <c r="CH18" s="36">
        <f t="shared" si="47"/>
        <v>0.6875</v>
      </c>
      <c r="CI18" s="36">
        <f t="shared" si="47"/>
        <v>0.70833333333333304</v>
      </c>
      <c r="CJ18" s="36">
        <f t="shared" si="48"/>
        <v>0.72916666666666696</v>
      </c>
      <c r="CK18" s="36">
        <f t="shared" si="48"/>
        <v>0.75</v>
      </c>
      <c r="CL18" s="36">
        <f t="shared" si="48"/>
        <v>0.77083333333333304</v>
      </c>
      <c r="CM18" s="36">
        <f t="shared" si="4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81</v>
      </c>
      <c r="D19" s="40" t="s">
        <v>172</v>
      </c>
      <c r="E19" s="12">
        <v>0.35416666666666669</v>
      </c>
      <c r="F19" s="33">
        <v>0.70833333333333337</v>
      </c>
      <c r="G19" s="12"/>
      <c r="H19" s="33"/>
      <c r="I19" s="34" t="str">
        <f t="shared" si="3"/>
        <v>-</v>
      </c>
      <c r="J19" s="14" t="str">
        <f t="shared" si="49"/>
        <v>-</v>
      </c>
      <c r="K19" s="34" t="str">
        <f t="shared" si="4"/>
        <v>-</v>
      </c>
      <c r="L19" s="14" t="str">
        <f t="shared" si="50"/>
        <v>○</v>
      </c>
      <c r="M19" s="34" t="str">
        <f t="shared" si="5"/>
        <v>○</v>
      </c>
      <c r="N19" s="14" t="str">
        <f t="shared" si="51"/>
        <v>○</v>
      </c>
      <c r="O19" s="34" t="str">
        <f t="shared" si="6"/>
        <v>○</v>
      </c>
      <c r="P19" s="14" t="str">
        <f t="shared" si="52"/>
        <v>○</v>
      </c>
      <c r="Q19" s="34" t="str">
        <f t="shared" si="7"/>
        <v>○</v>
      </c>
      <c r="R19" s="14" t="str">
        <f t="shared" si="53"/>
        <v>○</v>
      </c>
      <c r="S19" s="34" t="str">
        <f t="shared" si="8"/>
        <v>○</v>
      </c>
      <c r="T19" s="14" t="str">
        <f t="shared" si="54"/>
        <v>○</v>
      </c>
      <c r="U19" s="34" t="str">
        <f t="shared" si="9"/>
        <v>○</v>
      </c>
      <c r="V19" s="14" t="str">
        <f t="shared" si="55"/>
        <v>○</v>
      </c>
      <c r="W19" s="34" t="str">
        <f t="shared" si="10"/>
        <v>○</v>
      </c>
      <c r="X19" s="14" t="str">
        <f t="shared" si="56"/>
        <v>○</v>
      </c>
      <c r="Y19" s="34" t="str">
        <f t="shared" si="11"/>
        <v>○</v>
      </c>
      <c r="Z19" s="14" t="str">
        <f t="shared" si="57"/>
        <v>○</v>
      </c>
      <c r="AA19" s="34" t="str">
        <f t="shared" si="12"/>
        <v>○</v>
      </c>
      <c r="AB19" s="14" t="str">
        <f t="shared" si="58"/>
        <v>○</v>
      </c>
      <c r="AC19" s="34" t="str">
        <f t="shared" si="13"/>
        <v>-</v>
      </c>
      <c r="AD19" s="14" t="str">
        <f t="shared" si="59"/>
        <v>-</v>
      </c>
      <c r="AE19" s="34" t="str">
        <f t="shared" si="14"/>
        <v>-</v>
      </c>
      <c r="AF19" s="14" t="str">
        <f t="shared" si="60"/>
        <v>-</v>
      </c>
      <c r="AG19" s="16" t="str">
        <f t="shared" si="61"/>
        <v>-</v>
      </c>
      <c r="AH19" s="35">
        <f t="shared" si="15"/>
        <v>0.35416666666666669</v>
      </c>
      <c r="AJ19" s="10" t="str">
        <f t="shared" si="19"/>
        <v>-</v>
      </c>
      <c r="AK19" s="10" t="str">
        <f t="shared" si="20"/>
        <v>-</v>
      </c>
      <c r="AL19" s="10" t="str">
        <f t="shared" si="21"/>
        <v>-</v>
      </c>
      <c r="AM19" s="10" t="str">
        <f t="shared" si="22"/>
        <v>○</v>
      </c>
      <c r="AN19" s="10" t="str">
        <f t="shared" si="23"/>
        <v>○</v>
      </c>
      <c r="AO19" s="10" t="str">
        <f t="shared" si="24"/>
        <v>○</v>
      </c>
      <c r="AP19" s="10" t="str">
        <f t="shared" si="25"/>
        <v>○</v>
      </c>
      <c r="AQ19" s="10" t="str">
        <f t="shared" si="26"/>
        <v>○</v>
      </c>
      <c r="AR19" s="10" t="str">
        <f t="shared" si="27"/>
        <v>○</v>
      </c>
      <c r="AS19" s="10" t="str">
        <f t="shared" si="28"/>
        <v>○</v>
      </c>
      <c r="AT19" s="10" t="str">
        <f t="shared" si="29"/>
        <v>○</v>
      </c>
      <c r="AU19" s="10" t="str">
        <f t="shared" si="30"/>
        <v>○</v>
      </c>
      <c r="AV19" s="10" t="str">
        <f t="shared" si="31"/>
        <v>○</v>
      </c>
      <c r="AW19" s="10" t="str">
        <f t="shared" si="32"/>
        <v>○</v>
      </c>
      <c r="AX19" s="10" t="str">
        <f t="shared" si="33"/>
        <v>○</v>
      </c>
      <c r="AY19" s="10" t="str">
        <f t="shared" si="34"/>
        <v>○</v>
      </c>
      <c r="AZ19" s="10" t="str">
        <f t="shared" si="35"/>
        <v>○</v>
      </c>
      <c r="BA19" s="10" t="str">
        <f t="shared" si="36"/>
        <v>○</v>
      </c>
      <c r="BB19" s="10" t="str">
        <f t="shared" si="37"/>
        <v>○</v>
      </c>
      <c r="BC19" s="10" t="str">
        <f t="shared" si="38"/>
        <v>○</v>
      </c>
      <c r="BD19" s="10" t="str">
        <f t="shared" si="39"/>
        <v>-</v>
      </c>
      <c r="BE19" s="10" t="str">
        <f t="shared" si="40"/>
        <v>-</v>
      </c>
      <c r="BF19" s="10" t="str">
        <f t="shared" si="41"/>
        <v>-</v>
      </c>
      <c r="BG19" s="10" t="str">
        <f t="shared" si="42"/>
        <v>-</v>
      </c>
      <c r="BH19" s="10" t="str">
        <f t="shared" si="43"/>
        <v>-</v>
      </c>
      <c r="BI19" s="8"/>
      <c r="BJ19" s="36">
        <f t="shared" si="44"/>
        <v>0.35416666666666669</v>
      </c>
      <c r="BK19" s="36">
        <f t="shared" si="17"/>
        <v>0.70833333333333337</v>
      </c>
      <c r="BL19" s="36">
        <f t="shared" si="17"/>
        <v>0</v>
      </c>
      <c r="BM19" s="36">
        <f t="shared" si="17"/>
        <v>0</v>
      </c>
      <c r="BN19" s="36"/>
      <c r="BO19" s="36">
        <f t="shared" si="45"/>
        <v>0.29166666666666669</v>
      </c>
      <c r="BP19" s="36">
        <f t="shared" si="46"/>
        <v>0.3125</v>
      </c>
      <c r="BQ19" s="36">
        <f t="shared" si="46"/>
        <v>0.33333333333333298</v>
      </c>
      <c r="BR19" s="36">
        <f t="shared" si="46"/>
        <v>0.35416666666666702</v>
      </c>
      <c r="BS19" s="36">
        <f t="shared" si="46"/>
        <v>0.375</v>
      </c>
      <c r="BT19" s="36">
        <f t="shared" si="46"/>
        <v>0.39583333333333398</v>
      </c>
      <c r="BU19" s="36">
        <f t="shared" si="46"/>
        <v>0.41666666666666702</v>
      </c>
      <c r="BV19" s="36">
        <f t="shared" si="46"/>
        <v>0.4375</v>
      </c>
      <c r="BW19" s="36">
        <f t="shared" si="46"/>
        <v>0.45833333333333398</v>
      </c>
      <c r="BX19" s="36">
        <f t="shared" si="46"/>
        <v>0.47916666666666702</v>
      </c>
      <c r="BY19" s="36">
        <f t="shared" si="46"/>
        <v>0.5</v>
      </c>
      <c r="BZ19" s="36">
        <f t="shared" si="47"/>
        <v>0.52083333333333304</v>
      </c>
      <c r="CA19" s="36">
        <f t="shared" si="47"/>
        <v>0.54166666666666696</v>
      </c>
      <c r="CB19" s="36">
        <f t="shared" si="47"/>
        <v>0.5625</v>
      </c>
      <c r="CC19" s="36">
        <f t="shared" si="47"/>
        <v>0.58333333333333304</v>
      </c>
      <c r="CD19" s="36">
        <f t="shared" si="47"/>
        <v>0.60416666666666696</v>
      </c>
      <c r="CE19" s="36">
        <f t="shared" si="47"/>
        <v>0.625</v>
      </c>
      <c r="CF19" s="36">
        <f t="shared" si="47"/>
        <v>0.64583333333333304</v>
      </c>
      <c r="CG19" s="36">
        <f t="shared" si="47"/>
        <v>0.66666666666666696</v>
      </c>
      <c r="CH19" s="36">
        <f t="shared" si="47"/>
        <v>0.6875</v>
      </c>
      <c r="CI19" s="36">
        <f t="shared" si="47"/>
        <v>0.70833333333333304</v>
      </c>
      <c r="CJ19" s="36">
        <f t="shared" si="48"/>
        <v>0.72916666666666696</v>
      </c>
      <c r="CK19" s="36">
        <f t="shared" si="48"/>
        <v>0.75</v>
      </c>
      <c r="CL19" s="36">
        <f t="shared" si="48"/>
        <v>0.77083333333333304</v>
      </c>
      <c r="CM19" s="36">
        <f t="shared" si="4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t="s">
        <v>81</v>
      </c>
      <c r="D20" s="32" t="s">
        <v>173</v>
      </c>
      <c r="E20" s="39">
        <v>0.375</v>
      </c>
      <c r="F20" s="33">
        <v>0.72916666666666663</v>
      </c>
      <c r="G20" s="12"/>
      <c r="H20" s="33"/>
      <c r="I20" s="34" t="str">
        <f t="shared" si="3"/>
        <v>-</v>
      </c>
      <c r="J20" s="14" t="str">
        <f t="shared" si="49"/>
        <v>-</v>
      </c>
      <c r="K20" s="34" t="str">
        <f t="shared" si="4"/>
        <v>-</v>
      </c>
      <c r="L20" s="14" t="str">
        <f t="shared" si="50"/>
        <v>-</v>
      </c>
      <c r="M20" s="34" t="str">
        <f t="shared" si="5"/>
        <v>○</v>
      </c>
      <c r="N20" s="14" t="str">
        <f t="shared" si="51"/>
        <v>○</v>
      </c>
      <c r="O20" s="34" t="str">
        <f t="shared" si="6"/>
        <v>○</v>
      </c>
      <c r="P20" s="14" t="str">
        <f t="shared" si="52"/>
        <v>○</v>
      </c>
      <c r="Q20" s="34" t="str">
        <f t="shared" si="7"/>
        <v>○</v>
      </c>
      <c r="R20" s="14" t="str">
        <f t="shared" si="53"/>
        <v>○</v>
      </c>
      <c r="S20" s="34" t="str">
        <f t="shared" si="8"/>
        <v>○</v>
      </c>
      <c r="T20" s="14" t="str">
        <f t="shared" si="54"/>
        <v>○</v>
      </c>
      <c r="U20" s="34" t="str">
        <f t="shared" si="9"/>
        <v>○</v>
      </c>
      <c r="V20" s="14" t="str">
        <f t="shared" si="55"/>
        <v>○</v>
      </c>
      <c r="W20" s="34" t="str">
        <f t="shared" si="10"/>
        <v>○</v>
      </c>
      <c r="X20" s="14" t="str">
        <f t="shared" si="56"/>
        <v>○</v>
      </c>
      <c r="Y20" s="34" t="str">
        <f t="shared" si="11"/>
        <v>○</v>
      </c>
      <c r="Z20" s="14" t="str">
        <f t="shared" si="57"/>
        <v>○</v>
      </c>
      <c r="AA20" s="34" t="str">
        <f t="shared" si="12"/>
        <v>○</v>
      </c>
      <c r="AB20" s="14" t="str">
        <f t="shared" si="58"/>
        <v>○</v>
      </c>
      <c r="AC20" s="34" t="str">
        <f t="shared" si="13"/>
        <v>○</v>
      </c>
      <c r="AD20" s="14" t="str">
        <f t="shared" si="59"/>
        <v>-</v>
      </c>
      <c r="AE20" s="34" t="str">
        <f t="shared" si="14"/>
        <v>-</v>
      </c>
      <c r="AF20" s="14" t="str">
        <f t="shared" si="60"/>
        <v>-</v>
      </c>
      <c r="AG20" s="16" t="str">
        <f t="shared" si="61"/>
        <v>-</v>
      </c>
      <c r="AH20" s="35">
        <f t="shared" si="15"/>
        <v>0.35416666666666663</v>
      </c>
      <c r="AJ20" s="10" t="str">
        <f t="shared" si="19"/>
        <v>-</v>
      </c>
      <c r="AK20" s="10" t="str">
        <f t="shared" si="20"/>
        <v>-</v>
      </c>
      <c r="AL20" s="10" t="str">
        <f t="shared" si="21"/>
        <v>-</v>
      </c>
      <c r="AM20" s="10" t="str">
        <f t="shared" si="22"/>
        <v>-</v>
      </c>
      <c r="AN20" s="10" t="str">
        <f t="shared" si="23"/>
        <v>○</v>
      </c>
      <c r="AO20" s="10" t="str">
        <f t="shared" si="24"/>
        <v>○</v>
      </c>
      <c r="AP20" s="10" t="str">
        <f t="shared" si="25"/>
        <v>○</v>
      </c>
      <c r="AQ20" s="10" t="str">
        <f t="shared" si="26"/>
        <v>○</v>
      </c>
      <c r="AR20" s="10" t="str">
        <f t="shared" si="27"/>
        <v>○</v>
      </c>
      <c r="AS20" s="10" t="str">
        <f t="shared" si="28"/>
        <v>○</v>
      </c>
      <c r="AT20" s="10" t="str">
        <f t="shared" si="29"/>
        <v>○</v>
      </c>
      <c r="AU20" s="10" t="str">
        <f t="shared" si="30"/>
        <v>○</v>
      </c>
      <c r="AV20" s="10" t="str">
        <f t="shared" si="31"/>
        <v>○</v>
      </c>
      <c r="AW20" s="10" t="str">
        <f t="shared" si="32"/>
        <v>○</v>
      </c>
      <c r="AX20" s="10" t="str">
        <f t="shared" si="33"/>
        <v>○</v>
      </c>
      <c r="AY20" s="10" t="str">
        <f t="shared" si="34"/>
        <v>○</v>
      </c>
      <c r="AZ20" s="10" t="str">
        <f t="shared" si="35"/>
        <v>○</v>
      </c>
      <c r="BA20" s="10" t="str">
        <f t="shared" si="36"/>
        <v>○</v>
      </c>
      <c r="BB20" s="10" t="str">
        <f t="shared" si="37"/>
        <v>○</v>
      </c>
      <c r="BC20" s="10" t="str">
        <f t="shared" si="38"/>
        <v>○</v>
      </c>
      <c r="BD20" s="10" t="str">
        <f t="shared" si="39"/>
        <v>○</v>
      </c>
      <c r="BE20" s="10" t="str">
        <f t="shared" si="40"/>
        <v>-</v>
      </c>
      <c r="BF20" s="10" t="str">
        <f t="shared" si="41"/>
        <v>-</v>
      </c>
      <c r="BG20" s="10" t="str">
        <f t="shared" si="42"/>
        <v>-</v>
      </c>
      <c r="BH20" s="10" t="str">
        <f t="shared" si="43"/>
        <v>-</v>
      </c>
      <c r="BI20" s="8"/>
      <c r="BJ20" s="36">
        <f t="shared" si="44"/>
        <v>0.375</v>
      </c>
      <c r="BK20" s="36">
        <f t="shared" si="17"/>
        <v>0.72916666666666663</v>
      </c>
      <c r="BL20" s="36">
        <f t="shared" si="17"/>
        <v>0</v>
      </c>
      <c r="BM20" s="36">
        <f t="shared" si="17"/>
        <v>0</v>
      </c>
      <c r="BN20" s="36"/>
      <c r="BO20" s="36">
        <f t="shared" si="45"/>
        <v>0.29166666666666669</v>
      </c>
      <c r="BP20" s="36">
        <f t="shared" si="46"/>
        <v>0.3125</v>
      </c>
      <c r="BQ20" s="36">
        <f t="shared" si="46"/>
        <v>0.33333333333333298</v>
      </c>
      <c r="BR20" s="36">
        <f t="shared" si="46"/>
        <v>0.35416666666666702</v>
      </c>
      <c r="BS20" s="36">
        <f t="shared" si="46"/>
        <v>0.375</v>
      </c>
      <c r="BT20" s="36">
        <f t="shared" si="46"/>
        <v>0.39583333333333398</v>
      </c>
      <c r="BU20" s="36">
        <f t="shared" si="46"/>
        <v>0.41666666666666702</v>
      </c>
      <c r="BV20" s="36">
        <f t="shared" si="46"/>
        <v>0.4375</v>
      </c>
      <c r="BW20" s="36">
        <f t="shared" si="46"/>
        <v>0.45833333333333398</v>
      </c>
      <c r="BX20" s="36">
        <f t="shared" si="46"/>
        <v>0.47916666666666702</v>
      </c>
      <c r="BY20" s="36">
        <f t="shared" si="46"/>
        <v>0.5</v>
      </c>
      <c r="BZ20" s="36">
        <f t="shared" si="47"/>
        <v>0.52083333333333304</v>
      </c>
      <c r="CA20" s="36">
        <f t="shared" si="47"/>
        <v>0.54166666666666696</v>
      </c>
      <c r="CB20" s="36">
        <f t="shared" si="47"/>
        <v>0.5625</v>
      </c>
      <c r="CC20" s="36">
        <f t="shared" si="47"/>
        <v>0.58333333333333304</v>
      </c>
      <c r="CD20" s="36">
        <f t="shared" si="47"/>
        <v>0.60416666666666696</v>
      </c>
      <c r="CE20" s="36">
        <f t="shared" si="47"/>
        <v>0.625</v>
      </c>
      <c r="CF20" s="36">
        <f t="shared" si="47"/>
        <v>0.64583333333333304</v>
      </c>
      <c r="CG20" s="36">
        <f t="shared" si="47"/>
        <v>0.66666666666666696</v>
      </c>
      <c r="CH20" s="36">
        <f t="shared" si="47"/>
        <v>0.6875</v>
      </c>
      <c r="CI20" s="36">
        <f t="shared" si="47"/>
        <v>0.70833333333333304</v>
      </c>
      <c r="CJ20" s="36">
        <f t="shared" si="48"/>
        <v>0.72916666666666696</v>
      </c>
      <c r="CK20" s="36">
        <f t="shared" si="48"/>
        <v>0.75</v>
      </c>
      <c r="CL20" s="36">
        <f t="shared" si="48"/>
        <v>0.77083333333333304</v>
      </c>
      <c r="CM20" s="36">
        <f t="shared" si="4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t="s">
        <v>81</v>
      </c>
      <c r="D21" s="32" t="s">
        <v>174</v>
      </c>
      <c r="E21" s="39">
        <v>0.39583333333333331</v>
      </c>
      <c r="F21" s="33">
        <v>0.75</v>
      </c>
      <c r="G21" s="12"/>
      <c r="H21" s="33"/>
      <c r="I21" s="34" t="str">
        <f t="shared" si="3"/>
        <v>-</v>
      </c>
      <c r="J21" s="14" t="str">
        <f t="shared" si="49"/>
        <v>-</v>
      </c>
      <c r="K21" s="34" t="str">
        <f t="shared" si="4"/>
        <v>-</v>
      </c>
      <c r="L21" s="14" t="str">
        <f t="shared" si="50"/>
        <v>-</v>
      </c>
      <c r="M21" s="34" t="str">
        <f t="shared" si="5"/>
        <v>-</v>
      </c>
      <c r="N21" s="14" t="str">
        <f t="shared" si="51"/>
        <v>○</v>
      </c>
      <c r="O21" s="34" t="str">
        <f t="shared" si="6"/>
        <v>○</v>
      </c>
      <c r="P21" s="14" t="str">
        <f t="shared" si="52"/>
        <v>○</v>
      </c>
      <c r="Q21" s="34" t="str">
        <f t="shared" si="7"/>
        <v>○</v>
      </c>
      <c r="R21" s="14" t="str">
        <f t="shared" si="53"/>
        <v>○</v>
      </c>
      <c r="S21" s="34" t="str">
        <f t="shared" si="8"/>
        <v>○</v>
      </c>
      <c r="T21" s="14" t="str">
        <f t="shared" si="54"/>
        <v>○</v>
      </c>
      <c r="U21" s="34" t="str">
        <f t="shared" si="9"/>
        <v>○</v>
      </c>
      <c r="V21" s="14" t="str">
        <f t="shared" si="55"/>
        <v>○</v>
      </c>
      <c r="W21" s="34" t="str">
        <f t="shared" si="10"/>
        <v>○</v>
      </c>
      <c r="X21" s="14" t="str">
        <f t="shared" si="56"/>
        <v>○</v>
      </c>
      <c r="Y21" s="34" t="str">
        <f t="shared" si="11"/>
        <v>○</v>
      </c>
      <c r="Z21" s="14" t="str">
        <f t="shared" si="57"/>
        <v>○</v>
      </c>
      <c r="AA21" s="34" t="str">
        <f t="shared" si="12"/>
        <v>○</v>
      </c>
      <c r="AB21" s="14" t="str">
        <f t="shared" si="58"/>
        <v>○</v>
      </c>
      <c r="AC21" s="34" t="str">
        <f t="shared" si="13"/>
        <v>○</v>
      </c>
      <c r="AD21" s="14" t="str">
        <f t="shared" si="59"/>
        <v>○</v>
      </c>
      <c r="AE21" s="34" t="str">
        <f t="shared" si="14"/>
        <v>-</v>
      </c>
      <c r="AF21" s="14" t="str">
        <f t="shared" si="60"/>
        <v>-</v>
      </c>
      <c r="AG21" s="16" t="str">
        <f t="shared" si="61"/>
        <v>-</v>
      </c>
      <c r="AH21" s="35">
        <f t="shared" si="15"/>
        <v>0.35416666666666669</v>
      </c>
      <c r="AJ21" s="10" t="str">
        <f t="shared" si="19"/>
        <v>-</v>
      </c>
      <c r="AK21" s="10" t="str">
        <f t="shared" si="20"/>
        <v>-</v>
      </c>
      <c r="AL21" s="10" t="str">
        <f t="shared" si="21"/>
        <v>-</v>
      </c>
      <c r="AM21" s="10" t="str">
        <f t="shared" si="22"/>
        <v>-</v>
      </c>
      <c r="AN21" s="10" t="str">
        <f t="shared" si="23"/>
        <v>-</v>
      </c>
      <c r="AO21" s="10" t="str">
        <f t="shared" si="24"/>
        <v>○</v>
      </c>
      <c r="AP21" s="10" t="str">
        <f t="shared" si="25"/>
        <v>○</v>
      </c>
      <c r="AQ21" s="10" t="str">
        <f t="shared" si="26"/>
        <v>○</v>
      </c>
      <c r="AR21" s="10" t="str">
        <f t="shared" si="27"/>
        <v>○</v>
      </c>
      <c r="AS21" s="10" t="str">
        <f t="shared" si="28"/>
        <v>○</v>
      </c>
      <c r="AT21" s="10" t="str">
        <f t="shared" si="29"/>
        <v>○</v>
      </c>
      <c r="AU21" s="10" t="str">
        <f t="shared" si="30"/>
        <v>○</v>
      </c>
      <c r="AV21" s="10" t="str">
        <f t="shared" si="31"/>
        <v>○</v>
      </c>
      <c r="AW21" s="10" t="str">
        <f t="shared" si="32"/>
        <v>○</v>
      </c>
      <c r="AX21" s="10" t="str">
        <f t="shared" si="33"/>
        <v>○</v>
      </c>
      <c r="AY21" s="10" t="str">
        <f t="shared" si="34"/>
        <v>○</v>
      </c>
      <c r="AZ21" s="10" t="str">
        <f t="shared" si="35"/>
        <v>○</v>
      </c>
      <c r="BA21" s="10" t="str">
        <f t="shared" si="36"/>
        <v>○</v>
      </c>
      <c r="BB21" s="10" t="str">
        <f t="shared" si="37"/>
        <v>○</v>
      </c>
      <c r="BC21" s="10" t="str">
        <f t="shared" si="38"/>
        <v>○</v>
      </c>
      <c r="BD21" s="10" t="str">
        <f t="shared" si="39"/>
        <v>○</v>
      </c>
      <c r="BE21" s="10" t="str">
        <f t="shared" si="40"/>
        <v>○</v>
      </c>
      <c r="BF21" s="10" t="str">
        <f t="shared" si="41"/>
        <v>-</v>
      </c>
      <c r="BG21" s="10" t="str">
        <f t="shared" si="42"/>
        <v>-</v>
      </c>
      <c r="BH21" s="10" t="str">
        <f t="shared" si="43"/>
        <v>-</v>
      </c>
      <c r="BI21" s="8"/>
      <c r="BJ21" s="36">
        <f t="shared" si="44"/>
        <v>0.39583333333333331</v>
      </c>
      <c r="BK21" s="36">
        <f t="shared" si="17"/>
        <v>0.75</v>
      </c>
      <c r="BL21" s="36">
        <f t="shared" si="17"/>
        <v>0</v>
      </c>
      <c r="BM21" s="36">
        <f t="shared" si="17"/>
        <v>0</v>
      </c>
      <c r="BN21" s="36"/>
      <c r="BO21" s="36">
        <f t="shared" si="45"/>
        <v>0.29166666666666669</v>
      </c>
      <c r="BP21" s="36">
        <f t="shared" ref="BP21:BV21" si="62">CP21</f>
        <v>0.3125</v>
      </c>
      <c r="BQ21" s="36">
        <f t="shared" si="62"/>
        <v>0.33333333333333298</v>
      </c>
      <c r="BR21" s="36">
        <f t="shared" si="62"/>
        <v>0.35416666666666702</v>
      </c>
      <c r="BS21" s="36">
        <f t="shared" si="62"/>
        <v>0.375</v>
      </c>
      <c r="BT21" s="36">
        <f t="shared" si="62"/>
        <v>0.39583333333333398</v>
      </c>
      <c r="BU21" s="36">
        <f t="shared" si="62"/>
        <v>0.41666666666666702</v>
      </c>
      <c r="BV21" s="36">
        <f t="shared" si="62"/>
        <v>0.4375</v>
      </c>
      <c r="BW21" s="36">
        <f t="shared" ref="BW21:BW34" si="63">CW21</f>
        <v>0.45833333333333398</v>
      </c>
      <c r="BX21" s="36">
        <f t="shared" ref="BX21:BX34" si="64">CX21</f>
        <v>0.47916666666666702</v>
      </c>
      <c r="BY21" s="36">
        <f t="shared" ref="BY21:BY34" si="65">CY21</f>
        <v>0.5</v>
      </c>
      <c r="BZ21" s="36">
        <f t="shared" ref="BZ21:BZ34" si="66">CZ21</f>
        <v>0.52083333333333304</v>
      </c>
      <c r="CA21" s="36">
        <f t="shared" ref="CA21:CA34" si="67">DA21</f>
        <v>0.54166666666666696</v>
      </c>
      <c r="CB21" s="36">
        <f t="shared" ref="CB21:CB34" si="68">DB21</f>
        <v>0.5625</v>
      </c>
      <c r="CC21" s="36">
        <f t="shared" ref="CC21:CC34" si="69">DC21</f>
        <v>0.58333333333333304</v>
      </c>
      <c r="CD21" s="36">
        <f t="shared" ref="CD21:CD34" si="70">DD21</f>
        <v>0.60416666666666696</v>
      </c>
      <c r="CE21" s="36">
        <f t="shared" ref="CE21:CE34" si="71">DE21</f>
        <v>0.625</v>
      </c>
      <c r="CF21" s="36">
        <f t="shared" ref="CF21:CF34" si="72">DF21</f>
        <v>0.64583333333333304</v>
      </c>
      <c r="CG21" s="36">
        <f t="shared" ref="CG21:CG34" si="73">DG21</f>
        <v>0.66666666666666696</v>
      </c>
      <c r="CH21" s="36">
        <f t="shared" ref="CH21:CH34" si="74">DH21</f>
        <v>0.6875</v>
      </c>
      <c r="CI21" s="36">
        <f t="shared" ref="CI21:CI34" si="75">DI21</f>
        <v>0.70833333333333304</v>
      </c>
      <c r="CJ21" s="36">
        <f t="shared" ref="CJ21:CJ34" si="76">DJ21</f>
        <v>0.72916666666666696</v>
      </c>
      <c r="CK21" s="36">
        <f t="shared" ref="CK21:CK34" si="77">DK21</f>
        <v>0.75</v>
      </c>
      <c r="CL21" s="36">
        <f t="shared" ref="CL21:CL34" si="78">DL21</f>
        <v>0.77083333333333304</v>
      </c>
      <c r="CM21" s="36">
        <f t="shared" ref="CM21:CM34" si="79">DM21</f>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t="s">
        <v>81</v>
      </c>
      <c r="D22" s="32" t="s">
        <v>175</v>
      </c>
      <c r="E22" s="39">
        <v>0.39583333333333331</v>
      </c>
      <c r="F22" s="33">
        <v>0.70833333333333337</v>
      </c>
      <c r="G22" s="12"/>
      <c r="H22" s="33"/>
      <c r="I22" s="34" t="str">
        <f t="shared" si="3"/>
        <v>-</v>
      </c>
      <c r="J22" s="14" t="str">
        <f t="shared" si="49"/>
        <v>-</v>
      </c>
      <c r="K22" s="34" t="str">
        <f t="shared" si="4"/>
        <v>-</v>
      </c>
      <c r="L22" s="14" t="str">
        <f t="shared" si="50"/>
        <v>-</v>
      </c>
      <c r="M22" s="34" t="str">
        <f t="shared" si="5"/>
        <v>-</v>
      </c>
      <c r="N22" s="14" t="str">
        <f t="shared" si="51"/>
        <v>○</v>
      </c>
      <c r="O22" s="34" t="str">
        <f t="shared" si="6"/>
        <v>○</v>
      </c>
      <c r="P22" s="14" t="str">
        <f t="shared" si="52"/>
        <v>○</v>
      </c>
      <c r="Q22" s="34" t="str">
        <f t="shared" si="7"/>
        <v>○</v>
      </c>
      <c r="R22" s="14" t="str">
        <f t="shared" si="53"/>
        <v>○</v>
      </c>
      <c r="S22" s="34" t="str">
        <f t="shared" si="8"/>
        <v>○</v>
      </c>
      <c r="T22" s="14" t="str">
        <f t="shared" si="54"/>
        <v>○</v>
      </c>
      <c r="U22" s="34" t="str">
        <f t="shared" si="9"/>
        <v>○</v>
      </c>
      <c r="V22" s="14" t="str">
        <f t="shared" si="55"/>
        <v>○</v>
      </c>
      <c r="W22" s="34" t="str">
        <f t="shared" si="10"/>
        <v>○</v>
      </c>
      <c r="X22" s="14" t="str">
        <f t="shared" si="56"/>
        <v>○</v>
      </c>
      <c r="Y22" s="34" t="str">
        <f t="shared" si="11"/>
        <v>○</v>
      </c>
      <c r="Z22" s="14" t="str">
        <f t="shared" si="57"/>
        <v>○</v>
      </c>
      <c r="AA22" s="34" t="str">
        <f t="shared" si="12"/>
        <v>○</v>
      </c>
      <c r="AB22" s="14" t="str">
        <f t="shared" si="58"/>
        <v>○</v>
      </c>
      <c r="AC22" s="34" t="str">
        <f t="shared" si="13"/>
        <v>-</v>
      </c>
      <c r="AD22" s="14" t="str">
        <f t="shared" si="59"/>
        <v>-</v>
      </c>
      <c r="AE22" s="34" t="str">
        <f t="shared" si="14"/>
        <v>-</v>
      </c>
      <c r="AF22" s="14" t="str">
        <f t="shared" si="60"/>
        <v>-</v>
      </c>
      <c r="AG22" s="16" t="str">
        <f t="shared" si="61"/>
        <v>-</v>
      </c>
      <c r="AH22" s="35">
        <f t="shared" si="15"/>
        <v>0.31250000000000006</v>
      </c>
      <c r="AJ22" s="10" t="str">
        <f t="shared" si="19"/>
        <v>-</v>
      </c>
      <c r="AK22" s="10" t="str">
        <f t="shared" si="20"/>
        <v>-</v>
      </c>
      <c r="AL22" s="10" t="str">
        <f t="shared" si="21"/>
        <v>-</v>
      </c>
      <c r="AM22" s="10" t="str">
        <f t="shared" si="22"/>
        <v>-</v>
      </c>
      <c r="AN22" s="10" t="str">
        <f t="shared" si="23"/>
        <v>-</v>
      </c>
      <c r="AO22" s="10" t="str">
        <f t="shared" si="24"/>
        <v>○</v>
      </c>
      <c r="AP22" s="10" t="str">
        <f t="shared" si="25"/>
        <v>○</v>
      </c>
      <c r="AQ22" s="10" t="str">
        <f t="shared" si="26"/>
        <v>○</v>
      </c>
      <c r="AR22" s="10" t="str">
        <f t="shared" si="27"/>
        <v>○</v>
      </c>
      <c r="AS22" s="10" t="str">
        <f t="shared" si="28"/>
        <v>○</v>
      </c>
      <c r="AT22" s="10" t="str">
        <f t="shared" si="29"/>
        <v>○</v>
      </c>
      <c r="AU22" s="10" t="str">
        <f t="shared" si="30"/>
        <v>○</v>
      </c>
      <c r="AV22" s="10" t="str">
        <f t="shared" si="31"/>
        <v>○</v>
      </c>
      <c r="AW22" s="10" t="str">
        <f t="shared" si="32"/>
        <v>○</v>
      </c>
      <c r="AX22" s="10" t="str">
        <f t="shared" si="33"/>
        <v>○</v>
      </c>
      <c r="AY22" s="10" t="str">
        <f t="shared" si="34"/>
        <v>○</v>
      </c>
      <c r="AZ22" s="10" t="str">
        <f t="shared" si="35"/>
        <v>○</v>
      </c>
      <c r="BA22" s="10" t="str">
        <f t="shared" si="36"/>
        <v>○</v>
      </c>
      <c r="BB22" s="10" t="str">
        <f t="shared" si="37"/>
        <v>○</v>
      </c>
      <c r="BC22" s="10" t="str">
        <f t="shared" si="38"/>
        <v>○</v>
      </c>
      <c r="BD22" s="10" t="str">
        <f t="shared" si="39"/>
        <v>-</v>
      </c>
      <c r="BE22" s="10" t="str">
        <f t="shared" si="40"/>
        <v>-</v>
      </c>
      <c r="BF22" s="10" t="str">
        <f t="shared" si="41"/>
        <v>-</v>
      </c>
      <c r="BG22" s="10" t="str">
        <f t="shared" si="42"/>
        <v>-</v>
      </c>
      <c r="BH22" s="10" t="str">
        <f t="shared" si="43"/>
        <v>-</v>
      </c>
      <c r="BI22" s="8"/>
      <c r="BJ22" s="36">
        <f t="shared" si="44"/>
        <v>0.39583333333333331</v>
      </c>
      <c r="BK22" s="36">
        <f t="shared" si="17"/>
        <v>0.70833333333333337</v>
      </c>
      <c r="BL22" s="36">
        <f t="shared" si="17"/>
        <v>0</v>
      </c>
      <c r="BM22" s="36">
        <f t="shared" si="17"/>
        <v>0</v>
      </c>
      <c r="BN22" s="36"/>
      <c r="BO22" s="36">
        <f t="shared" si="45"/>
        <v>0.29166666666666669</v>
      </c>
      <c r="BP22" s="36">
        <f t="shared" ref="BP22:BP34" si="80">CP22</f>
        <v>0.3125</v>
      </c>
      <c r="BQ22" s="36">
        <f t="shared" ref="BQ22:BQ34" si="81">CQ22</f>
        <v>0.33333333333333298</v>
      </c>
      <c r="BR22" s="36">
        <f t="shared" ref="BR22:BR34" si="82">CR22</f>
        <v>0.35416666666666702</v>
      </c>
      <c r="BS22" s="36">
        <f t="shared" ref="BS22:BS34" si="83">CS22</f>
        <v>0.375</v>
      </c>
      <c r="BT22" s="36">
        <f t="shared" ref="BT22:BT34" si="84">CT22</f>
        <v>0.39583333333333398</v>
      </c>
      <c r="BU22" s="36">
        <f t="shared" ref="BU22:BU34" si="85">CU22</f>
        <v>0.41666666666666702</v>
      </c>
      <c r="BV22" s="36">
        <f t="shared" ref="BV22:BV34" si="86">CV22</f>
        <v>0.4375</v>
      </c>
      <c r="BW22" s="36">
        <f t="shared" si="63"/>
        <v>0.45833333333333398</v>
      </c>
      <c r="BX22" s="36">
        <f t="shared" si="64"/>
        <v>0.47916666666666702</v>
      </c>
      <c r="BY22" s="36">
        <f t="shared" si="65"/>
        <v>0.5</v>
      </c>
      <c r="BZ22" s="36">
        <f t="shared" si="66"/>
        <v>0.52083333333333304</v>
      </c>
      <c r="CA22" s="36">
        <f t="shared" si="67"/>
        <v>0.54166666666666696</v>
      </c>
      <c r="CB22" s="36">
        <f t="shared" si="68"/>
        <v>0.5625</v>
      </c>
      <c r="CC22" s="36">
        <f t="shared" si="69"/>
        <v>0.58333333333333304</v>
      </c>
      <c r="CD22" s="36">
        <f t="shared" si="70"/>
        <v>0.60416666666666696</v>
      </c>
      <c r="CE22" s="36">
        <f t="shared" si="71"/>
        <v>0.625</v>
      </c>
      <c r="CF22" s="36">
        <f t="shared" si="72"/>
        <v>0.64583333333333304</v>
      </c>
      <c r="CG22" s="36">
        <f t="shared" si="73"/>
        <v>0.66666666666666696</v>
      </c>
      <c r="CH22" s="36">
        <f t="shared" si="74"/>
        <v>0.6875</v>
      </c>
      <c r="CI22" s="36">
        <f t="shared" si="75"/>
        <v>0.70833333333333304</v>
      </c>
      <c r="CJ22" s="36">
        <f t="shared" si="76"/>
        <v>0.72916666666666696</v>
      </c>
      <c r="CK22" s="36">
        <f t="shared" si="77"/>
        <v>0.75</v>
      </c>
      <c r="CL22" s="36">
        <f t="shared" si="78"/>
        <v>0.77083333333333304</v>
      </c>
      <c r="CM22" s="36">
        <f t="shared" si="79"/>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t="s">
        <v>81</v>
      </c>
      <c r="D23" s="32" t="s">
        <v>176</v>
      </c>
      <c r="E23" s="39">
        <v>0.52083333333333337</v>
      </c>
      <c r="F23" s="33">
        <v>0.79166666666666663</v>
      </c>
      <c r="G23" s="12"/>
      <c r="H23" s="33"/>
      <c r="I23" s="34" t="str">
        <f t="shared" si="3"/>
        <v>-</v>
      </c>
      <c r="J23" s="14" t="str">
        <f t="shared" si="49"/>
        <v>-</v>
      </c>
      <c r="K23" s="34" t="str">
        <f t="shared" si="4"/>
        <v>-</v>
      </c>
      <c r="L23" s="14" t="str">
        <f t="shared" si="50"/>
        <v>-</v>
      </c>
      <c r="M23" s="34" t="str">
        <f t="shared" si="5"/>
        <v>-</v>
      </c>
      <c r="N23" s="14" t="str">
        <f t="shared" si="51"/>
        <v>-</v>
      </c>
      <c r="O23" s="34" t="str">
        <f t="shared" si="6"/>
        <v>-</v>
      </c>
      <c r="P23" s="14" t="str">
        <f t="shared" si="52"/>
        <v>-</v>
      </c>
      <c r="Q23" s="34" t="str">
        <f t="shared" si="7"/>
        <v>-</v>
      </c>
      <c r="R23" s="14" t="str">
        <f t="shared" si="53"/>
        <v>-</v>
      </c>
      <c r="S23" s="34" t="str">
        <f t="shared" si="8"/>
        <v>-</v>
      </c>
      <c r="T23" s="14" t="str">
        <f t="shared" si="54"/>
        <v>○</v>
      </c>
      <c r="U23" s="34" t="str">
        <f t="shared" si="9"/>
        <v>○</v>
      </c>
      <c r="V23" s="14" t="str">
        <f t="shared" si="55"/>
        <v>○</v>
      </c>
      <c r="W23" s="34" t="str">
        <f t="shared" si="10"/>
        <v>○</v>
      </c>
      <c r="X23" s="14" t="str">
        <f t="shared" si="56"/>
        <v>○</v>
      </c>
      <c r="Y23" s="34" t="str">
        <f t="shared" si="11"/>
        <v>○</v>
      </c>
      <c r="Z23" s="14" t="str">
        <f t="shared" si="57"/>
        <v>○</v>
      </c>
      <c r="AA23" s="34" t="str">
        <f t="shared" si="12"/>
        <v>○</v>
      </c>
      <c r="AB23" s="14" t="str">
        <f t="shared" si="58"/>
        <v>○</v>
      </c>
      <c r="AC23" s="34" t="str">
        <f t="shared" si="13"/>
        <v>○</v>
      </c>
      <c r="AD23" s="14" t="str">
        <f t="shared" si="59"/>
        <v>○</v>
      </c>
      <c r="AE23" s="34" t="str">
        <f t="shared" si="14"/>
        <v>○</v>
      </c>
      <c r="AF23" s="14" t="str">
        <f t="shared" si="60"/>
        <v>○</v>
      </c>
      <c r="AG23" s="16" t="str">
        <f t="shared" si="61"/>
        <v>-</v>
      </c>
      <c r="AH23" s="35">
        <f t="shared" si="15"/>
        <v>0.27083333333333326</v>
      </c>
      <c r="AJ23" s="10" t="str">
        <f t="shared" si="19"/>
        <v>-</v>
      </c>
      <c r="AK23" s="10" t="str">
        <f t="shared" si="20"/>
        <v>-</v>
      </c>
      <c r="AL23" s="10" t="str">
        <f t="shared" si="21"/>
        <v>-</v>
      </c>
      <c r="AM23" s="10" t="str">
        <f t="shared" si="22"/>
        <v>-</v>
      </c>
      <c r="AN23" s="10" t="str">
        <f t="shared" si="23"/>
        <v>-</v>
      </c>
      <c r="AO23" s="10" t="str">
        <f t="shared" si="24"/>
        <v>-</v>
      </c>
      <c r="AP23" s="10" t="str">
        <f t="shared" si="25"/>
        <v>-</v>
      </c>
      <c r="AQ23" s="10" t="str">
        <f t="shared" si="26"/>
        <v>-</v>
      </c>
      <c r="AR23" s="10" t="str">
        <f t="shared" si="27"/>
        <v>-</v>
      </c>
      <c r="AS23" s="10" t="str">
        <f t="shared" si="28"/>
        <v>-</v>
      </c>
      <c r="AT23" s="10" t="str">
        <f t="shared" si="29"/>
        <v>-</v>
      </c>
      <c r="AU23" s="10" t="str">
        <f t="shared" si="30"/>
        <v>○</v>
      </c>
      <c r="AV23" s="10" t="str">
        <f t="shared" si="31"/>
        <v>○</v>
      </c>
      <c r="AW23" s="10" t="str">
        <f t="shared" si="32"/>
        <v>○</v>
      </c>
      <c r="AX23" s="10" t="str">
        <f t="shared" si="33"/>
        <v>○</v>
      </c>
      <c r="AY23" s="10" t="str">
        <f t="shared" si="34"/>
        <v>○</v>
      </c>
      <c r="AZ23" s="10" t="str">
        <f t="shared" si="35"/>
        <v>○</v>
      </c>
      <c r="BA23" s="10" t="str">
        <f t="shared" si="36"/>
        <v>○</v>
      </c>
      <c r="BB23" s="10" t="str">
        <f t="shared" si="37"/>
        <v>○</v>
      </c>
      <c r="BC23" s="10" t="str">
        <f t="shared" si="38"/>
        <v>○</v>
      </c>
      <c r="BD23" s="10" t="str">
        <f t="shared" si="39"/>
        <v>○</v>
      </c>
      <c r="BE23" s="10" t="str">
        <f t="shared" si="40"/>
        <v>○</v>
      </c>
      <c r="BF23" s="10" t="str">
        <f t="shared" si="41"/>
        <v>○</v>
      </c>
      <c r="BG23" s="10" t="str">
        <f t="shared" si="42"/>
        <v>○</v>
      </c>
      <c r="BH23" s="10" t="str">
        <f t="shared" si="43"/>
        <v>-</v>
      </c>
      <c r="BI23" s="8"/>
      <c r="BJ23" s="36">
        <f t="shared" si="44"/>
        <v>0.52083333333333337</v>
      </c>
      <c r="BK23" s="36">
        <f t="shared" si="17"/>
        <v>0.79166666666666663</v>
      </c>
      <c r="BL23" s="36">
        <f t="shared" si="17"/>
        <v>0</v>
      </c>
      <c r="BM23" s="36">
        <f t="shared" si="17"/>
        <v>0</v>
      </c>
      <c r="BN23" s="36"/>
      <c r="BO23" s="36">
        <f t="shared" si="45"/>
        <v>0.29166666666666669</v>
      </c>
      <c r="BP23" s="36">
        <f t="shared" si="80"/>
        <v>0.3125</v>
      </c>
      <c r="BQ23" s="36">
        <f t="shared" si="81"/>
        <v>0.33333333333333298</v>
      </c>
      <c r="BR23" s="36">
        <f t="shared" si="82"/>
        <v>0.35416666666666702</v>
      </c>
      <c r="BS23" s="36">
        <f t="shared" si="83"/>
        <v>0.375</v>
      </c>
      <c r="BT23" s="36">
        <f t="shared" si="84"/>
        <v>0.39583333333333398</v>
      </c>
      <c r="BU23" s="36">
        <f t="shared" si="85"/>
        <v>0.41666666666666702</v>
      </c>
      <c r="BV23" s="36">
        <f t="shared" si="86"/>
        <v>0.4375</v>
      </c>
      <c r="BW23" s="36">
        <f t="shared" si="63"/>
        <v>0.45833333333333398</v>
      </c>
      <c r="BX23" s="36">
        <f t="shared" si="64"/>
        <v>0.47916666666666702</v>
      </c>
      <c r="BY23" s="36">
        <f t="shared" si="65"/>
        <v>0.5</v>
      </c>
      <c r="BZ23" s="36">
        <f t="shared" si="66"/>
        <v>0.52083333333333304</v>
      </c>
      <c r="CA23" s="36">
        <f t="shared" si="67"/>
        <v>0.54166666666666696</v>
      </c>
      <c r="CB23" s="36">
        <f t="shared" si="68"/>
        <v>0.5625</v>
      </c>
      <c r="CC23" s="36">
        <f t="shared" si="69"/>
        <v>0.58333333333333304</v>
      </c>
      <c r="CD23" s="36">
        <f t="shared" si="70"/>
        <v>0.60416666666666696</v>
      </c>
      <c r="CE23" s="36">
        <f t="shared" si="71"/>
        <v>0.625</v>
      </c>
      <c r="CF23" s="36">
        <f t="shared" si="72"/>
        <v>0.64583333333333304</v>
      </c>
      <c r="CG23" s="36">
        <f t="shared" si="73"/>
        <v>0.66666666666666696</v>
      </c>
      <c r="CH23" s="36">
        <f t="shared" si="74"/>
        <v>0.6875</v>
      </c>
      <c r="CI23" s="36">
        <f t="shared" si="75"/>
        <v>0.70833333333333304</v>
      </c>
      <c r="CJ23" s="36">
        <f t="shared" si="76"/>
        <v>0.72916666666666696</v>
      </c>
      <c r="CK23" s="36">
        <f t="shared" si="77"/>
        <v>0.75</v>
      </c>
      <c r="CL23" s="36">
        <f t="shared" si="78"/>
        <v>0.77083333333333304</v>
      </c>
      <c r="CM23" s="36">
        <f t="shared" si="79"/>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t="s">
        <v>81</v>
      </c>
      <c r="D24" s="32" t="s">
        <v>177</v>
      </c>
      <c r="E24" s="12">
        <v>0.33333333333333331</v>
      </c>
      <c r="F24" s="33">
        <v>0.70833333333333337</v>
      </c>
      <c r="G24" s="12"/>
      <c r="H24" s="33"/>
      <c r="I24" s="34" t="str">
        <f t="shared" si="3"/>
        <v>-</v>
      </c>
      <c r="J24" s="14" t="str">
        <f t="shared" si="49"/>
        <v>-</v>
      </c>
      <c r="K24" s="34" t="str">
        <f t="shared" si="4"/>
        <v>○</v>
      </c>
      <c r="L24" s="14" t="str">
        <f t="shared" si="50"/>
        <v>○</v>
      </c>
      <c r="M24" s="34" t="str">
        <f t="shared" si="5"/>
        <v>○</v>
      </c>
      <c r="N24" s="14" t="str">
        <f t="shared" si="51"/>
        <v>○</v>
      </c>
      <c r="O24" s="34" t="str">
        <f t="shared" si="6"/>
        <v>○</v>
      </c>
      <c r="P24" s="14" t="str">
        <f t="shared" si="52"/>
        <v>○</v>
      </c>
      <c r="Q24" s="34" t="str">
        <f t="shared" si="7"/>
        <v>○</v>
      </c>
      <c r="R24" s="14" t="str">
        <f t="shared" si="53"/>
        <v>○</v>
      </c>
      <c r="S24" s="34" t="str">
        <f t="shared" si="8"/>
        <v>○</v>
      </c>
      <c r="T24" s="14" t="str">
        <f t="shared" si="54"/>
        <v>○</v>
      </c>
      <c r="U24" s="34" t="str">
        <f t="shared" si="9"/>
        <v>○</v>
      </c>
      <c r="V24" s="14" t="str">
        <f t="shared" si="55"/>
        <v>○</v>
      </c>
      <c r="W24" s="34" t="str">
        <f t="shared" si="10"/>
        <v>○</v>
      </c>
      <c r="X24" s="14" t="str">
        <f t="shared" si="56"/>
        <v>○</v>
      </c>
      <c r="Y24" s="34" t="str">
        <f t="shared" si="11"/>
        <v>○</v>
      </c>
      <c r="Z24" s="14" t="str">
        <f t="shared" si="57"/>
        <v>○</v>
      </c>
      <c r="AA24" s="34" t="str">
        <f t="shared" si="12"/>
        <v>○</v>
      </c>
      <c r="AB24" s="14" t="str">
        <f t="shared" si="58"/>
        <v>○</v>
      </c>
      <c r="AC24" s="34" t="str">
        <f t="shared" si="13"/>
        <v>-</v>
      </c>
      <c r="AD24" s="14" t="str">
        <f t="shared" si="59"/>
        <v>-</v>
      </c>
      <c r="AE24" s="34" t="str">
        <f t="shared" si="14"/>
        <v>-</v>
      </c>
      <c r="AF24" s="14" t="str">
        <f t="shared" si="60"/>
        <v>-</v>
      </c>
      <c r="AG24" s="16" t="str">
        <f t="shared" si="61"/>
        <v>-</v>
      </c>
      <c r="AH24" s="35">
        <f t="shared" si="15"/>
        <v>0.37500000000000006</v>
      </c>
      <c r="AJ24" s="10" t="str">
        <f t="shared" si="19"/>
        <v>-</v>
      </c>
      <c r="AK24" s="10" t="str">
        <f t="shared" si="20"/>
        <v>-</v>
      </c>
      <c r="AL24" s="10" t="str">
        <f t="shared" si="21"/>
        <v>○</v>
      </c>
      <c r="AM24" s="10" t="str">
        <f t="shared" si="22"/>
        <v>○</v>
      </c>
      <c r="AN24" s="10" t="str">
        <f t="shared" si="23"/>
        <v>○</v>
      </c>
      <c r="AO24" s="10" t="str">
        <f t="shared" si="24"/>
        <v>○</v>
      </c>
      <c r="AP24" s="10" t="str">
        <f t="shared" si="25"/>
        <v>○</v>
      </c>
      <c r="AQ24" s="10" t="str">
        <f t="shared" si="26"/>
        <v>○</v>
      </c>
      <c r="AR24" s="10" t="str">
        <f t="shared" si="27"/>
        <v>○</v>
      </c>
      <c r="AS24" s="10" t="str">
        <f t="shared" si="28"/>
        <v>○</v>
      </c>
      <c r="AT24" s="10" t="str">
        <f t="shared" si="29"/>
        <v>○</v>
      </c>
      <c r="AU24" s="10" t="str">
        <f t="shared" si="30"/>
        <v>○</v>
      </c>
      <c r="AV24" s="10" t="str">
        <f t="shared" si="31"/>
        <v>○</v>
      </c>
      <c r="AW24" s="10" t="str">
        <f t="shared" si="32"/>
        <v>○</v>
      </c>
      <c r="AX24" s="10" t="str">
        <f t="shared" si="33"/>
        <v>○</v>
      </c>
      <c r="AY24" s="10" t="str">
        <f t="shared" si="34"/>
        <v>○</v>
      </c>
      <c r="AZ24" s="10" t="str">
        <f t="shared" si="35"/>
        <v>○</v>
      </c>
      <c r="BA24" s="10" t="str">
        <f t="shared" si="36"/>
        <v>○</v>
      </c>
      <c r="BB24" s="10" t="str">
        <f t="shared" si="37"/>
        <v>○</v>
      </c>
      <c r="BC24" s="10" t="str">
        <f t="shared" si="38"/>
        <v>○</v>
      </c>
      <c r="BD24" s="10" t="str">
        <f t="shared" si="39"/>
        <v>-</v>
      </c>
      <c r="BE24" s="10" t="str">
        <f t="shared" si="40"/>
        <v>-</v>
      </c>
      <c r="BF24" s="10" t="str">
        <f t="shared" si="41"/>
        <v>-</v>
      </c>
      <c r="BG24" s="10" t="str">
        <f t="shared" si="42"/>
        <v>-</v>
      </c>
      <c r="BH24" s="10" t="str">
        <f t="shared" si="43"/>
        <v>-</v>
      </c>
      <c r="BI24" s="8"/>
      <c r="BJ24" s="36">
        <f t="shared" si="44"/>
        <v>0.33333333333333331</v>
      </c>
      <c r="BK24" s="36">
        <f t="shared" si="17"/>
        <v>0.70833333333333337</v>
      </c>
      <c r="BL24" s="36">
        <f t="shared" si="17"/>
        <v>0</v>
      </c>
      <c r="BM24" s="36">
        <f t="shared" si="17"/>
        <v>0</v>
      </c>
      <c r="BN24" s="36"/>
      <c r="BO24" s="36">
        <f t="shared" si="45"/>
        <v>0.29166666666666669</v>
      </c>
      <c r="BP24" s="36">
        <f t="shared" si="80"/>
        <v>0.3125</v>
      </c>
      <c r="BQ24" s="36">
        <f t="shared" si="81"/>
        <v>0.33333333333333298</v>
      </c>
      <c r="BR24" s="36">
        <f t="shared" si="82"/>
        <v>0.35416666666666702</v>
      </c>
      <c r="BS24" s="36">
        <f t="shared" si="83"/>
        <v>0.375</v>
      </c>
      <c r="BT24" s="36">
        <f t="shared" si="84"/>
        <v>0.39583333333333398</v>
      </c>
      <c r="BU24" s="36">
        <f t="shared" si="85"/>
        <v>0.41666666666666702</v>
      </c>
      <c r="BV24" s="36">
        <f t="shared" si="86"/>
        <v>0.4375</v>
      </c>
      <c r="BW24" s="36">
        <f t="shared" si="63"/>
        <v>0.45833333333333398</v>
      </c>
      <c r="BX24" s="36">
        <f t="shared" si="64"/>
        <v>0.47916666666666702</v>
      </c>
      <c r="BY24" s="36">
        <f t="shared" si="65"/>
        <v>0.5</v>
      </c>
      <c r="BZ24" s="36">
        <f t="shared" si="66"/>
        <v>0.52083333333333304</v>
      </c>
      <c r="CA24" s="36">
        <f t="shared" si="67"/>
        <v>0.54166666666666696</v>
      </c>
      <c r="CB24" s="36">
        <f t="shared" si="68"/>
        <v>0.5625</v>
      </c>
      <c r="CC24" s="36">
        <f t="shared" si="69"/>
        <v>0.58333333333333304</v>
      </c>
      <c r="CD24" s="36">
        <f t="shared" si="70"/>
        <v>0.60416666666666696</v>
      </c>
      <c r="CE24" s="36">
        <f t="shared" si="71"/>
        <v>0.625</v>
      </c>
      <c r="CF24" s="36">
        <f t="shared" si="72"/>
        <v>0.64583333333333304</v>
      </c>
      <c r="CG24" s="36">
        <f t="shared" si="73"/>
        <v>0.66666666666666696</v>
      </c>
      <c r="CH24" s="36">
        <f t="shared" si="74"/>
        <v>0.6875</v>
      </c>
      <c r="CI24" s="36">
        <f t="shared" si="75"/>
        <v>0.70833333333333304</v>
      </c>
      <c r="CJ24" s="36">
        <f t="shared" si="76"/>
        <v>0.72916666666666696</v>
      </c>
      <c r="CK24" s="36">
        <f t="shared" si="77"/>
        <v>0.75</v>
      </c>
      <c r="CL24" s="36">
        <f t="shared" si="78"/>
        <v>0.77083333333333304</v>
      </c>
      <c r="CM24" s="36">
        <f t="shared" si="79"/>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t="s">
        <v>178</v>
      </c>
      <c r="D25" s="32" t="s">
        <v>179</v>
      </c>
      <c r="E25" s="12">
        <v>0.33333333333333331</v>
      </c>
      <c r="F25" s="33">
        <v>0.70833333333333337</v>
      </c>
      <c r="G25" s="12"/>
      <c r="H25" s="33"/>
      <c r="I25" s="34" t="str">
        <f t="shared" si="3"/>
        <v>-</v>
      </c>
      <c r="J25" s="14" t="str">
        <f t="shared" si="49"/>
        <v>-</v>
      </c>
      <c r="K25" s="34" t="str">
        <f t="shared" si="4"/>
        <v>○</v>
      </c>
      <c r="L25" s="14" t="str">
        <f t="shared" si="50"/>
        <v>○</v>
      </c>
      <c r="M25" s="34" t="str">
        <f t="shared" si="5"/>
        <v>○</v>
      </c>
      <c r="N25" s="14" t="str">
        <f t="shared" si="51"/>
        <v>○</v>
      </c>
      <c r="O25" s="34" t="str">
        <f t="shared" si="6"/>
        <v>○</v>
      </c>
      <c r="P25" s="14" t="str">
        <f t="shared" si="52"/>
        <v>○</v>
      </c>
      <c r="Q25" s="34" t="str">
        <f t="shared" si="7"/>
        <v>○</v>
      </c>
      <c r="R25" s="14" t="str">
        <f t="shared" si="53"/>
        <v>○</v>
      </c>
      <c r="S25" s="34" t="str">
        <f t="shared" si="8"/>
        <v>○</v>
      </c>
      <c r="T25" s="14" t="str">
        <f t="shared" si="54"/>
        <v>○</v>
      </c>
      <c r="U25" s="34" t="str">
        <f t="shared" si="9"/>
        <v>○</v>
      </c>
      <c r="V25" s="14" t="str">
        <f t="shared" si="55"/>
        <v>○</v>
      </c>
      <c r="W25" s="34" t="str">
        <f t="shared" si="10"/>
        <v>○</v>
      </c>
      <c r="X25" s="14" t="str">
        <f t="shared" si="56"/>
        <v>○</v>
      </c>
      <c r="Y25" s="34" t="str">
        <f t="shared" si="11"/>
        <v>○</v>
      </c>
      <c r="Z25" s="14" t="str">
        <f t="shared" si="57"/>
        <v>○</v>
      </c>
      <c r="AA25" s="34" t="str">
        <f t="shared" si="12"/>
        <v>○</v>
      </c>
      <c r="AB25" s="14" t="str">
        <f t="shared" si="58"/>
        <v>○</v>
      </c>
      <c r="AC25" s="34" t="str">
        <f t="shared" si="13"/>
        <v>-</v>
      </c>
      <c r="AD25" s="14" t="str">
        <f t="shared" si="59"/>
        <v>-</v>
      </c>
      <c r="AE25" s="34" t="str">
        <f t="shared" si="14"/>
        <v>-</v>
      </c>
      <c r="AF25" s="14" t="str">
        <f t="shared" si="60"/>
        <v>-</v>
      </c>
      <c r="AG25" s="16" t="str">
        <f t="shared" si="61"/>
        <v>-</v>
      </c>
      <c r="AH25" s="35">
        <f t="shared" si="15"/>
        <v>0.37500000000000006</v>
      </c>
      <c r="AJ25" s="10" t="str">
        <f t="shared" si="19"/>
        <v>-</v>
      </c>
      <c r="AK25" s="10" t="str">
        <f t="shared" si="20"/>
        <v>-</v>
      </c>
      <c r="AL25" s="10" t="str">
        <f t="shared" si="21"/>
        <v>○</v>
      </c>
      <c r="AM25" s="10" t="str">
        <f t="shared" si="22"/>
        <v>○</v>
      </c>
      <c r="AN25" s="10" t="str">
        <f t="shared" si="23"/>
        <v>○</v>
      </c>
      <c r="AO25" s="10" t="str">
        <f t="shared" si="24"/>
        <v>○</v>
      </c>
      <c r="AP25" s="10" t="str">
        <f t="shared" si="25"/>
        <v>○</v>
      </c>
      <c r="AQ25" s="10" t="str">
        <f t="shared" si="26"/>
        <v>○</v>
      </c>
      <c r="AR25" s="10" t="str">
        <f t="shared" si="27"/>
        <v>○</v>
      </c>
      <c r="AS25" s="10" t="str">
        <f t="shared" si="28"/>
        <v>○</v>
      </c>
      <c r="AT25" s="10" t="str">
        <f t="shared" si="29"/>
        <v>○</v>
      </c>
      <c r="AU25" s="10" t="str">
        <f t="shared" si="30"/>
        <v>○</v>
      </c>
      <c r="AV25" s="10" t="str">
        <f t="shared" si="31"/>
        <v>○</v>
      </c>
      <c r="AW25" s="10" t="str">
        <f t="shared" si="32"/>
        <v>○</v>
      </c>
      <c r="AX25" s="10" t="str">
        <f t="shared" si="33"/>
        <v>○</v>
      </c>
      <c r="AY25" s="10" t="str">
        <f t="shared" si="34"/>
        <v>○</v>
      </c>
      <c r="AZ25" s="10" t="str">
        <f t="shared" si="35"/>
        <v>○</v>
      </c>
      <c r="BA25" s="10" t="str">
        <f t="shared" si="36"/>
        <v>○</v>
      </c>
      <c r="BB25" s="10" t="str">
        <f t="shared" si="37"/>
        <v>○</v>
      </c>
      <c r="BC25" s="10" t="str">
        <f t="shared" si="38"/>
        <v>○</v>
      </c>
      <c r="BD25" s="10" t="str">
        <f t="shared" si="39"/>
        <v>-</v>
      </c>
      <c r="BE25" s="10" t="str">
        <f t="shared" si="40"/>
        <v>-</v>
      </c>
      <c r="BF25" s="10" t="str">
        <f t="shared" si="41"/>
        <v>-</v>
      </c>
      <c r="BG25" s="10" t="str">
        <f t="shared" si="42"/>
        <v>-</v>
      </c>
      <c r="BH25" s="10" t="str">
        <f t="shared" si="43"/>
        <v>-</v>
      </c>
      <c r="BI25" s="8"/>
      <c r="BJ25" s="36">
        <f t="shared" si="44"/>
        <v>0.33333333333333331</v>
      </c>
      <c r="BK25" s="36">
        <f t="shared" si="17"/>
        <v>0.70833333333333337</v>
      </c>
      <c r="BL25" s="36">
        <f t="shared" si="17"/>
        <v>0</v>
      </c>
      <c r="BM25" s="36">
        <f t="shared" si="17"/>
        <v>0</v>
      </c>
      <c r="BN25" s="36"/>
      <c r="BO25" s="36">
        <f t="shared" si="45"/>
        <v>0.29166666666666669</v>
      </c>
      <c r="BP25" s="36">
        <f t="shared" si="80"/>
        <v>0.3125</v>
      </c>
      <c r="BQ25" s="36">
        <f t="shared" si="81"/>
        <v>0.33333333333333298</v>
      </c>
      <c r="BR25" s="36">
        <f t="shared" si="82"/>
        <v>0.35416666666666702</v>
      </c>
      <c r="BS25" s="36">
        <f t="shared" si="83"/>
        <v>0.375</v>
      </c>
      <c r="BT25" s="36">
        <f t="shared" si="84"/>
        <v>0.39583333333333398</v>
      </c>
      <c r="BU25" s="36">
        <f t="shared" si="85"/>
        <v>0.41666666666666702</v>
      </c>
      <c r="BV25" s="36">
        <f t="shared" si="86"/>
        <v>0.4375</v>
      </c>
      <c r="BW25" s="36">
        <f t="shared" si="63"/>
        <v>0.45833333333333398</v>
      </c>
      <c r="BX25" s="36">
        <f t="shared" si="64"/>
        <v>0.47916666666666702</v>
      </c>
      <c r="BY25" s="36">
        <f t="shared" si="65"/>
        <v>0.5</v>
      </c>
      <c r="BZ25" s="36">
        <f t="shared" si="66"/>
        <v>0.52083333333333304</v>
      </c>
      <c r="CA25" s="36">
        <f t="shared" si="67"/>
        <v>0.54166666666666696</v>
      </c>
      <c r="CB25" s="36">
        <f t="shared" si="68"/>
        <v>0.5625</v>
      </c>
      <c r="CC25" s="36">
        <f t="shared" si="69"/>
        <v>0.58333333333333304</v>
      </c>
      <c r="CD25" s="36">
        <f t="shared" si="70"/>
        <v>0.60416666666666696</v>
      </c>
      <c r="CE25" s="36">
        <f t="shared" si="71"/>
        <v>0.625</v>
      </c>
      <c r="CF25" s="36">
        <f t="shared" si="72"/>
        <v>0.64583333333333304</v>
      </c>
      <c r="CG25" s="36">
        <f t="shared" si="73"/>
        <v>0.66666666666666696</v>
      </c>
      <c r="CH25" s="36">
        <f t="shared" si="74"/>
        <v>0.6875</v>
      </c>
      <c r="CI25" s="36">
        <f t="shared" si="75"/>
        <v>0.70833333333333304</v>
      </c>
      <c r="CJ25" s="36">
        <f t="shared" si="76"/>
        <v>0.72916666666666696</v>
      </c>
      <c r="CK25" s="36">
        <f t="shared" si="77"/>
        <v>0.75</v>
      </c>
      <c r="CL25" s="36">
        <f t="shared" si="78"/>
        <v>0.77083333333333304</v>
      </c>
      <c r="CM25" s="36">
        <f t="shared" si="79"/>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t="s">
        <v>178</v>
      </c>
      <c r="D26" s="32" t="s">
        <v>180</v>
      </c>
      <c r="E26" s="12">
        <v>0.41666666666666669</v>
      </c>
      <c r="F26" s="33">
        <v>0.60416666666666663</v>
      </c>
      <c r="G26" s="12"/>
      <c r="H26" s="33"/>
      <c r="I26" s="34" t="str">
        <f t="shared" si="3"/>
        <v>-</v>
      </c>
      <c r="J26" s="14" t="str">
        <f t="shared" si="49"/>
        <v>-</v>
      </c>
      <c r="K26" s="34" t="str">
        <f t="shared" si="4"/>
        <v>-</v>
      </c>
      <c r="L26" s="14" t="str">
        <f t="shared" si="50"/>
        <v>-</v>
      </c>
      <c r="M26" s="34" t="str">
        <f t="shared" si="5"/>
        <v>-</v>
      </c>
      <c r="N26" s="14" t="str">
        <f t="shared" si="51"/>
        <v>-</v>
      </c>
      <c r="O26" s="34" t="str">
        <f t="shared" si="6"/>
        <v>○</v>
      </c>
      <c r="P26" s="14" t="str">
        <f t="shared" si="52"/>
        <v>○</v>
      </c>
      <c r="Q26" s="34" t="str">
        <f t="shared" si="7"/>
        <v>○</v>
      </c>
      <c r="R26" s="14" t="str">
        <f t="shared" si="53"/>
        <v>○</v>
      </c>
      <c r="S26" s="34" t="str">
        <f t="shared" si="8"/>
        <v>○</v>
      </c>
      <c r="T26" s="14" t="str">
        <f t="shared" si="54"/>
        <v>○</v>
      </c>
      <c r="U26" s="34" t="str">
        <f t="shared" si="9"/>
        <v>○</v>
      </c>
      <c r="V26" s="14" t="str">
        <f t="shared" si="55"/>
        <v>○</v>
      </c>
      <c r="W26" s="34" t="str">
        <f t="shared" si="10"/>
        <v>○</v>
      </c>
      <c r="X26" s="14" t="str">
        <f t="shared" si="56"/>
        <v>-</v>
      </c>
      <c r="Y26" s="34" t="str">
        <f t="shared" si="11"/>
        <v>-</v>
      </c>
      <c r="Z26" s="14" t="str">
        <f t="shared" si="57"/>
        <v>-</v>
      </c>
      <c r="AA26" s="34" t="str">
        <f t="shared" si="12"/>
        <v>-</v>
      </c>
      <c r="AB26" s="14" t="str">
        <f t="shared" si="58"/>
        <v>-</v>
      </c>
      <c r="AC26" s="34" t="str">
        <f t="shared" si="13"/>
        <v>-</v>
      </c>
      <c r="AD26" s="14" t="str">
        <f t="shared" si="59"/>
        <v>-</v>
      </c>
      <c r="AE26" s="34" t="str">
        <f t="shared" si="14"/>
        <v>-</v>
      </c>
      <c r="AF26" s="14" t="str">
        <f t="shared" si="60"/>
        <v>-</v>
      </c>
      <c r="AG26" s="16" t="str">
        <f t="shared" si="61"/>
        <v>-</v>
      </c>
      <c r="AH26" s="35">
        <f t="shared" si="15"/>
        <v>0.18749999999999994</v>
      </c>
      <c r="AJ26" s="10" t="str">
        <f t="shared" si="19"/>
        <v>-</v>
      </c>
      <c r="AK26" s="10" t="str">
        <f t="shared" si="20"/>
        <v>-</v>
      </c>
      <c r="AL26" s="10" t="str">
        <f t="shared" si="21"/>
        <v>-</v>
      </c>
      <c r="AM26" s="10" t="str">
        <f t="shared" si="22"/>
        <v>-</v>
      </c>
      <c r="AN26" s="10" t="str">
        <f t="shared" si="23"/>
        <v>-</v>
      </c>
      <c r="AO26" s="10" t="str">
        <f t="shared" si="24"/>
        <v>-</v>
      </c>
      <c r="AP26" s="10" t="str">
        <f t="shared" si="25"/>
        <v>○</v>
      </c>
      <c r="AQ26" s="10" t="str">
        <f t="shared" si="26"/>
        <v>○</v>
      </c>
      <c r="AR26" s="10" t="str">
        <f t="shared" si="27"/>
        <v>○</v>
      </c>
      <c r="AS26" s="10" t="str">
        <f t="shared" si="28"/>
        <v>○</v>
      </c>
      <c r="AT26" s="10" t="str">
        <f t="shared" si="29"/>
        <v>○</v>
      </c>
      <c r="AU26" s="10" t="str">
        <f t="shared" si="30"/>
        <v>○</v>
      </c>
      <c r="AV26" s="10" t="str">
        <f t="shared" si="31"/>
        <v>○</v>
      </c>
      <c r="AW26" s="10" t="str">
        <f t="shared" si="32"/>
        <v>○</v>
      </c>
      <c r="AX26" s="10" t="str">
        <f t="shared" si="33"/>
        <v>○</v>
      </c>
      <c r="AY26" s="10" t="str">
        <f t="shared" si="34"/>
        <v>-</v>
      </c>
      <c r="AZ26" s="10" t="str">
        <f t="shared" si="35"/>
        <v>-</v>
      </c>
      <c r="BA26" s="10" t="str">
        <f t="shared" si="36"/>
        <v>-</v>
      </c>
      <c r="BB26" s="10" t="str">
        <f t="shared" si="37"/>
        <v>-</v>
      </c>
      <c r="BC26" s="10" t="str">
        <f t="shared" si="38"/>
        <v>-</v>
      </c>
      <c r="BD26" s="10" t="str">
        <f t="shared" si="39"/>
        <v>-</v>
      </c>
      <c r="BE26" s="10" t="str">
        <f t="shared" si="40"/>
        <v>-</v>
      </c>
      <c r="BF26" s="10" t="str">
        <f t="shared" si="41"/>
        <v>-</v>
      </c>
      <c r="BG26" s="10" t="str">
        <f t="shared" si="42"/>
        <v>-</v>
      </c>
      <c r="BH26" s="10" t="str">
        <f t="shared" si="43"/>
        <v>-</v>
      </c>
      <c r="BI26" s="8"/>
      <c r="BJ26" s="36">
        <f t="shared" si="44"/>
        <v>0.41666666666666669</v>
      </c>
      <c r="BK26" s="36">
        <f t="shared" si="17"/>
        <v>0.60416666666666663</v>
      </c>
      <c r="BL26" s="36">
        <f t="shared" si="17"/>
        <v>0</v>
      </c>
      <c r="BM26" s="36">
        <f t="shared" si="17"/>
        <v>0</v>
      </c>
      <c r="BN26" s="36"/>
      <c r="BO26" s="36">
        <f t="shared" si="45"/>
        <v>0.29166666666666669</v>
      </c>
      <c r="BP26" s="36">
        <f t="shared" si="80"/>
        <v>0.3125</v>
      </c>
      <c r="BQ26" s="36">
        <f t="shared" si="81"/>
        <v>0.33333333333333298</v>
      </c>
      <c r="BR26" s="36">
        <f t="shared" si="82"/>
        <v>0.35416666666666702</v>
      </c>
      <c r="BS26" s="36">
        <f t="shared" si="83"/>
        <v>0.375</v>
      </c>
      <c r="BT26" s="36">
        <f t="shared" si="84"/>
        <v>0.39583333333333398</v>
      </c>
      <c r="BU26" s="36">
        <f t="shared" si="85"/>
        <v>0.41666666666666702</v>
      </c>
      <c r="BV26" s="36">
        <f t="shared" si="86"/>
        <v>0.4375</v>
      </c>
      <c r="BW26" s="36">
        <f t="shared" si="63"/>
        <v>0.45833333333333398</v>
      </c>
      <c r="BX26" s="36">
        <f t="shared" si="64"/>
        <v>0.47916666666666702</v>
      </c>
      <c r="BY26" s="36">
        <f t="shared" si="65"/>
        <v>0.5</v>
      </c>
      <c r="BZ26" s="36">
        <f t="shared" si="66"/>
        <v>0.52083333333333304</v>
      </c>
      <c r="CA26" s="36">
        <f t="shared" si="67"/>
        <v>0.54166666666666696</v>
      </c>
      <c r="CB26" s="36">
        <f t="shared" si="68"/>
        <v>0.5625</v>
      </c>
      <c r="CC26" s="36">
        <f t="shared" si="69"/>
        <v>0.58333333333333304</v>
      </c>
      <c r="CD26" s="36">
        <f t="shared" si="70"/>
        <v>0.60416666666666696</v>
      </c>
      <c r="CE26" s="36">
        <f t="shared" si="71"/>
        <v>0.625</v>
      </c>
      <c r="CF26" s="36">
        <f t="shared" si="72"/>
        <v>0.64583333333333304</v>
      </c>
      <c r="CG26" s="36">
        <f t="shared" si="73"/>
        <v>0.66666666666666696</v>
      </c>
      <c r="CH26" s="36">
        <f t="shared" si="74"/>
        <v>0.6875</v>
      </c>
      <c r="CI26" s="36">
        <f t="shared" si="75"/>
        <v>0.70833333333333304</v>
      </c>
      <c r="CJ26" s="36">
        <f t="shared" si="76"/>
        <v>0.72916666666666696</v>
      </c>
      <c r="CK26" s="36">
        <f t="shared" si="77"/>
        <v>0.75</v>
      </c>
      <c r="CL26" s="36">
        <f t="shared" si="78"/>
        <v>0.77083333333333304</v>
      </c>
      <c r="CM26" s="36">
        <f t="shared" si="79"/>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49"/>
        <v>-</v>
      </c>
      <c r="K27" s="34" t="str">
        <f t="shared" si="4"/>
        <v>-</v>
      </c>
      <c r="L27" s="14" t="str">
        <f t="shared" si="50"/>
        <v>-</v>
      </c>
      <c r="M27" s="34" t="str">
        <f t="shared" si="5"/>
        <v>-</v>
      </c>
      <c r="N27" s="14" t="str">
        <f t="shared" si="51"/>
        <v>-</v>
      </c>
      <c r="O27" s="34" t="str">
        <f t="shared" si="6"/>
        <v>-</v>
      </c>
      <c r="P27" s="14" t="str">
        <f t="shared" si="52"/>
        <v>-</v>
      </c>
      <c r="Q27" s="34" t="str">
        <f t="shared" si="7"/>
        <v>-</v>
      </c>
      <c r="R27" s="14" t="str">
        <f t="shared" si="53"/>
        <v>-</v>
      </c>
      <c r="S27" s="34" t="str">
        <f t="shared" si="8"/>
        <v>-</v>
      </c>
      <c r="T27" s="14" t="str">
        <f t="shared" si="54"/>
        <v>-</v>
      </c>
      <c r="U27" s="34" t="str">
        <f t="shared" si="9"/>
        <v>-</v>
      </c>
      <c r="V27" s="14" t="str">
        <f t="shared" si="55"/>
        <v>-</v>
      </c>
      <c r="W27" s="34" t="str">
        <f t="shared" si="10"/>
        <v>-</v>
      </c>
      <c r="X27" s="14" t="str">
        <f t="shared" si="56"/>
        <v>-</v>
      </c>
      <c r="Y27" s="34" t="str">
        <f t="shared" si="11"/>
        <v>-</v>
      </c>
      <c r="Z27" s="14" t="str">
        <f t="shared" si="57"/>
        <v>-</v>
      </c>
      <c r="AA27" s="34" t="str">
        <f t="shared" si="12"/>
        <v>-</v>
      </c>
      <c r="AB27" s="14" t="str">
        <f t="shared" si="58"/>
        <v>-</v>
      </c>
      <c r="AC27" s="34" t="str">
        <f t="shared" si="13"/>
        <v>-</v>
      </c>
      <c r="AD27" s="14" t="str">
        <f t="shared" si="59"/>
        <v>-</v>
      </c>
      <c r="AE27" s="34" t="str">
        <f t="shared" si="14"/>
        <v>-</v>
      </c>
      <c r="AF27" s="14" t="str">
        <f t="shared" si="60"/>
        <v>-</v>
      </c>
      <c r="AG27" s="16" t="str">
        <f t="shared" si="61"/>
        <v>-</v>
      </c>
      <c r="AH27" s="35">
        <f t="shared" si="15"/>
        <v>0</v>
      </c>
      <c r="AJ27" s="10" t="str">
        <f t="shared" si="19"/>
        <v>-</v>
      </c>
      <c r="AK27" s="10" t="str">
        <f t="shared" si="20"/>
        <v>-</v>
      </c>
      <c r="AL27" s="10" t="str">
        <f t="shared" si="21"/>
        <v>-</v>
      </c>
      <c r="AM27" s="10" t="str">
        <f t="shared" si="22"/>
        <v>-</v>
      </c>
      <c r="AN27" s="10" t="str">
        <f t="shared" si="23"/>
        <v>-</v>
      </c>
      <c r="AO27" s="10" t="str">
        <f t="shared" si="24"/>
        <v>-</v>
      </c>
      <c r="AP27" s="10" t="str">
        <f t="shared" si="25"/>
        <v>-</v>
      </c>
      <c r="AQ27" s="10" t="str">
        <f t="shared" si="26"/>
        <v>-</v>
      </c>
      <c r="AR27" s="10" t="str">
        <f t="shared" si="27"/>
        <v>-</v>
      </c>
      <c r="AS27" s="10" t="str">
        <f t="shared" si="28"/>
        <v>-</v>
      </c>
      <c r="AT27" s="10" t="str">
        <f t="shared" si="29"/>
        <v>-</v>
      </c>
      <c r="AU27" s="10" t="str">
        <f t="shared" si="30"/>
        <v>-</v>
      </c>
      <c r="AV27" s="10" t="str">
        <f t="shared" si="31"/>
        <v>-</v>
      </c>
      <c r="AW27" s="10" t="str">
        <f t="shared" si="32"/>
        <v>-</v>
      </c>
      <c r="AX27" s="10" t="str">
        <f t="shared" si="33"/>
        <v>-</v>
      </c>
      <c r="AY27" s="10" t="str">
        <f t="shared" si="34"/>
        <v>-</v>
      </c>
      <c r="AZ27" s="10" t="str">
        <f t="shared" si="35"/>
        <v>-</v>
      </c>
      <c r="BA27" s="10" t="str">
        <f t="shared" si="36"/>
        <v>-</v>
      </c>
      <c r="BB27" s="10" t="str">
        <f t="shared" si="37"/>
        <v>-</v>
      </c>
      <c r="BC27" s="10" t="str">
        <f t="shared" si="38"/>
        <v>-</v>
      </c>
      <c r="BD27" s="10" t="str">
        <f t="shared" si="39"/>
        <v>-</v>
      </c>
      <c r="BE27" s="10" t="str">
        <f t="shared" si="40"/>
        <v>-</v>
      </c>
      <c r="BF27" s="10" t="str">
        <f t="shared" si="41"/>
        <v>-</v>
      </c>
      <c r="BG27" s="10" t="str">
        <f t="shared" si="42"/>
        <v>-</v>
      </c>
      <c r="BH27" s="10" t="str">
        <f t="shared" si="43"/>
        <v>-</v>
      </c>
      <c r="BI27" s="8"/>
      <c r="BJ27" s="36">
        <f t="shared" si="44"/>
        <v>0</v>
      </c>
      <c r="BK27" s="36">
        <f t="shared" si="17"/>
        <v>0</v>
      </c>
      <c r="BL27" s="36">
        <f t="shared" si="17"/>
        <v>0</v>
      </c>
      <c r="BM27" s="36">
        <f t="shared" si="17"/>
        <v>0</v>
      </c>
      <c r="BN27" s="36"/>
      <c r="BO27" s="36">
        <f t="shared" si="45"/>
        <v>0.29166666666666669</v>
      </c>
      <c r="BP27" s="36">
        <f t="shared" si="80"/>
        <v>0.3125</v>
      </c>
      <c r="BQ27" s="36">
        <f t="shared" si="81"/>
        <v>0.33333333333333298</v>
      </c>
      <c r="BR27" s="36">
        <f t="shared" si="82"/>
        <v>0.35416666666666702</v>
      </c>
      <c r="BS27" s="36">
        <f t="shared" si="83"/>
        <v>0.375</v>
      </c>
      <c r="BT27" s="36">
        <f t="shared" si="84"/>
        <v>0.39583333333333398</v>
      </c>
      <c r="BU27" s="36">
        <f t="shared" si="85"/>
        <v>0.41666666666666702</v>
      </c>
      <c r="BV27" s="36">
        <f t="shared" si="86"/>
        <v>0.4375</v>
      </c>
      <c r="BW27" s="36">
        <f t="shared" si="63"/>
        <v>0.45833333333333398</v>
      </c>
      <c r="BX27" s="36">
        <f t="shared" si="64"/>
        <v>0.47916666666666702</v>
      </c>
      <c r="BY27" s="36">
        <f t="shared" si="65"/>
        <v>0.5</v>
      </c>
      <c r="BZ27" s="36">
        <f t="shared" si="66"/>
        <v>0.52083333333333304</v>
      </c>
      <c r="CA27" s="36">
        <f t="shared" si="67"/>
        <v>0.54166666666666696</v>
      </c>
      <c r="CB27" s="36">
        <f t="shared" si="68"/>
        <v>0.5625</v>
      </c>
      <c r="CC27" s="36">
        <f t="shared" si="69"/>
        <v>0.58333333333333304</v>
      </c>
      <c r="CD27" s="36">
        <f t="shared" si="70"/>
        <v>0.60416666666666696</v>
      </c>
      <c r="CE27" s="36">
        <f t="shared" si="71"/>
        <v>0.625</v>
      </c>
      <c r="CF27" s="36">
        <f t="shared" si="72"/>
        <v>0.64583333333333304</v>
      </c>
      <c r="CG27" s="36">
        <f t="shared" si="73"/>
        <v>0.66666666666666696</v>
      </c>
      <c r="CH27" s="36">
        <f t="shared" si="74"/>
        <v>0.6875</v>
      </c>
      <c r="CI27" s="36">
        <f t="shared" si="75"/>
        <v>0.70833333333333304</v>
      </c>
      <c r="CJ27" s="36">
        <f t="shared" si="76"/>
        <v>0.72916666666666696</v>
      </c>
      <c r="CK27" s="36">
        <f t="shared" si="77"/>
        <v>0.75</v>
      </c>
      <c r="CL27" s="36">
        <f t="shared" si="78"/>
        <v>0.77083333333333304</v>
      </c>
      <c r="CM27" s="36">
        <f t="shared" si="79"/>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49"/>
        <v>-</v>
      </c>
      <c r="K28" s="34" t="str">
        <f t="shared" si="4"/>
        <v>-</v>
      </c>
      <c r="L28" s="14" t="str">
        <f t="shared" si="50"/>
        <v>-</v>
      </c>
      <c r="M28" s="34" t="str">
        <f t="shared" si="5"/>
        <v>-</v>
      </c>
      <c r="N28" s="14" t="str">
        <f t="shared" si="51"/>
        <v>-</v>
      </c>
      <c r="O28" s="34" t="str">
        <f t="shared" si="6"/>
        <v>-</v>
      </c>
      <c r="P28" s="14" t="str">
        <f t="shared" si="52"/>
        <v>-</v>
      </c>
      <c r="Q28" s="34" t="str">
        <f t="shared" si="7"/>
        <v>-</v>
      </c>
      <c r="R28" s="14" t="str">
        <f t="shared" si="53"/>
        <v>-</v>
      </c>
      <c r="S28" s="34" t="str">
        <f t="shared" si="8"/>
        <v>-</v>
      </c>
      <c r="T28" s="14" t="str">
        <f t="shared" si="54"/>
        <v>-</v>
      </c>
      <c r="U28" s="34" t="str">
        <f t="shared" si="9"/>
        <v>-</v>
      </c>
      <c r="V28" s="14" t="str">
        <f t="shared" si="55"/>
        <v>-</v>
      </c>
      <c r="W28" s="34" t="str">
        <f t="shared" si="10"/>
        <v>-</v>
      </c>
      <c r="X28" s="14" t="str">
        <f t="shared" si="56"/>
        <v>-</v>
      </c>
      <c r="Y28" s="34" t="str">
        <f t="shared" si="11"/>
        <v>-</v>
      </c>
      <c r="Z28" s="14" t="str">
        <f t="shared" si="57"/>
        <v>-</v>
      </c>
      <c r="AA28" s="34" t="str">
        <f t="shared" si="12"/>
        <v>-</v>
      </c>
      <c r="AB28" s="14" t="str">
        <f t="shared" si="58"/>
        <v>-</v>
      </c>
      <c r="AC28" s="34" t="str">
        <f t="shared" si="13"/>
        <v>-</v>
      </c>
      <c r="AD28" s="14" t="str">
        <f t="shared" si="59"/>
        <v>-</v>
      </c>
      <c r="AE28" s="34" t="str">
        <f t="shared" si="14"/>
        <v>-</v>
      </c>
      <c r="AF28" s="14" t="str">
        <f t="shared" si="60"/>
        <v>-</v>
      </c>
      <c r="AG28" s="16" t="str">
        <f t="shared" si="61"/>
        <v>-</v>
      </c>
      <c r="AH28" s="35">
        <f t="shared" si="15"/>
        <v>0</v>
      </c>
      <c r="AJ28" s="10" t="str">
        <f t="shared" si="19"/>
        <v>-</v>
      </c>
      <c r="AK28" s="10" t="str">
        <f t="shared" si="20"/>
        <v>-</v>
      </c>
      <c r="AL28" s="10" t="str">
        <f t="shared" si="21"/>
        <v>-</v>
      </c>
      <c r="AM28" s="10" t="str">
        <f t="shared" si="22"/>
        <v>-</v>
      </c>
      <c r="AN28" s="10" t="str">
        <f t="shared" si="23"/>
        <v>-</v>
      </c>
      <c r="AO28" s="10" t="str">
        <f t="shared" si="24"/>
        <v>-</v>
      </c>
      <c r="AP28" s="10" t="str">
        <f t="shared" si="25"/>
        <v>-</v>
      </c>
      <c r="AQ28" s="10" t="str">
        <f t="shared" si="26"/>
        <v>-</v>
      </c>
      <c r="AR28" s="10" t="str">
        <f t="shared" si="27"/>
        <v>-</v>
      </c>
      <c r="AS28" s="10" t="str">
        <f t="shared" si="28"/>
        <v>-</v>
      </c>
      <c r="AT28" s="10" t="str">
        <f t="shared" si="29"/>
        <v>-</v>
      </c>
      <c r="AU28" s="10" t="str">
        <f t="shared" si="30"/>
        <v>-</v>
      </c>
      <c r="AV28" s="10" t="str">
        <f t="shared" si="31"/>
        <v>-</v>
      </c>
      <c r="AW28" s="10" t="str">
        <f t="shared" si="32"/>
        <v>-</v>
      </c>
      <c r="AX28" s="10" t="str">
        <f t="shared" si="33"/>
        <v>-</v>
      </c>
      <c r="AY28" s="10" t="str">
        <f t="shared" si="34"/>
        <v>-</v>
      </c>
      <c r="AZ28" s="10" t="str">
        <f t="shared" si="35"/>
        <v>-</v>
      </c>
      <c r="BA28" s="10" t="str">
        <f t="shared" si="36"/>
        <v>-</v>
      </c>
      <c r="BB28" s="10" t="str">
        <f t="shared" si="37"/>
        <v>-</v>
      </c>
      <c r="BC28" s="10" t="str">
        <f t="shared" si="38"/>
        <v>-</v>
      </c>
      <c r="BD28" s="10" t="str">
        <f t="shared" si="39"/>
        <v>-</v>
      </c>
      <c r="BE28" s="10" t="str">
        <f t="shared" si="40"/>
        <v>-</v>
      </c>
      <c r="BF28" s="10" t="str">
        <f t="shared" si="41"/>
        <v>-</v>
      </c>
      <c r="BG28" s="10" t="str">
        <f t="shared" si="42"/>
        <v>-</v>
      </c>
      <c r="BH28" s="10" t="str">
        <f t="shared" si="43"/>
        <v>-</v>
      </c>
      <c r="BI28" s="8"/>
      <c r="BJ28" s="36">
        <f>E28</f>
        <v>0</v>
      </c>
      <c r="BK28" s="36">
        <f t="shared" si="17"/>
        <v>0</v>
      </c>
      <c r="BL28" s="36">
        <f t="shared" si="17"/>
        <v>0</v>
      </c>
      <c r="BM28" s="36">
        <f t="shared" si="17"/>
        <v>0</v>
      </c>
      <c r="BN28" s="36"/>
      <c r="BO28" s="36">
        <f t="shared" si="45"/>
        <v>0.29166666666666669</v>
      </c>
      <c r="BP28" s="36">
        <f t="shared" si="80"/>
        <v>0.3125</v>
      </c>
      <c r="BQ28" s="36">
        <f t="shared" si="81"/>
        <v>0.33333333333333298</v>
      </c>
      <c r="BR28" s="36">
        <f t="shared" si="82"/>
        <v>0.35416666666666702</v>
      </c>
      <c r="BS28" s="36">
        <f t="shared" si="83"/>
        <v>0.375</v>
      </c>
      <c r="BT28" s="36">
        <f t="shared" si="84"/>
        <v>0.39583333333333398</v>
      </c>
      <c r="BU28" s="36">
        <f t="shared" si="85"/>
        <v>0.41666666666666702</v>
      </c>
      <c r="BV28" s="36">
        <f t="shared" si="86"/>
        <v>0.4375</v>
      </c>
      <c r="BW28" s="36">
        <f t="shared" si="63"/>
        <v>0.45833333333333398</v>
      </c>
      <c r="BX28" s="36">
        <f t="shared" si="64"/>
        <v>0.47916666666666702</v>
      </c>
      <c r="BY28" s="36">
        <f t="shared" si="65"/>
        <v>0.5</v>
      </c>
      <c r="BZ28" s="36">
        <f t="shared" si="66"/>
        <v>0.52083333333333304</v>
      </c>
      <c r="CA28" s="36">
        <f t="shared" si="67"/>
        <v>0.54166666666666696</v>
      </c>
      <c r="CB28" s="36">
        <f t="shared" si="68"/>
        <v>0.5625</v>
      </c>
      <c r="CC28" s="36">
        <f t="shared" si="69"/>
        <v>0.58333333333333304</v>
      </c>
      <c r="CD28" s="36">
        <f t="shared" si="70"/>
        <v>0.60416666666666696</v>
      </c>
      <c r="CE28" s="36">
        <f t="shared" si="71"/>
        <v>0.625</v>
      </c>
      <c r="CF28" s="36">
        <f t="shared" si="72"/>
        <v>0.64583333333333304</v>
      </c>
      <c r="CG28" s="36">
        <f t="shared" si="73"/>
        <v>0.66666666666666696</v>
      </c>
      <c r="CH28" s="36">
        <f t="shared" si="74"/>
        <v>0.6875</v>
      </c>
      <c r="CI28" s="36">
        <f t="shared" si="75"/>
        <v>0.70833333333333304</v>
      </c>
      <c r="CJ28" s="36">
        <f t="shared" si="76"/>
        <v>0.72916666666666696</v>
      </c>
      <c r="CK28" s="36">
        <f t="shared" si="77"/>
        <v>0.75</v>
      </c>
      <c r="CL28" s="36">
        <f t="shared" si="78"/>
        <v>0.77083333333333304</v>
      </c>
      <c r="CM28" s="36">
        <f t="shared" si="79"/>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ref="I29:R32" si="87">AJ29</f>
        <v>-</v>
      </c>
      <c r="J29" s="14" t="str">
        <f t="shared" si="87"/>
        <v>-</v>
      </c>
      <c r="K29" s="34" t="str">
        <f t="shared" si="87"/>
        <v>-</v>
      </c>
      <c r="L29" s="14" t="str">
        <f t="shared" si="87"/>
        <v>-</v>
      </c>
      <c r="M29" s="34" t="str">
        <f t="shared" si="87"/>
        <v>-</v>
      </c>
      <c r="N29" s="14" t="str">
        <f t="shared" si="87"/>
        <v>-</v>
      </c>
      <c r="O29" s="34" t="str">
        <f t="shared" si="87"/>
        <v>-</v>
      </c>
      <c r="P29" s="14" t="str">
        <f t="shared" si="87"/>
        <v>-</v>
      </c>
      <c r="Q29" s="34" t="str">
        <f t="shared" si="87"/>
        <v>-</v>
      </c>
      <c r="R29" s="14" t="str">
        <f t="shared" si="87"/>
        <v>-</v>
      </c>
      <c r="S29" s="34" t="str">
        <f t="shared" si="8"/>
        <v>-</v>
      </c>
      <c r="T29" s="14" t="str">
        <f t="shared" si="54"/>
        <v>-</v>
      </c>
      <c r="U29" s="34" t="str">
        <f t="shared" si="9"/>
        <v>-</v>
      </c>
      <c r="V29" s="14" t="str">
        <f t="shared" si="55"/>
        <v>-</v>
      </c>
      <c r="W29" s="34" t="str">
        <f t="shared" si="10"/>
        <v>-</v>
      </c>
      <c r="X29" s="14" t="str">
        <f t="shared" si="56"/>
        <v>-</v>
      </c>
      <c r="Y29" s="34" t="str">
        <f t="shared" si="11"/>
        <v>-</v>
      </c>
      <c r="Z29" s="14" t="str">
        <f t="shared" si="57"/>
        <v>-</v>
      </c>
      <c r="AA29" s="34" t="str">
        <f t="shared" si="12"/>
        <v>-</v>
      </c>
      <c r="AB29" s="14" t="str">
        <f t="shared" si="58"/>
        <v>-</v>
      </c>
      <c r="AC29" s="34" t="str">
        <f t="shared" si="13"/>
        <v>-</v>
      </c>
      <c r="AD29" s="14" t="str">
        <f t="shared" si="59"/>
        <v>-</v>
      </c>
      <c r="AE29" s="34" t="str">
        <f t="shared" si="14"/>
        <v>-</v>
      </c>
      <c r="AF29" s="14" t="str">
        <f t="shared" si="60"/>
        <v>-</v>
      </c>
      <c r="AG29" s="16" t="str">
        <f t="shared" si="61"/>
        <v>-</v>
      </c>
      <c r="AH29" s="35">
        <f t="shared" si="15"/>
        <v>0</v>
      </c>
      <c r="AJ29" s="10" t="str">
        <f t="shared" ref="AJ29:AS32" si="88">IF(AND(AND($BJ29&lt;=BO29,BO29&lt;$BK29),OR(BO29&lt;$BL29,$BM29&lt;=BO29)),"○","-")</f>
        <v>-</v>
      </c>
      <c r="AK29" s="10" t="str">
        <f t="shared" si="88"/>
        <v>-</v>
      </c>
      <c r="AL29" s="10" t="str">
        <f t="shared" si="88"/>
        <v>-</v>
      </c>
      <c r="AM29" s="10" t="str">
        <f t="shared" si="88"/>
        <v>-</v>
      </c>
      <c r="AN29" s="10" t="str">
        <f t="shared" si="88"/>
        <v>-</v>
      </c>
      <c r="AO29" s="10" t="str">
        <f t="shared" si="88"/>
        <v>-</v>
      </c>
      <c r="AP29" s="10" t="str">
        <f t="shared" si="88"/>
        <v>-</v>
      </c>
      <c r="AQ29" s="10" t="str">
        <f t="shared" si="88"/>
        <v>-</v>
      </c>
      <c r="AR29" s="10" t="str">
        <f t="shared" si="88"/>
        <v>-</v>
      </c>
      <c r="AS29" s="10" t="str">
        <f t="shared" si="88"/>
        <v>-</v>
      </c>
      <c r="AT29" s="10" t="str">
        <f t="shared" si="29"/>
        <v>-</v>
      </c>
      <c r="AU29" s="10" t="str">
        <f t="shared" si="30"/>
        <v>-</v>
      </c>
      <c r="AV29" s="10" t="str">
        <f t="shared" si="31"/>
        <v>-</v>
      </c>
      <c r="AW29" s="10" t="str">
        <f t="shared" si="32"/>
        <v>-</v>
      </c>
      <c r="AX29" s="10" t="str">
        <f t="shared" si="33"/>
        <v>-</v>
      </c>
      <c r="AY29" s="10" t="str">
        <f t="shared" si="34"/>
        <v>-</v>
      </c>
      <c r="AZ29" s="10" t="str">
        <f t="shared" si="35"/>
        <v>-</v>
      </c>
      <c r="BA29" s="10" t="str">
        <f t="shared" si="36"/>
        <v>-</v>
      </c>
      <c r="BB29" s="10" t="str">
        <f t="shared" si="37"/>
        <v>-</v>
      </c>
      <c r="BC29" s="10" t="str">
        <f t="shared" si="38"/>
        <v>-</v>
      </c>
      <c r="BD29" s="10" t="str">
        <f t="shared" si="39"/>
        <v>-</v>
      </c>
      <c r="BE29" s="10" t="str">
        <f t="shared" si="40"/>
        <v>-</v>
      </c>
      <c r="BF29" s="10" t="str">
        <f t="shared" si="41"/>
        <v>-</v>
      </c>
      <c r="BG29" s="10" t="str">
        <f t="shared" si="42"/>
        <v>-</v>
      </c>
      <c r="BH29" s="10" t="str">
        <f t="shared" si="43"/>
        <v>-</v>
      </c>
      <c r="BI29" s="8"/>
      <c r="BJ29" s="36">
        <f>E29</f>
        <v>0</v>
      </c>
      <c r="BK29" s="36">
        <f t="shared" ref="BK29:BM32" si="89">F29</f>
        <v>0</v>
      </c>
      <c r="BL29" s="36">
        <f t="shared" si="89"/>
        <v>0</v>
      </c>
      <c r="BM29" s="36">
        <f t="shared" si="89"/>
        <v>0</v>
      </c>
      <c r="BN29" s="36"/>
      <c r="BO29" s="36">
        <f t="shared" ref="BO29:BX32" si="90">CO29</f>
        <v>0.29166666666666669</v>
      </c>
      <c r="BP29" s="36">
        <f t="shared" si="90"/>
        <v>0.3125</v>
      </c>
      <c r="BQ29" s="36">
        <f t="shared" si="90"/>
        <v>0.33333333333333298</v>
      </c>
      <c r="BR29" s="36">
        <f t="shared" si="90"/>
        <v>0.35416666666666702</v>
      </c>
      <c r="BS29" s="36">
        <f t="shared" si="90"/>
        <v>0.375</v>
      </c>
      <c r="BT29" s="36">
        <f t="shared" si="90"/>
        <v>0.39583333333333398</v>
      </c>
      <c r="BU29" s="36">
        <f t="shared" si="90"/>
        <v>0.41666666666666702</v>
      </c>
      <c r="BV29" s="36">
        <f t="shared" si="90"/>
        <v>0.4375</v>
      </c>
      <c r="BW29" s="36">
        <f t="shared" si="90"/>
        <v>0.45833333333333398</v>
      </c>
      <c r="BX29" s="36">
        <f t="shared" si="90"/>
        <v>0.47916666666666702</v>
      </c>
      <c r="BY29" s="36">
        <f t="shared" si="65"/>
        <v>0.5</v>
      </c>
      <c r="BZ29" s="36">
        <f t="shared" si="66"/>
        <v>0.52083333333333304</v>
      </c>
      <c r="CA29" s="36">
        <f t="shared" si="67"/>
        <v>0.54166666666666696</v>
      </c>
      <c r="CB29" s="36">
        <f t="shared" si="68"/>
        <v>0.5625</v>
      </c>
      <c r="CC29" s="36">
        <f t="shared" si="69"/>
        <v>0.58333333333333304</v>
      </c>
      <c r="CD29" s="36">
        <f t="shared" si="70"/>
        <v>0.60416666666666696</v>
      </c>
      <c r="CE29" s="36">
        <f t="shared" si="71"/>
        <v>0.625</v>
      </c>
      <c r="CF29" s="36">
        <f t="shared" si="72"/>
        <v>0.64583333333333304</v>
      </c>
      <c r="CG29" s="36">
        <f t="shared" si="73"/>
        <v>0.66666666666666696</v>
      </c>
      <c r="CH29" s="36">
        <f t="shared" si="74"/>
        <v>0.6875</v>
      </c>
      <c r="CI29" s="36">
        <f t="shared" si="75"/>
        <v>0.70833333333333304</v>
      </c>
      <c r="CJ29" s="36">
        <f t="shared" si="76"/>
        <v>0.72916666666666696</v>
      </c>
      <c r="CK29" s="36">
        <f t="shared" si="77"/>
        <v>0.75</v>
      </c>
      <c r="CL29" s="36">
        <f t="shared" si="78"/>
        <v>0.77083333333333304</v>
      </c>
      <c r="CM29" s="36">
        <f t="shared" si="79"/>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87"/>
        <v>-</v>
      </c>
      <c r="J30" s="14" t="str">
        <f t="shared" si="87"/>
        <v>-</v>
      </c>
      <c r="K30" s="34" t="str">
        <f t="shared" si="87"/>
        <v>-</v>
      </c>
      <c r="L30" s="14" t="str">
        <f t="shared" si="87"/>
        <v>-</v>
      </c>
      <c r="M30" s="34" t="str">
        <f t="shared" si="87"/>
        <v>-</v>
      </c>
      <c r="N30" s="14" t="str">
        <f t="shared" si="87"/>
        <v>-</v>
      </c>
      <c r="O30" s="34" t="str">
        <f t="shared" si="87"/>
        <v>-</v>
      </c>
      <c r="P30" s="14" t="str">
        <f t="shared" si="87"/>
        <v>-</v>
      </c>
      <c r="Q30" s="34" t="str">
        <f t="shared" si="87"/>
        <v>-</v>
      </c>
      <c r="R30" s="14" t="str">
        <f t="shared" si="87"/>
        <v>-</v>
      </c>
      <c r="S30" s="34" t="str">
        <f t="shared" si="8"/>
        <v>-</v>
      </c>
      <c r="T30" s="14" t="str">
        <f t="shared" si="54"/>
        <v>-</v>
      </c>
      <c r="U30" s="34" t="str">
        <f t="shared" si="9"/>
        <v>-</v>
      </c>
      <c r="V30" s="14" t="str">
        <f t="shared" si="55"/>
        <v>-</v>
      </c>
      <c r="W30" s="34" t="str">
        <f t="shared" si="10"/>
        <v>-</v>
      </c>
      <c r="X30" s="14" t="str">
        <f t="shared" si="56"/>
        <v>-</v>
      </c>
      <c r="Y30" s="34" t="str">
        <f t="shared" si="11"/>
        <v>-</v>
      </c>
      <c r="Z30" s="14" t="str">
        <f t="shared" si="57"/>
        <v>-</v>
      </c>
      <c r="AA30" s="34" t="str">
        <f t="shared" si="12"/>
        <v>-</v>
      </c>
      <c r="AB30" s="14" t="str">
        <f t="shared" si="58"/>
        <v>-</v>
      </c>
      <c r="AC30" s="34" t="str">
        <f t="shared" si="13"/>
        <v>-</v>
      </c>
      <c r="AD30" s="14" t="str">
        <f t="shared" si="59"/>
        <v>-</v>
      </c>
      <c r="AE30" s="34" t="str">
        <f t="shared" si="14"/>
        <v>-</v>
      </c>
      <c r="AF30" s="14" t="str">
        <f t="shared" si="60"/>
        <v>-</v>
      </c>
      <c r="AG30" s="16" t="str">
        <f t="shared" si="61"/>
        <v>-</v>
      </c>
      <c r="AH30" s="35">
        <f t="shared" si="15"/>
        <v>0</v>
      </c>
      <c r="AJ30" s="10" t="str">
        <f t="shared" si="88"/>
        <v>-</v>
      </c>
      <c r="AK30" s="10" t="str">
        <f t="shared" si="88"/>
        <v>-</v>
      </c>
      <c r="AL30" s="10" t="str">
        <f t="shared" si="88"/>
        <v>-</v>
      </c>
      <c r="AM30" s="10" t="str">
        <f t="shared" si="88"/>
        <v>-</v>
      </c>
      <c r="AN30" s="10" t="str">
        <f t="shared" si="88"/>
        <v>-</v>
      </c>
      <c r="AO30" s="10" t="str">
        <f t="shared" si="88"/>
        <v>-</v>
      </c>
      <c r="AP30" s="10" t="str">
        <f t="shared" si="88"/>
        <v>-</v>
      </c>
      <c r="AQ30" s="10" t="str">
        <f t="shared" si="88"/>
        <v>-</v>
      </c>
      <c r="AR30" s="10" t="str">
        <f t="shared" si="88"/>
        <v>-</v>
      </c>
      <c r="AS30" s="10" t="str">
        <f t="shared" si="88"/>
        <v>-</v>
      </c>
      <c r="AT30" s="10" t="str">
        <f t="shared" si="29"/>
        <v>-</v>
      </c>
      <c r="AU30" s="10" t="str">
        <f t="shared" si="30"/>
        <v>-</v>
      </c>
      <c r="AV30" s="10" t="str">
        <f t="shared" si="31"/>
        <v>-</v>
      </c>
      <c r="AW30" s="10" t="str">
        <f t="shared" si="32"/>
        <v>-</v>
      </c>
      <c r="AX30" s="10" t="str">
        <f t="shared" si="33"/>
        <v>-</v>
      </c>
      <c r="AY30" s="10" t="str">
        <f t="shared" si="34"/>
        <v>-</v>
      </c>
      <c r="AZ30" s="10" t="str">
        <f t="shared" si="35"/>
        <v>-</v>
      </c>
      <c r="BA30" s="10" t="str">
        <f t="shared" si="36"/>
        <v>-</v>
      </c>
      <c r="BB30" s="10" t="str">
        <f t="shared" si="37"/>
        <v>-</v>
      </c>
      <c r="BC30" s="10" t="str">
        <f t="shared" si="38"/>
        <v>-</v>
      </c>
      <c r="BD30" s="10" t="str">
        <f t="shared" si="39"/>
        <v>-</v>
      </c>
      <c r="BE30" s="10" t="str">
        <f t="shared" si="40"/>
        <v>-</v>
      </c>
      <c r="BF30" s="10" t="str">
        <f t="shared" si="41"/>
        <v>-</v>
      </c>
      <c r="BG30" s="10" t="str">
        <f t="shared" si="42"/>
        <v>-</v>
      </c>
      <c r="BH30" s="10" t="str">
        <f t="shared" si="43"/>
        <v>-</v>
      </c>
      <c r="BI30" s="8"/>
      <c r="BJ30" s="36">
        <f>E30</f>
        <v>0</v>
      </c>
      <c r="BK30" s="36">
        <f t="shared" si="89"/>
        <v>0</v>
      </c>
      <c r="BL30" s="36">
        <f t="shared" si="89"/>
        <v>0</v>
      </c>
      <c r="BM30" s="36">
        <f t="shared" si="89"/>
        <v>0</v>
      </c>
      <c r="BN30" s="36"/>
      <c r="BO30" s="36">
        <f t="shared" si="90"/>
        <v>0.29166666666666669</v>
      </c>
      <c r="BP30" s="36">
        <f t="shared" si="90"/>
        <v>0.3125</v>
      </c>
      <c r="BQ30" s="36">
        <f t="shared" si="90"/>
        <v>0.33333333333333298</v>
      </c>
      <c r="BR30" s="36">
        <f t="shared" si="90"/>
        <v>0.35416666666666702</v>
      </c>
      <c r="BS30" s="36">
        <f t="shared" si="90"/>
        <v>0.375</v>
      </c>
      <c r="BT30" s="36">
        <f t="shared" si="90"/>
        <v>0.39583333333333398</v>
      </c>
      <c r="BU30" s="36">
        <f t="shared" si="90"/>
        <v>0.41666666666666702</v>
      </c>
      <c r="BV30" s="36">
        <f t="shared" si="90"/>
        <v>0.4375</v>
      </c>
      <c r="BW30" s="36">
        <f t="shared" si="90"/>
        <v>0.45833333333333398</v>
      </c>
      <c r="BX30" s="36">
        <f t="shared" si="90"/>
        <v>0.47916666666666702</v>
      </c>
      <c r="BY30" s="36">
        <f t="shared" si="65"/>
        <v>0.5</v>
      </c>
      <c r="BZ30" s="36">
        <f t="shared" si="66"/>
        <v>0.52083333333333304</v>
      </c>
      <c r="CA30" s="36">
        <f t="shared" si="67"/>
        <v>0.54166666666666696</v>
      </c>
      <c r="CB30" s="36">
        <f t="shared" si="68"/>
        <v>0.5625</v>
      </c>
      <c r="CC30" s="36">
        <f t="shared" si="69"/>
        <v>0.58333333333333304</v>
      </c>
      <c r="CD30" s="36">
        <f t="shared" si="70"/>
        <v>0.60416666666666696</v>
      </c>
      <c r="CE30" s="36">
        <f t="shared" si="71"/>
        <v>0.625</v>
      </c>
      <c r="CF30" s="36">
        <f t="shared" si="72"/>
        <v>0.64583333333333304</v>
      </c>
      <c r="CG30" s="36">
        <f t="shared" si="73"/>
        <v>0.66666666666666696</v>
      </c>
      <c r="CH30" s="36">
        <f t="shared" si="74"/>
        <v>0.6875</v>
      </c>
      <c r="CI30" s="36">
        <f t="shared" si="75"/>
        <v>0.70833333333333304</v>
      </c>
      <c r="CJ30" s="36">
        <f t="shared" si="76"/>
        <v>0.72916666666666696</v>
      </c>
      <c r="CK30" s="36">
        <f t="shared" si="77"/>
        <v>0.75</v>
      </c>
      <c r="CL30" s="36">
        <f t="shared" si="78"/>
        <v>0.77083333333333304</v>
      </c>
      <c r="CM30" s="36">
        <f t="shared" si="79"/>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87"/>
        <v>-</v>
      </c>
      <c r="J31" s="14" t="str">
        <f t="shared" si="87"/>
        <v>-</v>
      </c>
      <c r="K31" s="34" t="str">
        <f t="shared" si="87"/>
        <v>-</v>
      </c>
      <c r="L31" s="14" t="str">
        <f t="shared" si="87"/>
        <v>-</v>
      </c>
      <c r="M31" s="34" t="str">
        <f t="shared" si="87"/>
        <v>-</v>
      </c>
      <c r="N31" s="14" t="str">
        <f t="shared" si="87"/>
        <v>-</v>
      </c>
      <c r="O31" s="34" t="str">
        <f t="shared" si="87"/>
        <v>-</v>
      </c>
      <c r="P31" s="14" t="str">
        <f t="shared" si="87"/>
        <v>-</v>
      </c>
      <c r="Q31" s="34" t="str">
        <f t="shared" si="87"/>
        <v>-</v>
      </c>
      <c r="R31" s="14" t="str">
        <f t="shared" si="87"/>
        <v>-</v>
      </c>
      <c r="S31" s="34" t="str">
        <f t="shared" si="8"/>
        <v>-</v>
      </c>
      <c r="T31" s="14" t="str">
        <f t="shared" si="54"/>
        <v>-</v>
      </c>
      <c r="U31" s="34" t="str">
        <f t="shared" si="9"/>
        <v>-</v>
      </c>
      <c r="V31" s="14" t="str">
        <f t="shared" si="55"/>
        <v>-</v>
      </c>
      <c r="W31" s="34" t="str">
        <f t="shared" si="10"/>
        <v>-</v>
      </c>
      <c r="X31" s="14" t="str">
        <f t="shared" si="56"/>
        <v>-</v>
      </c>
      <c r="Y31" s="34" t="str">
        <f t="shared" si="11"/>
        <v>-</v>
      </c>
      <c r="Z31" s="14" t="str">
        <f t="shared" si="57"/>
        <v>-</v>
      </c>
      <c r="AA31" s="34" t="str">
        <f t="shared" si="12"/>
        <v>-</v>
      </c>
      <c r="AB31" s="14" t="str">
        <f t="shared" si="58"/>
        <v>-</v>
      </c>
      <c r="AC31" s="34" t="str">
        <f t="shared" si="13"/>
        <v>-</v>
      </c>
      <c r="AD31" s="14" t="str">
        <f t="shared" si="59"/>
        <v>-</v>
      </c>
      <c r="AE31" s="34" t="str">
        <f t="shared" si="14"/>
        <v>-</v>
      </c>
      <c r="AF31" s="14" t="str">
        <f t="shared" si="60"/>
        <v>-</v>
      </c>
      <c r="AG31" s="16" t="str">
        <f t="shared" si="61"/>
        <v>-</v>
      </c>
      <c r="AH31" s="35">
        <f t="shared" si="15"/>
        <v>0</v>
      </c>
      <c r="AJ31" s="10" t="str">
        <f t="shared" si="88"/>
        <v>-</v>
      </c>
      <c r="AK31" s="10" t="str">
        <f t="shared" si="88"/>
        <v>-</v>
      </c>
      <c r="AL31" s="10" t="str">
        <f t="shared" si="88"/>
        <v>-</v>
      </c>
      <c r="AM31" s="10" t="str">
        <f t="shared" si="88"/>
        <v>-</v>
      </c>
      <c r="AN31" s="10" t="str">
        <f t="shared" si="88"/>
        <v>-</v>
      </c>
      <c r="AO31" s="10" t="str">
        <f t="shared" si="88"/>
        <v>-</v>
      </c>
      <c r="AP31" s="10" t="str">
        <f t="shared" si="88"/>
        <v>-</v>
      </c>
      <c r="AQ31" s="10" t="str">
        <f t="shared" si="88"/>
        <v>-</v>
      </c>
      <c r="AR31" s="10" t="str">
        <f t="shared" si="88"/>
        <v>-</v>
      </c>
      <c r="AS31" s="10" t="str">
        <f t="shared" si="88"/>
        <v>-</v>
      </c>
      <c r="AT31" s="10" t="str">
        <f t="shared" si="29"/>
        <v>-</v>
      </c>
      <c r="AU31" s="10" t="str">
        <f t="shared" si="30"/>
        <v>-</v>
      </c>
      <c r="AV31" s="10" t="str">
        <f t="shared" si="31"/>
        <v>-</v>
      </c>
      <c r="AW31" s="10" t="str">
        <f t="shared" si="32"/>
        <v>-</v>
      </c>
      <c r="AX31" s="10" t="str">
        <f t="shared" si="33"/>
        <v>-</v>
      </c>
      <c r="AY31" s="10" t="str">
        <f t="shared" si="34"/>
        <v>-</v>
      </c>
      <c r="AZ31" s="10" t="str">
        <f t="shared" si="35"/>
        <v>-</v>
      </c>
      <c r="BA31" s="10" t="str">
        <f t="shared" si="36"/>
        <v>-</v>
      </c>
      <c r="BB31" s="10" t="str">
        <f t="shared" si="37"/>
        <v>-</v>
      </c>
      <c r="BC31" s="10" t="str">
        <f t="shared" si="38"/>
        <v>-</v>
      </c>
      <c r="BD31" s="10" t="str">
        <f t="shared" si="39"/>
        <v>-</v>
      </c>
      <c r="BE31" s="10" t="str">
        <f t="shared" si="40"/>
        <v>-</v>
      </c>
      <c r="BF31" s="10" t="str">
        <f t="shared" si="41"/>
        <v>-</v>
      </c>
      <c r="BG31" s="10" t="str">
        <f t="shared" si="42"/>
        <v>-</v>
      </c>
      <c r="BH31" s="10" t="str">
        <f t="shared" si="43"/>
        <v>-</v>
      </c>
      <c r="BI31" s="8"/>
      <c r="BJ31" s="36">
        <f>E31</f>
        <v>0</v>
      </c>
      <c r="BK31" s="36">
        <f t="shared" si="89"/>
        <v>0</v>
      </c>
      <c r="BL31" s="36">
        <f t="shared" si="89"/>
        <v>0</v>
      </c>
      <c r="BM31" s="36">
        <f t="shared" si="89"/>
        <v>0</v>
      </c>
      <c r="BN31" s="36"/>
      <c r="BO31" s="36">
        <f t="shared" si="90"/>
        <v>0.29166666666666669</v>
      </c>
      <c r="BP31" s="36">
        <f t="shared" si="90"/>
        <v>0.3125</v>
      </c>
      <c r="BQ31" s="36">
        <f t="shared" si="90"/>
        <v>0.33333333333333298</v>
      </c>
      <c r="BR31" s="36">
        <f t="shared" si="90"/>
        <v>0.35416666666666702</v>
      </c>
      <c r="BS31" s="36">
        <f t="shared" si="90"/>
        <v>0.375</v>
      </c>
      <c r="BT31" s="36">
        <f t="shared" si="90"/>
        <v>0.39583333333333398</v>
      </c>
      <c r="BU31" s="36">
        <f t="shared" si="90"/>
        <v>0.41666666666666702</v>
      </c>
      <c r="BV31" s="36">
        <f t="shared" si="90"/>
        <v>0.4375</v>
      </c>
      <c r="BW31" s="36">
        <f t="shared" si="90"/>
        <v>0.45833333333333398</v>
      </c>
      <c r="BX31" s="36">
        <f t="shared" si="90"/>
        <v>0.47916666666666702</v>
      </c>
      <c r="BY31" s="36">
        <f t="shared" si="65"/>
        <v>0.5</v>
      </c>
      <c r="BZ31" s="36">
        <f t="shared" si="66"/>
        <v>0.52083333333333304</v>
      </c>
      <c r="CA31" s="36">
        <f t="shared" si="67"/>
        <v>0.54166666666666696</v>
      </c>
      <c r="CB31" s="36">
        <f t="shared" si="68"/>
        <v>0.5625</v>
      </c>
      <c r="CC31" s="36">
        <f t="shared" si="69"/>
        <v>0.58333333333333304</v>
      </c>
      <c r="CD31" s="36">
        <f t="shared" si="70"/>
        <v>0.60416666666666696</v>
      </c>
      <c r="CE31" s="36">
        <f t="shared" si="71"/>
        <v>0.625</v>
      </c>
      <c r="CF31" s="36">
        <f t="shared" si="72"/>
        <v>0.64583333333333304</v>
      </c>
      <c r="CG31" s="36">
        <f t="shared" si="73"/>
        <v>0.66666666666666696</v>
      </c>
      <c r="CH31" s="36">
        <f t="shared" si="74"/>
        <v>0.6875</v>
      </c>
      <c r="CI31" s="36">
        <f t="shared" si="75"/>
        <v>0.70833333333333304</v>
      </c>
      <c r="CJ31" s="36">
        <f t="shared" si="76"/>
        <v>0.72916666666666696</v>
      </c>
      <c r="CK31" s="36">
        <f t="shared" si="77"/>
        <v>0.75</v>
      </c>
      <c r="CL31" s="36">
        <f t="shared" si="78"/>
        <v>0.77083333333333304</v>
      </c>
      <c r="CM31" s="36">
        <f t="shared" si="79"/>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si="87"/>
        <v>-</v>
      </c>
      <c r="J32" s="14" t="str">
        <f t="shared" si="87"/>
        <v>-</v>
      </c>
      <c r="K32" s="34" t="str">
        <f t="shared" si="87"/>
        <v>-</v>
      </c>
      <c r="L32" s="14" t="str">
        <f t="shared" si="87"/>
        <v>-</v>
      </c>
      <c r="M32" s="34" t="str">
        <f t="shared" si="87"/>
        <v>-</v>
      </c>
      <c r="N32" s="14" t="str">
        <f t="shared" si="87"/>
        <v>-</v>
      </c>
      <c r="O32" s="34" t="str">
        <f t="shared" si="87"/>
        <v>-</v>
      </c>
      <c r="P32" s="14" t="str">
        <f t="shared" si="87"/>
        <v>-</v>
      </c>
      <c r="Q32" s="34" t="str">
        <f t="shared" si="87"/>
        <v>-</v>
      </c>
      <c r="R32" s="14" t="str">
        <f t="shared" si="87"/>
        <v>-</v>
      </c>
      <c r="S32" s="34" t="str">
        <f t="shared" si="8"/>
        <v>-</v>
      </c>
      <c r="T32" s="14" t="str">
        <f t="shared" si="54"/>
        <v>-</v>
      </c>
      <c r="U32" s="34" t="str">
        <f t="shared" si="9"/>
        <v>-</v>
      </c>
      <c r="V32" s="14" t="str">
        <f t="shared" si="55"/>
        <v>-</v>
      </c>
      <c r="W32" s="34" t="str">
        <f t="shared" si="10"/>
        <v>-</v>
      </c>
      <c r="X32" s="14" t="str">
        <f t="shared" si="56"/>
        <v>-</v>
      </c>
      <c r="Y32" s="34" t="str">
        <f t="shared" si="11"/>
        <v>-</v>
      </c>
      <c r="Z32" s="14" t="str">
        <f t="shared" si="57"/>
        <v>-</v>
      </c>
      <c r="AA32" s="34" t="str">
        <f t="shared" si="12"/>
        <v>-</v>
      </c>
      <c r="AB32" s="14" t="str">
        <f t="shared" si="58"/>
        <v>-</v>
      </c>
      <c r="AC32" s="34" t="str">
        <f t="shared" si="13"/>
        <v>-</v>
      </c>
      <c r="AD32" s="14" t="str">
        <f t="shared" si="59"/>
        <v>-</v>
      </c>
      <c r="AE32" s="34" t="str">
        <f t="shared" si="14"/>
        <v>-</v>
      </c>
      <c r="AF32" s="14" t="str">
        <f t="shared" si="60"/>
        <v>-</v>
      </c>
      <c r="AG32" s="16" t="str">
        <f t="shared" si="61"/>
        <v>-</v>
      </c>
      <c r="AH32" s="35">
        <f t="shared" si="15"/>
        <v>0</v>
      </c>
      <c r="AJ32" s="10" t="str">
        <f t="shared" si="88"/>
        <v>-</v>
      </c>
      <c r="AK32" s="10" t="str">
        <f t="shared" si="88"/>
        <v>-</v>
      </c>
      <c r="AL32" s="10" t="str">
        <f t="shared" si="88"/>
        <v>-</v>
      </c>
      <c r="AM32" s="10" t="str">
        <f t="shared" si="88"/>
        <v>-</v>
      </c>
      <c r="AN32" s="10" t="str">
        <f t="shared" si="88"/>
        <v>-</v>
      </c>
      <c r="AO32" s="10" t="str">
        <f t="shared" si="88"/>
        <v>-</v>
      </c>
      <c r="AP32" s="10" t="str">
        <f t="shared" si="88"/>
        <v>-</v>
      </c>
      <c r="AQ32" s="10" t="str">
        <f t="shared" si="88"/>
        <v>-</v>
      </c>
      <c r="AR32" s="10" t="str">
        <f t="shared" si="88"/>
        <v>-</v>
      </c>
      <c r="AS32" s="10" t="str">
        <f t="shared" si="88"/>
        <v>-</v>
      </c>
      <c r="AT32" s="10" t="str">
        <f t="shared" si="29"/>
        <v>-</v>
      </c>
      <c r="AU32" s="10" t="str">
        <f t="shared" si="30"/>
        <v>-</v>
      </c>
      <c r="AV32" s="10" t="str">
        <f t="shared" si="31"/>
        <v>-</v>
      </c>
      <c r="AW32" s="10" t="str">
        <f t="shared" si="32"/>
        <v>-</v>
      </c>
      <c r="AX32" s="10" t="str">
        <f t="shared" si="33"/>
        <v>-</v>
      </c>
      <c r="AY32" s="10" t="str">
        <f t="shared" si="34"/>
        <v>-</v>
      </c>
      <c r="AZ32" s="10" t="str">
        <f t="shared" si="35"/>
        <v>-</v>
      </c>
      <c r="BA32" s="10" t="str">
        <f t="shared" si="36"/>
        <v>-</v>
      </c>
      <c r="BB32" s="10" t="str">
        <f t="shared" si="37"/>
        <v>-</v>
      </c>
      <c r="BC32" s="10" t="str">
        <f t="shared" si="38"/>
        <v>-</v>
      </c>
      <c r="BD32" s="10" t="str">
        <f t="shared" si="39"/>
        <v>-</v>
      </c>
      <c r="BE32" s="10" t="str">
        <f t="shared" si="40"/>
        <v>-</v>
      </c>
      <c r="BF32" s="10" t="str">
        <f t="shared" si="41"/>
        <v>-</v>
      </c>
      <c r="BG32" s="10" t="str">
        <f t="shared" si="42"/>
        <v>-</v>
      </c>
      <c r="BH32" s="10" t="str">
        <f t="shared" si="43"/>
        <v>-</v>
      </c>
      <c r="BI32" s="8"/>
      <c r="BJ32" s="36">
        <f>E32</f>
        <v>0</v>
      </c>
      <c r="BK32" s="36">
        <f t="shared" si="89"/>
        <v>0</v>
      </c>
      <c r="BL32" s="36">
        <f t="shared" si="89"/>
        <v>0</v>
      </c>
      <c r="BM32" s="36">
        <f t="shared" si="89"/>
        <v>0</v>
      </c>
      <c r="BN32" s="36"/>
      <c r="BO32" s="36">
        <f t="shared" si="90"/>
        <v>0.29166666666666669</v>
      </c>
      <c r="BP32" s="36">
        <f t="shared" si="90"/>
        <v>0.3125</v>
      </c>
      <c r="BQ32" s="36">
        <f t="shared" si="90"/>
        <v>0.33333333333333298</v>
      </c>
      <c r="BR32" s="36">
        <f t="shared" si="90"/>
        <v>0.35416666666666702</v>
      </c>
      <c r="BS32" s="36">
        <f t="shared" si="90"/>
        <v>0.375</v>
      </c>
      <c r="BT32" s="36">
        <f t="shared" si="90"/>
        <v>0.39583333333333398</v>
      </c>
      <c r="BU32" s="36">
        <f t="shared" si="90"/>
        <v>0.41666666666666702</v>
      </c>
      <c r="BV32" s="36">
        <f t="shared" si="90"/>
        <v>0.4375</v>
      </c>
      <c r="BW32" s="36">
        <f t="shared" si="90"/>
        <v>0.45833333333333398</v>
      </c>
      <c r="BX32" s="36">
        <f t="shared" si="90"/>
        <v>0.47916666666666702</v>
      </c>
      <c r="BY32" s="36">
        <f t="shared" si="65"/>
        <v>0.5</v>
      </c>
      <c r="BZ32" s="36">
        <f t="shared" si="66"/>
        <v>0.52083333333333304</v>
      </c>
      <c r="CA32" s="36">
        <f t="shared" si="67"/>
        <v>0.54166666666666696</v>
      </c>
      <c r="CB32" s="36">
        <f t="shared" si="68"/>
        <v>0.5625</v>
      </c>
      <c r="CC32" s="36">
        <f t="shared" si="69"/>
        <v>0.58333333333333304</v>
      </c>
      <c r="CD32" s="36">
        <f t="shared" si="70"/>
        <v>0.60416666666666696</v>
      </c>
      <c r="CE32" s="36">
        <f t="shared" si="71"/>
        <v>0.625</v>
      </c>
      <c r="CF32" s="36">
        <f t="shared" si="72"/>
        <v>0.64583333333333304</v>
      </c>
      <c r="CG32" s="36">
        <f t="shared" si="73"/>
        <v>0.66666666666666696</v>
      </c>
      <c r="CH32" s="36">
        <f t="shared" si="74"/>
        <v>0.6875</v>
      </c>
      <c r="CI32" s="36">
        <f t="shared" si="75"/>
        <v>0.70833333333333304</v>
      </c>
      <c r="CJ32" s="36">
        <f t="shared" si="76"/>
        <v>0.72916666666666696</v>
      </c>
      <c r="CK32" s="36">
        <f t="shared" si="77"/>
        <v>0.75</v>
      </c>
      <c r="CL32" s="36">
        <f t="shared" si="78"/>
        <v>0.77083333333333304</v>
      </c>
      <c r="CM32" s="36">
        <f t="shared" si="79"/>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3"/>
        <v>-</v>
      </c>
      <c r="J33" s="14" t="str">
        <f t="shared" si="49"/>
        <v>-</v>
      </c>
      <c r="K33" s="34" t="str">
        <f t="shared" si="4"/>
        <v>-</v>
      </c>
      <c r="L33" s="14" t="str">
        <f t="shared" si="50"/>
        <v>-</v>
      </c>
      <c r="M33" s="34" t="str">
        <f t="shared" si="5"/>
        <v>-</v>
      </c>
      <c r="N33" s="14" t="str">
        <f t="shared" si="51"/>
        <v>-</v>
      </c>
      <c r="O33" s="34" t="str">
        <f t="shared" si="6"/>
        <v>-</v>
      </c>
      <c r="P33" s="14" t="str">
        <f t="shared" si="52"/>
        <v>-</v>
      </c>
      <c r="Q33" s="34" t="str">
        <f t="shared" si="7"/>
        <v>-</v>
      </c>
      <c r="R33" s="14" t="str">
        <f t="shared" si="53"/>
        <v>-</v>
      </c>
      <c r="S33" s="34" t="str">
        <f t="shared" si="8"/>
        <v>-</v>
      </c>
      <c r="T33" s="14" t="str">
        <f t="shared" si="54"/>
        <v>-</v>
      </c>
      <c r="U33" s="34" t="str">
        <f t="shared" si="9"/>
        <v>-</v>
      </c>
      <c r="V33" s="14" t="str">
        <f t="shared" si="55"/>
        <v>-</v>
      </c>
      <c r="W33" s="34" t="str">
        <f t="shared" si="10"/>
        <v>-</v>
      </c>
      <c r="X33" s="14" t="str">
        <f t="shared" si="56"/>
        <v>-</v>
      </c>
      <c r="Y33" s="34" t="str">
        <f t="shared" si="11"/>
        <v>-</v>
      </c>
      <c r="Z33" s="14" t="str">
        <f t="shared" si="57"/>
        <v>-</v>
      </c>
      <c r="AA33" s="34" t="str">
        <f t="shared" si="12"/>
        <v>-</v>
      </c>
      <c r="AB33" s="14" t="str">
        <f t="shared" si="58"/>
        <v>-</v>
      </c>
      <c r="AC33" s="34" t="str">
        <f t="shared" si="13"/>
        <v>-</v>
      </c>
      <c r="AD33" s="14" t="str">
        <f t="shared" si="59"/>
        <v>-</v>
      </c>
      <c r="AE33" s="34" t="str">
        <f t="shared" si="14"/>
        <v>-</v>
      </c>
      <c r="AF33" s="14" t="str">
        <f t="shared" si="60"/>
        <v>-</v>
      </c>
      <c r="AG33" s="16" t="str">
        <f t="shared" si="61"/>
        <v>-</v>
      </c>
      <c r="AH33" s="35">
        <f t="shared" si="15"/>
        <v>0</v>
      </c>
      <c r="AJ33" s="10" t="str">
        <f t="shared" si="19"/>
        <v>-</v>
      </c>
      <c r="AK33" s="10" t="str">
        <f t="shared" si="20"/>
        <v>-</v>
      </c>
      <c r="AL33" s="10" t="str">
        <f t="shared" si="21"/>
        <v>-</v>
      </c>
      <c r="AM33" s="10" t="str">
        <f t="shared" si="22"/>
        <v>-</v>
      </c>
      <c r="AN33" s="10" t="str">
        <f t="shared" si="23"/>
        <v>-</v>
      </c>
      <c r="AO33" s="10" t="str">
        <f t="shared" si="24"/>
        <v>-</v>
      </c>
      <c r="AP33" s="10" t="str">
        <f t="shared" si="25"/>
        <v>-</v>
      </c>
      <c r="AQ33" s="10" t="str">
        <f t="shared" si="26"/>
        <v>-</v>
      </c>
      <c r="AR33" s="10" t="str">
        <f t="shared" si="27"/>
        <v>-</v>
      </c>
      <c r="AS33" s="10" t="str">
        <f t="shared" si="28"/>
        <v>-</v>
      </c>
      <c r="AT33" s="10" t="str">
        <f t="shared" si="29"/>
        <v>-</v>
      </c>
      <c r="AU33" s="10" t="str">
        <f t="shared" si="30"/>
        <v>-</v>
      </c>
      <c r="AV33" s="10" t="str">
        <f t="shared" si="31"/>
        <v>-</v>
      </c>
      <c r="AW33" s="10" t="str">
        <f t="shared" si="32"/>
        <v>-</v>
      </c>
      <c r="AX33" s="10" t="str">
        <f t="shared" si="33"/>
        <v>-</v>
      </c>
      <c r="AY33" s="10" t="str">
        <f t="shared" si="34"/>
        <v>-</v>
      </c>
      <c r="AZ33" s="10" t="str">
        <f t="shared" si="35"/>
        <v>-</v>
      </c>
      <c r="BA33" s="10" t="str">
        <f t="shared" si="36"/>
        <v>-</v>
      </c>
      <c r="BB33" s="10" t="str">
        <f t="shared" si="37"/>
        <v>-</v>
      </c>
      <c r="BC33" s="10" t="str">
        <f t="shared" si="38"/>
        <v>-</v>
      </c>
      <c r="BD33" s="10" t="str">
        <f t="shared" si="39"/>
        <v>-</v>
      </c>
      <c r="BE33" s="10" t="str">
        <f t="shared" si="40"/>
        <v>-</v>
      </c>
      <c r="BF33" s="10" t="str">
        <f t="shared" si="41"/>
        <v>-</v>
      </c>
      <c r="BG33" s="10" t="str">
        <f t="shared" si="42"/>
        <v>-</v>
      </c>
      <c r="BH33" s="10" t="str">
        <f t="shared" si="43"/>
        <v>-</v>
      </c>
      <c r="BI33" s="8"/>
      <c r="BJ33" s="36">
        <f t="shared" si="44"/>
        <v>0</v>
      </c>
      <c r="BK33" s="36">
        <f t="shared" si="17"/>
        <v>0</v>
      </c>
      <c r="BL33" s="36">
        <f t="shared" si="17"/>
        <v>0</v>
      </c>
      <c r="BM33" s="36">
        <f t="shared" si="17"/>
        <v>0</v>
      </c>
      <c r="BN33" s="36"/>
      <c r="BO33" s="36">
        <f t="shared" si="45"/>
        <v>0.29166666666666669</v>
      </c>
      <c r="BP33" s="36">
        <f t="shared" si="80"/>
        <v>0.3125</v>
      </c>
      <c r="BQ33" s="36">
        <f t="shared" si="81"/>
        <v>0.33333333333333298</v>
      </c>
      <c r="BR33" s="36">
        <f t="shared" si="82"/>
        <v>0.35416666666666702</v>
      </c>
      <c r="BS33" s="36">
        <f t="shared" si="83"/>
        <v>0.375</v>
      </c>
      <c r="BT33" s="36">
        <f t="shared" si="84"/>
        <v>0.39583333333333398</v>
      </c>
      <c r="BU33" s="36">
        <f t="shared" si="85"/>
        <v>0.41666666666666702</v>
      </c>
      <c r="BV33" s="36">
        <f t="shared" si="86"/>
        <v>0.4375</v>
      </c>
      <c r="BW33" s="36">
        <f t="shared" si="63"/>
        <v>0.45833333333333398</v>
      </c>
      <c r="BX33" s="36">
        <f t="shared" si="64"/>
        <v>0.47916666666666702</v>
      </c>
      <c r="BY33" s="36">
        <f t="shared" si="65"/>
        <v>0.5</v>
      </c>
      <c r="BZ33" s="36">
        <f t="shared" si="66"/>
        <v>0.52083333333333304</v>
      </c>
      <c r="CA33" s="36">
        <f t="shared" si="67"/>
        <v>0.54166666666666696</v>
      </c>
      <c r="CB33" s="36">
        <f t="shared" si="68"/>
        <v>0.5625</v>
      </c>
      <c r="CC33" s="36">
        <f t="shared" si="69"/>
        <v>0.58333333333333304</v>
      </c>
      <c r="CD33" s="36">
        <f t="shared" si="70"/>
        <v>0.60416666666666696</v>
      </c>
      <c r="CE33" s="36">
        <f t="shared" si="71"/>
        <v>0.625</v>
      </c>
      <c r="CF33" s="36">
        <f t="shared" si="72"/>
        <v>0.64583333333333304</v>
      </c>
      <c r="CG33" s="36">
        <f t="shared" si="73"/>
        <v>0.66666666666666696</v>
      </c>
      <c r="CH33" s="36">
        <f t="shared" si="74"/>
        <v>0.6875</v>
      </c>
      <c r="CI33" s="36">
        <f t="shared" si="75"/>
        <v>0.70833333333333304</v>
      </c>
      <c r="CJ33" s="36">
        <f t="shared" si="76"/>
        <v>0.72916666666666696</v>
      </c>
      <c r="CK33" s="36">
        <f t="shared" si="77"/>
        <v>0.75</v>
      </c>
      <c r="CL33" s="36">
        <f t="shared" si="78"/>
        <v>0.77083333333333304</v>
      </c>
      <c r="CM33" s="36">
        <f t="shared" si="79"/>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3"/>
        <v>-</v>
      </c>
      <c r="J34" s="14" t="str">
        <f t="shared" si="49"/>
        <v>-</v>
      </c>
      <c r="K34" s="34" t="str">
        <f t="shared" si="4"/>
        <v>-</v>
      </c>
      <c r="L34" s="14" t="str">
        <f t="shared" si="50"/>
        <v>-</v>
      </c>
      <c r="M34" s="34" t="str">
        <f t="shared" si="5"/>
        <v>-</v>
      </c>
      <c r="N34" s="14" t="str">
        <f t="shared" si="51"/>
        <v>-</v>
      </c>
      <c r="O34" s="34" t="str">
        <f t="shared" si="6"/>
        <v>-</v>
      </c>
      <c r="P34" s="14" t="str">
        <f t="shared" si="52"/>
        <v>-</v>
      </c>
      <c r="Q34" s="34" t="str">
        <f t="shared" si="7"/>
        <v>-</v>
      </c>
      <c r="R34" s="14" t="str">
        <f t="shared" si="53"/>
        <v>-</v>
      </c>
      <c r="S34" s="34" t="str">
        <f t="shared" si="8"/>
        <v>-</v>
      </c>
      <c r="T34" s="14" t="str">
        <f t="shared" si="54"/>
        <v>-</v>
      </c>
      <c r="U34" s="34" t="str">
        <f t="shared" si="9"/>
        <v>-</v>
      </c>
      <c r="V34" s="14" t="str">
        <f t="shared" si="55"/>
        <v>-</v>
      </c>
      <c r="W34" s="34" t="str">
        <f t="shared" si="10"/>
        <v>-</v>
      </c>
      <c r="X34" s="14" t="str">
        <f t="shared" si="56"/>
        <v>-</v>
      </c>
      <c r="Y34" s="34" t="str">
        <f t="shared" si="11"/>
        <v>-</v>
      </c>
      <c r="Z34" s="14" t="str">
        <f t="shared" si="57"/>
        <v>-</v>
      </c>
      <c r="AA34" s="34" t="str">
        <f t="shared" si="12"/>
        <v>-</v>
      </c>
      <c r="AB34" s="14" t="str">
        <f t="shared" si="58"/>
        <v>-</v>
      </c>
      <c r="AC34" s="34" t="str">
        <f t="shared" si="13"/>
        <v>-</v>
      </c>
      <c r="AD34" s="14" t="str">
        <f t="shared" si="59"/>
        <v>-</v>
      </c>
      <c r="AE34" s="34" t="str">
        <f t="shared" si="14"/>
        <v>-</v>
      </c>
      <c r="AF34" s="14" t="str">
        <f t="shared" si="60"/>
        <v>-</v>
      </c>
      <c r="AG34" s="16" t="str">
        <f t="shared" si="61"/>
        <v>-</v>
      </c>
      <c r="AH34" s="35">
        <f t="shared" si="15"/>
        <v>0</v>
      </c>
      <c r="AJ34" s="10" t="str">
        <f t="shared" si="19"/>
        <v>-</v>
      </c>
      <c r="AK34" s="10" t="str">
        <f t="shared" si="20"/>
        <v>-</v>
      </c>
      <c r="AL34" s="10" t="str">
        <f t="shared" si="21"/>
        <v>-</v>
      </c>
      <c r="AM34" s="10" t="str">
        <f t="shared" si="22"/>
        <v>-</v>
      </c>
      <c r="AN34" s="10" t="str">
        <f t="shared" si="23"/>
        <v>-</v>
      </c>
      <c r="AO34" s="10" t="str">
        <f t="shared" si="24"/>
        <v>-</v>
      </c>
      <c r="AP34" s="10" t="str">
        <f t="shared" si="25"/>
        <v>-</v>
      </c>
      <c r="AQ34" s="10" t="str">
        <f t="shared" si="26"/>
        <v>-</v>
      </c>
      <c r="AR34" s="10" t="str">
        <f t="shared" si="27"/>
        <v>-</v>
      </c>
      <c r="AS34" s="10" t="str">
        <f t="shared" si="28"/>
        <v>-</v>
      </c>
      <c r="AT34" s="10" t="str">
        <f t="shared" si="29"/>
        <v>-</v>
      </c>
      <c r="AU34" s="10" t="str">
        <f t="shared" si="30"/>
        <v>-</v>
      </c>
      <c r="AV34" s="10" t="str">
        <f t="shared" si="31"/>
        <v>-</v>
      </c>
      <c r="AW34" s="10" t="str">
        <f t="shared" si="32"/>
        <v>-</v>
      </c>
      <c r="AX34" s="10" t="str">
        <f t="shared" si="33"/>
        <v>-</v>
      </c>
      <c r="AY34" s="10" t="str">
        <f t="shared" si="34"/>
        <v>-</v>
      </c>
      <c r="AZ34" s="10" t="str">
        <f t="shared" si="35"/>
        <v>-</v>
      </c>
      <c r="BA34" s="10" t="str">
        <f t="shared" si="36"/>
        <v>-</v>
      </c>
      <c r="BB34" s="10" t="str">
        <f t="shared" si="37"/>
        <v>-</v>
      </c>
      <c r="BC34" s="10" t="str">
        <f t="shared" si="38"/>
        <v>-</v>
      </c>
      <c r="BD34" s="10" t="str">
        <f t="shared" si="39"/>
        <v>-</v>
      </c>
      <c r="BE34" s="10" t="str">
        <f t="shared" si="40"/>
        <v>-</v>
      </c>
      <c r="BF34" s="10" t="str">
        <f t="shared" si="41"/>
        <v>-</v>
      </c>
      <c r="BG34" s="10" t="str">
        <f t="shared" si="42"/>
        <v>-</v>
      </c>
      <c r="BH34" s="10" t="str">
        <f t="shared" si="43"/>
        <v>-</v>
      </c>
      <c r="BI34" s="8"/>
      <c r="BJ34" s="36">
        <f>E34</f>
        <v>0</v>
      </c>
      <c r="BK34" s="36">
        <f t="shared" si="17"/>
        <v>0</v>
      </c>
      <c r="BL34" s="36">
        <f t="shared" si="17"/>
        <v>0</v>
      </c>
      <c r="BM34" s="36">
        <f t="shared" si="17"/>
        <v>0</v>
      </c>
      <c r="BN34" s="36"/>
      <c r="BO34" s="36">
        <f t="shared" si="45"/>
        <v>0.29166666666666669</v>
      </c>
      <c r="BP34" s="36">
        <f t="shared" si="80"/>
        <v>0.3125</v>
      </c>
      <c r="BQ34" s="36">
        <f t="shared" si="81"/>
        <v>0.33333333333333298</v>
      </c>
      <c r="BR34" s="36">
        <f t="shared" si="82"/>
        <v>0.35416666666666702</v>
      </c>
      <c r="BS34" s="36">
        <f t="shared" si="83"/>
        <v>0.375</v>
      </c>
      <c r="BT34" s="36">
        <f t="shared" si="84"/>
        <v>0.39583333333333398</v>
      </c>
      <c r="BU34" s="36">
        <f t="shared" si="85"/>
        <v>0.41666666666666702</v>
      </c>
      <c r="BV34" s="36">
        <f t="shared" si="86"/>
        <v>0.4375</v>
      </c>
      <c r="BW34" s="36">
        <f t="shared" si="63"/>
        <v>0.45833333333333398</v>
      </c>
      <c r="BX34" s="36">
        <f t="shared" si="64"/>
        <v>0.47916666666666702</v>
      </c>
      <c r="BY34" s="36">
        <f t="shared" si="65"/>
        <v>0.5</v>
      </c>
      <c r="BZ34" s="36">
        <f t="shared" si="66"/>
        <v>0.52083333333333304</v>
      </c>
      <c r="CA34" s="36">
        <f t="shared" si="67"/>
        <v>0.54166666666666696</v>
      </c>
      <c r="CB34" s="36">
        <f t="shared" si="68"/>
        <v>0.5625</v>
      </c>
      <c r="CC34" s="36">
        <f t="shared" si="69"/>
        <v>0.58333333333333304</v>
      </c>
      <c r="CD34" s="36">
        <f t="shared" si="70"/>
        <v>0.60416666666666696</v>
      </c>
      <c r="CE34" s="36">
        <f t="shared" si="71"/>
        <v>0.625</v>
      </c>
      <c r="CF34" s="36">
        <f t="shared" si="72"/>
        <v>0.64583333333333304</v>
      </c>
      <c r="CG34" s="36">
        <f t="shared" si="73"/>
        <v>0.66666666666666696</v>
      </c>
      <c r="CH34" s="36">
        <f t="shared" si="74"/>
        <v>0.6875</v>
      </c>
      <c r="CI34" s="36">
        <f t="shared" si="75"/>
        <v>0.70833333333333304</v>
      </c>
      <c r="CJ34" s="36">
        <f t="shared" si="76"/>
        <v>0.72916666666666696</v>
      </c>
      <c r="CK34" s="36">
        <f t="shared" si="77"/>
        <v>0.75</v>
      </c>
      <c r="CL34" s="36">
        <f t="shared" si="78"/>
        <v>0.77083333333333304</v>
      </c>
      <c r="CM34" s="36">
        <f t="shared" si="79"/>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14" t="s">
        <v>156</v>
      </c>
      <c r="D35" s="420"/>
      <c r="E35" s="420"/>
      <c r="F35" s="415"/>
      <c r="G35" s="414">
        <f>COUNTA(D16:D34)</f>
        <v>11</v>
      </c>
      <c r="H35" s="415"/>
      <c r="I35" s="41">
        <f t="shared" si="3"/>
        <v>0</v>
      </c>
      <c r="J35" s="42">
        <f t="shared" ref="J35:R35" si="91">AK35</f>
        <v>1</v>
      </c>
      <c r="K35" s="41">
        <f t="shared" si="91"/>
        <v>5</v>
      </c>
      <c r="L35" s="42">
        <f t="shared" si="91"/>
        <v>6</v>
      </c>
      <c r="M35" s="41">
        <f t="shared" si="91"/>
        <v>7</v>
      </c>
      <c r="N35" s="42">
        <f t="shared" si="91"/>
        <v>9</v>
      </c>
      <c r="O35" s="41">
        <f t="shared" si="91"/>
        <v>10</v>
      </c>
      <c r="P35" s="42">
        <f t="shared" si="91"/>
        <v>10</v>
      </c>
      <c r="Q35" s="41">
        <f t="shared" si="91"/>
        <v>10</v>
      </c>
      <c r="R35" s="42">
        <f t="shared" si="91"/>
        <v>10</v>
      </c>
      <c r="S35" s="41">
        <f t="shared" si="8"/>
        <v>10</v>
      </c>
      <c r="T35" s="42">
        <f t="shared" ref="T35:AG35" si="92">AU35</f>
        <v>11</v>
      </c>
      <c r="U35" s="41">
        <f t="shared" si="92"/>
        <v>11</v>
      </c>
      <c r="V35" s="42">
        <f t="shared" si="92"/>
        <v>11</v>
      </c>
      <c r="W35" s="41">
        <f t="shared" si="92"/>
        <v>11</v>
      </c>
      <c r="X35" s="42">
        <f t="shared" si="92"/>
        <v>10</v>
      </c>
      <c r="Y35" s="41">
        <f t="shared" si="92"/>
        <v>10</v>
      </c>
      <c r="Z35" s="42">
        <f t="shared" si="92"/>
        <v>10</v>
      </c>
      <c r="AA35" s="41">
        <f t="shared" si="92"/>
        <v>10</v>
      </c>
      <c r="AB35" s="42">
        <f t="shared" si="92"/>
        <v>9</v>
      </c>
      <c r="AC35" s="41">
        <f t="shared" si="92"/>
        <v>3</v>
      </c>
      <c r="AD35" s="42">
        <f t="shared" si="92"/>
        <v>2</v>
      </c>
      <c r="AE35" s="41">
        <f t="shared" si="92"/>
        <v>1</v>
      </c>
      <c r="AF35" s="42">
        <f t="shared" si="92"/>
        <v>1</v>
      </c>
      <c r="AG35" s="43">
        <f t="shared" si="92"/>
        <v>0</v>
      </c>
      <c r="AH35" s="44"/>
      <c r="AJ35" s="45">
        <f>COUNTIF(AJ16:AJ34,"○")</f>
        <v>0</v>
      </c>
      <c r="AK35" s="45">
        <f t="shared" ref="AK35:BH35" si="93">COUNTIF(AK16:AK34,"○")</f>
        <v>1</v>
      </c>
      <c r="AL35" s="45">
        <f t="shared" si="93"/>
        <v>5</v>
      </c>
      <c r="AM35" s="45">
        <f t="shared" si="93"/>
        <v>6</v>
      </c>
      <c r="AN35" s="45">
        <f t="shared" si="93"/>
        <v>7</v>
      </c>
      <c r="AO35" s="45">
        <f t="shared" si="93"/>
        <v>9</v>
      </c>
      <c r="AP35" s="45">
        <f t="shared" si="93"/>
        <v>10</v>
      </c>
      <c r="AQ35" s="45">
        <f t="shared" si="93"/>
        <v>10</v>
      </c>
      <c r="AR35" s="45">
        <f t="shared" si="93"/>
        <v>10</v>
      </c>
      <c r="AS35" s="45">
        <f t="shared" si="93"/>
        <v>10</v>
      </c>
      <c r="AT35" s="45">
        <f t="shared" si="93"/>
        <v>10</v>
      </c>
      <c r="AU35" s="45">
        <f t="shared" si="93"/>
        <v>11</v>
      </c>
      <c r="AV35" s="45">
        <f t="shared" si="93"/>
        <v>11</v>
      </c>
      <c r="AW35" s="45">
        <f t="shared" si="93"/>
        <v>11</v>
      </c>
      <c r="AX35" s="45">
        <f t="shared" si="93"/>
        <v>11</v>
      </c>
      <c r="AY35" s="45">
        <f t="shared" si="93"/>
        <v>10</v>
      </c>
      <c r="AZ35" s="45">
        <f t="shared" si="93"/>
        <v>10</v>
      </c>
      <c r="BA35" s="45">
        <f t="shared" si="93"/>
        <v>10</v>
      </c>
      <c r="BB35" s="45">
        <f t="shared" si="93"/>
        <v>10</v>
      </c>
      <c r="BC35" s="45">
        <f t="shared" si="93"/>
        <v>9</v>
      </c>
      <c r="BD35" s="45">
        <f t="shared" si="93"/>
        <v>3</v>
      </c>
      <c r="BE35" s="45">
        <f t="shared" si="93"/>
        <v>2</v>
      </c>
      <c r="BF35" s="45">
        <f t="shared" si="93"/>
        <v>1</v>
      </c>
      <c r="BG35" s="45">
        <f t="shared" si="93"/>
        <v>1</v>
      </c>
      <c r="BH35" s="45">
        <f t="shared" si="93"/>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157</v>
      </c>
      <c r="D36" s="10" t="s">
        <v>148</v>
      </c>
      <c r="E36" s="29" t="s">
        <v>149</v>
      </c>
      <c r="F36" s="30" t="s">
        <v>150</v>
      </c>
      <c r="G36" s="416" t="s">
        <v>151</v>
      </c>
      <c r="H36" s="417"/>
      <c r="I36" s="405">
        <v>0.29166666666666669</v>
      </c>
      <c r="J36" s="418"/>
      <c r="K36" s="405">
        <v>0.33333333333333298</v>
      </c>
      <c r="L36" s="418"/>
      <c r="M36" s="405">
        <v>0.375</v>
      </c>
      <c r="N36" s="418"/>
      <c r="O36" s="405">
        <v>0.41666666666666702</v>
      </c>
      <c r="P36" s="418"/>
      <c r="Q36" s="405">
        <v>0.45833333333333298</v>
      </c>
      <c r="R36" s="418"/>
      <c r="S36" s="405">
        <v>0.5</v>
      </c>
      <c r="T36" s="418"/>
      <c r="U36" s="405">
        <v>0.54166666666666696</v>
      </c>
      <c r="V36" s="418"/>
      <c r="W36" s="405">
        <v>0.58333333333333304</v>
      </c>
      <c r="X36" s="418"/>
      <c r="Y36" s="405">
        <v>0.625</v>
      </c>
      <c r="Z36" s="418"/>
      <c r="AA36" s="405">
        <v>0.66666666666666696</v>
      </c>
      <c r="AB36" s="418"/>
      <c r="AC36" s="405">
        <v>0.70833333333333304</v>
      </c>
      <c r="AD36" s="418"/>
      <c r="AE36" s="4">
        <v>0.75</v>
      </c>
      <c r="AF36" s="2"/>
      <c r="AG36" s="7">
        <v>0.79166666666666663</v>
      </c>
      <c r="AH36" s="67" t="s">
        <v>152</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t="s">
        <v>181</v>
      </c>
      <c r="D37" s="32" t="s">
        <v>182</v>
      </c>
      <c r="E37" s="39">
        <v>0.375</v>
      </c>
      <c r="F37" s="33">
        <v>0.75</v>
      </c>
      <c r="G37" s="12"/>
      <c r="H37" s="33"/>
      <c r="I37" s="34" t="str">
        <f t="shared" ref="I37:R38" si="94">AJ37</f>
        <v>-</v>
      </c>
      <c r="J37" s="14" t="str">
        <f t="shared" si="94"/>
        <v>-</v>
      </c>
      <c r="K37" s="34" t="str">
        <f t="shared" si="94"/>
        <v>-</v>
      </c>
      <c r="L37" s="14" t="str">
        <f t="shared" si="94"/>
        <v>-</v>
      </c>
      <c r="M37" s="34" t="str">
        <f t="shared" si="94"/>
        <v>○</v>
      </c>
      <c r="N37" s="14" t="str">
        <f t="shared" si="94"/>
        <v>○</v>
      </c>
      <c r="O37" s="34" t="str">
        <f t="shared" si="94"/>
        <v>○</v>
      </c>
      <c r="P37" s="14" t="str">
        <f t="shared" si="94"/>
        <v>○</v>
      </c>
      <c r="Q37" s="34" t="str">
        <f t="shared" si="94"/>
        <v>○</v>
      </c>
      <c r="R37" s="14" t="str">
        <f t="shared" si="94"/>
        <v>○</v>
      </c>
      <c r="S37" s="34" t="str">
        <f t="shared" ref="S37:AB38" si="95">AT37</f>
        <v>○</v>
      </c>
      <c r="T37" s="14" t="str">
        <f t="shared" si="95"/>
        <v>○</v>
      </c>
      <c r="U37" s="34" t="str">
        <f t="shared" si="95"/>
        <v>○</v>
      </c>
      <c r="V37" s="14" t="str">
        <f t="shared" si="95"/>
        <v>○</v>
      </c>
      <c r="W37" s="34" t="str">
        <f t="shared" si="95"/>
        <v>○</v>
      </c>
      <c r="X37" s="14" t="str">
        <f t="shared" si="95"/>
        <v>○</v>
      </c>
      <c r="Y37" s="34" t="str">
        <f t="shared" si="95"/>
        <v>○</v>
      </c>
      <c r="Z37" s="14" t="str">
        <f t="shared" si="95"/>
        <v>○</v>
      </c>
      <c r="AA37" s="34" t="str">
        <f t="shared" si="95"/>
        <v>○</v>
      </c>
      <c r="AB37" s="14" t="str">
        <f t="shared" si="95"/>
        <v>○</v>
      </c>
      <c r="AC37" s="34" t="str">
        <f t="shared" ref="AC37:AG38" si="96">BD37</f>
        <v>○</v>
      </c>
      <c r="AD37" s="14" t="str">
        <f t="shared" si="96"/>
        <v>○</v>
      </c>
      <c r="AE37" s="34" t="str">
        <f t="shared" si="96"/>
        <v>-</v>
      </c>
      <c r="AF37" s="14" t="str">
        <f t="shared" si="96"/>
        <v>-</v>
      </c>
      <c r="AG37" s="16" t="str">
        <f t="shared" si="96"/>
        <v>-</v>
      </c>
      <c r="AH37" s="35">
        <f>BK37-BJ37-(BM37-BL37)</f>
        <v>0.375</v>
      </c>
      <c r="AJ37" s="10" t="str">
        <f t="shared" ref="AJ37:BH37" si="97">IF(AND(AND($BJ37&lt;=BO37,BO37&lt;$BK37),OR(BO37&lt;$BL37,$BM37&lt;=BO37)),"○","-")</f>
        <v>-</v>
      </c>
      <c r="AK37" s="10" t="str">
        <f t="shared" si="97"/>
        <v>-</v>
      </c>
      <c r="AL37" s="10" t="str">
        <f t="shared" si="97"/>
        <v>-</v>
      </c>
      <c r="AM37" s="10" t="str">
        <f t="shared" si="97"/>
        <v>-</v>
      </c>
      <c r="AN37" s="10" t="str">
        <f t="shared" si="97"/>
        <v>○</v>
      </c>
      <c r="AO37" s="10" t="str">
        <f t="shared" si="97"/>
        <v>○</v>
      </c>
      <c r="AP37" s="10" t="str">
        <f t="shared" si="97"/>
        <v>○</v>
      </c>
      <c r="AQ37" s="10" t="str">
        <f t="shared" si="97"/>
        <v>○</v>
      </c>
      <c r="AR37" s="10" t="str">
        <f t="shared" si="97"/>
        <v>○</v>
      </c>
      <c r="AS37" s="10" t="str">
        <f t="shared" si="97"/>
        <v>○</v>
      </c>
      <c r="AT37" s="10" t="str">
        <f t="shared" si="97"/>
        <v>○</v>
      </c>
      <c r="AU37" s="10" t="str">
        <f t="shared" si="97"/>
        <v>○</v>
      </c>
      <c r="AV37" s="10" t="str">
        <f t="shared" si="97"/>
        <v>○</v>
      </c>
      <c r="AW37" s="10" t="str">
        <f t="shared" si="97"/>
        <v>○</v>
      </c>
      <c r="AX37" s="10" t="str">
        <f t="shared" si="97"/>
        <v>○</v>
      </c>
      <c r="AY37" s="10" t="str">
        <f t="shared" si="97"/>
        <v>○</v>
      </c>
      <c r="AZ37" s="10" t="str">
        <f t="shared" si="97"/>
        <v>○</v>
      </c>
      <c r="BA37" s="10" t="str">
        <f t="shared" si="97"/>
        <v>○</v>
      </c>
      <c r="BB37" s="10" t="str">
        <f t="shared" si="97"/>
        <v>○</v>
      </c>
      <c r="BC37" s="10" t="str">
        <f t="shared" si="97"/>
        <v>○</v>
      </c>
      <c r="BD37" s="10" t="str">
        <f t="shared" si="97"/>
        <v>○</v>
      </c>
      <c r="BE37" s="10" t="str">
        <f t="shared" si="97"/>
        <v>○</v>
      </c>
      <c r="BF37" s="10" t="str">
        <f t="shared" si="97"/>
        <v>-</v>
      </c>
      <c r="BG37" s="10" t="str">
        <f t="shared" si="97"/>
        <v>-</v>
      </c>
      <c r="BH37" s="10" t="str">
        <f t="shared" si="97"/>
        <v>-</v>
      </c>
      <c r="BI37" s="8"/>
      <c r="BJ37" s="36">
        <f>E37</f>
        <v>0.375</v>
      </c>
      <c r="BK37" s="36">
        <f>F37</f>
        <v>0.75</v>
      </c>
      <c r="BL37" s="36">
        <f>G37</f>
        <v>0</v>
      </c>
      <c r="BM37" s="36">
        <f>H37</f>
        <v>0</v>
      </c>
      <c r="BN37" s="36"/>
      <c r="BO37" s="36">
        <f t="shared" ref="BO37:CM37" si="98">CO37</f>
        <v>0.29166666666666669</v>
      </c>
      <c r="BP37" s="36">
        <f t="shared" si="98"/>
        <v>0.3125</v>
      </c>
      <c r="BQ37" s="36">
        <f t="shared" si="98"/>
        <v>0.33333333333333298</v>
      </c>
      <c r="BR37" s="36">
        <f t="shared" si="98"/>
        <v>0.35416666666666702</v>
      </c>
      <c r="BS37" s="36">
        <f t="shared" si="98"/>
        <v>0.375</v>
      </c>
      <c r="BT37" s="36">
        <f t="shared" si="98"/>
        <v>0.39583333333333398</v>
      </c>
      <c r="BU37" s="36">
        <f t="shared" si="98"/>
        <v>0.41666666666666702</v>
      </c>
      <c r="BV37" s="36">
        <f t="shared" si="98"/>
        <v>0.4375</v>
      </c>
      <c r="BW37" s="36">
        <f t="shared" si="98"/>
        <v>0.45833333333333398</v>
      </c>
      <c r="BX37" s="36">
        <f t="shared" si="98"/>
        <v>0.47916666666666702</v>
      </c>
      <c r="BY37" s="36">
        <f t="shared" si="98"/>
        <v>0.5</v>
      </c>
      <c r="BZ37" s="36">
        <f t="shared" si="98"/>
        <v>0.52083333333333304</v>
      </c>
      <c r="CA37" s="36">
        <f t="shared" si="98"/>
        <v>0.54166666666666696</v>
      </c>
      <c r="CB37" s="36">
        <f t="shared" si="98"/>
        <v>0.5625</v>
      </c>
      <c r="CC37" s="36">
        <f t="shared" si="98"/>
        <v>0.58333333333333304</v>
      </c>
      <c r="CD37" s="36">
        <f t="shared" si="98"/>
        <v>0.60416666666666696</v>
      </c>
      <c r="CE37" s="36">
        <f t="shared" si="98"/>
        <v>0.625</v>
      </c>
      <c r="CF37" s="36">
        <f t="shared" si="98"/>
        <v>0.64583333333333304</v>
      </c>
      <c r="CG37" s="36">
        <f t="shared" si="98"/>
        <v>0.66666666666666696</v>
      </c>
      <c r="CH37" s="36">
        <f t="shared" si="98"/>
        <v>0.6875</v>
      </c>
      <c r="CI37" s="36">
        <f t="shared" si="98"/>
        <v>0.70833333333333304</v>
      </c>
      <c r="CJ37" s="36">
        <f t="shared" si="98"/>
        <v>0.72916666666666696</v>
      </c>
      <c r="CK37" s="36">
        <f t="shared" si="98"/>
        <v>0.75</v>
      </c>
      <c r="CL37" s="36">
        <f t="shared" si="98"/>
        <v>0.77083333333333304</v>
      </c>
      <c r="CM37" s="36">
        <f t="shared" si="98"/>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14" t="s">
        <v>156</v>
      </c>
      <c r="D38" s="420"/>
      <c r="E38" s="420"/>
      <c r="F38" s="415"/>
      <c r="G38" s="414">
        <f>COUNTA(D37:D37)</f>
        <v>1</v>
      </c>
      <c r="H38" s="415"/>
      <c r="I38" s="41">
        <f t="shared" si="94"/>
        <v>0</v>
      </c>
      <c r="J38" s="42">
        <f t="shared" si="94"/>
        <v>0</v>
      </c>
      <c r="K38" s="41">
        <f t="shared" si="94"/>
        <v>0</v>
      </c>
      <c r="L38" s="42">
        <f t="shared" si="94"/>
        <v>0</v>
      </c>
      <c r="M38" s="41">
        <f t="shared" si="94"/>
        <v>1</v>
      </c>
      <c r="N38" s="42">
        <f t="shared" si="94"/>
        <v>1</v>
      </c>
      <c r="O38" s="41">
        <f t="shared" si="94"/>
        <v>1</v>
      </c>
      <c r="P38" s="42">
        <f t="shared" si="94"/>
        <v>1</v>
      </c>
      <c r="Q38" s="41">
        <f t="shared" si="94"/>
        <v>1</v>
      </c>
      <c r="R38" s="42">
        <f t="shared" si="94"/>
        <v>1</v>
      </c>
      <c r="S38" s="41">
        <f t="shared" si="95"/>
        <v>1</v>
      </c>
      <c r="T38" s="42">
        <f t="shared" si="95"/>
        <v>1</v>
      </c>
      <c r="U38" s="41">
        <f t="shared" si="95"/>
        <v>1</v>
      </c>
      <c r="V38" s="42">
        <f t="shared" si="95"/>
        <v>1</v>
      </c>
      <c r="W38" s="41">
        <f t="shared" si="95"/>
        <v>1</v>
      </c>
      <c r="X38" s="42">
        <f t="shared" si="95"/>
        <v>1</v>
      </c>
      <c r="Y38" s="41">
        <f t="shared" si="95"/>
        <v>1</v>
      </c>
      <c r="Z38" s="42">
        <f t="shared" si="95"/>
        <v>1</v>
      </c>
      <c r="AA38" s="41">
        <f t="shared" si="95"/>
        <v>1</v>
      </c>
      <c r="AB38" s="42">
        <f t="shared" si="95"/>
        <v>1</v>
      </c>
      <c r="AC38" s="41">
        <f t="shared" si="96"/>
        <v>1</v>
      </c>
      <c r="AD38" s="42">
        <f t="shared" si="96"/>
        <v>1</v>
      </c>
      <c r="AE38" s="41">
        <f t="shared" si="96"/>
        <v>0</v>
      </c>
      <c r="AF38" s="42">
        <f t="shared" si="96"/>
        <v>0</v>
      </c>
      <c r="AG38" s="43">
        <f t="shared" si="96"/>
        <v>0</v>
      </c>
      <c r="AH38" s="44"/>
      <c r="AJ38" s="45">
        <f t="shared" ref="AJ38:BH38" si="99">COUNTIF(AJ37:AJ37,"○")</f>
        <v>0</v>
      </c>
      <c r="AK38" s="45">
        <f t="shared" si="99"/>
        <v>0</v>
      </c>
      <c r="AL38" s="45">
        <f t="shared" si="99"/>
        <v>0</v>
      </c>
      <c r="AM38" s="45">
        <f t="shared" si="99"/>
        <v>0</v>
      </c>
      <c r="AN38" s="45">
        <f t="shared" si="99"/>
        <v>1</v>
      </c>
      <c r="AO38" s="45">
        <f t="shared" si="99"/>
        <v>1</v>
      </c>
      <c r="AP38" s="45">
        <f t="shared" si="99"/>
        <v>1</v>
      </c>
      <c r="AQ38" s="45">
        <f t="shared" si="99"/>
        <v>1</v>
      </c>
      <c r="AR38" s="45">
        <f t="shared" si="99"/>
        <v>1</v>
      </c>
      <c r="AS38" s="45">
        <f t="shared" si="99"/>
        <v>1</v>
      </c>
      <c r="AT38" s="45">
        <f t="shared" si="99"/>
        <v>1</v>
      </c>
      <c r="AU38" s="45">
        <f t="shared" si="99"/>
        <v>1</v>
      </c>
      <c r="AV38" s="45">
        <f t="shared" si="99"/>
        <v>1</v>
      </c>
      <c r="AW38" s="45">
        <f t="shared" si="99"/>
        <v>1</v>
      </c>
      <c r="AX38" s="45">
        <f t="shared" si="99"/>
        <v>1</v>
      </c>
      <c r="AY38" s="45">
        <f t="shared" si="99"/>
        <v>1</v>
      </c>
      <c r="AZ38" s="45">
        <f t="shared" si="99"/>
        <v>1</v>
      </c>
      <c r="BA38" s="45">
        <f t="shared" si="99"/>
        <v>1</v>
      </c>
      <c r="BB38" s="45">
        <f t="shared" si="99"/>
        <v>1</v>
      </c>
      <c r="BC38" s="45">
        <f t="shared" si="99"/>
        <v>1</v>
      </c>
      <c r="BD38" s="45">
        <f t="shared" si="99"/>
        <v>1</v>
      </c>
      <c r="BE38" s="45">
        <f t="shared" si="99"/>
        <v>1</v>
      </c>
      <c r="BF38" s="45">
        <f t="shared" si="99"/>
        <v>0</v>
      </c>
      <c r="BG38" s="45">
        <f t="shared" si="99"/>
        <v>0</v>
      </c>
      <c r="BH38" s="45">
        <f t="shared" si="99"/>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158</v>
      </c>
      <c r="C39" s="28" t="s">
        <v>159</v>
      </c>
      <c r="D39" s="10" t="s">
        <v>148</v>
      </c>
      <c r="E39" s="29" t="s">
        <v>149</v>
      </c>
      <c r="F39" s="30" t="s">
        <v>150</v>
      </c>
      <c r="G39" s="416" t="s">
        <v>151</v>
      </c>
      <c r="H39" s="417"/>
      <c r="I39" s="405">
        <v>0.29166666666666669</v>
      </c>
      <c r="J39" s="418"/>
      <c r="K39" s="405">
        <v>0.33333333333333298</v>
      </c>
      <c r="L39" s="418"/>
      <c r="M39" s="405">
        <v>0.375</v>
      </c>
      <c r="N39" s="418"/>
      <c r="O39" s="405">
        <v>0.41666666666666702</v>
      </c>
      <c r="P39" s="418"/>
      <c r="Q39" s="405">
        <v>0.45833333333333298</v>
      </c>
      <c r="R39" s="418"/>
      <c r="S39" s="405">
        <v>0.5</v>
      </c>
      <c r="T39" s="418"/>
      <c r="U39" s="405">
        <v>0.54166666666666696</v>
      </c>
      <c r="V39" s="418"/>
      <c r="W39" s="405">
        <v>0.58333333333333304</v>
      </c>
      <c r="X39" s="418"/>
      <c r="Y39" s="405">
        <v>0.625</v>
      </c>
      <c r="Z39" s="418"/>
      <c r="AA39" s="405">
        <v>0.66666666666666696</v>
      </c>
      <c r="AB39" s="418"/>
      <c r="AC39" s="405">
        <v>0.70833333333333304</v>
      </c>
      <c r="AD39" s="418"/>
      <c r="AE39" s="4">
        <v>0.75</v>
      </c>
      <c r="AF39" s="2"/>
      <c r="AG39" s="7">
        <v>0.79166666666666663</v>
      </c>
      <c r="AH39" s="67" t="s">
        <v>152</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183</v>
      </c>
      <c r="C40" s="32" t="s">
        <v>184</v>
      </c>
      <c r="D40" s="32" t="s">
        <v>185</v>
      </c>
      <c r="E40" s="12">
        <v>0.3125</v>
      </c>
      <c r="F40" s="33">
        <v>0.39583333333333331</v>
      </c>
      <c r="G40" s="12"/>
      <c r="H40" s="33"/>
      <c r="I40" s="34" t="str">
        <f t="shared" ref="I40:R45" si="100">AJ40</f>
        <v>-</v>
      </c>
      <c r="J40" s="14" t="str">
        <f t="shared" si="100"/>
        <v>○</v>
      </c>
      <c r="K40" s="34" t="str">
        <f t="shared" si="100"/>
        <v>○</v>
      </c>
      <c r="L40" s="14" t="str">
        <f t="shared" si="100"/>
        <v>○</v>
      </c>
      <c r="M40" s="34" t="str">
        <f t="shared" si="100"/>
        <v>○</v>
      </c>
      <c r="N40" s="14" t="str">
        <f t="shared" si="100"/>
        <v>-</v>
      </c>
      <c r="O40" s="34" t="str">
        <f t="shared" si="100"/>
        <v>-</v>
      </c>
      <c r="P40" s="14" t="str">
        <f t="shared" si="100"/>
        <v>-</v>
      </c>
      <c r="Q40" s="34" t="str">
        <f t="shared" si="100"/>
        <v>-</v>
      </c>
      <c r="R40" s="14" t="str">
        <f t="shared" si="100"/>
        <v>-</v>
      </c>
      <c r="S40" s="34" t="str">
        <f t="shared" ref="S40:AB45" si="101">AT40</f>
        <v>-</v>
      </c>
      <c r="T40" s="14" t="str">
        <f t="shared" si="101"/>
        <v>-</v>
      </c>
      <c r="U40" s="34" t="str">
        <f t="shared" si="101"/>
        <v>-</v>
      </c>
      <c r="V40" s="14" t="str">
        <f t="shared" si="101"/>
        <v>-</v>
      </c>
      <c r="W40" s="34" t="str">
        <f t="shared" si="101"/>
        <v>-</v>
      </c>
      <c r="X40" s="14" t="str">
        <f t="shared" si="101"/>
        <v>-</v>
      </c>
      <c r="Y40" s="34" t="str">
        <f t="shared" si="101"/>
        <v>-</v>
      </c>
      <c r="Z40" s="14" t="str">
        <f t="shared" si="101"/>
        <v>-</v>
      </c>
      <c r="AA40" s="34" t="str">
        <f t="shared" si="101"/>
        <v>-</v>
      </c>
      <c r="AB40" s="14" t="str">
        <f t="shared" si="101"/>
        <v>-</v>
      </c>
      <c r="AC40" s="34" t="str">
        <f t="shared" ref="AC40:AG45" si="102">BD40</f>
        <v>-</v>
      </c>
      <c r="AD40" s="14" t="str">
        <f t="shared" si="102"/>
        <v>-</v>
      </c>
      <c r="AE40" s="34" t="str">
        <f t="shared" si="102"/>
        <v>-</v>
      </c>
      <c r="AF40" s="14" t="str">
        <f t="shared" si="102"/>
        <v>-</v>
      </c>
      <c r="AG40" s="16" t="str">
        <f t="shared" si="102"/>
        <v>-</v>
      </c>
      <c r="AH40" s="35">
        <f>BK40-BJ40-(BM40-BL40)</f>
        <v>8.3333333333333315E-2</v>
      </c>
      <c r="AJ40" s="10" t="str">
        <f t="shared" ref="AJ40:AS44" si="103">IF(AND(AND($BJ40&lt;=BO40,BO40&lt;$BK40),OR(BO40&lt;$BL40,$BM40&lt;=BO40)),"○","-")</f>
        <v>-</v>
      </c>
      <c r="AK40" s="10" t="str">
        <f t="shared" si="103"/>
        <v>○</v>
      </c>
      <c r="AL40" s="10" t="str">
        <f t="shared" si="103"/>
        <v>○</v>
      </c>
      <c r="AM40" s="10" t="str">
        <f t="shared" si="103"/>
        <v>○</v>
      </c>
      <c r="AN40" s="10" t="str">
        <f t="shared" si="103"/>
        <v>○</v>
      </c>
      <c r="AO40" s="10" t="str">
        <f t="shared" si="103"/>
        <v>-</v>
      </c>
      <c r="AP40" s="10" t="str">
        <f t="shared" si="103"/>
        <v>-</v>
      </c>
      <c r="AQ40" s="10" t="str">
        <f t="shared" si="103"/>
        <v>-</v>
      </c>
      <c r="AR40" s="10" t="str">
        <f t="shared" si="103"/>
        <v>-</v>
      </c>
      <c r="AS40" s="10" t="str">
        <f t="shared" si="103"/>
        <v>-</v>
      </c>
      <c r="AT40" s="10" t="str">
        <f t="shared" ref="AT40:BC44" si="104">IF(AND(AND($BJ40&lt;=BY40,BY40&lt;$BK40),OR(BY40&lt;$BL40,$BM40&lt;=BY40)),"○","-")</f>
        <v>-</v>
      </c>
      <c r="AU40" s="10" t="str">
        <f t="shared" si="104"/>
        <v>-</v>
      </c>
      <c r="AV40" s="10" t="str">
        <f t="shared" si="104"/>
        <v>-</v>
      </c>
      <c r="AW40" s="10" t="str">
        <f t="shared" si="104"/>
        <v>-</v>
      </c>
      <c r="AX40" s="10" t="str">
        <f t="shared" si="104"/>
        <v>-</v>
      </c>
      <c r="AY40" s="10" t="str">
        <f t="shared" si="104"/>
        <v>-</v>
      </c>
      <c r="AZ40" s="10" t="str">
        <f t="shared" si="104"/>
        <v>-</v>
      </c>
      <c r="BA40" s="10" t="str">
        <f t="shared" si="104"/>
        <v>-</v>
      </c>
      <c r="BB40" s="10" t="str">
        <f t="shared" si="104"/>
        <v>-</v>
      </c>
      <c r="BC40" s="10" t="str">
        <f t="shared" si="104"/>
        <v>-</v>
      </c>
      <c r="BD40" s="10" t="str">
        <f t="shared" ref="BD40:BH44" si="105">IF(AND(AND($BJ40&lt;=CI40,CI40&lt;$BK40),OR(CI40&lt;$BL40,$BM40&lt;=CI40)),"○","-")</f>
        <v>-</v>
      </c>
      <c r="BE40" s="10" t="str">
        <f t="shared" si="105"/>
        <v>-</v>
      </c>
      <c r="BF40" s="10" t="str">
        <f t="shared" si="105"/>
        <v>-</v>
      </c>
      <c r="BG40" s="10" t="str">
        <f t="shared" si="105"/>
        <v>-</v>
      </c>
      <c r="BH40" s="10" t="str">
        <f t="shared" si="105"/>
        <v>-</v>
      </c>
      <c r="BI40" s="8"/>
      <c r="BJ40" s="36">
        <f t="shared" ref="BJ40:BM44" si="106">E40</f>
        <v>0.3125</v>
      </c>
      <c r="BK40" s="36">
        <f t="shared" si="106"/>
        <v>0.39583333333333331</v>
      </c>
      <c r="BL40" s="36">
        <f t="shared" si="106"/>
        <v>0</v>
      </c>
      <c r="BM40" s="36">
        <f t="shared" si="106"/>
        <v>0</v>
      </c>
      <c r="BN40" s="36"/>
      <c r="BO40" s="36">
        <f t="shared" ref="BO40:BX44" si="107">CO40</f>
        <v>0.29166666666666669</v>
      </c>
      <c r="BP40" s="36">
        <f t="shared" si="107"/>
        <v>0.3125</v>
      </c>
      <c r="BQ40" s="36">
        <f t="shared" si="107"/>
        <v>0.33333333333333298</v>
      </c>
      <c r="BR40" s="36">
        <f t="shared" si="107"/>
        <v>0.35416666666666702</v>
      </c>
      <c r="BS40" s="36">
        <f t="shared" si="107"/>
        <v>0.375</v>
      </c>
      <c r="BT40" s="36">
        <f t="shared" si="107"/>
        <v>0.39583333333333398</v>
      </c>
      <c r="BU40" s="36">
        <f t="shared" si="107"/>
        <v>0.41666666666666702</v>
      </c>
      <c r="BV40" s="36">
        <f t="shared" si="107"/>
        <v>0.4375</v>
      </c>
      <c r="BW40" s="36">
        <f t="shared" si="107"/>
        <v>0.45833333333333398</v>
      </c>
      <c r="BX40" s="36">
        <f t="shared" si="107"/>
        <v>0.47916666666666702</v>
      </c>
      <c r="BY40" s="36">
        <f t="shared" ref="BY40:CH44" si="108">CY40</f>
        <v>0.5</v>
      </c>
      <c r="BZ40" s="36">
        <f t="shared" si="108"/>
        <v>0.52083333333333304</v>
      </c>
      <c r="CA40" s="36">
        <f t="shared" si="108"/>
        <v>0.54166666666666696</v>
      </c>
      <c r="CB40" s="36">
        <f t="shared" si="108"/>
        <v>0.5625</v>
      </c>
      <c r="CC40" s="36">
        <f t="shared" si="108"/>
        <v>0.58333333333333304</v>
      </c>
      <c r="CD40" s="36">
        <f t="shared" si="108"/>
        <v>0.60416666666666696</v>
      </c>
      <c r="CE40" s="36">
        <f t="shared" si="108"/>
        <v>0.625</v>
      </c>
      <c r="CF40" s="36">
        <f t="shared" si="108"/>
        <v>0.64583333333333304</v>
      </c>
      <c r="CG40" s="36">
        <f t="shared" si="108"/>
        <v>0.66666666666666696</v>
      </c>
      <c r="CH40" s="36">
        <f t="shared" si="108"/>
        <v>0.6875</v>
      </c>
      <c r="CI40" s="36">
        <f t="shared" ref="CI40:CM44" si="109">DI40</f>
        <v>0.70833333333333304</v>
      </c>
      <c r="CJ40" s="36">
        <f t="shared" si="109"/>
        <v>0.72916666666666696</v>
      </c>
      <c r="CK40" s="36">
        <f t="shared" si="109"/>
        <v>0.75</v>
      </c>
      <c r="CL40" s="36">
        <f t="shared" si="109"/>
        <v>0.77083333333333304</v>
      </c>
      <c r="CM40" s="36">
        <f t="shared" si="109"/>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t="s">
        <v>183</v>
      </c>
      <c r="C41" s="32" t="s">
        <v>184</v>
      </c>
      <c r="D41" s="32" t="s">
        <v>186</v>
      </c>
      <c r="E41" s="12">
        <v>0.72916666666666663</v>
      </c>
      <c r="F41" s="33">
        <v>0.79166666666666663</v>
      </c>
      <c r="G41" s="12"/>
      <c r="H41" s="33"/>
      <c r="I41" s="34" t="str">
        <f t="shared" si="100"/>
        <v>-</v>
      </c>
      <c r="J41" s="14" t="str">
        <f t="shared" si="100"/>
        <v>-</v>
      </c>
      <c r="K41" s="34" t="str">
        <f t="shared" si="100"/>
        <v>-</v>
      </c>
      <c r="L41" s="14" t="str">
        <f t="shared" si="100"/>
        <v>-</v>
      </c>
      <c r="M41" s="34" t="str">
        <f t="shared" si="100"/>
        <v>-</v>
      </c>
      <c r="N41" s="14" t="str">
        <f t="shared" si="100"/>
        <v>-</v>
      </c>
      <c r="O41" s="34" t="str">
        <f t="shared" si="100"/>
        <v>-</v>
      </c>
      <c r="P41" s="14" t="str">
        <f t="shared" si="100"/>
        <v>-</v>
      </c>
      <c r="Q41" s="34" t="str">
        <f t="shared" si="100"/>
        <v>-</v>
      </c>
      <c r="R41" s="14" t="str">
        <f t="shared" si="100"/>
        <v>-</v>
      </c>
      <c r="S41" s="34" t="str">
        <f t="shared" si="101"/>
        <v>-</v>
      </c>
      <c r="T41" s="14" t="str">
        <f t="shared" si="101"/>
        <v>-</v>
      </c>
      <c r="U41" s="34" t="str">
        <f t="shared" si="101"/>
        <v>-</v>
      </c>
      <c r="V41" s="14" t="str">
        <f t="shared" si="101"/>
        <v>-</v>
      </c>
      <c r="W41" s="34" t="str">
        <f t="shared" si="101"/>
        <v>-</v>
      </c>
      <c r="X41" s="14" t="str">
        <f t="shared" si="101"/>
        <v>-</v>
      </c>
      <c r="Y41" s="34" t="str">
        <f t="shared" si="101"/>
        <v>-</v>
      </c>
      <c r="Z41" s="14" t="str">
        <f t="shared" si="101"/>
        <v>-</v>
      </c>
      <c r="AA41" s="34" t="str">
        <f t="shared" si="101"/>
        <v>-</v>
      </c>
      <c r="AB41" s="14" t="str">
        <f t="shared" si="101"/>
        <v>-</v>
      </c>
      <c r="AC41" s="34" t="str">
        <f t="shared" si="102"/>
        <v>-</v>
      </c>
      <c r="AD41" s="14" t="str">
        <f t="shared" si="102"/>
        <v>○</v>
      </c>
      <c r="AE41" s="34" t="str">
        <f t="shared" si="102"/>
        <v>○</v>
      </c>
      <c r="AF41" s="14" t="str">
        <f t="shared" si="102"/>
        <v>○</v>
      </c>
      <c r="AG41" s="16" t="str">
        <f t="shared" si="102"/>
        <v>-</v>
      </c>
      <c r="AH41" s="35">
        <f>BK41-BJ41-(BM41-BL41)</f>
        <v>6.25E-2</v>
      </c>
      <c r="AJ41" s="10" t="str">
        <f t="shared" si="103"/>
        <v>-</v>
      </c>
      <c r="AK41" s="10" t="str">
        <f t="shared" si="103"/>
        <v>-</v>
      </c>
      <c r="AL41" s="10" t="str">
        <f t="shared" si="103"/>
        <v>-</v>
      </c>
      <c r="AM41" s="10" t="str">
        <f t="shared" si="103"/>
        <v>-</v>
      </c>
      <c r="AN41" s="10" t="str">
        <f t="shared" si="103"/>
        <v>-</v>
      </c>
      <c r="AO41" s="10" t="str">
        <f t="shared" si="103"/>
        <v>-</v>
      </c>
      <c r="AP41" s="10" t="str">
        <f t="shared" si="103"/>
        <v>-</v>
      </c>
      <c r="AQ41" s="10" t="str">
        <f t="shared" si="103"/>
        <v>-</v>
      </c>
      <c r="AR41" s="10" t="str">
        <f t="shared" si="103"/>
        <v>-</v>
      </c>
      <c r="AS41" s="10" t="str">
        <f t="shared" si="103"/>
        <v>-</v>
      </c>
      <c r="AT41" s="10" t="str">
        <f t="shared" si="104"/>
        <v>-</v>
      </c>
      <c r="AU41" s="10" t="str">
        <f t="shared" si="104"/>
        <v>-</v>
      </c>
      <c r="AV41" s="10" t="str">
        <f t="shared" si="104"/>
        <v>-</v>
      </c>
      <c r="AW41" s="10" t="str">
        <f t="shared" si="104"/>
        <v>-</v>
      </c>
      <c r="AX41" s="10" t="str">
        <f t="shared" si="104"/>
        <v>-</v>
      </c>
      <c r="AY41" s="10" t="str">
        <f t="shared" si="104"/>
        <v>-</v>
      </c>
      <c r="AZ41" s="10" t="str">
        <f t="shared" si="104"/>
        <v>-</v>
      </c>
      <c r="BA41" s="10" t="str">
        <f t="shared" si="104"/>
        <v>-</v>
      </c>
      <c r="BB41" s="10" t="str">
        <f t="shared" si="104"/>
        <v>-</v>
      </c>
      <c r="BC41" s="10" t="str">
        <f t="shared" si="104"/>
        <v>-</v>
      </c>
      <c r="BD41" s="10" t="str">
        <f t="shared" si="105"/>
        <v>-</v>
      </c>
      <c r="BE41" s="10" t="str">
        <f t="shared" si="105"/>
        <v>○</v>
      </c>
      <c r="BF41" s="10" t="str">
        <f t="shared" si="105"/>
        <v>○</v>
      </c>
      <c r="BG41" s="10" t="str">
        <f t="shared" si="105"/>
        <v>○</v>
      </c>
      <c r="BH41" s="10" t="str">
        <f t="shared" si="105"/>
        <v>-</v>
      </c>
      <c r="BI41" s="8"/>
      <c r="BJ41" s="36">
        <f t="shared" si="106"/>
        <v>0.72916666666666663</v>
      </c>
      <c r="BK41" s="36">
        <f t="shared" si="106"/>
        <v>0.79166666666666663</v>
      </c>
      <c r="BL41" s="36">
        <f t="shared" si="106"/>
        <v>0</v>
      </c>
      <c r="BM41" s="36">
        <f t="shared" si="106"/>
        <v>0</v>
      </c>
      <c r="BN41" s="36"/>
      <c r="BO41" s="36">
        <f t="shared" si="107"/>
        <v>0.29166666666666669</v>
      </c>
      <c r="BP41" s="36">
        <f t="shared" si="107"/>
        <v>0.3125</v>
      </c>
      <c r="BQ41" s="36">
        <f t="shared" si="107"/>
        <v>0.33333333333333298</v>
      </c>
      <c r="BR41" s="36">
        <f t="shared" si="107"/>
        <v>0.35416666666666702</v>
      </c>
      <c r="BS41" s="36">
        <f t="shared" si="107"/>
        <v>0.375</v>
      </c>
      <c r="BT41" s="36">
        <f t="shared" si="107"/>
        <v>0.39583333333333398</v>
      </c>
      <c r="BU41" s="36">
        <f t="shared" si="107"/>
        <v>0.41666666666666702</v>
      </c>
      <c r="BV41" s="36">
        <f t="shared" si="107"/>
        <v>0.4375</v>
      </c>
      <c r="BW41" s="36">
        <f t="shared" si="107"/>
        <v>0.45833333333333398</v>
      </c>
      <c r="BX41" s="36">
        <f t="shared" si="107"/>
        <v>0.47916666666666702</v>
      </c>
      <c r="BY41" s="36">
        <f t="shared" si="108"/>
        <v>0.5</v>
      </c>
      <c r="BZ41" s="36">
        <f t="shared" si="108"/>
        <v>0.52083333333333304</v>
      </c>
      <c r="CA41" s="36">
        <f t="shared" si="108"/>
        <v>0.54166666666666696</v>
      </c>
      <c r="CB41" s="36">
        <f t="shared" si="108"/>
        <v>0.5625</v>
      </c>
      <c r="CC41" s="36">
        <f t="shared" si="108"/>
        <v>0.58333333333333304</v>
      </c>
      <c r="CD41" s="36">
        <f t="shared" si="108"/>
        <v>0.60416666666666696</v>
      </c>
      <c r="CE41" s="36">
        <f t="shared" si="108"/>
        <v>0.625</v>
      </c>
      <c r="CF41" s="36">
        <f t="shared" si="108"/>
        <v>0.64583333333333304</v>
      </c>
      <c r="CG41" s="36">
        <f t="shared" si="108"/>
        <v>0.66666666666666696</v>
      </c>
      <c r="CH41" s="36">
        <f t="shared" si="108"/>
        <v>0.6875</v>
      </c>
      <c r="CI41" s="36">
        <f t="shared" si="109"/>
        <v>0.70833333333333304</v>
      </c>
      <c r="CJ41" s="36">
        <f t="shared" si="109"/>
        <v>0.72916666666666696</v>
      </c>
      <c r="CK41" s="36">
        <f t="shared" si="109"/>
        <v>0.75</v>
      </c>
      <c r="CL41" s="36">
        <f t="shared" si="109"/>
        <v>0.77083333333333304</v>
      </c>
      <c r="CM41" s="36">
        <f t="shared" si="109"/>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t="s">
        <v>187</v>
      </c>
      <c r="C42" s="32" t="s">
        <v>188</v>
      </c>
      <c r="D42" s="32" t="s">
        <v>189</v>
      </c>
      <c r="E42" s="39">
        <v>0.375</v>
      </c>
      <c r="F42" s="33">
        <v>0.64583333333333337</v>
      </c>
      <c r="G42" s="12"/>
      <c r="H42" s="33"/>
      <c r="I42" s="34" t="str">
        <f t="shared" si="100"/>
        <v>-</v>
      </c>
      <c r="J42" s="14" t="str">
        <f t="shared" si="100"/>
        <v>-</v>
      </c>
      <c r="K42" s="34" t="str">
        <f t="shared" si="100"/>
        <v>-</v>
      </c>
      <c r="L42" s="14" t="str">
        <f t="shared" si="100"/>
        <v>-</v>
      </c>
      <c r="M42" s="34" t="str">
        <f t="shared" si="100"/>
        <v>○</v>
      </c>
      <c r="N42" s="14" t="str">
        <f t="shared" si="100"/>
        <v>○</v>
      </c>
      <c r="O42" s="34" t="str">
        <f t="shared" si="100"/>
        <v>○</v>
      </c>
      <c r="P42" s="14" t="str">
        <f t="shared" si="100"/>
        <v>○</v>
      </c>
      <c r="Q42" s="34" t="str">
        <f t="shared" si="100"/>
        <v>○</v>
      </c>
      <c r="R42" s="14" t="str">
        <f t="shared" si="100"/>
        <v>○</v>
      </c>
      <c r="S42" s="34" t="str">
        <f t="shared" si="101"/>
        <v>○</v>
      </c>
      <c r="T42" s="14" t="str">
        <f t="shared" si="101"/>
        <v>○</v>
      </c>
      <c r="U42" s="34" t="str">
        <f t="shared" si="101"/>
        <v>○</v>
      </c>
      <c r="V42" s="14" t="str">
        <f t="shared" si="101"/>
        <v>○</v>
      </c>
      <c r="W42" s="34" t="str">
        <f t="shared" si="101"/>
        <v>○</v>
      </c>
      <c r="X42" s="14" t="str">
        <f t="shared" si="101"/>
        <v>○</v>
      </c>
      <c r="Y42" s="34" t="str">
        <f t="shared" si="101"/>
        <v>○</v>
      </c>
      <c r="Z42" s="14" t="str">
        <f t="shared" si="101"/>
        <v>-</v>
      </c>
      <c r="AA42" s="34" t="str">
        <f t="shared" si="101"/>
        <v>-</v>
      </c>
      <c r="AB42" s="14" t="str">
        <f t="shared" si="101"/>
        <v>-</v>
      </c>
      <c r="AC42" s="34" t="str">
        <f t="shared" si="102"/>
        <v>-</v>
      </c>
      <c r="AD42" s="14" t="str">
        <f t="shared" si="102"/>
        <v>-</v>
      </c>
      <c r="AE42" s="34" t="str">
        <f t="shared" si="102"/>
        <v>-</v>
      </c>
      <c r="AF42" s="14" t="str">
        <f t="shared" si="102"/>
        <v>-</v>
      </c>
      <c r="AG42" s="16" t="str">
        <f t="shared" si="102"/>
        <v>-</v>
      </c>
      <c r="AH42" s="35">
        <f>BK42-BJ42-(BM42-BL42)</f>
        <v>0.27083333333333337</v>
      </c>
      <c r="AJ42" s="10" t="str">
        <f t="shared" si="103"/>
        <v>-</v>
      </c>
      <c r="AK42" s="10" t="str">
        <f t="shared" si="103"/>
        <v>-</v>
      </c>
      <c r="AL42" s="10" t="str">
        <f t="shared" si="103"/>
        <v>-</v>
      </c>
      <c r="AM42" s="10" t="str">
        <f t="shared" si="103"/>
        <v>-</v>
      </c>
      <c r="AN42" s="10" t="str">
        <f t="shared" si="103"/>
        <v>○</v>
      </c>
      <c r="AO42" s="10" t="str">
        <f t="shared" si="103"/>
        <v>○</v>
      </c>
      <c r="AP42" s="10" t="str">
        <f t="shared" si="103"/>
        <v>○</v>
      </c>
      <c r="AQ42" s="10" t="str">
        <f t="shared" si="103"/>
        <v>○</v>
      </c>
      <c r="AR42" s="10" t="str">
        <f t="shared" si="103"/>
        <v>○</v>
      </c>
      <c r="AS42" s="10" t="str">
        <f t="shared" si="103"/>
        <v>○</v>
      </c>
      <c r="AT42" s="10" t="str">
        <f t="shared" si="104"/>
        <v>○</v>
      </c>
      <c r="AU42" s="10" t="str">
        <f t="shared" si="104"/>
        <v>○</v>
      </c>
      <c r="AV42" s="10" t="str">
        <f t="shared" si="104"/>
        <v>○</v>
      </c>
      <c r="AW42" s="10" t="str">
        <f t="shared" si="104"/>
        <v>○</v>
      </c>
      <c r="AX42" s="10" t="str">
        <f t="shared" si="104"/>
        <v>○</v>
      </c>
      <c r="AY42" s="10" t="str">
        <f t="shared" si="104"/>
        <v>○</v>
      </c>
      <c r="AZ42" s="10" t="str">
        <f t="shared" si="104"/>
        <v>○</v>
      </c>
      <c r="BA42" s="10" t="str">
        <f t="shared" si="104"/>
        <v>-</v>
      </c>
      <c r="BB42" s="10" t="str">
        <f t="shared" si="104"/>
        <v>-</v>
      </c>
      <c r="BC42" s="10" t="str">
        <f t="shared" si="104"/>
        <v>-</v>
      </c>
      <c r="BD42" s="10" t="str">
        <f t="shared" si="105"/>
        <v>-</v>
      </c>
      <c r="BE42" s="10" t="str">
        <f t="shared" si="105"/>
        <v>-</v>
      </c>
      <c r="BF42" s="10" t="str">
        <f t="shared" si="105"/>
        <v>-</v>
      </c>
      <c r="BG42" s="10" t="str">
        <f t="shared" si="105"/>
        <v>-</v>
      </c>
      <c r="BH42" s="10" t="str">
        <f t="shared" si="105"/>
        <v>-</v>
      </c>
      <c r="BI42" s="8"/>
      <c r="BJ42" s="36">
        <f t="shared" si="106"/>
        <v>0.375</v>
      </c>
      <c r="BK42" s="36">
        <f t="shared" si="106"/>
        <v>0.64583333333333337</v>
      </c>
      <c r="BL42" s="36">
        <f t="shared" si="106"/>
        <v>0</v>
      </c>
      <c r="BM42" s="36">
        <f t="shared" si="106"/>
        <v>0</v>
      </c>
      <c r="BN42" s="36"/>
      <c r="BO42" s="36">
        <f t="shared" si="107"/>
        <v>0.29166666666666669</v>
      </c>
      <c r="BP42" s="36">
        <f t="shared" si="107"/>
        <v>0.3125</v>
      </c>
      <c r="BQ42" s="36">
        <f t="shared" si="107"/>
        <v>0.33333333333333298</v>
      </c>
      <c r="BR42" s="36">
        <f t="shared" si="107"/>
        <v>0.35416666666666702</v>
      </c>
      <c r="BS42" s="36">
        <f t="shared" si="107"/>
        <v>0.375</v>
      </c>
      <c r="BT42" s="36">
        <f t="shared" si="107"/>
        <v>0.39583333333333398</v>
      </c>
      <c r="BU42" s="36">
        <f t="shared" si="107"/>
        <v>0.41666666666666702</v>
      </c>
      <c r="BV42" s="36">
        <f t="shared" si="107"/>
        <v>0.4375</v>
      </c>
      <c r="BW42" s="36">
        <f t="shared" si="107"/>
        <v>0.45833333333333398</v>
      </c>
      <c r="BX42" s="36">
        <f t="shared" si="107"/>
        <v>0.47916666666666702</v>
      </c>
      <c r="BY42" s="36">
        <f t="shared" si="108"/>
        <v>0.5</v>
      </c>
      <c r="BZ42" s="36">
        <f t="shared" si="108"/>
        <v>0.52083333333333304</v>
      </c>
      <c r="CA42" s="36">
        <f t="shared" si="108"/>
        <v>0.54166666666666696</v>
      </c>
      <c r="CB42" s="36">
        <f t="shared" si="108"/>
        <v>0.5625</v>
      </c>
      <c r="CC42" s="36">
        <f t="shared" si="108"/>
        <v>0.58333333333333304</v>
      </c>
      <c r="CD42" s="36">
        <f t="shared" si="108"/>
        <v>0.60416666666666696</v>
      </c>
      <c r="CE42" s="36">
        <f t="shared" si="108"/>
        <v>0.625</v>
      </c>
      <c r="CF42" s="36">
        <f t="shared" si="108"/>
        <v>0.64583333333333304</v>
      </c>
      <c r="CG42" s="36">
        <f t="shared" si="108"/>
        <v>0.66666666666666696</v>
      </c>
      <c r="CH42" s="36">
        <f t="shared" si="108"/>
        <v>0.6875</v>
      </c>
      <c r="CI42" s="36">
        <f t="shared" si="109"/>
        <v>0.70833333333333304</v>
      </c>
      <c r="CJ42" s="36">
        <f t="shared" si="109"/>
        <v>0.72916666666666696</v>
      </c>
      <c r="CK42" s="36">
        <f t="shared" si="109"/>
        <v>0.75</v>
      </c>
      <c r="CL42" s="36">
        <f t="shared" si="109"/>
        <v>0.77083333333333304</v>
      </c>
      <c r="CM42" s="36">
        <f t="shared" si="109"/>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t="s">
        <v>190</v>
      </c>
      <c r="C43" s="32" t="s">
        <v>191</v>
      </c>
      <c r="D43" s="32" t="s">
        <v>192</v>
      </c>
      <c r="E43" s="39">
        <v>0.33333333333333331</v>
      </c>
      <c r="F43" s="33">
        <v>0.5625</v>
      </c>
      <c r="G43" s="12"/>
      <c r="H43" s="33"/>
      <c r="I43" s="34" t="str">
        <f t="shared" si="100"/>
        <v>-</v>
      </c>
      <c r="J43" s="14" t="str">
        <f t="shared" si="100"/>
        <v>-</v>
      </c>
      <c r="K43" s="34" t="str">
        <f t="shared" si="100"/>
        <v>○</v>
      </c>
      <c r="L43" s="14" t="str">
        <f t="shared" si="100"/>
        <v>○</v>
      </c>
      <c r="M43" s="34" t="str">
        <f t="shared" si="100"/>
        <v>○</v>
      </c>
      <c r="N43" s="14" t="str">
        <f t="shared" si="100"/>
        <v>○</v>
      </c>
      <c r="O43" s="34" t="str">
        <f t="shared" si="100"/>
        <v>○</v>
      </c>
      <c r="P43" s="14" t="str">
        <f t="shared" si="100"/>
        <v>○</v>
      </c>
      <c r="Q43" s="34" t="str">
        <f t="shared" si="100"/>
        <v>○</v>
      </c>
      <c r="R43" s="14" t="str">
        <f t="shared" si="100"/>
        <v>○</v>
      </c>
      <c r="S43" s="34" t="str">
        <f t="shared" si="101"/>
        <v>○</v>
      </c>
      <c r="T43" s="14" t="str">
        <f t="shared" si="101"/>
        <v>○</v>
      </c>
      <c r="U43" s="34" t="str">
        <f t="shared" si="101"/>
        <v>○</v>
      </c>
      <c r="V43" s="14" t="str">
        <f t="shared" si="101"/>
        <v>-</v>
      </c>
      <c r="W43" s="34" t="str">
        <f t="shared" si="101"/>
        <v>-</v>
      </c>
      <c r="X43" s="14" t="str">
        <f t="shared" si="101"/>
        <v>-</v>
      </c>
      <c r="Y43" s="34" t="str">
        <f t="shared" si="101"/>
        <v>-</v>
      </c>
      <c r="Z43" s="14" t="str">
        <f t="shared" si="101"/>
        <v>-</v>
      </c>
      <c r="AA43" s="34" t="str">
        <f t="shared" si="101"/>
        <v>-</v>
      </c>
      <c r="AB43" s="14" t="str">
        <f t="shared" si="101"/>
        <v>-</v>
      </c>
      <c r="AC43" s="34" t="str">
        <f t="shared" si="102"/>
        <v>-</v>
      </c>
      <c r="AD43" s="14" t="str">
        <f t="shared" si="102"/>
        <v>-</v>
      </c>
      <c r="AE43" s="34" t="str">
        <f t="shared" si="102"/>
        <v>-</v>
      </c>
      <c r="AF43" s="14" t="str">
        <f t="shared" si="102"/>
        <v>-</v>
      </c>
      <c r="AG43" s="16" t="str">
        <f t="shared" si="102"/>
        <v>-</v>
      </c>
      <c r="AH43" s="35">
        <f>BK43-BJ43-(BM43-BL43)</f>
        <v>0.22916666666666669</v>
      </c>
      <c r="AJ43" s="10" t="str">
        <f t="shared" si="103"/>
        <v>-</v>
      </c>
      <c r="AK43" s="10" t="str">
        <f t="shared" si="103"/>
        <v>-</v>
      </c>
      <c r="AL43" s="10" t="str">
        <f t="shared" si="103"/>
        <v>○</v>
      </c>
      <c r="AM43" s="10" t="str">
        <f t="shared" si="103"/>
        <v>○</v>
      </c>
      <c r="AN43" s="10" t="str">
        <f t="shared" si="103"/>
        <v>○</v>
      </c>
      <c r="AO43" s="10" t="str">
        <f t="shared" si="103"/>
        <v>○</v>
      </c>
      <c r="AP43" s="10" t="str">
        <f t="shared" si="103"/>
        <v>○</v>
      </c>
      <c r="AQ43" s="10" t="str">
        <f t="shared" si="103"/>
        <v>○</v>
      </c>
      <c r="AR43" s="10" t="str">
        <f t="shared" si="103"/>
        <v>○</v>
      </c>
      <c r="AS43" s="10" t="str">
        <f t="shared" si="103"/>
        <v>○</v>
      </c>
      <c r="AT43" s="10" t="str">
        <f t="shared" si="104"/>
        <v>○</v>
      </c>
      <c r="AU43" s="10" t="str">
        <f t="shared" si="104"/>
        <v>○</v>
      </c>
      <c r="AV43" s="10" t="str">
        <f t="shared" si="104"/>
        <v>○</v>
      </c>
      <c r="AW43" s="10" t="str">
        <f t="shared" si="104"/>
        <v>-</v>
      </c>
      <c r="AX43" s="10" t="str">
        <f t="shared" si="104"/>
        <v>-</v>
      </c>
      <c r="AY43" s="10" t="str">
        <f t="shared" si="104"/>
        <v>-</v>
      </c>
      <c r="AZ43" s="10" t="str">
        <f t="shared" si="104"/>
        <v>-</v>
      </c>
      <c r="BA43" s="10" t="str">
        <f t="shared" si="104"/>
        <v>-</v>
      </c>
      <c r="BB43" s="10" t="str">
        <f t="shared" si="104"/>
        <v>-</v>
      </c>
      <c r="BC43" s="10" t="str">
        <f t="shared" si="104"/>
        <v>-</v>
      </c>
      <c r="BD43" s="10" t="str">
        <f t="shared" si="105"/>
        <v>-</v>
      </c>
      <c r="BE43" s="10" t="str">
        <f t="shared" si="105"/>
        <v>-</v>
      </c>
      <c r="BF43" s="10" t="str">
        <f t="shared" si="105"/>
        <v>-</v>
      </c>
      <c r="BG43" s="10" t="str">
        <f t="shared" si="105"/>
        <v>-</v>
      </c>
      <c r="BH43" s="10" t="str">
        <f t="shared" si="105"/>
        <v>-</v>
      </c>
      <c r="BI43" s="8"/>
      <c r="BJ43" s="36">
        <f t="shared" si="106"/>
        <v>0.33333333333333331</v>
      </c>
      <c r="BK43" s="36">
        <f t="shared" si="106"/>
        <v>0.5625</v>
      </c>
      <c r="BL43" s="36">
        <f t="shared" si="106"/>
        <v>0</v>
      </c>
      <c r="BM43" s="36">
        <f t="shared" si="106"/>
        <v>0</v>
      </c>
      <c r="BN43" s="36"/>
      <c r="BO43" s="36">
        <f t="shared" si="107"/>
        <v>0.29166666666666669</v>
      </c>
      <c r="BP43" s="36">
        <f t="shared" si="107"/>
        <v>0.3125</v>
      </c>
      <c r="BQ43" s="36">
        <f t="shared" si="107"/>
        <v>0.33333333333333298</v>
      </c>
      <c r="BR43" s="36">
        <f t="shared" si="107"/>
        <v>0.35416666666666702</v>
      </c>
      <c r="BS43" s="36">
        <f t="shared" si="107"/>
        <v>0.375</v>
      </c>
      <c r="BT43" s="36">
        <f t="shared" si="107"/>
        <v>0.39583333333333398</v>
      </c>
      <c r="BU43" s="36">
        <f t="shared" si="107"/>
        <v>0.41666666666666702</v>
      </c>
      <c r="BV43" s="36">
        <f t="shared" si="107"/>
        <v>0.4375</v>
      </c>
      <c r="BW43" s="36">
        <f t="shared" si="107"/>
        <v>0.45833333333333398</v>
      </c>
      <c r="BX43" s="36">
        <f t="shared" si="107"/>
        <v>0.47916666666666702</v>
      </c>
      <c r="BY43" s="36">
        <f t="shared" si="108"/>
        <v>0.5</v>
      </c>
      <c r="BZ43" s="36">
        <f t="shared" si="108"/>
        <v>0.52083333333333304</v>
      </c>
      <c r="CA43" s="36">
        <f t="shared" si="108"/>
        <v>0.54166666666666696</v>
      </c>
      <c r="CB43" s="36">
        <f t="shared" si="108"/>
        <v>0.5625</v>
      </c>
      <c r="CC43" s="36">
        <f t="shared" si="108"/>
        <v>0.58333333333333304</v>
      </c>
      <c r="CD43" s="36">
        <f t="shared" si="108"/>
        <v>0.60416666666666696</v>
      </c>
      <c r="CE43" s="36">
        <f t="shared" si="108"/>
        <v>0.625</v>
      </c>
      <c r="CF43" s="36">
        <f t="shared" si="108"/>
        <v>0.64583333333333304</v>
      </c>
      <c r="CG43" s="36">
        <f t="shared" si="108"/>
        <v>0.66666666666666696</v>
      </c>
      <c r="CH43" s="36">
        <f t="shared" si="108"/>
        <v>0.6875</v>
      </c>
      <c r="CI43" s="36">
        <f t="shared" si="109"/>
        <v>0.70833333333333304</v>
      </c>
      <c r="CJ43" s="36">
        <f t="shared" si="109"/>
        <v>0.72916666666666696</v>
      </c>
      <c r="CK43" s="36">
        <f t="shared" si="109"/>
        <v>0.75</v>
      </c>
      <c r="CL43" s="36">
        <f t="shared" si="109"/>
        <v>0.77083333333333304</v>
      </c>
      <c r="CM43" s="36">
        <f t="shared" si="109"/>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100"/>
        <v>-</v>
      </c>
      <c r="J44" s="14" t="str">
        <f t="shared" si="100"/>
        <v>-</v>
      </c>
      <c r="K44" s="34" t="str">
        <f t="shared" si="100"/>
        <v>-</v>
      </c>
      <c r="L44" s="14" t="str">
        <f t="shared" si="100"/>
        <v>-</v>
      </c>
      <c r="M44" s="34" t="str">
        <f t="shared" si="100"/>
        <v>-</v>
      </c>
      <c r="N44" s="14" t="str">
        <f t="shared" si="100"/>
        <v>-</v>
      </c>
      <c r="O44" s="34" t="str">
        <f t="shared" si="100"/>
        <v>-</v>
      </c>
      <c r="P44" s="14" t="str">
        <f t="shared" si="100"/>
        <v>-</v>
      </c>
      <c r="Q44" s="34" t="str">
        <f t="shared" si="100"/>
        <v>-</v>
      </c>
      <c r="R44" s="14" t="str">
        <f t="shared" si="100"/>
        <v>-</v>
      </c>
      <c r="S44" s="34" t="str">
        <f t="shared" si="101"/>
        <v>-</v>
      </c>
      <c r="T44" s="14" t="str">
        <f t="shared" si="101"/>
        <v>-</v>
      </c>
      <c r="U44" s="34" t="str">
        <f t="shared" si="101"/>
        <v>-</v>
      </c>
      <c r="V44" s="14" t="str">
        <f t="shared" si="101"/>
        <v>-</v>
      </c>
      <c r="W44" s="34" t="str">
        <f t="shared" si="101"/>
        <v>-</v>
      </c>
      <c r="X44" s="14" t="str">
        <f t="shared" si="101"/>
        <v>-</v>
      </c>
      <c r="Y44" s="34" t="str">
        <f t="shared" si="101"/>
        <v>-</v>
      </c>
      <c r="Z44" s="14" t="str">
        <f t="shared" si="101"/>
        <v>-</v>
      </c>
      <c r="AA44" s="34" t="str">
        <f t="shared" si="101"/>
        <v>-</v>
      </c>
      <c r="AB44" s="14" t="str">
        <f t="shared" si="101"/>
        <v>-</v>
      </c>
      <c r="AC44" s="34" t="str">
        <f t="shared" si="102"/>
        <v>-</v>
      </c>
      <c r="AD44" s="14" t="str">
        <f t="shared" si="102"/>
        <v>-</v>
      </c>
      <c r="AE44" s="34" t="str">
        <f t="shared" si="102"/>
        <v>-</v>
      </c>
      <c r="AF44" s="14" t="str">
        <f t="shared" si="102"/>
        <v>-</v>
      </c>
      <c r="AG44" s="16" t="str">
        <f t="shared" si="102"/>
        <v>-</v>
      </c>
      <c r="AH44" s="35">
        <f>BK44-BJ44-(BM44-BL44)</f>
        <v>0</v>
      </c>
      <c r="AJ44" s="10" t="str">
        <f t="shared" si="103"/>
        <v>-</v>
      </c>
      <c r="AK44" s="10" t="str">
        <f t="shared" si="103"/>
        <v>-</v>
      </c>
      <c r="AL44" s="10" t="str">
        <f t="shared" si="103"/>
        <v>-</v>
      </c>
      <c r="AM44" s="10" t="str">
        <f t="shared" si="103"/>
        <v>-</v>
      </c>
      <c r="AN44" s="10" t="str">
        <f t="shared" si="103"/>
        <v>-</v>
      </c>
      <c r="AO44" s="10" t="str">
        <f t="shared" si="103"/>
        <v>-</v>
      </c>
      <c r="AP44" s="10" t="str">
        <f t="shared" si="103"/>
        <v>-</v>
      </c>
      <c r="AQ44" s="10" t="str">
        <f t="shared" si="103"/>
        <v>-</v>
      </c>
      <c r="AR44" s="10" t="str">
        <f t="shared" si="103"/>
        <v>-</v>
      </c>
      <c r="AS44" s="10" t="str">
        <f t="shared" si="103"/>
        <v>-</v>
      </c>
      <c r="AT44" s="10" t="str">
        <f t="shared" si="104"/>
        <v>-</v>
      </c>
      <c r="AU44" s="10" t="str">
        <f t="shared" si="104"/>
        <v>-</v>
      </c>
      <c r="AV44" s="10" t="str">
        <f t="shared" si="104"/>
        <v>-</v>
      </c>
      <c r="AW44" s="10" t="str">
        <f t="shared" si="104"/>
        <v>-</v>
      </c>
      <c r="AX44" s="10" t="str">
        <f t="shared" si="104"/>
        <v>-</v>
      </c>
      <c r="AY44" s="10" t="str">
        <f t="shared" si="104"/>
        <v>-</v>
      </c>
      <c r="AZ44" s="10" t="str">
        <f t="shared" si="104"/>
        <v>-</v>
      </c>
      <c r="BA44" s="10" t="str">
        <f t="shared" si="104"/>
        <v>-</v>
      </c>
      <c r="BB44" s="10" t="str">
        <f t="shared" si="104"/>
        <v>-</v>
      </c>
      <c r="BC44" s="10" t="str">
        <f t="shared" si="104"/>
        <v>-</v>
      </c>
      <c r="BD44" s="10" t="str">
        <f t="shared" si="105"/>
        <v>-</v>
      </c>
      <c r="BE44" s="10" t="str">
        <f t="shared" si="105"/>
        <v>-</v>
      </c>
      <c r="BF44" s="10" t="str">
        <f t="shared" si="105"/>
        <v>-</v>
      </c>
      <c r="BG44" s="10" t="str">
        <f t="shared" si="105"/>
        <v>-</v>
      </c>
      <c r="BH44" s="10" t="str">
        <f t="shared" si="105"/>
        <v>-</v>
      </c>
      <c r="BI44" s="8"/>
      <c r="BJ44" s="36">
        <f t="shared" si="106"/>
        <v>0</v>
      </c>
      <c r="BK44" s="36">
        <f t="shared" si="106"/>
        <v>0</v>
      </c>
      <c r="BL44" s="36">
        <f t="shared" si="106"/>
        <v>0</v>
      </c>
      <c r="BM44" s="36">
        <f t="shared" si="106"/>
        <v>0</v>
      </c>
      <c r="BN44" s="36"/>
      <c r="BO44" s="36">
        <f t="shared" si="107"/>
        <v>0.29166666666666669</v>
      </c>
      <c r="BP44" s="36">
        <f t="shared" si="107"/>
        <v>0.3125</v>
      </c>
      <c r="BQ44" s="36">
        <f t="shared" si="107"/>
        <v>0.33333333333333298</v>
      </c>
      <c r="BR44" s="36">
        <f t="shared" si="107"/>
        <v>0.35416666666666702</v>
      </c>
      <c r="BS44" s="36">
        <f t="shared" si="107"/>
        <v>0.375</v>
      </c>
      <c r="BT44" s="36">
        <f t="shared" si="107"/>
        <v>0.39583333333333398</v>
      </c>
      <c r="BU44" s="36">
        <f t="shared" si="107"/>
        <v>0.41666666666666702</v>
      </c>
      <c r="BV44" s="36">
        <f t="shared" si="107"/>
        <v>0.4375</v>
      </c>
      <c r="BW44" s="36">
        <f t="shared" si="107"/>
        <v>0.45833333333333398</v>
      </c>
      <c r="BX44" s="36">
        <f t="shared" si="107"/>
        <v>0.47916666666666702</v>
      </c>
      <c r="BY44" s="36">
        <f t="shared" si="108"/>
        <v>0.5</v>
      </c>
      <c r="BZ44" s="36">
        <f t="shared" si="108"/>
        <v>0.52083333333333304</v>
      </c>
      <c r="CA44" s="36">
        <f t="shared" si="108"/>
        <v>0.54166666666666696</v>
      </c>
      <c r="CB44" s="36">
        <f t="shared" si="108"/>
        <v>0.5625</v>
      </c>
      <c r="CC44" s="36">
        <f t="shared" si="108"/>
        <v>0.58333333333333304</v>
      </c>
      <c r="CD44" s="36">
        <f t="shared" si="108"/>
        <v>0.60416666666666696</v>
      </c>
      <c r="CE44" s="36">
        <f t="shared" si="108"/>
        <v>0.625</v>
      </c>
      <c r="CF44" s="36">
        <f t="shared" si="108"/>
        <v>0.64583333333333304</v>
      </c>
      <c r="CG44" s="36">
        <f t="shared" si="108"/>
        <v>0.66666666666666696</v>
      </c>
      <c r="CH44" s="36">
        <f t="shared" si="108"/>
        <v>0.6875</v>
      </c>
      <c r="CI44" s="36">
        <f t="shared" si="109"/>
        <v>0.70833333333333304</v>
      </c>
      <c r="CJ44" s="36">
        <f t="shared" si="109"/>
        <v>0.72916666666666696</v>
      </c>
      <c r="CK44" s="36">
        <f t="shared" si="109"/>
        <v>0.75</v>
      </c>
      <c r="CL44" s="36">
        <f t="shared" si="109"/>
        <v>0.77083333333333304</v>
      </c>
      <c r="CM44" s="36">
        <f t="shared" si="109"/>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14" t="s">
        <v>156</v>
      </c>
      <c r="C45" s="420"/>
      <c r="D45" s="420"/>
      <c r="E45" s="420"/>
      <c r="F45" s="415"/>
      <c r="G45" s="414">
        <f>COUNTA(D40:D44)</f>
        <v>4</v>
      </c>
      <c r="H45" s="415"/>
      <c r="I45" s="41">
        <f t="shared" si="100"/>
        <v>0</v>
      </c>
      <c r="J45" s="42">
        <f t="shared" si="100"/>
        <v>1</v>
      </c>
      <c r="K45" s="41">
        <f t="shared" si="100"/>
        <v>2</v>
      </c>
      <c r="L45" s="42">
        <f t="shared" si="100"/>
        <v>2</v>
      </c>
      <c r="M45" s="41">
        <f t="shared" si="100"/>
        <v>3</v>
      </c>
      <c r="N45" s="42">
        <f t="shared" si="100"/>
        <v>2</v>
      </c>
      <c r="O45" s="41">
        <f t="shared" si="100"/>
        <v>2</v>
      </c>
      <c r="P45" s="42">
        <f t="shared" si="100"/>
        <v>2</v>
      </c>
      <c r="Q45" s="41">
        <f t="shared" si="100"/>
        <v>2</v>
      </c>
      <c r="R45" s="42">
        <f t="shared" si="100"/>
        <v>2</v>
      </c>
      <c r="S45" s="41">
        <f t="shared" si="101"/>
        <v>2</v>
      </c>
      <c r="T45" s="42">
        <f t="shared" si="101"/>
        <v>2</v>
      </c>
      <c r="U45" s="41">
        <f t="shared" si="101"/>
        <v>2</v>
      </c>
      <c r="V45" s="42">
        <f t="shared" si="101"/>
        <v>1</v>
      </c>
      <c r="W45" s="41">
        <f t="shared" si="101"/>
        <v>1</v>
      </c>
      <c r="X45" s="42">
        <f t="shared" si="101"/>
        <v>1</v>
      </c>
      <c r="Y45" s="41">
        <f t="shared" si="101"/>
        <v>1</v>
      </c>
      <c r="Z45" s="42">
        <f t="shared" si="101"/>
        <v>0</v>
      </c>
      <c r="AA45" s="41">
        <f t="shared" si="101"/>
        <v>0</v>
      </c>
      <c r="AB45" s="42">
        <f t="shared" si="101"/>
        <v>0</v>
      </c>
      <c r="AC45" s="41">
        <f t="shared" si="102"/>
        <v>0</v>
      </c>
      <c r="AD45" s="42">
        <f t="shared" si="102"/>
        <v>1</v>
      </c>
      <c r="AE45" s="41">
        <f t="shared" si="102"/>
        <v>1</v>
      </c>
      <c r="AF45" s="42">
        <f t="shared" si="102"/>
        <v>1</v>
      </c>
      <c r="AG45" s="43">
        <f t="shared" si="102"/>
        <v>0</v>
      </c>
      <c r="AH45" s="50"/>
      <c r="AJ45" s="45">
        <f>COUNTIF(AJ40:AJ44,"○")</f>
        <v>0</v>
      </c>
      <c r="AK45" s="45">
        <f t="shared" ref="AK45:BH45" si="110">COUNTIF(AK40:AK44,"○")</f>
        <v>1</v>
      </c>
      <c r="AL45" s="45">
        <f t="shared" si="110"/>
        <v>2</v>
      </c>
      <c r="AM45" s="45">
        <f t="shared" si="110"/>
        <v>2</v>
      </c>
      <c r="AN45" s="45">
        <f t="shared" si="110"/>
        <v>3</v>
      </c>
      <c r="AO45" s="45">
        <f t="shared" si="110"/>
        <v>2</v>
      </c>
      <c r="AP45" s="45">
        <f t="shared" si="110"/>
        <v>2</v>
      </c>
      <c r="AQ45" s="45">
        <f t="shared" si="110"/>
        <v>2</v>
      </c>
      <c r="AR45" s="45">
        <f t="shared" si="110"/>
        <v>2</v>
      </c>
      <c r="AS45" s="45">
        <f t="shared" si="110"/>
        <v>2</v>
      </c>
      <c r="AT45" s="45">
        <f t="shared" si="110"/>
        <v>2</v>
      </c>
      <c r="AU45" s="45">
        <f t="shared" si="110"/>
        <v>2</v>
      </c>
      <c r="AV45" s="45">
        <f t="shared" si="110"/>
        <v>2</v>
      </c>
      <c r="AW45" s="45">
        <f t="shared" si="110"/>
        <v>1</v>
      </c>
      <c r="AX45" s="45">
        <f t="shared" si="110"/>
        <v>1</v>
      </c>
      <c r="AY45" s="45">
        <f t="shared" si="110"/>
        <v>1</v>
      </c>
      <c r="AZ45" s="45">
        <f t="shared" si="110"/>
        <v>1</v>
      </c>
      <c r="BA45" s="45">
        <f t="shared" si="110"/>
        <v>0</v>
      </c>
      <c r="BB45" s="45">
        <f t="shared" si="110"/>
        <v>0</v>
      </c>
      <c r="BC45" s="45">
        <f t="shared" si="110"/>
        <v>0</v>
      </c>
      <c r="BD45" s="45">
        <f t="shared" si="110"/>
        <v>0</v>
      </c>
      <c r="BE45" s="45">
        <f t="shared" si="110"/>
        <v>1</v>
      </c>
      <c r="BF45" s="45">
        <f t="shared" si="110"/>
        <v>1</v>
      </c>
      <c r="BG45" s="45">
        <f t="shared" si="110"/>
        <v>1</v>
      </c>
      <c r="BH45" s="45">
        <f t="shared" si="110"/>
        <v>0</v>
      </c>
    </row>
    <row r="46" spans="2:117" ht="22.5" customHeight="1">
      <c r="B46" s="421" t="s">
        <v>160</v>
      </c>
      <c r="C46" s="422"/>
      <c r="D46" s="422"/>
      <c r="E46" s="422"/>
      <c r="F46" s="422"/>
      <c r="G46" s="414">
        <f>COUNTIF(B40:B44,"②")+COUNTIF(B40:B44,"③")+G38</f>
        <v>3</v>
      </c>
      <c r="H46" s="415"/>
      <c r="I46" s="41">
        <f t="shared" ref="I46:AG46" si="111">COUNTIFS($B40:$B44,"②",AJ40:AJ44,"○")+COUNTIFS($B40:$B44,"③",AJ40:AJ44,"○")+IF(OR(COUNTIFS($B40:$B44,"②",AJ40:AJ44,"○")&gt;0,COUNTIFS($B40:$B44,"③",AJ40:AJ44,"○")&gt;0),I38,0)</f>
        <v>0</v>
      </c>
      <c r="J46" s="42">
        <f t="shared" si="111"/>
        <v>0</v>
      </c>
      <c r="K46" s="41">
        <f t="shared" si="111"/>
        <v>1</v>
      </c>
      <c r="L46" s="42">
        <f t="shared" si="111"/>
        <v>1</v>
      </c>
      <c r="M46" s="41">
        <f t="shared" si="111"/>
        <v>3</v>
      </c>
      <c r="N46" s="42">
        <f t="shared" si="111"/>
        <v>3</v>
      </c>
      <c r="O46" s="41">
        <f t="shared" si="111"/>
        <v>3</v>
      </c>
      <c r="P46" s="42">
        <f t="shared" si="111"/>
        <v>3</v>
      </c>
      <c r="Q46" s="41">
        <f t="shared" si="111"/>
        <v>3</v>
      </c>
      <c r="R46" s="42">
        <f t="shared" si="111"/>
        <v>3</v>
      </c>
      <c r="S46" s="41">
        <f t="shared" si="111"/>
        <v>3</v>
      </c>
      <c r="T46" s="42">
        <f t="shared" si="111"/>
        <v>3</v>
      </c>
      <c r="U46" s="41">
        <f t="shared" si="111"/>
        <v>3</v>
      </c>
      <c r="V46" s="42">
        <f t="shared" si="111"/>
        <v>2</v>
      </c>
      <c r="W46" s="41">
        <f t="shared" si="111"/>
        <v>2</v>
      </c>
      <c r="X46" s="42">
        <f t="shared" si="111"/>
        <v>2</v>
      </c>
      <c r="Y46" s="41">
        <f t="shared" si="111"/>
        <v>2</v>
      </c>
      <c r="Z46" s="42">
        <f t="shared" si="111"/>
        <v>0</v>
      </c>
      <c r="AA46" s="41">
        <f t="shared" si="111"/>
        <v>0</v>
      </c>
      <c r="AB46" s="42">
        <f t="shared" si="111"/>
        <v>0</v>
      </c>
      <c r="AC46" s="41">
        <f t="shared" si="111"/>
        <v>0</v>
      </c>
      <c r="AD46" s="42">
        <f t="shared" si="111"/>
        <v>0</v>
      </c>
      <c r="AE46" s="41">
        <f t="shared" si="111"/>
        <v>0</v>
      </c>
      <c r="AF46" s="42">
        <f t="shared" si="111"/>
        <v>0</v>
      </c>
      <c r="AG46" s="43">
        <f t="shared" si="111"/>
        <v>0</v>
      </c>
      <c r="AH46" s="8"/>
      <c r="AJ46" s="10" t="e">
        <f t="shared" ref="AJ46:BH46" si="112">IF(AND(AND($BJ46&lt;=BO46,BO46&lt;=$BK46),OR(BO46&lt;=$BL46,$BM46&lt;=BO46)),"○","-")</f>
        <v>#REF!</v>
      </c>
      <c r="AK46" s="10" t="e">
        <f t="shared" si="112"/>
        <v>#REF!</v>
      </c>
      <c r="AL46" s="10" t="e">
        <f t="shared" si="112"/>
        <v>#REF!</v>
      </c>
      <c r="AM46" s="10" t="e">
        <f t="shared" si="112"/>
        <v>#REF!</v>
      </c>
      <c r="AN46" s="10" t="e">
        <f t="shared" si="112"/>
        <v>#REF!</v>
      </c>
      <c r="AO46" s="10" t="e">
        <f t="shared" si="112"/>
        <v>#REF!</v>
      </c>
      <c r="AP46" s="10" t="e">
        <f t="shared" si="112"/>
        <v>#REF!</v>
      </c>
      <c r="AQ46" s="10" t="e">
        <f t="shared" si="112"/>
        <v>#REF!</v>
      </c>
      <c r="AR46" s="10" t="e">
        <f t="shared" si="112"/>
        <v>#REF!</v>
      </c>
      <c r="AS46" s="10" t="e">
        <f t="shared" si="112"/>
        <v>#REF!</v>
      </c>
      <c r="AT46" s="10" t="e">
        <f t="shared" si="112"/>
        <v>#REF!</v>
      </c>
      <c r="AU46" s="10" t="e">
        <f t="shared" si="112"/>
        <v>#REF!</v>
      </c>
      <c r="AV46" s="10" t="e">
        <f t="shared" si="112"/>
        <v>#REF!</v>
      </c>
      <c r="AW46" s="10" t="e">
        <f t="shared" si="112"/>
        <v>#REF!</v>
      </c>
      <c r="AX46" s="10" t="e">
        <f t="shared" si="112"/>
        <v>#REF!</v>
      </c>
      <c r="AY46" s="10" t="e">
        <f t="shared" si="112"/>
        <v>#REF!</v>
      </c>
      <c r="AZ46" s="10" t="e">
        <f t="shared" si="112"/>
        <v>#REF!</v>
      </c>
      <c r="BA46" s="10" t="e">
        <f t="shared" si="112"/>
        <v>#REF!</v>
      </c>
      <c r="BB46" s="10" t="e">
        <f t="shared" si="112"/>
        <v>#REF!</v>
      </c>
      <c r="BC46" s="10" t="e">
        <f t="shared" si="112"/>
        <v>#REF!</v>
      </c>
      <c r="BD46" s="10" t="e">
        <f t="shared" si="112"/>
        <v>#REF!</v>
      </c>
      <c r="BE46" s="10" t="e">
        <f t="shared" si="112"/>
        <v>#REF!</v>
      </c>
      <c r="BF46" s="10" t="e">
        <f t="shared" si="112"/>
        <v>#REF!</v>
      </c>
      <c r="BG46" s="10" t="e">
        <f t="shared" si="112"/>
        <v>#REF!</v>
      </c>
      <c r="BH46" s="10" t="e">
        <f t="shared" si="112"/>
        <v>#REF!</v>
      </c>
      <c r="BI46" s="8"/>
      <c r="BJ46" s="36" t="e">
        <f>#REF!</f>
        <v>#REF!</v>
      </c>
      <c r="BK46" s="36" t="e">
        <f>#REF!</f>
        <v>#REF!</v>
      </c>
      <c r="BL46" s="36" t="e">
        <f>#REF!</f>
        <v>#REF!</v>
      </c>
      <c r="BM46" s="36" t="e">
        <f>#REF!</f>
        <v>#REF!</v>
      </c>
      <c r="BN46" s="51"/>
      <c r="BO46" s="52">
        <f t="shared" ref="BO46:CM46" si="113">CO46</f>
        <v>0.29166666666666669</v>
      </c>
      <c r="BP46" s="52">
        <f t="shared" si="113"/>
        <v>0.3125</v>
      </c>
      <c r="BQ46" s="52">
        <f t="shared" si="113"/>
        <v>0.33333333333333331</v>
      </c>
      <c r="BR46" s="52">
        <f t="shared" si="113"/>
        <v>0.35416666666666602</v>
      </c>
      <c r="BS46" s="52">
        <f t="shared" si="113"/>
        <v>0.375</v>
      </c>
      <c r="BT46" s="52">
        <f t="shared" si="113"/>
        <v>0.39583333333333298</v>
      </c>
      <c r="BU46" s="52">
        <f t="shared" si="113"/>
        <v>0.41666666666666702</v>
      </c>
      <c r="BV46" s="52">
        <f t="shared" si="113"/>
        <v>0.4375</v>
      </c>
      <c r="BW46" s="52">
        <f t="shared" si="113"/>
        <v>0.45833333333333298</v>
      </c>
      <c r="BX46" s="52">
        <f t="shared" si="113"/>
        <v>0.47916666666666602</v>
      </c>
      <c r="BY46" s="52">
        <f t="shared" si="113"/>
        <v>0.5</v>
      </c>
      <c r="BZ46" s="52">
        <f t="shared" si="113"/>
        <v>0.52083333333333304</v>
      </c>
      <c r="CA46" s="52">
        <f t="shared" si="113"/>
        <v>0.54166666666666596</v>
      </c>
      <c r="CB46" s="52">
        <f t="shared" si="113"/>
        <v>0.562499999999999</v>
      </c>
      <c r="CC46" s="52">
        <f t="shared" si="113"/>
        <v>0.58333333333333304</v>
      </c>
      <c r="CD46" s="52">
        <f t="shared" si="113"/>
        <v>0.60416666666666596</v>
      </c>
      <c r="CE46" s="52">
        <f t="shared" si="113"/>
        <v>0.624999999999999</v>
      </c>
      <c r="CF46" s="52">
        <f t="shared" si="113"/>
        <v>0.64583333333333204</v>
      </c>
      <c r="CG46" s="52">
        <f t="shared" si="113"/>
        <v>0.66666666666666596</v>
      </c>
      <c r="CH46" s="52">
        <f t="shared" si="113"/>
        <v>0.687499999999999</v>
      </c>
      <c r="CI46" s="52">
        <f t="shared" si="113"/>
        <v>0.70833333333333204</v>
      </c>
      <c r="CJ46" s="52">
        <f t="shared" si="113"/>
        <v>0.72916666666666496</v>
      </c>
      <c r="CK46" s="52">
        <f t="shared" si="113"/>
        <v>0.749999999999999</v>
      </c>
      <c r="CL46" s="52">
        <f t="shared" si="113"/>
        <v>0.77083333333333204</v>
      </c>
      <c r="CM46" s="52">
        <f t="shared" si="113"/>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32" t="s">
        <v>161</v>
      </c>
      <c r="C47" s="432"/>
      <c r="D47" s="432"/>
      <c r="E47" s="432"/>
      <c r="F47" s="432"/>
      <c r="G47" s="432"/>
      <c r="H47" s="432"/>
      <c r="I47" s="53" t="str">
        <f>IF(I46&lt;=I14,"○","×")</f>
        <v>○</v>
      </c>
      <c r="J47" s="54" t="str">
        <f t="shared" ref="J47:AG47" si="114">IF(J46&lt;=J14,"○","×")</f>
        <v>○</v>
      </c>
      <c r="K47" s="53" t="str">
        <f t="shared" si="114"/>
        <v>○</v>
      </c>
      <c r="L47" s="54" t="str">
        <f t="shared" si="114"/>
        <v>○</v>
      </c>
      <c r="M47" s="53" t="str">
        <f t="shared" si="114"/>
        <v>○</v>
      </c>
      <c r="N47" s="54" t="str">
        <f t="shared" si="114"/>
        <v>○</v>
      </c>
      <c r="O47" s="53" t="str">
        <f t="shared" si="114"/>
        <v>○</v>
      </c>
      <c r="P47" s="54" t="str">
        <f t="shared" si="114"/>
        <v>○</v>
      </c>
      <c r="Q47" s="53" t="str">
        <f t="shared" si="114"/>
        <v>○</v>
      </c>
      <c r="R47" s="54" t="str">
        <f t="shared" si="114"/>
        <v>○</v>
      </c>
      <c r="S47" s="53" t="str">
        <f t="shared" si="114"/>
        <v>○</v>
      </c>
      <c r="T47" s="54" t="str">
        <f t="shared" si="114"/>
        <v>○</v>
      </c>
      <c r="U47" s="53" t="str">
        <f t="shared" si="114"/>
        <v>○</v>
      </c>
      <c r="V47" s="54" t="str">
        <f t="shared" si="114"/>
        <v>○</v>
      </c>
      <c r="W47" s="53" t="str">
        <f t="shared" si="114"/>
        <v>○</v>
      </c>
      <c r="X47" s="54" t="str">
        <f t="shared" si="114"/>
        <v>○</v>
      </c>
      <c r="Y47" s="53" t="str">
        <f t="shared" si="114"/>
        <v>○</v>
      </c>
      <c r="Z47" s="54" t="str">
        <f t="shared" si="114"/>
        <v>○</v>
      </c>
      <c r="AA47" s="53" t="str">
        <f t="shared" si="114"/>
        <v>○</v>
      </c>
      <c r="AB47" s="54" t="str">
        <f t="shared" si="114"/>
        <v>○</v>
      </c>
      <c r="AC47" s="53" t="str">
        <f t="shared" si="114"/>
        <v>○</v>
      </c>
      <c r="AD47" s="54" t="str">
        <f t="shared" si="114"/>
        <v>○</v>
      </c>
      <c r="AE47" s="53" t="str">
        <f t="shared" si="114"/>
        <v>○</v>
      </c>
      <c r="AF47" s="54" t="str">
        <f t="shared" si="114"/>
        <v>○</v>
      </c>
      <c r="AG47" s="10" t="str">
        <f t="shared" si="114"/>
        <v>○</v>
      </c>
      <c r="AH47" s="8"/>
    </row>
    <row r="48" spans="2:117" ht="22.5" customHeight="1">
      <c r="B48" s="433" t="s">
        <v>162</v>
      </c>
      <c r="C48" s="433"/>
      <c r="D48" s="433"/>
      <c r="E48" s="433"/>
      <c r="F48" s="433"/>
      <c r="G48" s="433"/>
      <c r="H48" s="433"/>
      <c r="I48" s="55" t="str">
        <f>IF(I13=0,"",I46/I13)</f>
        <v/>
      </c>
      <c r="J48" s="56">
        <f t="shared" ref="J48:AG48" si="115">IF(J13=0,"",J46/J13)</f>
        <v>0</v>
      </c>
      <c r="K48" s="55">
        <f t="shared" si="115"/>
        <v>0.25</v>
      </c>
      <c r="L48" s="56">
        <f t="shared" si="115"/>
        <v>0.125</v>
      </c>
      <c r="M48" s="55">
        <f t="shared" si="115"/>
        <v>0.3</v>
      </c>
      <c r="N48" s="56">
        <f t="shared" si="115"/>
        <v>0.3</v>
      </c>
      <c r="O48" s="55">
        <f t="shared" si="115"/>
        <v>0.27272727272727271</v>
      </c>
      <c r="P48" s="56">
        <f t="shared" si="115"/>
        <v>0.27272727272727271</v>
      </c>
      <c r="Q48" s="55">
        <f t="shared" si="115"/>
        <v>0.27272727272727271</v>
      </c>
      <c r="R48" s="56">
        <f t="shared" si="115"/>
        <v>0.27272727272727271</v>
      </c>
      <c r="S48" s="55">
        <f t="shared" si="115"/>
        <v>0.27272727272727271</v>
      </c>
      <c r="T48" s="56">
        <f t="shared" si="115"/>
        <v>0.27272727272727271</v>
      </c>
      <c r="U48" s="55">
        <f t="shared" si="115"/>
        <v>0.27272727272727271</v>
      </c>
      <c r="V48" s="56">
        <f t="shared" si="115"/>
        <v>0.18181818181818182</v>
      </c>
      <c r="W48" s="55">
        <f t="shared" si="115"/>
        <v>0.18181818181818182</v>
      </c>
      <c r="X48" s="56">
        <f t="shared" si="115"/>
        <v>0.22222222222222221</v>
      </c>
      <c r="Y48" s="55">
        <f t="shared" si="115"/>
        <v>0.2857142857142857</v>
      </c>
      <c r="Z48" s="56">
        <f t="shared" si="115"/>
        <v>0</v>
      </c>
      <c r="AA48" s="55">
        <f t="shared" si="115"/>
        <v>0</v>
      </c>
      <c r="AB48" s="56">
        <f t="shared" si="115"/>
        <v>0</v>
      </c>
      <c r="AC48" s="55">
        <f t="shared" si="115"/>
        <v>0</v>
      </c>
      <c r="AD48" s="56">
        <f t="shared" si="115"/>
        <v>0</v>
      </c>
      <c r="AE48" s="55">
        <f t="shared" si="115"/>
        <v>0</v>
      </c>
      <c r="AF48" s="56">
        <f t="shared" si="115"/>
        <v>0</v>
      </c>
      <c r="AG48" s="57" t="str">
        <f t="shared" si="115"/>
        <v/>
      </c>
      <c r="AH48" s="8"/>
    </row>
    <row r="49" spans="1:93" ht="22.5" customHeight="1">
      <c r="B49" s="434" t="s">
        <v>163</v>
      </c>
      <c r="C49" s="435"/>
      <c r="D49" s="435"/>
      <c r="E49" s="435"/>
      <c r="F49" s="435"/>
      <c r="G49" s="435"/>
      <c r="H49" s="436"/>
      <c r="I49" s="58" t="str">
        <f>IF(COUNTIF(AJ16:AJ44,"○")&gt;=2,"○","×")</f>
        <v>×</v>
      </c>
      <c r="J49" s="59" t="str">
        <f t="shared" ref="J49:AG49" si="116">IF(COUNTIF(AK16:AK44,"○")&gt;=2,"○","×")</f>
        <v>○</v>
      </c>
      <c r="K49" s="58" t="str">
        <f t="shared" si="116"/>
        <v>○</v>
      </c>
      <c r="L49" s="59" t="str">
        <f t="shared" si="116"/>
        <v>○</v>
      </c>
      <c r="M49" s="58" t="str">
        <f t="shared" si="116"/>
        <v>○</v>
      </c>
      <c r="N49" s="59" t="str">
        <f t="shared" si="116"/>
        <v>○</v>
      </c>
      <c r="O49" s="58" t="str">
        <f t="shared" si="116"/>
        <v>○</v>
      </c>
      <c r="P49" s="59" t="str">
        <f t="shared" si="116"/>
        <v>○</v>
      </c>
      <c r="Q49" s="58" t="str">
        <f t="shared" si="116"/>
        <v>○</v>
      </c>
      <c r="R49" s="59" t="str">
        <f t="shared" si="116"/>
        <v>○</v>
      </c>
      <c r="S49" s="58" t="str">
        <f t="shared" si="116"/>
        <v>○</v>
      </c>
      <c r="T49" s="59" t="str">
        <f t="shared" si="116"/>
        <v>○</v>
      </c>
      <c r="U49" s="58" t="str">
        <f t="shared" si="116"/>
        <v>○</v>
      </c>
      <c r="V49" s="59" t="str">
        <f t="shared" si="116"/>
        <v>○</v>
      </c>
      <c r="W49" s="58" t="str">
        <f t="shared" si="116"/>
        <v>○</v>
      </c>
      <c r="X49" s="59" t="str">
        <f t="shared" si="116"/>
        <v>○</v>
      </c>
      <c r="Y49" s="58" t="str">
        <f t="shared" si="116"/>
        <v>○</v>
      </c>
      <c r="Z49" s="59" t="str">
        <f t="shared" si="116"/>
        <v>○</v>
      </c>
      <c r="AA49" s="58" t="str">
        <f t="shared" si="116"/>
        <v>○</v>
      </c>
      <c r="AB49" s="59" t="str">
        <f t="shared" si="116"/>
        <v>○</v>
      </c>
      <c r="AC49" s="58" t="str">
        <f t="shared" si="116"/>
        <v>○</v>
      </c>
      <c r="AD49" s="59" t="str">
        <f t="shared" si="116"/>
        <v>○</v>
      </c>
      <c r="AE49" s="58" t="str">
        <f t="shared" si="116"/>
        <v>○</v>
      </c>
      <c r="AF49" s="59" t="str">
        <f t="shared" si="116"/>
        <v>○</v>
      </c>
      <c r="AG49" s="60" t="str">
        <f t="shared" si="116"/>
        <v>×</v>
      </c>
      <c r="AH49" s="8"/>
      <c r="AJ49" s="3"/>
      <c r="BO49" s="3"/>
      <c r="CO49" s="3"/>
    </row>
    <row r="50" spans="1:93" ht="22.5" customHeight="1">
      <c r="B50" s="437" t="s">
        <v>164</v>
      </c>
      <c r="C50" s="438"/>
      <c r="D50" s="438"/>
      <c r="E50" s="438"/>
      <c r="F50" s="438"/>
      <c r="G50" s="438"/>
      <c r="H50" s="439"/>
      <c r="I50" s="58" t="str">
        <f t="shared" ref="I50:AG50" si="117">IF(I35+I38+I45&gt;=I13,"○","×")</f>
        <v>○</v>
      </c>
      <c r="J50" s="59" t="str">
        <f t="shared" si="117"/>
        <v>○</v>
      </c>
      <c r="K50" s="58" t="str">
        <f t="shared" si="117"/>
        <v>○</v>
      </c>
      <c r="L50" s="59" t="str">
        <f t="shared" si="117"/>
        <v>○</v>
      </c>
      <c r="M50" s="58" t="str">
        <f t="shared" si="117"/>
        <v>○</v>
      </c>
      <c r="N50" s="59" t="str">
        <f t="shared" si="117"/>
        <v>○</v>
      </c>
      <c r="O50" s="58" t="str">
        <f t="shared" si="117"/>
        <v>○</v>
      </c>
      <c r="P50" s="59" t="str">
        <f t="shared" si="117"/>
        <v>○</v>
      </c>
      <c r="Q50" s="58" t="str">
        <f t="shared" si="117"/>
        <v>○</v>
      </c>
      <c r="R50" s="59" t="str">
        <f t="shared" si="117"/>
        <v>○</v>
      </c>
      <c r="S50" s="58" t="str">
        <f t="shared" si="117"/>
        <v>○</v>
      </c>
      <c r="T50" s="59" t="str">
        <f t="shared" si="117"/>
        <v>○</v>
      </c>
      <c r="U50" s="58" t="str">
        <f t="shared" si="117"/>
        <v>○</v>
      </c>
      <c r="V50" s="59" t="str">
        <f t="shared" si="117"/>
        <v>○</v>
      </c>
      <c r="W50" s="58" t="str">
        <f t="shared" si="117"/>
        <v>○</v>
      </c>
      <c r="X50" s="59" t="str">
        <f t="shared" si="117"/>
        <v>○</v>
      </c>
      <c r="Y50" s="58" t="str">
        <f t="shared" si="117"/>
        <v>○</v>
      </c>
      <c r="Z50" s="59" t="str">
        <f t="shared" si="117"/>
        <v>○</v>
      </c>
      <c r="AA50" s="58" t="str">
        <f t="shared" si="117"/>
        <v>○</v>
      </c>
      <c r="AB50" s="59" t="str">
        <f t="shared" si="117"/>
        <v>○</v>
      </c>
      <c r="AC50" s="58" t="str">
        <f t="shared" si="117"/>
        <v>○</v>
      </c>
      <c r="AD50" s="59" t="str">
        <f t="shared" si="117"/>
        <v>○</v>
      </c>
      <c r="AE50" s="58" t="str">
        <f t="shared" si="117"/>
        <v>○</v>
      </c>
      <c r="AF50" s="59" t="str">
        <f t="shared" si="117"/>
        <v>○</v>
      </c>
      <c r="AG50" s="60" t="str">
        <f t="shared" si="117"/>
        <v>○</v>
      </c>
      <c r="AH50" s="8"/>
      <c r="AJ50" s="3"/>
      <c r="BO50" s="3"/>
      <c r="CO50" s="3"/>
    </row>
    <row r="51" spans="1:93" ht="22.5" customHeight="1">
      <c r="A51" s="5"/>
      <c r="B51" s="61"/>
      <c r="C51" s="440" t="s">
        <v>165</v>
      </c>
      <c r="D51" s="441"/>
      <c r="E51" s="441"/>
      <c r="F51" s="441"/>
      <c r="G51" s="441"/>
      <c r="H51" s="442"/>
      <c r="I51" s="62">
        <f t="shared" ref="I51:AG51" si="118">I13-(I35+I38+I45)</f>
        <v>0</v>
      </c>
      <c r="J51" s="63">
        <f t="shared" si="118"/>
        <v>0</v>
      </c>
      <c r="K51" s="62">
        <f t="shared" si="118"/>
        <v>-3</v>
      </c>
      <c r="L51" s="63">
        <f t="shared" si="118"/>
        <v>0</v>
      </c>
      <c r="M51" s="62">
        <f t="shared" si="118"/>
        <v>-1</v>
      </c>
      <c r="N51" s="63">
        <f t="shared" si="118"/>
        <v>-2</v>
      </c>
      <c r="O51" s="62">
        <f t="shared" si="118"/>
        <v>-2</v>
      </c>
      <c r="P51" s="63">
        <f t="shared" si="118"/>
        <v>-2</v>
      </c>
      <c r="Q51" s="62">
        <f t="shared" si="118"/>
        <v>-2</v>
      </c>
      <c r="R51" s="63">
        <f t="shared" si="118"/>
        <v>-2</v>
      </c>
      <c r="S51" s="62">
        <f t="shared" si="118"/>
        <v>-2</v>
      </c>
      <c r="T51" s="63">
        <f t="shared" si="118"/>
        <v>-3</v>
      </c>
      <c r="U51" s="62">
        <f t="shared" si="118"/>
        <v>-3</v>
      </c>
      <c r="V51" s="63">
        <f t="shared" si="118"/>
        <v>-2</v>
      </c>
      <c r="W51" s="62">
        <f t="shared" si="118"/>
        <v>-2</v>
      </c>
      <c r="X51" s="63">
        <f t="shared" si="118"/>
        <v>-3</v>
      </c>
      <c r="Y51" s="62">
        <f t="shared" si="118"/>
        <v>-5</v>
      </c>
      <c r="Z51" s="63">
        <f t="shared" si="118"/>
        <v>-5</v>
      </c>
      <c r="AA51" s="62">
        <f t="shared" si="118"/>
        <v>-6</v>
      </c>
      <c r="AB51" s="63">
        <f t="shared" si="118"/>
        <v>-6</v>
      </c>
      <c r="AC51" s="62">
        <f t="shared" si="118"/>
        <v>-1</v>
      </c>
      <c r="AD51" s="63">
        <f t="shared" si="118"/>
        <v>-2</v>
      </c>
      <c r="AE51" s="62">
        <f t="shared" si="118"/>
        <v>-1</v>
      </c>
      <c r="AF51" s="63">
        <f t="shared" si="118"/>
        <v>-1</v>
      </c>
      <c r="AG51" s="64">
        <f t="shared" si="118"/>
        <v>0</v>
      </c>
      <c r="AH51" s="8"/>
      <c r="AJ51" s="3"/>
      <c r="BO51" s="3"/>
      <c r="CO51" s="3"/>
    </row>
    <row r="52" spans="1:93" ht="17.25" customHeight="1">
      <c r="E52" s="1"/>
      <c r="F52" s="1"/>
      <c r="G52" s="1"/>
      <c r="H52" s="1"/>
      <c r="AH52" s="1"/>
    </row>
    <row r="53" spans="1:93" ht="17.25" customHeight="1">
      <c r="B53" s="443" t="s">
        <v>166</v>
      </c>
      <c r="C53" s="444"/>
      <c r="D53" s="445"/>
      <c r="E53" s="449">
        <f>G45+G38+G35</f>
        <v>16</v>
      </c>
      <c r="F53" s="1"/>
      <c r="G53" s="1"/>
      <c r="H53" s="1"/>
      <c r="AH53" s="1"/>
    </row>
    <row r="54" spans="1:93" ht="17.25" customHeight="1">
      <c r="B54" s="446"/>
      <c r="C54" s="447"/>
      <c r="D54" s="448"/>
      <c r="E54" s="450"/>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23" t="s">
        <v>167</v>
      </c>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row>
    <row r="58" spans="1:93" ht="24"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8"/>
    </row>
    <row r="59" spans="1:93" ht="24"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8"/>
    </row>
    <row r="60" spans="1:93" ht="24"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1"/>
    </row>
  </sheetData>
  <mergeCells count="74">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M36:N36"/>
    <mergeCell ref="O36:P36"/>
    <mergeCell ref="D7:F7"/>
    <mergeCell ref="E8:F8"/>
    <mergeCell ref="G9:H9"/>
    <mergeCell ref="G10:H10"/>
    <mergeCell ref="M7:N7"/>
    <mergeCell ref="O7:P7"/>
    <mergeCell ref="M15:N15"/>
    <mergeCell ref="O15:P15"/>
  </mergeCells>
  <phoneticPr fontId="7"/>
  <conditionalFormatting sqref="I51:AG51">
    <cfRule type="cellIs" dxfId="26" priority="757" operator="greaterThan">
      <formula>0</formula>
    </cfRule>
  </conditionalFormatting>
  <conditionalFormatting sqref="I37:AG37 I40:AG44">
    <cfRule type="expression" dxfId="25" priority="926">
      <formula>"AJ27=""○"""</formula>
    </cfRule>
  </conditionalFormatting>
  <conditionalFormatting sqref="I40:J44 M40:N44 I37:J37 M37:N37 I16:J34 M16:N34">
    <cfRule type="cellIs" dxfId="24" priority="743" operator="equal">
      <formula>"""○"""</formula>
    </cfRule>
  </conditionalFormatting>
  <conditionalFormatting sqref="I37:AG37 I40:AG44 I16:AG34">
    <cfRule type="cellIs" dxfId="23" priority="741" operator="equal">
      <formula>"○"</formula>
    </cfRule>
  </conditionalFormatting>
  <conditionalFormatting sqref="I8:AG8">
    <cfRule type="cellIs" dxfId="22" priority="1334" operator="between">
      <formula>$C$8</formula>
      <formula>$D$8</formula>
    </cfRule>
    <cfRule type="cellIs" dxfId="21" priority="1335" operator="between">
      <formula>$D$8</formula>
      <formula>$E$8-0.00001</formula>
    </cfRule>
    <cfRule type="cellIs" dxfId="20" priority="1336" operator="between">
      <formula>$E$8-0.00001</formula>
      <formula>$G$8-0.00001</formula>
    </cfRule>
  </conditionalFormatting>
  <conditionalFormatting sqref="AJ45:BH45">
    <cfRule type="cellIs" dxfId="19" priority="1362" stopIfTrue="1" operator="between">
      <formula>#REF!</formula>
      <formula>#REF!</formula>
    </cfRule>
  </conditionalFormatting>
  <conditionalFormatting sqref="AJ45:BH45">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193</v>
      </c>
    </row>
    <row r="3" spans="1:117" ht="29.25" customHeight="1">
      <c r="A3" s="1" t="s">
        <v>132</v>
      </c>
      <c r="E3" s="1"/>
      <c r="F3" s="1"/>
      <c r="G3" s="1"/>
      <c r="H3" s="1"/>
    </row>
    <row r="4" spans="1:117" ht="17.25" customHeight="1">
      <c r="E4" s="1"/>
      <c r="F4" s="1" t="s">
        <v>194</v>
      </c>
      <c r="G4" s="1"/>
      <c r="H4" s="1"/>
      <c r="K4" s="9"/>
      <c r="L4" s="9"/>
      <c r="M4" s="9"/>
      <c r="AH4" s="1"/>
    </row>
    <row r="5" spans="1:117" ht="17.25" customHeight="1">
      <c r="A5" s="65" t="s">
        <v>133</v>
      </c>
      <c r="C5" s="5"/>
      <c r="D5" s="5"/>
      <c r="E5" s="1"/>
      <c r="F5" s="1"/>
      <c r="G5" s="1"/>
      <c r="H5" s="1"/>
      <c r="I5" s="9"/>
      <c r="J5" s="9"/>
      <c r="K5" s="9"/>
      <c r="L5" s="9"/>
      <c r="M5" s="9"/>
      <c r="AH5" s="1"/>
    </row>
    <row r="6" spans="1:117" ht="20.25" customHeight="1">
      <c r="A6" s="65" t="s">
        <v>134</v>
      </c>
      <c r="E6" s="1"/>
      <c r="F6" s="1"/>
      <c r="G6" s="1"/>
      <c r="H6" s="1"/>
      <c r="I6" s="9"/>
      <c r="J6" s="9"/>
      <c r="K6" s="9"/>
      <c r="L6" s="9"/>
      <c r="M6" s="9"/>
      <c r="AH6" s="1"/>
    </row>
    <row r="7" spans="1:117" ht="34.5" customHeight="1">
      <c r="C7" s="10" t="s">
        <v>135</v>
      </c>
      <c r="D7" s="404" t="s">
        <v>136</v>
      </c>
      <c r="E7" s="404"/>
      <c r="F7" s="404"/>
      <c r="G7" s="404" t="s">
        <v>137</v>
      </c>
      <c r="H7" s="404"/>
      <c r="I7" s="405">
        <v>0.29166666666666669</v>
      </c>
      <c r="J7" s="406"/>
      <c r="K7" s="403">
        <v>0.33333333333333298</v>
      </c>
      <c r="L7" s="403"/>
      <c r="M7" s="403">
        <v>0.375</v>
      </c>
      <c r="N7" s="403"/>
      <c r="O7" s="403">
        <v>0.41666666666666702</v>
      </c>
      <c r="P7" s="403"/>
      <c r="Q7" s="403">
        <v>0.45833333333333298</v>
      </c>
      <c r="R7" s="403"/>
      <c r="S7" s="403">
        <v>0.5</v>
      </c>
      <c r="T7" s="403"/>
      <c r="U7" s="403">
        <v>0.54166666666666696</v>
      </c>
      <c r="V7" s="403"/>
      <c r="W7" s="403">
        <v>0.58333333333333304</v>
      </c>
      <c r="X7" s="403"/>
      <c r="Y7" s="403">
        <v>0.625</v>
      </c>
      <c r="Z7" s="403"/>
      <c r="AA7" s="403">
        <v>0.66666666666666696</v>
      </c>
      <c r="AB7" s="403"/>
      <c r="AC7" s="403">
        <v>0.70833333333333304</v>
      </c>
      <c r="AD7" s="403"/>
      <c r="AE7" s="68">
        <v>0.75</v>
      </c>
      <c r="AF7" s="69"/>
      <c r="AG7" s="7">
        <v>0.79166666666666663</v>
      </c>
      <c r="AH7" s="8"/>
      <c r="AI7" s="3"/>
      <c r="AJ7" s="3"/>
      <c r="BO7" s="3"/>
      <c r="CO7" s="3"/>
    </row>
    <row r="8" spans="1:117" ht="31.5" customHeight="1">
      <c r="C8" s="11"/>
      <c r="D8" s="12"/>
      <c r="E8" s="407"/>
      <c r="F8" s="408"/>
      <c r="G8" s="409"/>
      <c r="H8" s="409"/>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10" t="s">
        <v>138</v>
      </c>
      <c r="H9" s="411"/>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139</v>
      </c>
      <c r="E10" s="1"/>
      <c r="F10" s="6"/>
      <c r="G10" s="401" t="s">
        <v>140</v>
      </c>
      <c r="H10" s="402"/>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141</v>
      </c>
      <c r="E11" s="1"/>
      <c r="F11" s="6"/>
      <c r="G11" s="401" t="s">
        <v>142</v>
      </c>
      <c r="H11" s="402"/>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12" t="s">
        <v>143</v>
      </c>
      <c r="H12" s="413"/>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14" t="s">
        <v>144</v>
      </c>
      <c r="H13" s="415"/>
      <c r="I13" s="41">
        <f t="shared" ref="I13:L13" si="0">IF(AND(0&lt;I9+I10+I11+I12,ROUNDDOWN(I9/3,1)+ROUNDDOWN(I10/6,1)+ROUNDDOWN(I11/15,1)+ROUNDDOWN(I12/25,1)&lt;1),1,ROUND(ROUNDDOWN(I9/3,1)+ROUNDDOWN(I10/6,1)+ROUNDDOWN(I11/15,1)+ROUNDDOWN(I12/25,1),0))</f>
        <v>0</v>
      </c>
      <c r="J13" s="66">
        <f t="shared" si="0"/>
        <v>0</v>
      </c>
      <c r="K13" s="41">
        <f t="shared" si="0"/>
        <v>0</v>
      </c>
      <c r="L13" s="66">
        <f t="shared" si="0"/>
        <v>0</v>
      </c>
      <c r="M13" s="41">
        <f>IF(AND(0&lt;M9+M10+M11+M12,ROUNDDOWN(M9/3,1)+ROUNDDOWN(M10/6,1)+ROUNDDOWN(M11/15,1)+ROUNDDOWN(M12/25,1)&lt;1),1,ROUND(ROUNDDOWN(M9/3,1)+ROUNDDOWN(M10/6,1)+ROUNDDOWN(M11/15,1)+ROUNDDOWN(M12/25,1),0))</f>
        <v>0</v>
      </c>
      <c r="N13" s="66">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66">
        <f t="shared" si="1"/>
        <v>0</v>
      </c>
      <c r="Q13" s="41">
        <f t="shared" si="1"/>
        <v>0</v>
      </c>
      <c r="R13" s="66">
        <f t="shared" si="1"/>
        <v>0</v>
      </c>
      <c r="S13" s="41">
        <f t="shared" si="1"/>
        <v>0</v>
      </c>
      <c r="T13" s="66">
        <f t="shared" si="1"/>
        <v>0</v>
      </c>
      <c r="U13" s="41">
        <f t="shared" si="1"/>
        <v>0</v>
      </c>
      <c r="V13" s="66">
        <f t="shared" si="1"/>
        <v>0</v>
      </c>
      <c r="W13" s="41">
        <f t="shared" si="1"/>
        <v>0</v>
      </c>
      <c r="X13" s="66">
        <f t="shared" si="1"/>
        <v>0</v>
      </c>
      <c r="Y13" s="41">
        <f t="shared" si="1"/>
        <v>0</v>
      </c>
      <c r="Z13" s="66">
        <f t="shared" si="1"/>
        <v>0</v>
      </c>
      <c r="AA13" s="41">
        <f t="shared" si="1"/>
        <v>0</v>
      </c>
      <c r="AB13" s="66">
        <f t="shared" si="1"/>
        <v>0</v>
      </c>
      <c r="AC13" s="41">
        <f t="shared" si="1"/>
        <v>0</v>
      </c>
      <c r="AD13" s="66">
        <f t="shared" si="1"/>
        <v>0</v>
      </c>
      <c r="AE13" s="41">
        <f t="shared" si="1"/>
        <v>0</v>
      </c>
      <c r="AF13" s="66">
        <f t="shared" si="1"/>
        <v>0</v>
      </c>
      <c r="AG13" s="66">
        <f t="shared" si="1"/>
        <v>0</v>
      </c>
      <c r="AH13" s="1"/>
      <c r="AJ13" s="3"/>
      <c r="BO13" s="3"/>
      <c r="CO13" s="3"/>
    </row>
    <row r="14" spans="1:117" ht="22.5" customHeight="1">
      <c r="A14" s="65" t="s">
        <v>145</v>
      </c>
      <c r="F14" s="1"/>
      <c r="G14" s="414" t="s">
        <v>146</v>
      </c>
      <c r="H14" s="415"/>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147</v>
      </c>
      <c r="D15" s="10" t="s">
        <v>148</v>
      </c>
      <c r="E15" s="29" t="s">
        <v>149</v>
      </c>
      <c r="F15" s="30" t="s">
        <v>150</v>
      </c>
      <c r="G15" s="416" t="s">
        <v>151</v>
      </c>
      <c r="H15" s="417"/>
      <c r="I15" s="405">
        <v>0.29166666666666669</v>
      </c>
      <c r="J15" s="418"/>
      <c r="K15" s="405">
        <v>0.33333333333333298</v>
      </c>
      <c r="L15" s="418"/>
      <c r="M15" s="405">
        <v>0.375</v>
      </c>
      <c r="N15" s="418"/>
      <c r="O15" s="405">
        <v>0.41666666666666702</v>
      </c>
      <c r="P15" s="418"/>
      <c r="Q15" s="405">
        <v>0.45833333333333298</v>
      </c>
      <c r="R15" s="418"/>
      <c r="S15" s="405">
        <v>0.5</v>
      </c>
      <c r="T15" s="418"/>
      <c r="U15" s="405">
        <v>0.54166666666666696</v>
      </c>
      <c r="V15" s="418"/>
      <c r="W15" s="405">
        <v>0.58333333333333304</v>
      </c>
      <c r="X15" s="418"/>
      <c r="Y15" s="405">
        <v>0.625</v>
      </c>
      <c r="Z15" s="418"/>
      <c r="AA15" s="405">
        <v>0.66666666666666696</v>
      </c>
      <c r="AB15" s="418"/>
      <c r="AC15" s="405">
        <v>0.70833333333333304</v>
      </c>
      <c r="AD15" s="418"/>
      <c r="AE15" s="4">
        <v>0.75</v>
      </c>
      <c r="AF15" s="2"/>
      <c r="AG15" s="7">
        <v>0.79166666666666663</v>
      </c>
      <c r="AH15" s="67" t="s">
        <v>152</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153</v>
      </c>
      <c r="BK15" s="31" t="s">
        <v>154</v>
      </c>
      <c r="BL15" s="419" t="s">
        <v>155</v>
      </c>
      <c r="BM15" s="419"/>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 t="shared" ref="AJ16:AJ34" si="6">IF(AND(AND($BJ16&lt;=BO16,BO16&lt;$BK16),OR(BO16&lt;$BL16,$BM16&lt;=BO16)),"○","-")</f>
        <v>-</v>
      </c>
      <c r="AK16" s="10" t="str">
        <f t="shared" ref="AK16:AZ31" si="7">IF(AND(AND($BJ16&lt;=BP16,BP16&lt;$BK16),OR(BP16&lt;$BL16,$BM16&lt;=BP16)),"○","-")</f>
        <v>-</v>
      </c>
      <c r="AL16" s="10" t="str">
        <f t="shared" si="7"/>
        <v>-</v>
      </c>
      <c r="AM16" s="10" t="str">
        <f t="shared" si="7"/>
        <v>-</v>
      </c>
      <c r="AN16" s="10" t="str">
        <f t="shared" si="7"/>
        <v>-</v>
      </c>
      <c r="AO16" s="10" t="str">
        <f t="shared" si="7"/>
        <v>-</v>
      </c>
      <c r="AP16" s="10" t="str">
        <f t="shared" si="7"/>
        <v>-</v>
      </c>
      <c r="AQ16" s="10" t="str">
        <f t="shared" si="7"/>
        <v>-</v>
      </c>
      <c r="AR16" s="10" t="str">
        <f>IF(AND(AND($BJ16&lt;=BW16,BW16&lt;$BK16),OR(BW16&lt;$BL16,$BM16&lt;=BW16)),"○","-")</f>
        <v>-</v>
      </c>
      <c r="AS16" s="10" t="str">
        <f t="shared" si="7"/>
        <v>-</v>
      </c>
      <c r="AT16" s="10" t="str">
        <f t="shared" si="7"/>
        <v>-</v>
      </c>
      <c r="AU16" s="10" t="str">
        <f t="shared" si="7"/>
        <v>-</v>
      </c>
      <c r="AV16" s="10" t="str">
        <f t="shared" si="7"/>
        <v>-</v>
      </c>
      <c r="AW16" s="10" t="str">
        <f t="shared" si="7"/>
        <v>-</v>
      </c>
      <c r="AX16" s="10" t="str">
        <f t="shared" si="7"/>
        <v>-</v>
      </c>
      <c r="AY16" s="10" t="str">
        <f t="shared" si="7"/>
        <v>-</v>
      </c>
      <c r="AZ16" s="10" t="str">
        <f t="shared" si="7"/>
        <v>-</v>
      </c>
      <c r="BA16" s="10" t="str">
        <f t="shared" ref="BA16:BH31" si="8">IF(AND(AND($BJ16&lt;=CF16,CF16&lt;$BK16),OR(CF16&lt;$BL16,$BM16&lt;=CF16)),"○","-")</f>
        <v>-</v>
      </c>
      <c r="BB16" s="10" t="str">
        <f t="shared" si="8"/>
        <v>-</v>
      </c>
      <c r="BC16" s="10" t="str">
        <f t="shared" si="8"/>
        <v>-</v>
      </c>
      <c r="BD16" s="10" t="str">
        <f t="shared" si="8"/>
        <v>-</v>
      </c>
      <c r="BE16" s="10" t="str">
        <f t="shared" si="8"/>
        <v>-</v>
      </c>
      <c r="BF16" s="10" t="str">
        <f t="shared" si="8"/>
        <v>-</v>
      </c>
      <c r="BG16" s="10" t="str">
        <f t="shared" si="8"/>
        <v>-</v>
      </c>
      <c r="BH16" s="10" t="str">
        <f t="shared" si="8"/>
        <v>-</v>
      </c>
      <c r="BI16" s="8"/>
      <c r="BJ16" s="36">
        <f>E16</f>
        <v>0</v>
      </c>
      <c r="BK16" s="36">
        <f t="shared" ref="BK16:BM34" si="9">F16</f>
        <v>0</v>
      </c>
      <c r="BL16" s="36">
        <f t="shared" si="9"/>
        <v>0</v>
      </c>
      <c r="BM16" s="36">
        <f t="shared" si="9"/>
        <v>0</v>
      </c>
      <c r="BN16" s="36"/>
      <c r="BO16" s="36">
        <f t="shared" ref="BO16:CD31" si="10">CO16</f>
        <v>0.29166666666666669</v>
      </c>
      <c r="BP16" s="36">
        <f t="shared" si="10"/>
        <v>0.3125</v>
      </c>
      <c r="BQ16" s="36">
        <f t="shared" si="10"/>
        <v>0.33333333333333298</v>
      </c>
      <c r="BR16" s="36">
        <f t="shared" si="10"/>
        <v>0.35416666666666702</v>
      </c>
      <c r="BS16" s="36">
        <f t="shared" si="10"/>
        <v>0.375</v>
      </c>
      <c r="BT16" s="36">
        <f t="shared" si="10"/>
        <v>0.39583333333333398</v>
      </c>
      <c r="BU16" s="36">
        <f t="shared" si="10"/>
        <v>0.41666666666666702</v>
      </c>
      <c r="BV16" s="36">
        <f t="shared" si="10"/>
        <v>0.4375</v>
      </c>
      <c r="BW16" s="36">
        <f t="shared" si="10"/>
        <v>0.45833333333333398</v>
      </c>
      <c r="BX16" s="36">
        <f t="shared" si="10"/>
        <v>0.47916666666666702</v>
      </c>
      <c r="BY16" s="36">
        <f t="shared" si="10"/>
        <v>0.5</v>
      </c>
      <c r="BZ16" s="36">
        <f t="shared" si="10"/>
        <v>0.52083333333333304</v>
      </c>
      <c r="CA16" s="36">
        <f t="shared" si="10"/>
        <v>0.54166666666666696</v>
      </c>
      <c r="CB16" s="36">
        <f t="shared" si="10"/>
        <v>0.5625</v>
      </c>
      <c r="CC16" s="36">
        <f t="shared" si="10"/>
        <v>0.58333333333333304</v>
      </c>
      <c r="CD16" s="36">
        <f t="shared" si="10"/>
        <v>0.60416666666666696</v>
      </c>
      <c r="CE16" s="36">
        <f t="shared" ref="CE16:CM31" si="11">DE16</f>
        <v>0.625</v>
      </c>
      <c r="CF16" s="36">
        <f t="shared" si="11"/>
        <v>0.64583333333333304</v>
      </c>
      <c r="CG16" s="36">
        <f t="shared" si="11"/>
        <v>0.66666666666666696</v>
      </c>
      <c r="CH16" s="36">
        <f t="shared" si="11"/>
        <v>0.6875</v>
      </c>
      <c r="CI16" s="36">
        <f t="shared" si="11"/>
        <v>0.70833333333333304</v>
      </c>
      <c r="CJ16" s="36">
        <f t="shared" si="11"/>
        <v>0.72916666666666696</v>
      </c>
      <c r="CK16" s="36">
        <f t="shared" si="11"/>
        <v>0.75</v>
      </c>
      <c r="CL16" s="36">
        <f t="shared" si="11"/>
        <v>0.77083333333333304</v>
      </c>
      <c r="CM16" s="36">
        <f t="shared" si="1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si="6"/>
        <v>-</v>
      </c>
      <c r="AK17" s="10" t="str">
        <f t="shared" si="7"/>
        <v>-</v>
      </c>
      <c r="AL17" s="10" t="str">
        <f t="shared" si="7"/>
        <v>-</v>
      </c>
      <c r="AM17" s="10" t="str">
        <f t="shared" si="7"/>
        <v>-</v>
      </c>
      <c r="AN17" s="10" t="str">
        <f t="shared" si="7"/>
        <v>-</v>
      </c>
      <c r="AO17" s="10" t="str">
        <f t="shared" si="7"/>
        <v>-</v>
      </c>
      <c r="AP17" s="10" t="str">
        <f t="shared" si="7"/>
        <v>-</v>
      </c>
      <c r="AQ17" s="10" t="str">
        <f t="shared" si="7"/>
        <v>-</v>
      </c>
      <c r="AR17" s="10" t="str">
        <f t="shared" si="7"/>
        <v>-</v>
      </c>
      <c r="AS17" s="10" t="str">
        <f t="shared" si="7"/>
        <v>-</v>
      </c>
      <c r="AT17" s="10" t="str">
        <f t="shared" si="7"/>
        <v>-</v>
      </c>
      <c r="AU17" s="10" t="str">
        <f t="shared" si="7"/>
        <v>-</v>
      </c>
      <c r="AV17" s="10" t="str">
        <f t="shared" si="7"/>
        <v>-</v>
      </c>
      <c r="AW17" s="10" t="str">
        <f t="shared" si="7"/>
        <v>-</v>
      </c>
      <c r="AX17" s="10" t="str">
        <f t="shared" si="7"/>
        <v>-</v>
      </c>
      <c r="AY17" s="10" t="str">
        <f t="shared" si="7"/>
        <v>-</v>
      </c>
      <c r="AZ17" s="10" t="str">
        <f t="shared" si="7"/>
        <v>-</v>
      </c>
      <c r="BA17" s="10" t="str">
        <f t="shared" si="8"/>
        <v>-</v>
      </c>
      <c r="BB17" s="10" t="str">
        <f t="shared" si="8"/>
        <v>-</v>
      </c>
      <c r="BC17" s="10" t="str">
        <f t="shared" si="8"/>
        <v>-</v>
      </c>
      <c r="BD17" s="10" t="str">
        <f t="shared" si="8"/>
        <v>-</v>
      </c>
      <c r="BE17" s="10" t="str">
        <f t="shared" si="8"/>
        <v>-</v>
      </c>
      <c r="BF17" s="10" t="str">
        <f t="shared" si="8"/>
        <v>-</v>
      </c>
      <c r="BG17" s="10" t="str">
        <f t="shared" si="8"/>
        <v>-</v>
      </c>
      <c r="BH17" s="10" t="str">
        <f t="shared" si="8"/>
        <v>-</v>
      </c>
      <c r="BI17" s="8"/>
      <c r="BJ17" s="36">
        <f t="shared" ref="BJ17:BJ33" si="12">E17</f>
        <v>0</v>
      </c>
      <c r="BK17" s="36">
        <f t="shared" si="9"/>
        <v>0</v>
      </c>
      <c r="BL17" s="36">
        <f t="shared" si="9"/>
        <v>0</v>
      </c>
      <c r="BM17" s="36">
        <f t="shared" si="9"/>
        <v>0</v>
      </c>
      <c r="BN17" s="36"/>
      <c r="BO17" s="36">
        <f t="shared" si="10"/>
        <v>0.29166666666666669</v>
      </c>
      <c r="BP17" s="36">
        <f t="shared" si="10"/>
        <v>0.3125</v>
      </c>
      <c r="BQ17" s="36">
        <f t="shared" si="10"/>
        <v>0.33333333333333298</v>
      </c>
      <c r="BR17" s="36">
        <f t="shared" si="10"/>
        <v>0.35416666666666702</v>
      </c>
      <c r="BS17" s="36">
        <f t="shared" si="10"/>
        <v>0.375</v>
      </c>
      <c r="BT17" s="36">
        <f t="shared" si="10"/>
        <v>0.39583333333333398</v>
      </c>
      <c r="BU17" s="36">
        <f t="shared" si="10"/>
        <v>0.41666666666666702</v>
      </c>
      <c r="BV17" s="36">
        <f t="shared" si="10"/>
        <v>0.4375</v>
      </c>
      <c r="BW17" s="36">
        <f t="shared" si="10"/>
        <v>0.45833333333333398</v>
      </c>
      <c r="BX17" s="36">
        <f t="shared" si="10"/>
        <v>0.47916666666666702</v>
      </c>
      <c r="BY17" s="36">
        <f t="shared" si="10"/>
        <v>0.5</v>
      </c>
      <c r="BZ17" s="36">
        <f t="shared" si="10"/>
        <v>0.52083333333333304</v>
      </c>
      <c r="CA17" s="36">
        <f t="shared" si="10"/>
        <v>0.54166666666666696</v>
      </c>
      <c r="CB17" s="36">
        <f t="shared" si="10"/>
        <v>0.5625</v>
      </c>
      <c r="CC17" s="36">
        <f t="shared" si="10"/>
        <v>0.58333333333333304</v>
      </c>
      <c r="CD17" s="36">
        <f t="shared" si="10"/>
        <v>0.60416666666666696</v>
      </c>
      <c r="CE17" s="36">
        <f t="shared" si="11"/>
        <v>0.625</v>
      </c>
      <c r="CF17" s="36">
        <f t="shared" si="11"/>
        <v>0.64583333333333304</v>
      </c>
      <c r="CG17" s="36">
        <f t="shared" si="11"/>
        <v>0.66666666666666696</v>
      </c>
      <c r="CH17" s="36">
        <f t="shared" si="11"/>
        <v>0.6875</v>
      </c>
      <c r="CI17" s="36">
        <f t="shared" si="11"/>
        <v>0.70833333333333304</v>
      </c>
      <c r="CJ17" s="36">
        <f t="shared" si="11"/>
        <v>0.72916666666666696</v>
      </c>
      <c r="CK17" s="36">
        <f t="shared" si="11"/>
        <v>0.75</v>
      </c>
      <c r="CL17" s="36">
        <f t="shared" si="11"/>
        <v>0.77083333333333304</v>
      </c>
      <c r="CM17" s="36">
        <f t="shared" si="11"/>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6"/>
        <v>-</v>
      </c>
      <c r="AK18" s="10" t="str">
        <f t="shared" si="7"/>
        <v>-</v>
      </c>
      <c r="AL18" s="10" t="str">
        <f t="shared" si="7"/>
        <v>-</v>
      </c>
      <c r="AM18" s="10" t="str">
        <f t="shared" si="7"/>
        <v>-</v>
      </c>
      <c r="AN18" s="10" t="str">
        <f t="shared" si="7"/>
        <v>-</v>
      </c>
      <c r="AO18" s="10" t="str">
        <f t="shared" si="7"/>
        <v>-</v>
      </c>
      <c r="AP18" s="10" t="str">
        <f t="shared" si="7"/>
        <v>-</v>
      </c>
      <c r="AQ18" s="10" t="str">
        <f t="shared" si="7"/>
        <v>-</v>
      </c>
      <c r="AR18" s="10" t="str">
        <f t="shared" si="7"/>
        <v>-</v>
      </c>
      <c r="AS18" s="10" t="str">
        <f t="shared" si="7"/>
        <v>-</v>
      </c>
      <c r="AT18" s="10" t="str">
        <f t="shared" si="7"/>
        <v>-</v>
      </c>
      <c r="AU18" s="10" t="str">
        <f t="shared" si="7"/>
        <v>-</v>
      </c>
      <c r="AV18" s="10" t="str">
        <f t="shared" si="7"/>
        <v>-</v>
      </c>
      <c r="AW18" s="10" t="str">
        <f t="shared" si="7"/>
        <v>-</v>
      </c>
      <c r="AX18" s="10" t="str">
        <f t="shared" si="7"/>
        <v>-</v>
      </c>
      <c r="AY18" s="10" t="str">
        <f t="shared" si="7"/>
        <v>-</v>
      </c>
      <c r="AZ18" s="10" t="str">
        <f t="shared" si="7"/>
        <v>-</v>
      </c>
      <c r="BA18" s="10" t="str">
        <f t="shared" si="8"/>
        <v>-</v>
      </c>
      <c r="BB18" s="10" t="str">
        <f t="shared" si="8"/>
        <v>-</v>
      </c>
      <c r="BC18" s="10" t="str">
        <f t="shared" si="8"/>
        <v>-</v>
      </c>
      <c r="BD18" s="10" t="str">
        <f t="shared" si="8"/>
        <v>-</v>
      </c>
      <c r="BE18" s="10" t="str">
        <f t="shared" si="8"/>
        <v>-</v>
      </c>
      <c r="BF18" s="10" t="str">
        <f t="shared" si="8"/>
        <v>-</v>
      </c>
      <c r="BG18" s="10" t="str">
        <f t="shared" si="8"/>
        <v>-</v>
      </c>
      <c r="BH18" s="10" t="str">
        <f t="shared" si="8"/>
        <v>-</v>
      </c>
      <c r="BI18" s="8"/>
      <c r="BJ18" s="36">
        <f t="shared" si="12"/>
        <v>0</v>
      </c>
      <c r="BK18" s="36">
        <f t="shared" si="9"/>
        <v>0</v>
      </c>
      <c r="BL18" s="36">
        <f t="shared" si="9"/>
        <v>0</v>
      </c>
      <c r="BM18" s="36">
        <f t="shared" si="9"/>
        <v>0</v>
      </c>
      <c r="BN18" s="36"/>
      <c r="BO18" s="36">
        <f t="shared" si="10"/>
        <v>0.29166666666666669</v>
      </c>
      <c r="BP18" s="36">
        <f t="shared" si="10"/>
        <v>0.3125</v>
      </c>
      <c r="BQ18" s="36">
        <f t="shared" si="10"/>
        <v>0.33333333333333298</v>
      </c>
      <c r="BR18" s="36">
        <f t="shared" si="10"/>
        <v>0.35416666666666702</v>
      </c>
      <c r="BS18" s="36">
        <f t="shared" si="10"/>
        <v>0.375</v>
      </c>
      <c r="BT18" s="36">
        <f t="shared" si="10"/>
        <v>0.39583333333333398</v>
      </c>
      <c r="BU18" s="36">
        <f t="shared" si="10"/>
        <v>0.41666666666666702</v>
      </c>
      <c r="BV18" s="36">
        <f t="shared" si="10"/>
        <v>0.4375</v>
      </c>
      <c r="BW18" s="36">
        <f t="shared" si="10"/>
        <v>0.45833333333333398</v>
      </c>
      <c r="BX18" s="36">
        <f t="shared" si="10"/>
        <v>0.47916666666666702</v>
      </c>
      <c r="BY18" s="36">
        <f t="shared" si="10"/>
        <v>0.5</v>
      </c>
      <c r="BZ18" s="36">
        <f t="shared" si="10"/>
        <v>0.52083333333333304</v>
      </c>
      <c r="CA18" s="36">
        <f t="shared" si="10"/>
        <v>0.54166666666666696</v>
      </c>
      <c r="CB18" s="36">
        <f t="shared" si="10"/>
        <v>0.5625</v>
      </c>
      <c r="CC18" s="36">
        <f t="shared" si="10"/>
        <v>0.58333333333333304</v>
      </c>
      <c r="CD18" s="36">
        <f t="shared" si="10"/>
        <v>0.60416666666666696</v>
      </c>
      <c r="CE18" s="36">
        <f t="shared" si="11"/>
        <v>0.625</v>
      </c>
      <c r="CF18" s="36">
        <f t="shared" si="11"/>
        <v>0.64583333333333304</v>
      </c>
      <c r="CG18" s="36">
        <f t="shared" si="11"/>
        <v>0.66666666666666696</v>
      </c>
      <c r="CH18" s="36">
        <f t="shared" si="11"/>
        <v>0.6875</v>
      </c>
      <c r="CI18" s="36">
        <f t="shared" si="11"/>
        <v>0.70833333333333304</v>
      </c>
      <c r="CJ18" s="36">
        <f t="shared" si="11"/>
        <v>0.72916666666666696</v>
      </c>
      <c r="CK18" s="36">
        <f t="shared" si="11"/>
        <v>0.75</v>
      </c>
      <c r="CL18" s="36">
        <f t="shared" si="11"/>
        <v>0.77083333333333304</v>
      </c>
      <c r="CM18" s="36">
        <f t="shared" si="11"/>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6"/>
        <v>-</v>
      </c>
      <c r="AK19" s="10" t="str">
        <f t="shared" si="7"/>
        <v>-</v>
      </c>
      <c r="AL19" s="10" t="str">
        <f t="shared" si="7"/>
        <v>-</v>
      </c>
      <c r="AM19" s="10" t="str">
        <f t="shared" si="7"/>
        <v>-</v>
      </c>
      <c r="AN19" s="10" t="str">
        <f t="shared" si="7"/>
        <v>-</v>
      </c>
      <c r="AO19" s="10" t="str">
        <f t="shared" si="7"/>
        <v>-</v>
      </c>
      <c r="AP19" s="10" t="str">
        <f t="shared" si="7"/>
        <v>-</v>
      </c>
      <c r="AQ19" s="10" t="str">
        <f t="shared" si="7"/>
        <v>-</v>
      </c>
      <c r="AR19" s="10" t="str">
        <f t="shared" si="7"/>
        <v>-</v>
      </c>
      <c r="AS19" s="10" t="str">
        <f t="shared" si="7"/>
        <v>-</v>
      </c>
      <c r="AT19" s="10" t="str">
        <f t="shared" si="7"/>
        <v>-</v>
      </c>
      <c r="AU19" s="10" t="str">
        <f t="shared" si="7"/>
        <v>-</v>
      </c>
      <c r="AV19" s="10" t="str">
        <f t="shared" si="7"/>
        <v>-</v>
      </c>
      <c r="AW19" s="10" t="str">
        <f t="shared" si="7"/>
        <v>-</v>
      </c>
      <c r="AX19" s="10" t="str">
        <f t="shared" si="7"/>
        <v>-</v>
      </c>
      <c r="AY19" s="10" t="str">
        <f t="shared" si="7"/>
        <v>-</v>
      </c>
      <c r="AZ19" s="10" t="str">
        <f t="shared" si="7"/>
        <v>-</v>
      </c>
      <c r="BA19" s="10" t="str">
        <f t="shared" si="8"/>
        <v>-</v>
      </c>
      <c r="BB19" s="10" t="str">
        <f t="shared" si="8"/>
        <v>-</v>
      </c>
      <c r="BC19" s="10" t="str">
        <f t="shared" si="8"/>
        <v>-</v>
      </c>
      <c r="BD19" s="10" t="str">
        <f t="shared" si="8"/>
        <v>-</v>
      </c>
      <c r="BE19" s="10" t="str">
        <f t="shared" si="8"/>
        <v>-</v>
      </c>
      <c r="BF19" s="10" t="str">
        <f t="shared" si="8"/>
        <v>-</v>
      </c>
      <c r="BG19" s="10" t="str">
        <f t="shared" si="8"/>
        <v>-</v>
      </c>
      <c r="BH19" s="10" t="str">
        <f t="shared" si="8"/>
        <v>-</v>
      </c>
      <c r="BI19" s="8"/>
      <c r="BJ19" s="36">
        <f t="shared" si="12"/>
        <v>0</v>
      </c>
      <c r="BK19" s="36">
        <f t="shared" si="9"/>
        <v>0</v>
      </c>
      <c r="BL19" s="36">
        <f t="shared" si="9"/>
        <v>0</v>
      </c>
      <c r="BM19" s="36">
        <f t="shared" si="9"/>
        <v>0</v>
      </c>
      <c r="BN19" s="36"/>
      <c r="BO19" s="36">
        <f t="shared" si="10"/>
        <v>0.29166666666666669</v>
      </c>
      <c r="BP19" s="36">
        <f t="shared" si="10"/>
        <v>0.3125</v>
      </c>
      <c r="BQ19" s="36">
        <f t="shared" si="10"/>
        <v>0.33333333333333298</v>
      </c>
      <c r="BR19" s="36">
        <f t="shared" si="10"/>
        <v>0.35416666666666702</v>
      </c>
      <c r="BS19" s="36">
        <f t="shared" si="10"/>
        <v>0.375</v>
      </c>
      <c r="BT19" s="36">
        <f t="shared" si="10"/>
        <v>0.39583333333333398</v>
      </c>
      <c r="BU19" s="36">
        <f t="shared" si="10"/>
        <v>0.41666666666666702</v>
      </c>
      <c r="BV19" s="36">
        <f t="shared" si="10"/>
        <v>0.4375</v>
      </c>
      <c r="BW19" s="36">
        <f t="shared" si="10"/>
        <v>0.45833333333333398</v>
      </c>
      <c r="BX19" s="36">
        <f t="shared" si="10"/>
        <v>0.47916666666666702</v>
      </c>
      <c r="BY19" s="36">
        <f t="shared" si="10"/>
        <v>0.5</v>
      </c>
      <c r="BZ19" s="36">
        <f t="shared" si="10"/>
        <v>0.52083333333333304</v>
      </c>
      <c r="CA19" s="36">
        <f t="shared" si="10"/>
        <v>0.54166666666666696</v>
      </c>
      <c r="CB19" s="36">
        <f t="shared" si="10"/>
        <v>0.5625</v>
      </c>
      <c r="CC19" s="36">
        <f t="shared" si="10"/>
        <v>0.58333333333333304</v>
      </c>
      <c r="CD19" s="36">
        <f t="shared" si="10"/>
        <v>0.60416666666666696</v>
      </c>
      <c r="CE19" s="36">
        <f t="shared" si="11"/>
        <v>0.625</v>
      </c>
      <c r="CF19" s="36">
        <f t="shared" si="11"/>
        <v>0.64583333333333304</v>
      </c>
      <c r="CG19" s="36">
        <f t="shared" si="11"/>
        <v>0.66666666666666696</v>
      </c>
      <c r="CH19" s="36">
        <f t="shared" si="11"/>
        <v>0.6875</v>
      </c>
      <c r="CI19" s="36">
        <f t="shared" si="11"/>
        <v>0.70833333333333304</v>
      </c>
      <c r="CJ19" s="36">
        <f t="shared" si="11"/>
        <v>0.72916666666666696</v>
      </c>
      <c r="CK19" s="36">
        <f t="shared" si="11"/>
        <v>0.75</v>
      </c>
      <c r="CL19" s="36">
        <f t="shared" si="11"/>
        <v>0.77083333333333304</v>
      </c>
      <c r="CM19" s="36">
        <f t="shared" si="11"/>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6"/>
        <v>-</v>
      </c>
      <c r="AK20" s="10" t="str">
        <f t="shared" si="7"/>
        <v>-</v>
      </c>
      <c r="AL20" s="10" t="str">
        <f t="shared" si="7"/>
        <v>-</v>
      </c>
      <c r="AM20" s="10" t="str">
        <f t="shared" si="7"/>
        <v>-</v>
      </c>
      <c r="AN20" s="10" t="str">
        <f t="shared" si="7"/>
        <v>-</v>
      </c>
      <c r="AO20" s="10" t="str">
        <f t="shared" si="7"/>
        <v>-</v>
      </c>
      <c r="AP20" s="10" t="str">
        <f t="shared" si="7"/>
        <v>-</v>
      </c>
      <c r="AQ20" s="10" t="str">
        <f t="shared" si="7"/>
        <v>-</v>
      </c>
      <c r="AR20" s="10" t="str">
        <f t="shared" si="7"/>
        <v>-</v>
      </c>
      <c r="AS20" s="10" t="str">
        <f t="shared" si="7"/>
        <v>-</v>
      </c>
      <c r="AT20" s="10" t="str">
        <f t="shared" si="7"/>
        <v>-</v>
      </c>
      <c r="AU20" s="10" t="str">
        <f t="shared" si="7"/>
        <v>-</v>
      </c>
      <c r="AV20" s="10" t="str">
        <f t="shared" si="7"/>
        <v>-</v>
      </c>
      <c r="AW20" s="10" t="str">
        <f t="shared" si="7"/>
        <v>-</v>
      </c>
      <c r="AX20" s="10" t="str">
        <f t="shared" si="7"/>
        <v>-</v>
      </c>
      <c r="AY20" s="10" t="str">
        <f t="shared" si="7"/>
        <v>-</v>
      </c>
      <c r="AZ20" s="10" t="str">
        <f t="shared" si="7"/>
        <v>-</v>
      </c>
      <c r="BA20" s="10" t="str">
        <f t="shared" si="8"/>
        <v>-</v>
      </c>
      <c r="BB20" s="10" t="str">
        <f t="shared" si="8"/>
        <v>-</v>
      </c>
      <c r="BC20" s="10" t="str">
        <f t="shared" si="8"/>
        <v>-</v>
      </c>
      <c r="BD20" s="10" t="str">
        <f t="shared" si="8"/>
        <v>-</v>
      </c>
      <c r="BE20" s="10" t="str">
        <f t="shared" si="8"/>
        <v>-</v>
      </c>
      <c r="BF20" s="10" t="str">
        <f t="shared" si="8"/>
        <v>-</v>
      </c>
      <c r="BG20" s="10" t="str">
        <f t="shared" si="8"/>
        <v>-</v>
      </c>
      <c r="BH20" s="10" t="str">
        <f t="shared" si="8"/>
        <v>-</v>
      </c>
      <c r="BI20" s="8"/>
      <c r="BJ20" s="36">
        <f t="shared" si="12"/>
        <v>0</v>
      </c>
      <c r="BK20" s="36">
        <f t="shared" si="9"/>
        <v>0</v>
      </c>
      <c r="BL20" s="36">
        <f t="shared" si="9"/>
        <v>0</v>
      </c>
      <c r="BM20" s="36">
        <f t="shared" si="9"/>
        <v>0</v>
      </c>
      <c r="BN20" s="36"/>
      <c r="BO20" s="36">
        <f t="shared" si="10"/>
        <v>0.29166666666666669</v>
      </c>
      <c r="BP20" s="36">
        <f t="shared" si="10"/>
        <v>0.3125</v>
      </c>
      <c r="BQ20" s="36">
        <f t="shared" si="10"/>
        <v>0.33333333333333298</v>
      </c>
      <c r="BR20" s="36">
        <f t="shared" si="10"/>
        <v>0.35416666666666702</v>
      </c>
      <c r="BS20" s="36">
        <f t="shared" si="10"/>
        <v>0.375</v>
      </c>
      <c r="BT20" s="36">
        <f t="shared" si="10"/>
        <v>0.39583333333333398</v>
      </c>
      <c r="BU20" s="36">
        <f t="shared" si="10"/>
        <v>0.41666666666666702</v>
      </c>
      <c r="BV20" s="36">
        <f t="shared" si="10"/>
        <v>0.4375</v>
      </c>
      <c r="BW20" s="36">
        <f t="shared" si="10"/>
        <v>0.45833333333333398</v>
      </c>
      <c r="BX20" s="36">
        <f t="shared" si="10"/>
        <v>0.47916666666666702</v>
      </c>
      <c r="BY20" s="36">
        <f t="shared" si="10"/>
        <v>0.5</v>
      </c>
      <c r="BZ20" s="36">
        <f t="shared" si="10"/>
        <v>0.52083333333333304</v>
      </c>
      <c r="CA20" s="36">
        <f t="shared" si="10"/>
        <v>0.54166666666666696</v>
      </c>
      <c r="CB20" s="36">
        <f t="shared" si="10"/>
        <v>0.5625</v>
      </c>
      <c r="CC20" s="36">
        <f t="shared" si="10"/>
        <v>0.58333333333333304</v>
      </c>
      <c r="CD20" s="36">
        <f t="shared" si="10"/>
        <v>0.60416666666666696</v>
      </c>
      <c r="CE20" s="36">
        <f t="shared" si="11"/>
        <v>0.625</v>
      </c>
      <c r="CF20" s="36">
        <f t="shared" si="11"/>
        <v>0.64583333333333304</v>
      </c>
      <c r="CG20" s="36">
        <f t="shared" si="11"/>
        <v>0.66666666666666696</v>
      </c>
      <c r="CH20" s="36">
        <f t="shared" si="11"/>
        <v>0.6875</v>
      </c>
      <c r="CI20" s="36">
        <f t="shared" si="11"/>
        <v>0.70833333333333304</v>
      </c>
      <c r="CJ20" s="36">
        <f t="shared" si="11"/>
        <v>0.72916666666666696</v>
      </c>
      <c r="CK20" s="36">
        <f t="shared" si="11"/>
        <v>0.75</v>
      </c>
      <c r="CL20" s="36">
        <f t="shared" si="11"/>
        <v>0.77083333333333304</v>
      </c>
      <c r="CM20" s="36">
        <f t="shared" si="11"/>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6"/>
        <v>-</v>
      </c>
      <c r="AK21" s="10" t="str">
        <f t="shared" si="7"/>
        <v>-</v>
      </c>
      <c r="AL21" s="10" t="str">
        <f t="shared" si="7"/>
        <v>-</v>
      </c>
      <c r="AM21" s="10" t="str">
        <f t="shared" si="7"/>
        <v>-</v>
      </c>
      <c r="AN21" s="10" t="str">
        <f t="shared" si="7"/>
        <v>-</v>
      </c>
      <c r="AO21" s="10" t="str">
        <f t="shared" si="7"/>
        <v>-</v>
      </c>
      <c r="AP21" s="10" t="str">
        <f t="shared" si="7"/>
        <v>-</v>
      </c>
      <c r="AQ21" s="10" t="str">
        <f t="shared" si="7"/>
        <v>-</v>
      </c>
      <c r="AR21" s="10" t="str">
        <f t="shared" si="7"/>
        <v>-</v>
      </c>
      <c r="AS21" s="10" t="str">
        <f t="shared" si="7"/>
        <v>-</v>
      </c>
      <c r="AT21" s="10" t="str">
        <f t="shared" si="7"/>
        <v>-</v>
      </c>
      <c r="AU21" s="10" t="str">
        <f t="shared" si="7"/>
        <v>-</v>
      </c>
      <c r="AV21" s="10" t="str">
        <f t="shared" si="7"/>
        <v>-</v>
      </c>
      <c r="AW21" s="10" t="str">
        <f t="shared" si="7"/>
        <v>-</v>
      </c>
      <c r="AX21" s="10" t="str">
        <f t="shared" si="7"/>
        <v>-</v>
      </c>
      <c r="AY21" s="10" t="str">
        <f t="shared" si="7"/>
        <v>-</v>
      </c>
      <c r="AZ21" s="10" t="str">
        <f t="shared" si="7"/>
        <v>-</v>
      </c>
      <c r="BA21" s="10" t="str">
        <f t="shared" si="8"/>
        <v>-</v>
      </c>
      <c r="BB21" s="10" t="str">
        <f t="shared" si="8"/>
        <v>-</v>
      </c>
      <c r="BC21" s="10" t="str">
        <f t="shared" si="8"/>
        <v>-</v>
      </c>
      <c r="BD21" s="10" t="str">
        <f t="shared" si="8"/>
        <v>-</v>
      </c>
      <c r="BE21" s="10" t="str">
        <f t="shared" si="8"/>
        <v>-</v>
      </c>
      <c r="BF21" s="10" t="str">
        <f t="shared" si="8"/>
        <v>-</v>
      </c>
      <c r="BG21" s="10" t="str">
        <f t="shared" si="8"/>
        <v>-</v>
      </c>
      <c r="BH21" s="10" t="str">
        <f t="shared" si="8"/>
        <v>-</v>
      </c>
      <c r="BI21" s="8"/>
      <c r="BJ21" s="36">
        <f t="shared" si="12"/>
        <v>0</v>
      </c>
      <c r="BK21" s="36">
        <f t="shared" si="9"/>
        <v>0</v>
      </c>
      <c r="BL21" s="36">
        <f t="shared" si="9"/>
        <v>0</v>
      </c>
      <c r="BM21" s="36">
        <f t="shared" si="9"/>
        <v>0</v>
      </c>
      <c r="BN21" s="36"/>
      <c r="BO21" s="36">
        <f t="shared" si="10"/>
        <v>0.29166666666666669</v>
      </c>
      <c r="BP21" s="36">
        <f t="shared" si="10"/>
        <v>0.3125</v>
      </c>
      <c r="BQ21" s="36">
        <f t="shared" si="10"/>
        <v>0.33333333333333298</v>
      </c>
      <c r="BR21" s="36">
        <f t="shared" si="10"/>
        <v>0.35416666666666702</v>
      </c>
      <c r="BS21" s="36">
        <f t="shared" si="10"/>
        <v>0.375</v>
      </c>
      <c r="BT21" s="36">
        <f t="shared" si="10"/>
        <v>0.39583333333333398</v>
      </c>
      <c r="BU21" s="36">
        <f t="shared" si="10"/>
        <v>0.41666666666666702</v>
      </c>
      <c r="BV21" s="36">
        <f t="shared" si="10"/>
        <v>0.4375</v>
      </c>
      <c r="BW21" s="36">
        <f t="shared" si="10"/>
        <v>0.45833333333333398</v>
      </c>
      <c r="BX21" s="36">
        <f t="shared" si="10"/>
        <v>0.47916666666666702</v>
      </c>
      <c r="BY21" s="36">
        <f t="shared" si="10"/>
        <v>0.5</v>
      </c>
      <c r="BZ21" s="36">
        <f t="shared" si="10"/>
        <v>0.52083333333333304</v>
      </c>
      <c r="CA21" s="36">
        <f t="shared" si="10"/>
        <v>0.54166666666666696</v>
      </c>
      <c r="CB21" s="36">
        <f t="shared" si="10"/>
        <v>0.5625</v>
      </c>
      <c r="CC21" s="36">
        <f t="shared" si="10"/>
        <v>0.58333333333333304</v>
      </c>
      <c r="CD21" s="36">
        <f t="shared" si="10"/>
        <v>0.60416666666666696</v>
      </c>
      <c r="CE21" s="36">
        <f t="shared" si="11"/>
        <v>0.625</v>
      </c>
      <c r="CF21" s="36">
        <f t="shared" si="11"/>
        <v>0.64583333333333304</v>
      </c>
      <c r="CG21" s="36">
        <f t="shared" si="11"/>
        <v>0.66666666666666696</v>
      </c>
      <c r="CH21" s="36">
        <f t="shared" si="11"/>
        <v>0.6875</v>
      </c>
      <c r="CI21" s="36">
        <f t="shared" si="11"/>
        <v>0.70833333333333304</v>
      </c>
      <c r="CJ21" s="36">
        <f t="shared" si="11"/>
        <v>0.72916666666666696</v>
      </c>
      <c r="CK21" s="36">
        <f t="shared" si="11"/>
        <v>0.75</v>
      </c>
      <c r="CL21" s="36">
        <f t="shared" si="11"/>
        <v>0.77083333333333304</v>
      </c>
      <c r="CM21" s="36">
        <f t="shared" si="11"/>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6"/>
        <v>-</v>
      </c>
      <c r="AK22" s="10" t="str">
        <f t="shared" si="7"/>
        <v>-</v>
      </c>
      <c r="AL22" s="10" t="str">
        <f t="shared" si="7"/>
        <v>-</v>
      </c>
      <c r="AM22" s="10" t="str">
        <f t="shared" si="7"/>
        <v>-</v>
      </c>
      <c r="AN22" s="10" t="str">
        <f t="shared" si="7"/>
        <v>-</v>
      </c>
      <c r="AO22" s="10" t="str">
        <f t="shared" si="7"/>
        <v>-</v>
      </c>
      <c r="AP22" s="10" t="str">
        <f t="shared" si="7"/>
        <v>-</v>
      </c>
      <c r="AQ22" s="10" t="str">
        <f t="shared" si="7"/>
        <v>-</v>
      </c>
      <c r="AR22" s="10" t="str">
        <f t="shared" si="7"/>
        <v>-</v>
      </c>
      <c r="AS22" s="10" t="str">
        <f t="shared" si="7"/>
        <v>-</v>
      </c>
      <c r="AT22" s="10" t="str">
        <f t="shared" si="7"/>
        <v>-</v>
      </c>
      <c r="AU22" s="10" t="str">
        <f t="shared" si="7"/>
        <v>-</v>
      </c>
      <c r="AV22" s="10" t="str">
        <f t="shared" si="7"/>
        <v>-</v>
      </c>
      <c r="AW22" s="10" t="str">
        <f t="shared" si="7"/>
        <v>-</v>
      </c>
      <c r="AX22" s="10" t="str">
        <f t="shared" si="7"/>
        <v>-</v>
      </c>
      <c r="AY22" s="10" t="str">
        <f t="shared" si="7"/>
        <v>-</v>
      </c>
      <c r="AZ22" s="10" t="str">
        <f t="shared" si="7"/>
        <v>-</v>
      </c>
      <c r="BA22" s="10" t="str">
        <f t="shared" si="8"/>
        <v>-</v>
      </c>
      <c r="BB22" s="10" t="str">
        <f t="shared" si="8"/>
        <v>-</v>
      </c>
      <c r="BC22" s="10" t="str">
        <f t="shared" si="8"/>
        <v>-</v>
      </c>
      <c r="BD22" s="10" t="str">
        <f t="shared" si="8"/>
        <v>-</v>
      </c>
      <c r="BE22" s="10" t="str">
        <f t="shared" si="8"/>
        <v>-</v>
      </c>
      <c r="BF22" s="10" t="str">
        <f t="shared" si="8"/>
        <v>-</v>
      </c>
      <c r="BG22" s="10" t="str">
        <f t="shared" si="8"/>
        <v>-</v>
      </c>
      <c r="BH22" s="10" t="str">
        <f t="shared" si="8"/>
        <v>-</v>
      </c>
      <c r="BI22" s="8"/>
      <c r="BJ22" s="36">
        <f t="shared" si="12"/>
        <v>0</v>
      </c>
      <c r="BK22" s="36">
        <f t="shared" si="9"/>
        <v>0</v>
      </c>
      <c r="BL22" s="36">
        <f t="shared" si="9"/>
        <v>0</v>
      </c>
      <c r="BM22" s="36">
        <f t="shared" si="9"/>
        <v>0</v>
      </c>
      <c r="BN22" s="36"/>
      <c r="BO22" s="36">
        <f t="shared" si="10"/>
        <v>0.29166666666666669</v>
      </c>
      <c r="BP22" s="36">
        <f t="shared" si="10"/>
        <v>0.3125</v>
      </c>
      <c r="BQ22" s="36">
        <f t="shared" si="10"/>
        <v>0.33333333333333298</v>
      </c>
      <c r="BR22" s="36">
        <f t="shared" si="10"/>
        <v>0.35416666666666702</v>
      </c>
      <c r="BS22" s="36">
        <f t="shared" si="10"/>
        <v>0.375</v>
      </c>
      <c r="BT22" s="36">
        <f t="shared" si="10"/>
        <v>0.39583333333333398</v>
      </c>
      <c r="BU22" s="36">
        <f t="shared" si="10"/>
        <v>0.41666666666666702</v>
      </c>
      <c r="BV22" s="36">
        <f t="shared" si="10"/>
        <v>0.4375</v>
      </c>
      <c r="BW22" s="36">
        <f t="shared" si="10"/>
        <v>0.45833333333333398</v>
      </c>
      <c r="BX22" s="36">
        <f t="shared" si="10"/>
        <v>0.47916666666666702</v>
      </c>
      <c r="BY22" s="36">
        <f t="shared" si="10"/>
        <v>0.5</v>
      </c>
      <c r="BZ22" s="36">
        <f t="shared" si="10"/>
        <v>0.52083333333333304</v>
      </c>
      <c r="CA22" s="36">
        <f t="shared" si="10"/>
        <v>0.54166666666666696</v>
      </c>
      <c r="CB22" s="36">
        <f t="shared" si="10"/>
        <v>0.5625</v>
      </c>
      <c r="CC22" s="36">
        <f t="shared" si="10"/>
        <v>0.58333333333333304</v>
      </c>
      <c r="CD22" s="36">
        <f t="shared" si="10"/>
        <v>0.60416666666666696</v>
      </c>
      <c r="CE22" s="36">
        <f t="shared" si="11"/>
        <v>0.625</v>
      </c>
      <c r="CF22" s="36">
        <f t="shared" si="11"/>
        <v>0.64583333333333304</v>
      </c>
      <c r="CG22" s="36">
        <f t="shared" si="11"/>
        <v>0.66666666666666696</v>
      </c>
      <c r="CH22" s="36">
        <f t="shared" si="11"/>
        <v>0.6875</v>
      </c>
      <c r="CI22" s="36">
        <f t="shared" si="11"/>
        <v>0.70833333333333304</v>
      </c>
      <c r="CJ22" s="36">
        <f t="shared" si="11"/>
        <v>0.72916666666666696</v>
      </c>
      <c r="CK22" s="36">
        <f t="shared" si="11"/>
        <v>0.75</v>
      </c>
      <c r="CL22" s="36">
        <f t="shared" si="11"/>
        <v>0.77083333333333304</v>
      </c>
      <c r="CM22" s="36">
        <f t="shared" si="11"/>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6"/>
        <v>-</v>
      </c>
      <c r="AK23" s="10" t="str">
        <f t="shared" si="7"/>
        <v>-</v>
      </c>
      <c r="AL23" s="10" t="str">
        <f t="shared" si="7"/>
        <v>-</v>
      </c>
      <c r="AM23" s="10" t="str">
        <f t="shared" si="7"/>
        <v>-</v>
      </c>
      <c r="AN23" s="10" t="str">
        <f t="shared" si="7"/>
        <v>-</v>
      </c>
      <c r="AO23" s="10" t="str">
        <f t="shared" si="7"/>
        <v>-</v>
      </c>
      <c r="AP23" s="10" t="str">
        <f t="shared" si="7"/>
        <v>-</v>
      </c>
      <c r="AQ23" s="10" t="str">
        <f t="shared" si="7"/>
        <v>-</v>
      </c>
      <c r="AR23" s="10" t="str">
        <f t="shared" si="7"/>
        <v>-</v>
      </c>
      <c r="AS23" s="10" t="str">
        <f t="shared" si="7"/>
        <v>-</v>
      </c>
      <c r="AT23" s="10" t="str">
        <f t="shared" si="7"/>
        <v>-</v>
      </c>
      <c r="AU23" s="10" t="str">
        <f t="shared" si="7"/>
        <v>-</v>
      </c>
      <c r="AV23" s="10" t="str">
        <f t="shared" si="7"/>
        <v>-</v>
      </c>
      <c r="AW23" s="10" t="str">
        <f t="shared" si="7"/>
        <v>-</v>
      </c>
      <c r="AX23" s="10" t="str">
        <f t="shared" si="7"/>
        <v>-</v>
      </c>
      <c r="AY23" s="10" t="str">
        <f t="shared" si="7"/>
        <v>-</v>
      </c>
      <c r="AZ23" s="10" t="str">
        <f t="shared" si="7"/>
        <v>-</v>
      </c>
      <c r="BA23" s="10" t="str">
        <f t="shared" si="8"/>
        <v>-</v>
      </c>
      <c r="BB23" s="10" t="str">
        <f t="shared" si="8"/>
        <v>-</v>
      </c>
      <c r="BC23" s="10" t="str">
        <f t="shared" si="8"/>
        <v>-</v>
      </c>
      <c r="BD23" s="10" t="str">
        <f t="shared" si="8"/>
        <v>-</v>
      </c>
      <c r="BE23" s="10" t="str">
        <f t="shared" si="8"/>
        <v>-</v>
      </c>
      <c r="BF23" s="10" t="str">
        <f t="shared" si="8"/>
        <v>-</v>
      </c>
      <c r="BG23" s="10" t="str">
        <f t="shared" si="8"/>
        <v>-</v>
      </c>
      <c r="BH23" s="10" t="str">
        <f t="shared" si="8"/>
        <v>-</v>
      </c>
      <c r="BI23" s="8"/>
      <c r="BJ23" s="36">
        <f t="shared" si="12"/>
        <v>0</v>
      </c>
      <c r="BK23" s="36">
        <f t="shared" si="9"/>
        <v>0</v>
      </c>
      <c r="BL23" s="36">
        <f t="shared" si="9"/>
        <v>0</v>
      </c>
      <c r="BM23" s="36">
        <f t="shared" si="9"/>
        <v>0</v>
      </c>
      <c r="BN23" s="36"/>
      <c r="BO23" s="36">
        <f t="shared" si="10"/>
        <v>0.29166666666666669</v>
      </c>
      <c r="BP23" s="36">
        <f t="shared" si="10"/>
        <v>0.3125</v>
      </c>
      <c r="BQ23" s="36">
        <f t="shared" si="10"/>
        <v>0.33333333333333298</v>
      </c>
      <c r="BR23" s="36">
        <f t="shared" si="10"/>
        <v>0.35416666666666702</v>
      </c>
      <c r="BS23" s="36">
        <f t="shared" si="10"/>
        <v>0.375</v>
      </c>
      <c r="BT23" s="36">
        <f t="shared" si="10"/>
        <v>0.39583333333333398</v>
      </c>
      <c r="BU23" s="36">
        <f t="shared" si="10"/>
        <v>0.41666666666666702</v>
      </c>
      <c r="BV23" s="36">
        <f t="shared" si="10"/>
        <v>0.4375</v>
      </c>
      <c r="BW23" s="36">
        <f t="shared" si="10"/>
        <v>0.45833333333333398</v>
      </c>
      <c r="BX23" s="36">
        <f t="shared" si="10"/>
        <v>0.47916666666666702</v>
      </c>
      <c r="BY23" s="36">
        <f t="shared" si="10"/>
        <v>0.5</v>
      </c>
      <c r="BZ23" s="36">
        <f t="shared" si="10"/>
        <v>0.52083333333333304</v>
      </c>
      <c r="CA23" s="36">
        <f t="shared" si="10"/>
        <v>0.54166666666666696</v>
      </c>
      <c r="CB23" s="36">
        <f t="shared" si="10"/>
        <v>0.5625</v>
      </c>
      <c r="CC23" s="36">
        <f t="shared" si="10"/>
        <v>0.58333333333333304</v>
      </c>
      <c r="CD23" s="36">
        <f t="shared" si="10"/>
        <v>0.60416666666666696</v>
      </c>
      <c r="CE23" s="36">
        <f t="shared" si="11"/>
        <v>0.625</v>
      </c>
      <c r="CF23" s="36">
        <f t="shared" si="11"/>
        <v>0.64583333333333304</v>
      </c>
      <c r="CG23" s="36">
        <f t="shared" si="11"/>
        <v>0.66666666666666696</v>
      </c>
      <c r="CH23" s="36">
        <f t="shared" si="11"/>
        <v>0.6875</v>
      </c>
      <c r="CI23" s="36">
        <f t="shared" si="11"/>
        <v>0.70833333333333304</v>
      </c>
      <c r="CJ23" s="36">
        <f t="shared" si="11"/>
        <v>0.72916666666666696</v>
      </c>
      <c r="CK23" s="36">
        <f t="shared" si="11"/>
        <v>0.75</v>
      </c>
      <c r="CL23" s="36">
        <f t="shared" si="11"/>
        <v>0.77083333333333304</v>
      </c>
      <c r="CM23" s="36">
        <f t="shared" si="11"/>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6"/>
        <v>-</v>
      </c>
      <c r="AK24" s="10" t="str">
        <f t="shared" si="7"/>
        <v>-</v>
      </c>
      <c r="AL24" s="10" t="str">
        <f t="shared" si="7"/>
        <v>-</v>
      </c>
      <c r="AM24" s="10" t="str">
        <f t="shared" si="7"/>
        <v>-</v>
      </c>
      <c r="AN24" s="10" t="str">
        <f t="shared" si="7"/>
        <v>-</v>
      </c>
      <c r="AO24" s="10" t="str">
        <f t="shared" si="7"/>
        <v>-</v>
      </c>
      <c r="AP24" s="10" t="str">
        <f t="shared" si="7"/>
        <v>-</v>
      </c>
      <c r="AQ24" s="10" t="str">
        <f t="shared" si="7"/>
        <v>-</v>
      </c>
      <c r="AR24" s="10" t="str">
        <f t="shared" si="7"/>
        <v>-</v>
      </c>
      <c r="AS24" s="10" t="str">
        <f t="shared" si="7"/>
        <v>-</v>
      </c>
      <c r="AT24" s="10" t="str">
        <f t="shared" si="7"/>
        <v>-</v>
      </c>
      <c r="AU24" s="10" t="str">
        <f t="shared" si="7"/>
        <v>-</v>
      </c>
      <c r="AV24" s="10" t="str">
        <f t="shared" si="7"/>
        <v>-</v>
      </c>
      <c r="AW24" s="10" t="str">
        <f t="shared" si="7"/>
        <v>-</v>
      </c>
      <c r="AX24" s="10" t="str">
        <f t="shared" si="7"/>
        <v>-</v>
      </c>
      <c r="AY24" s="10" t="str">
        <f t="shared" si="7"/>
        <v>-</v>
      </c>
      <c r="AZ24" s="10" t="str">
        <f t="shared" si="7"/>
        <v>-</v>
      </c>
      <c r="BA24" s="10" t="str">
        <f t="shared" si="8"/>
        <v>-</v>
      </c>
      <c r="BB24" s="10" t="str">
        <f t="shared" si="8"/>
        <v>-</v>
      </c>
      <c r="BC24" s="10" t="str">
        <f t="shared" si="8"/>
        <v>-</v>
      </c>
      <c r="BD24" s="10" t="str">
        <f t="shared" si="8"/>
        <v>-</v>
      </c>
      <c r="BE24" s="10" t="str">
        <f t="shared" si="8"/>
        <v>-</v>
      </c>
      <c r="BF24" s="10" t="str">
        <f t="shared" si="8"/>
        <v>-</v>
      </c>
      <c r="BG24" s="10" t="str">
        <f t="shared" si="8"/>
        <v>-</v>
      </c>
      <c r="BH24" s="10" t="str">
        <f t="shared" si="8"/>
        <v>-</v>
      </c>
      <c r="BI24" s="8"/>
      <c r="BJ24" s="36">
        <f t="shared" si="12"/>
        <v>0</v>
      </c>
      <c r="BK24" s="36">
        <f t="shared" si="9"/>
        <v>0</v>
      </c>
      <c r="BL24" s="36">
        <f t="shared" si="9"/>
        <v>0</v>
      </c>
      <c r="BM24" s="36">
        <f t="shared" si="9"/>
        <v>0</v>
      </c>
      <c r="BN24" s="36"/>
      <c r="BO24" s="36">
        <f t="shared" si="10"/>
        <v>0.29166666666666669</v>
      </c>
      <c r="BP24" s="36">
        <f t="shared" si="10"/>
        <v>0.3125</v>
      </c>
      <c r="BQ24" s="36">
        <f t="shared" si="10"/>
        <v>0.33333333333333298</v>
      </c>
      <c r="BR24" s="36">
        <f t="shared" si="10"/>
        <v>0.35416666666666702</v>
      </c>
      <c r="BS24" s="36">
        <f t="shared" si="10"/>
        <v>0.375</v>
      </c>
      <c r="BT24" s="36">
        <f t="shared" si="10"/>
        <v>0.39583333333333398</v>
      </c>
      <c r="BU24" s="36">
        <f t="shared" si="10"/>
        <v>0.41666666666666702</v>
      </c>
      <c r="BV24" s="36">
        <f t="shared" si="10"/>
        <v>0.4375</v>
      </c>
      <c r="BW24" s="36">
        <f t="shared" si="10"/>
        <v>0.45833333333333398</v>
      </c>
      <c r="BX24" s="36">
        <f t="shared" si="10"/>
        <v>0.47916666666666702</v>
      </c>
      <c r="BY24" s="36">
        <f t="shared" si="10"/>
        <v>0.5</v>
      </c>
      <c r="BZ24" s="36">
        <f t="shared" si="10"/>
        <v>0.52083333333333304</v>
      </c>
      <c r="CA24" s="36">
        <f t="shared" si="10"/>
        <v>0.54166666666666696</v>
      </c>
      <c r="CB24" s="36">
        <f t="shared" si="10"/>
        <v>0.5625</v>
      </c>
      <c r="CC24" s="36">
        <f t="shared" si="10"/>
        <v>0.58333333333333304</v>
      </c>
      <c r="CD24" s="36">
        <f t="shared" si="10"/>
        <v>0.60416666666666696</v>
      </c>
      <c r="CE24" s="36">
        <f t="shared" si="11"/>
        <v>0.625</v>
      </c>
      <c r="CF24" s="36">
        <f t="shared" si="11"/>
        <v>0.64583333333333304</v>
      </c>
      <c r="CG24" s="36">
        <f t="shared" si="11"/>
        <v>0.66666666666666696</v>
      </c>
      <c r="CH24" s="36">
        <f t="shared" si="11"/>
        <v>0.6875</v>
      </c>
      <c r="CI24" s="36">
        <f t="shared" si="11"/>
        <v>0.70833333333333304</v>
      </c>
      <c r="CJ24" s="36">
        <f t="shared" si="11"/>
        <v>0.72916666666666696</v>
      </c>
      <c r="CK24" s="36">
        <f t="shared" si="11"/>
        <v>0.75</v>
      </c>
      <c r="CL24" s="36">
        <f t="shared" si="11"/>
        <v>0.77083333333333304</v>
      </c>
      <c r="CM24" s="36">
        <f t="shared" si="11"/>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6"/>
        <v>-</v>
      </c>
      <c r="AK25" s="10" t="str">
        <f t="shared" si="7"/>
        <v>-</v>
      </c>
      <c r="AL25" s="10" t="str">
        <f t="shared" si="7"/>
        <v>-</v>
      </c>
      <c r="AM25" s="10" t="str">
        <f t="shared" si="7"/>
        <v>-</v>
      </c>
      <c r="AN25" s="10" t="str">
        <f t="shared" si="7"/>
        <v>-</v>
      </c>
      <c r="AO25" s="10" t="str">
        <f t="shared" si="7"/>
        <v>-</v>
      </c>
      <c r="AP25" s="10" t="str">
        <f t="shared" si="7"/>
        <v>-</v>
      </c>
      <c r="AQ25" s="10" t="str">
        <f t="shared" si="7"/>
        <v>-</v>
      </c>
      <c r="AR25" s="10" t="str">
        <f t="shared" si="7"/>
        <v>-</v>
      </c>
      <c r="AS25" s="10" t="str">
        <f t="shared" si="7"/>
        <v>-</v>
      </c>
      <c r="AT25" s="10" t="str">
        <f t="shared" si="7"/>
        <v>-</v>
      </c>
      <c r="AU25" s="10" t="str">
        <f t="shared" si="7"/>
        <v>-</v>
      </c>
      <c r="AV25" s="10" t="str">
        <f t="shared" si="7"/>
        <v>-</v>
      </c>
      <c r="AW25" s="10" t="str">
        <f t="shared" si="7"/>
        <v>-</v>
      </c>
      <c r="AX25" s="10" t="str">
        <f t="shared" si="7"/>
        <v>-</v>
      </c>
      <c r="AY25" s="10" t="str">
        <f t="shared" si="7"/>
        <v>-</v>
      </c>
      <c r="AZ25" s="10" t="str">
        <f t="shared" si="7"/>
        <v>-</v>
      </c>
      <c r="BA25" s="10" t="str">
        <f t="shared" si="8"/>
        <v>-</v>
      </c>
      <c r="BB25" s="10" t="str">
        <f t="shared" si="8"/>
        <v>-</v>
      </c>
      <c r="BC25" s="10" t="str">
        <f t="shared" si="8"/>
        <v>-</v>
      </c>
      <c r="BD25" s="10" t="str">
        <f t="shared" si="8"/>
        <v>-</v>
      </c>
      <c r="BE25" s="10" t="str">
        <f t="shared" si="8"/>
        <v>-</v>
      </c>
      <c r="BF25" s="10" t="str">
        <f t="shared" si="8"/>
        <v>-</v>
      </c>
      <c r="BG25" s="10" t="str">
        <f t="shared" si="8"/>
        <v>-</v>
      </c>
      <c r="BH25" s="10" t="str">
        <f t="shared" si="8"/>
        <v>-</v>
      </c>
      <c r="BI25" s="8"/>
      <c r="BJ25" s="36">
        <f t="shared" si="12"/>
        <v>0</v>
      </c>
      <c r="BK25" s="36">
        <f t="shared" si="9"/>
        <v>0</v>
      </c>
      <c r="BL25" s="36">
        <f t="shared" si="9"/>
        <v>0</v>
      </c>
      <c r="BM25" s="36">
        <f t="shared" si="9"/>
        <v>0</v>
      </c>
      <c r="BN25" s="36"/>
      <c r="BO25" s="36">
        <f t="shared" si="10"/>
        <v>0.29166666666666669</v>
      </c>
      <c r="BP25" s="36">
        <f t="shared" si="10"/>
        <v>0.3125</v>
      </c>
      <c r="BQ25" s="36">
        <f t="shared" si="10"/>
        <v>0.33333333333333298</v>
      </c>
      <c r="BR25" s="36">
        <f t="shared" si="10"/>
        <v>0.35416666666666702</v>
      </c>
      <c r="BS25" s="36">
        <f t="shared" si="10"/>
        <v>0.375</v>
      </c>
      <c r="BT25" s="36">
        <f t="shared" si="10"/>
        <v>0.39583333333333398</v>
      </c>
      <c r="BU25" s="36">
        <f t="shared" si="10"/>
        <v>0.41666666666666702</v>
      </c>
      <c r="BV25" s="36">
        <f t="shared" si="10"/>
        <v>0.4375</v>
      </c>
      <c r="BW25" s="36">
        <f t="shared" si="10"/>
        <v>0.45833333333333398</v>
      </c>
      <c r="BX25" s="36">
        <f t="shared" si="10"/>
        <v>0.47916666666666702</v>
      </c>
      <c r="BY25" s="36">
        <f t="shared" si="10"/>
        <v>0.5</v>
      </c>
      <c r="BZ25" s="36">
        <f t="shared" si="10"/>
        <v>0.52083333333333304</v>
      </c>
      <c r="CA25" s="36">
        <f t="shared" si="10"/>
        <v>0.54166666666666696</v>
      </c>
      <c r="CB25" s="36">
        <f t="shared" si="10"/>
        <v>0.5625</v>
      </c>
      <c r="CC25" s="36">
        <f t="shared" si="10"/>
        <v>0.58333333333333304</v>
      </c>
      <c r="CD25" s="36">
        <f t="shared" si="10"/>
        <v>0.60416666666666696</v>
      </c>
      <c r="CE25" s="36">
        <f t="shared" si="11"/>
        <v>0.625</v>
      </c>
      <c r="CF25" s="36">
        <f t="shared" si="11"/>
        <v>0.64583333333333304</v>
      </c>
      <c r="CG25" s="36">
        <f t="shared" si="11"/>
        <v>0.66666666666666696</v>
      </c>
      <c r="CH25" s="36">
        <f t="shared" si="11"/>
        <v>0.6875</v>
      </c>
      <c r="CI25" s="36">
        <f t="shared" si="11"/>
        <v>0.70833333333333304</v>
      </c>
      <c r="CJ25" s="36">
        <f t="shared" si="11"/>
        <v>0.72916666666666696</v>
      </c>
      <c r="CK25" s="36">
        <f t="shared" si="11"/>
        <v>0.75</v>
      </c>
      <c r="CL25" s="36">
        <f t="shared" si="11"/>
        <v>0.77083333333333304</v>
      </c>
      <c r="CM25" s="36">
        <f t="shared" si="11"/>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6"/>
        <v>-</v>
      </c>
      <c r="AK26" s="10" t="str">
        <f t="shared" si="7"/>
        <v>-</v>
      </c>
      <c r="AL26" s="10" t="str">
        <f t="shared" si="7"/>
        <v>-</v>
      </c>
      <c r="AM26" s="10" t="str">
        <f t="shared" si="7"/>
        <v>-</v>
      </c>
      <c r="AN26" s="10" t="str">
        <f t="shared" si="7"/>
        <v>-</v>
      </c>
      <c r="AO26" s="10" t="str">
        <f t="shared" si="7"/>
        <v>-</v>
      </c>
      <c r="AP26" s="10" t="str">
        <f t="shared" si="7"/>
        <v>-</v>
      </c>
      <c r="AQ26" s="10" t="str">
        <f t="shared" si="7"/>
        <v>-</v>
      </c>
      <c r="AR26" s="10" t="str">
        <f t="shared" si="7"/>
        <v>-</v>
      </c>
      <c r="AS26" s="10" t="str">
        <f t="shared" si="7"/>
        <v>-</v>
      </c>
      <c r="AT26" s="10" t="str">
        <f t="shared" si="7"/>
        <v>-</v>
      </c>
      <c r="AU26" s="10" t="str">
        <f t="shared" si="7"/>
        <v>-</v>
      </c>
      <c r="AV26" s="10" t="str">
        <f t="shared" si="7"/>
        <v>-</v>
      </c>
      <c r="AW26" s="10" t="str">
        <f t="shared" si="7"/>
        <v>-</v>
      </c>
      <c r="AX26" s="10" t="str">
        <f t="shared" si="7"/>
        <v>-</v>
      </c>
      <c r="AY26" s="10" t="str">
        <f t="shared" si="7"/>
        <v>-</v>
      </c>
      <c r="AZ26" s="10" t="str">
        <f t="shared" si="7"/>
        <v>-</v>
      </c>
      <c r="BA26" s="10" t="str">
        <f t="shared" si="8"/>
        <v>-</v>
      </c>
      <c r="BB26" s="10" t="str">
        <f t="shared" si="8"/>
        <v>-</v>
      </c>
      <c r="BC26" s="10" t="str">
        <f t="shared" si="8"/>
        <v>-</v>
      </c>
      <c r="BD26" s="10" t="str">
        <f t="shared" si="8"/>
        <v>-</v>
      </c>
      <c r="BE26" s="10" t="str">
        <f t="shared" si="8"/>
        <v>-</v>
      </c>
      <c r="BF26" s="10" t="str">
        <f t="shared" si="8"/>
        <v>-</v>
      </c>
      <c r="BG26" s="10" t="str">
        <f t="shared" si="8"/>
        <v>-</v>
      </c>
      <c r="BH26" s="10" t="str">
        <f t="shared" si="8"/>
        <v>-</v>
      </c>
      <c r="BI26" s="8"/>
      <c r="BJ26" s="36">
        <f t="shared" si="12"/>
        <v>0</v>
      </c>
      <c r="BK26" s="36">
        <f t="shared" si="9"/>
        <v>0</v>
      </c>
      <c r="BL26" s="36">
        <f t="shared" si="9"/>
        <v>0</v>
      </c>
      <c r="BM26" s="36">
        <f t="shared" si="9"/>
        <v>0</v>
      </c>
      <c r="BN26" s="36"/>
      <c r="BO26" s="36">
        <f t="shared" si="10"/>
        <v>0.29166666666666669</v>
      </c>
      <c r="BP26" s="36">
        <f t="shared" si="10"/>
        <v>0.3125</v>
      </c>
      <c r="BQ26" s="36">
        <f t="shared" si="10"/>
        <v>0.33333333333333298</v>
      </c>
      <c r="BR26" s="36">
        <f t="shared" si="10"/>
        <v>0.35416666666666702</v>
      </c>
      <c r="BS26" s="36">
        <f t="shared" si="10"/>
        <v>0.375</v>
      </c>
      <c r="BT26" s="36">
        <f t="shared" si="10"/>
        <v>0.39583333333333398</v>
      </c>
      <c r="BU26" s="36">
        <f t="shared" si="10"/>
        <v>0.41666666666666702</v>
      </c>
      <c r="BV26" s="36">
        <f t="shared" si="10"/>
        <v>0.4375</v>
      </c>
      <c r="BW26" s="36">
        <f t="shared" si="10"/>
        <v>0.45833333333333398</v>
      </c>
      <c r="BX26" s="36">
        <f t="shared" si="10"/>
        <v>0.47916666666666702</v>
      </c>
      <c r="BY26" s="36">
        <f t="shared" si="10"/>
        <v>0.5</v>
      </c>
      <c r="BZ26" s="36">
        <f t="shared" si="10"/>
        <v>0.52083333333333304</v>
      </c>
      <c r="CA26" s="36">
        <f t="shared" si="10"/>
        <v>0.54166666666666696</v>
      </c>
      <c r="CB26" s="36">
        <f t="shared" si="10"/>
        <v>0.5625</v>
      </c>
      <c r="CC26" s="36">
        <f t="shared" si="10"/>
        <v>0.58333333333333304</v>
      </c>
      <c r="CD26" s="36">
        <f t="shared" si="10"/>
        <v>0.60416666666666696</v>
      </c>
      <c r="CE26" s="36">
        <f t="shared" si="11"/>
        <v>0.625</v>
      </c>
      <c r="CF26" s="36">
        <f t="shared" si="11"/>
        <v>0.64583333333333304</v>
      </c>
      <c r="CG26" s="36">
        <f t="shared" si="11"/>
        <v>0.66666666666666696</v>
      </c>
      <c r="CH26" s="36">
        <f t="shared" si="11"/>
        <v>0.6875</v>
      </c>
      <c r="CI26" s="36">
        <f t="shared" si="11"/>
        <v>0.70833333333333304</v>
      </c>
      <c r="CJ26" s="36">
        <f t="shared" si="11"/>
        <v>0.72916666666666696</v>
      </c>
      <c r="CK26" s="36">
        <f t="shared" si="11"/>
        <v>0.75</v>
      </c>
      <c r="CL26" s="36">
        <f t="shared" si="11"/>
        <v>0.77083333333333304</v>
      </c>
      <c r="CM26" s="36">
        <f t="shared" si="11"/>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6"/>
        <v>-</v>
      </c>
      <c r="AK27" s="10" t="str">
        <f t="shared" ref="AK27:AY34" si="13">IF(AND(AND($BJ27&lt;=BP27,BP27&lt;$BK27),OR(BP27&lt;$BL27,$BM27&lt;=BP27)),"○","-")</f>
        <v>-</v>
      </c>
      <c r="AL27" s="10" t="str">
        <f t="shared" si="13"/>
        <v>-</v>
      </c>
      <c r="AM27" s="10" t="str">
        <f t="shared" si="13"/>
        <v>-</v>
      </c>
      <c r="AN27" s="10" t="str">
        <f t="shared" si="13"/>
        <v>-</v>
      </c>
      <c r="AO27" s="10" t="str">
        <f t="shared" si="13"/>
        <v>-</v>
      </c>
      <c r="AP27" s="10" t="str">
        <f t="shared" si="13"/>
        <v>-</v>
      </c>
      <c r="AQ27" s="10" t="str">
        <f t="shared" si="13"/>
        <v>-</v>
      </c>
      <c r="AR27" s="10" t="str">
        <f t="shared" si="13"/>
        <v>-</v>
      </c>
      <c r="AS27" s="10" t="str">
        <f t="shared" si="13"/>
        <v>-</v>
      </c>
      <c r="AT27" s="10" t="str">
        <f t="shared" si="13"/>
        <v>-</v>
      </c>
      <c r="AU27" s="10" t="str">
        <f t="shared" si="13"/>
        <v>-</v>
      </c>
      <c r="AV27" s="10" t="str">
        <f t="shared" si="13"/>
        <v>-</v>
      </c>
      <c r="AW27" s="10" t="str">
        <f t="shared" si="13"/>
        <v>-</v>
      </c>
      <c r="AX27" s="10" t="str">
        <f t="shared" si="13"/>
        <v>-</v>
      </c>
      <c r="AY27" s="10" t="str">
        <f t="shared" si="13"/>
        <v>-</v>
      </c>
      <c r="AZ27" s="10" t="str">
        <f t="shared" si="7"/>
        <v>-</v>
      </c>
      <c r="BA27" s="10" t="str">
        <f t="shared" si="8"/>
        <v>-</v>
      </c>
      <c r="BB27" s="10" t="str">
        <f t="shared" si="8"/>
        <v>-</v>
      </c>
      <c r="BC27" s="10" t="str">
        <f t="shared" si="8"/>
        <v>-</v>
      </c>
      <c r="BD27" s="10" t="str">
        <f t="shared" si="8"/>
        <v>-</v>
      </c>
      <c r="BE27" s="10" t="str">
        <f t="shared" si="8"/>
        <v>-</v>
      </c>
      <c r="BF27" s="10" t="str">
        <f t="shared" si="8"/>
        <v>-</v>
      </c>
      <c r="BG27" s="10" t="str">
        <f t="shared" si="8"/>
        <v>-</v>
      </c>
      <c r="BH27" s="10" t="str">
        <f t="shared" si="8"/>
        <v>-</v>
      </c>
      <c r="BI27" s="8"/>
      <c r="BJ27" s="36">
        <f t="shared" si="12"/>
        <v>0</v>
      </c>
      <c r="BK27" s="36">
        <f t="shared" si="9"/>
        <v>0</v>
      </c>
      <c r="BL27" s="36">
        <f t="shared" si="9"/>
        <v>0</v>
      </c>
      <c r="BM27" s="36">
        <f t="shared" si="9"/>
        <v>0</v>
      </c>
      <c r="BN27" s="36"/>
      <c r="BO27" s="36">
        <f t="shared" si="10"/>
        <v>0.29166666666666669</v>
      </c>
      <c r="BP27" s="36">
        <f t="shared" si="10"/>
        <v>0.3125</v>
      </c>
      <c r="BQ27" s="36">
        <f t="shared" si="10"/>
        <v>0.33333333333333298</v>
      </c>
      <c r="BR27" s="36">
        <f t="shared" si="10"/>
        <v>0.35416666666666702</v>
      </c>
      <c r="BS27" s="36">
        <f t="shared" si="10"/>
        <v>0.375</v>
      </c>
      <c r="BT27" s="36">
        <f t="shared" si="10"/>
        <v>0.39583333333333398</v>
      </c>
      <c r="BU27" s="36">
        <f t="shared" si="10"/>
        <v>0.41666666666666702</v>
      </c>
      <c r="BV27" s="36">
        <f t="shared" si="10"/>
        <v>0.4375</v>
      </c>
      <c r="BW27" s="36">
        <f t="shared" si="10"/>
        <v>0.45833333333333398</v>
      </c>
      <c r="BX27" s="36">
        <f t="shared" si="10"/>
        <v>0.47916666666666702</v>
      </c>
      <c r="BY27" s="36">
        <f t="shared" si="10"/>
        <v>0.5</v>
      </c>
      <c r="BZ27" s="36">
        <f t="shared" si="10"/>
        <v>0.52083333333333304</v>
      </c>
      <c r="CA27" s="36">
        <f t="shared" si="10"/>
        <v>0.54166666666666696</v>
      </c>
      <c r="CB27" s="36">
        <f t="shared" si="10"/>
        <v>0.5625</v>
      </c>
      <c r="CC27" s="36">
        <f t="shared" si="10"/>
        <v>0.58333333333333304</v>
      </c>
      <c r="CD27" s="36">
        <f t="shared" si="10"/>
        <v>0.60416666666666696</v>
      </c>
      <c r="CE27" s="36">
        <f t="shared" si="11"/>
        <v>0.625</v>
      </c>
      <c r="CF27" s="36">
        <f t="shared" si="11"/>
        <v>0.64583333333333304</v>
      </c>
      <c r="CG27" s="36">
        <f t="shared" si="11"/>
        <v>0.66666666666666696</v>
      </c>
      <c r="CH27" s="36">
        <f t="shared" si="11"/>
        <v>0.6875</v>
      </c>
      <c r="CI27" s="36">
        <f t="shared" si="11"/>
        <v>0.70833333333333304</v>
      </c>
      <c r="CJ27" s="36">
        <f t="shared" si="11"/>
        <v>0.72916666666666696</v>
      </c>
      <c r="CK27" s="36">
        <f t="shared" si="11"/>
        <v>0.75</v>
      </c>
      <c r="CL27" s="36">
        <f t="shared" si="11"/>
        <v>0.77083333333333304</v>
      </c>
      <c r="CM27" s="36">
        <f t="shared" si="11"/>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6"/>
        <v>-</v>
      </c>
      <c r="AK28" s="10" t="str">
        <f t="shared" si="13"/>
        <v>-</v>
      </c>
      <c r="AL28" s="10" t="str">
        <f t="shared" si="13"/>
        <v>-</v>
      </c>
      <c r="AM28" s="10" t="str">
        <f t="shared" si="13"/>
        <v>-</v>
      </c>
      <c r="AN28" s="10" t="str">
        <f t="shared" si="13"/>
        <v>-</v>
      </c>
      <c r="AO28" s="10" t="str">
        <f t="shared" si="13"/>
        <v>-</v>
      </c>
      <c r="AP28" s="10" t="str">
        <f t="shared" si="13"/>
        <v>-</v>
      </c>
      <c r="AQ28" s="10" t="str">
        <f t="shared" si="13"/>
        <v>-</v>
      </c>
      <c r="AR28" s="10" t="str">
        <f t="shared" si="13"/>
        <v>-</v>
      </c>
      <c r="AS28" s="10" t="str">
        <f t="shared" si="13"/>
        <v>-</v>
      </c>
      <c r="AT28" s="10" t="str">
        <f t="shared" si="13"/>
        <v>-</v>
      </c>
      <c r="AU28" s="10" t="str">
        <f t="shared" si="13"/>
        <v>-</v>
      </c>
      <c r="AV28" s="10" t="str">
        <f t="shared" si="13"/>
        <v>-</v>
      </c>
      <c r="AW28" s="10" t="str">
        <f t="shared" si="13"/>
        <v>-</v>
      </c>
      <c r="AX28" s="10" t="str">
        <f t="shared" si="13"/>
        <v>-</v>
      </c>
      <c r="AY28" s="10" t="str">
        <f t="shared" si="13"/>
        <v>-</v>
      </c>
      <c r="AZ28" s="10" t="str">
        <f t="shared" si="7"/>
        <v>-</v>
      </c>
      <c r="BA28" s="10" t="str">
        <f t="shared" si="8"/>
        <v>-</v>
      </c>
      <c r="BB28" s="10" t="str">
        <f t="shared" si="8"/>
        <v>-</v>
      </c>
      <c r="BC28" s="10" t="str">
        <f t="shared" si="8"/>
        <v>-</v>
      </c>
      <c r="BD28" s="10" t="str">
        <f t="shared" si="8"/>
        <v>-</v>
      </c>
      <c r="BE28" s="10" t="str">
        <f t="shared" si="8"/>
        <v>-</v>
      </c>
      <c r="BF28" s="10" t="str">
        <f t="shared" si="8"/>
        <v>-</v>
      </c>
      <c r="BG28" s="10" t="str">
        <f t="shared" si="8"/>
        <v>-</v>
      </c>
      <c r="BH28" s="10" t="str">
        <f t="shared" si="8"/>
        <v>-</v>
      </c>
      <c r="BI28" s="8"/>
      <c r="BJ28" s="36">
        <f>E28</f>
        <v>0</v>
      </c>
      <c r="BK28" s="36">
        <f t="shared" si="9"/>
        <v>0</v>
      </c>
      <c r="BL28" s="36">
        <f t="shared" si="9"/>
        <v>0</v>
      </c>
      <c r="BM28" s="36">
        <f t="shared" si="9"/>
        <v>0</v>
      </c>
      <c r="BN28" s="36"/>
      <c r="BO28" s="36">
        <f t="shared" si="10"/>
        <v>0.29166666666666669</v>
      </c>
      <c r="BP28" s="36">
        <f t="shared" si="10"/>
        <v>0.3125</v>
      </c>
      <c r="BQ28" s="36">
        <f t="shared" si="10"/>
        <v>0.33333333333333298</v>
      </c>
      <c r="BR28" s="36">
        <f t="shared" si="10"/>
        <v>0.35416666666666702</v>
      </c>
      <c r="BS28" s="36">
        <f t="shared" si="10"/>
        <v>0.375</v>
      </c>
      <c r="BT28" s="36">
        <f t="shared" si="10"/>
        <v>0.39583333333333398</v>
      </c>
      <c r="BU28" s="36">
        <f t="shared" si="10"/>
        <v>0.41666666666666702</v>
      </c>
      <c r="BV28" s="36">
        <f t="shared" si="10"/>
        <v>0.4375</v>
      </c>
      <c r="BW28" s="36">
        <f t="shared" si="10"/>
        <v>0.45833333333333398</v>
      </c>
      <c r="BX28" s="36">
        <f t="shared" si="10"/>
        <v>0.47916666666666702</v>
      </c>
      <c r="BY28" s="36">
        <f t="shared" si="10"/>
        <v>0.5</v>
      </c>
      <c r="BZ28" s="36">
        <f t="shared" si="10"/>
        <v>0.52083333333333304</v>
      </c>
      <c r="CA28" s="36">
        <f t="shared" si="10"/>
        <v>0.54166666666666696</v>
      </c>
      <c r="CB28" s="36">
        <f t="shared" si="10"/>
        <v>0.5625</v>
      </c>
      <c r="CC28" s="36">
        <f t="shared" si="10"/>
        <v>0.58333333333333304</v>
      </c>
      <c r="CD28" s="36">
        <f t="shared" si="10"/>
        <v>0.60416666666666696</v>
      </c>
      <c r="CE28" s="36">
        <f t="shared" si="11"/>
        <v>0.625</v>
      </c>
      <c r="CF28" s="36">
        <f t="shared" si="11"/>
        <v>0.64583333333333304</v>
      </c>
      <c r="CG28" s="36">
        <f t="shared" si="11"/>
        <v>0.66666666666666696</v>
      </c>
      <c r="CH28" s="36">
        <f t="shared" si="11"/>
        <v>0.6875</v>
      </c>
      <c r="CI28" s="36">
        <f t="shared" si="11"/>
        <v>0.70833333333333304</v>
      </c>
      <c r="CJ28" s="36">
        <f t="shared" si="11"/>
        <v>0.72916666666666696</v>
      </c>
      <c r="CK28" s="36">
        <f t="shared" si="11"/>
        <v>0.75</v>
      </c>
      <c r="CL28" s="36">
        <f t="shared" si="11"/>
        <v>0.77083333333333304</v>
      </c>
      <c r="CM28" s="36">
        <f t="shared" si="11"/>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6"/>
        <v>-</v>
      </c>
      <c r="AK29" s="10" t="str">
        <f t="shared" si="13"/>
        <v>-</v>
      </c>
      <c r="AL29" s="10" t="str">
        <f t="shared" si="13"/>
        <v>-</v>
      </c>
      <c r="AM29" s="10" t="str">
        <f t="shared" si="13"/>
        <v>-</v>
      </c>
      <c r="AN29" s="10" t="str">
        <f t="shared" si="13"/>
        <v>-</v>
      </c>
      <c r="AO29" s="10" t="str">
        <f t="shared" si="13"/>
        <v>-</v>
      </c>
      <c r="AP29" s="10" t="str">
        <f t="shared" si="13"/>
        <v>-</v>
      </c>
      <c r="AQ29" s="10" t="str">
        <f t="shared" si="13"/>
        <v>-</v>
      </c>
      <c r="AR29" s="10" t="str">
        <f t="shared" si="13"/>
        <v>-</v>
      </c>
      <c r="AS29" s="10" t="str">
        <f t="shared" si="13"/>
        <v>-</v>
      </c>
      <c r="AT29" s="10" t="str">
        <f t="shared" si="13"/>
        <v>-</v>
      </c>
      <c r="AU29" s="10" t="str">
        <f t="shared" si="13"/>
        <v>-</v>
      </c>
      <c r="AV29" s="10" t="str">
        <f t="shared" si="13"/>
        <v>-</v>
      </c>
      <c r="AW29" s="10" t="str">
        <f t="shared" si="13"/>
        <v>-</v>
      </c>
      <c r="AX29" s="10" t="str">
        <f t="shared" si="13"/>
        <v>-</v>
      </c>
      <c r="AY29" s="10" t="str">
        <f t="shared" si="13"/>
        <v>-</v>
      </c>
      <c r="AZ29" s="10" t="str">
        <f t="shared" si="7"/>
        <v>-</v>
      </c>
      <c r="BA29" s="10" t="str">
        <f t="shared" si="8"/>
        <v>-</v>
      </c>
      <c r="BB29" s="10" t="str">
        <f t="shared" si="8"/>
        <v>-</v>
      </c>
      <c r="BC29" s="10" t="str">
        <f t="shared" si="8"/>
        <v>-</v>
      </c>
      <c r="BD29" s="10" t="str">
        <f t="shared" si="8"/>
        <v>-</v>
      </c>
      <c r="BE29" s="10" t="str">
        <f t="shared" si="8"/>
        <v>-</v>
      </c>
      <c r="BF29" s="10" t="str">
        <f t="shared" si="8"/>
        <v>-</v>
      </c>
      <c r="BG29" s="10" t="str">
        <f t="shared" si="8"/>
        <v>-</v>
      </c>
      <c r="BH29" s="10" t="str">
        <f t="shared" si="8"/>
        <v>-</v>
      </c>
      <c r="BI29" s="8"/>
      <c r="BJ29" s="36">
        <f>E29</f>
        <v>0</v>
      </c>
      <c r="BK29" s="36">
        <f t="shared" si="9"/>
        <v>0</v>
      </c>
      <c r="BL29" s="36">
        <f t="shared" si="9"/>
        <v>0</v>
      </c>
      <c r="BM29" s="36">
        <f t="shared" si="9"/>
        <v>0</v>
      </c>
      <c r="BN29" s="36"/>
      <c r="BO29" s="36">
        <f t="shared" si="10"/>
        <v>0.29166666666666669</v>
      </c>
      <c r="BP29" s="36">
        <f t="shared" si="10"/>
        <v>0.3125</v>
      </c>
      <c r="BQ29" s="36">
        <f t="shared" si="10"/>
        <v>0.33333333333333298</v>
      </c>
      <c r="BR29" s="36">
        <f t="shared" si="10"/>
        <v>0.35416666666666702</v>
      </c>
      <c r="BS29" s="36">
        <f t="shared" si="10"/>
        <v>0.375</v>
      </c>
      <c r="BT29" s="36">
        <f t="shared" si="10"/>
        <v>0.39583333333333398</v>
      </c>
      <c r="BU29" s="36">
        <f t="shared" si="10"/>
        <v>0.41666666666666702</v>
      </c>
      <c r="BV29" s="36">
        <f t="shared" si="10"/>
        <v>0.4375</v>
      </c>
      <c r="BW29" s="36">
        <f t="shared" si="10"/>
        <v>0.45833333333333398</v>
      </c>
      <c r="BX29" s="36">
        <f t="shared" si="10"/>
        <v>0.47916666666666702</v>
      </c>
      <c r="BY29" s="36">
        <f t="shared" si="10"/>
        <v>0.5</v>
      </c>
      <c r="BZ29" s="36">
        <f t="shared" si="10"/>
        <v>0.52083333333333304</v>
      </c>
      <c r="CA29" s="36">
        <f t="shared" si="10"/>
        <v>0.54166666666666696</v>
      </c>
      <c r="CB29" s="36">
        <f t="shared" si="10"/>
        <v>0.5625</v>
      </c>
      <c r="CC29" s="36">
        <f t="shared" si="10"/>
        <v>0.58333333333333304</v>
      </c>
      <c r="CD29" s="36">
        <f t="shared" si="10"/>
        <v>0.60416666666666696</v>
      </c>
      <c r="CE29" s="36">
        <f t="shared" si="11"/>
        <v>0.625</v>
      </c>
      <c r="CF29" s="36">
        <f t="shared" si="11"/>
        <v>0.64583333333333304</v>
      </c>
      <c r="CG29" s="36">
        <f t="shared" si="11"/>
        <v>0.66666666666666696</v>
      </c>
      <c r="CH29" s="36">
        <f t="shared" si="11"/>
        <v>0.6875</v>
      </c>
      <c r="CI29" s="36">
        <f t="shared" si="11"/>
        <v>0.70833333333333304</v>
      </c>
      <c r="CJ29" s="36">
        <f t="shared" si="11"/>
        <v>0.72916666666666696</v>
      </c>
      <c r="CK29" s="36">
        <f t="shared" si="11"/>
        <v>0.75</v>
      </c>
      <c r="CL29" s="36">
        <f t="shared" si="11"/>
        <v>0.77083333333333304</v>
      </c>
      <c r="CM29" s="36">
        <f t="shared" si="11"/>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6"/>
        <v>-</v>
      </c>
      <c r="AK30" s="10" t="str">
        <f t="shared" si="13"/>
        <v>-</v>
      </c>
      <c r="AL30" s="10" t="str">
        <f t="shared" si="13"/>
        <v>-</v>
      </c>
      <c r="AM30" s="10" t="str">
        <f t="shared" si="13"/>
        <v>-</v>
      </c>
      <c r="AN30" s="10" t="str">
        <f t="shared" si="13"/>
        <v>-</v>
      </c>
      <c r="AO30" s="10" t="str">
        <f t="shared" si="13"/>
        <v>-</v>
      </c>
      <c r="AP30" s="10" t="str">
        <f t="shared" si="13"/>
        <v>-</v>
      </c>
      <c r="AQ30" s="10" t="str">
        <f t="shared" si="13"/>
        <v>-</v>
      </c>
      <c r="AR30" s="10" t="str">
        <f t="shared" si="13"/>
        <v>-</v>
      </c>
      <c r="AS30" s="10" t="str">
        <f t="shared" si="13"/>
        <v>-</v>
      </c>
      <c r="AT30" s="10" t="str">
        <f t="shared" si="13"/>
        <v>-</v>
      </c>
      <c r="AU30" s="10" t="str">
        <f t="shared" si="13"/>
        <v>-</v>
      </c>
      <c r="AV30" s="10" t="str">
        <f t="shared" si="13"/>
        <v>-</v>
      </c>
      <c r="AW30" s="10" t="str">
        <f t="shared" si="13"/>
        <v>-</v>
      </c>
      <c r="AX30" s="10" t="str">
        <f t="shared" si="13"/>
        <v>-</v>
      </c>
      <c r="AY30" s="10" t="str">
        <f t="shared" si="13"/>
        <v>-</v>
      </c>
      <c r="AZ30" s="10" t="str">
        <f t="shared" si="7"/>
        <v>-</v>
      </c>
      <c r="BA30" s="10" t="str">
        <f t="shared" si="8"/>
        <v>-</v>
      </c>
      <c r="BB30" s="10" t="str">
        <f t="shared" si="8"/>
        <v>-</v>
      </c>
      <c r="BC30" s="10" t="str">
        <f t="shared" si="8"/>
        <v>-</v>
      </c>
      <c r="BD30" s="10" t="str">
        <f t="shared" si="8"/>
        <v>-</v>
      </c>
      <c r="BE30" s="10" t="str">
        <f t="shared" si="8"/>
        <v>-</v>
      </c>
      <c r="BF30" s="10" t="str">
        <f t="shared" si="8"/>
        <v>-</v>
      </c>
      <c r="BG30" s="10" t="str">
        <f t="shared" si="8"/>
        <v>-</v>
      </c>
      <c r="BH30" s="10" t="str">
        <f t="shared" si="8"/>
        <v>-</v>
      </c>
      <c r="BI30" s="8"/>
      <c r="BJ30" s="36">
        <f>E30</f>
        <v>0</v>
      </c>
      <c r="BK30" s="36">
        <f t="shared" si="9"/>
        <v>0</v>
      </c>
      <c r="BL30" s="36">
        <f t="shared" si="9"/>
        <v>0</v>
      </c>
      <c r="BM30" s="36">
        <f t="shared" si="9"/>
        <v>0</v>
      </c>
      <c r="BN30" s="36"/>
      <c r="BO30" s="36">
        <f t="shared" si="10"/>
        <v>0.29166666666666669</v>
      </c>
      <c r="BP30" s="36">
        <f t="shared" si="10"/>
        <v>0.3125</v>
      </c>
      <c r="BQ30" s="36">
        <f t="shared" si="10"/>
        <v>0.33333333333333298</v>
      </c>
      <c r="BR30" s="36">
        <f t="shared" si="10"/>
        <v>0.35416666666666702</v>
      </c>
      <c r="BS30" s="36">
        <f t="shared" si="10"/>
        <v>0.375</v>
      </c>
      <c r="BT30" s="36">
        <f t="shared" si="10"/>
        <v>0.39583333333333398</v>
      </c>
      <c r="BU30" s="36">
        <f t="shared" si="10"/>
        <v>0.41666666666666702</v>
      </c>
      <c r="BV30" s="36">
        <f t="shared" si="10"/>
        <v>0.4375</v>
      </c>
      <c r="BW30" s="36">
        <f t="shared" si="10"/>
        <v>0.45833333333333398</v>
      </c>
      <c r="BX30" s="36">
        <f t="shared" si="10"/>
        <v>0.47916666666666702</v>
      </c>
      <c r="BY30" s="36">
        <f t="shared" si="10"/>
        <v>0.5</v>
      </c>
      <c r="BZ30" s="36">
        <f t="shared" si="10"/>
        <v>0.52083333333333304</v>
      </c>
      <c r="CA30" s="36">
        <f t="shared" si="10"/>
        <v>0.54166666666666696</v>
      </c>
      <c r="CB30" s="36">
        <f t="shared" si="10"/>
        <v>0.5625</v>
      </c>
      <c r="CC30" s="36">
        <f t="shared" si="10"/>
        <v>0.58333333333333304</v>
      </c>
      <c r="CD30" s="36">
        <f t="shared" si="10"/>
        <v>0.60416666666666696</v>
      </c>
      <c r="CE30" s="36">
        <f t="shared" si="11"/>
        <v>0.625</v>
      </c>
      <c r="CF30" s="36">
        <f t="shared" si="11"/>
        <v>0.64583333333333304</v>
      </c>
      <c r="CG30" s="36">
        <f t="shared" si="11"/>
        <v>0.66666666666666696</v>
      </c>
      <c r="CH30" s="36">
        <f t="shared" si="11"/>
        <v>0.6875</v>
      </c>
      <c r="CI30" s="36">
        <f t="shared" si="11"/>
        <v>0.70833333333333304</v>
      </c>
      <c r="CJ30" s="36">
        <f t="shared" si="11"/>
        <v>0.72916666666666696</v>
      </c>
      <c r="CK30" s="36">
        <f t="shared" si="11"/>
        <v>0.75</v>
      </c>
      <c r="CL30" s="36">
        <f t="shared" si="11"/>
        <v>0.77083333333333304</v>
      </c>
      <c r="CM30" s="36">
        <f t="shared" si="11"/>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6"/>
        <v>-</v>
      </c>
      <c r="AK31" s="10" t="str">
        <f t="shared" si="13"/>
        <v>-</v>
      </c>
      <c r="AL31" s="10" t="str">
        <f t="shared" si="13"/>
        <v>-</v>
      </c>
      <c r="AM31" s="10" t="str">
        <f t="shared" si="13"/>
        <v>-</v>
      </c>
      <c r="AN31" s="10" t="str">
        <f t="shared" si="13"/>
        <v>-</v>
      </c>
      <c r="AO31" s="10" t="str">
        <f t="shared" si="13"/>
        <v>-</v>
      </c>
      <c r="AP31" s="10" t="str">
        <f t="shared" si="13"/>
        <v>-</v>
      </c>
      <c r="AQ31" s="10" t="str">
        <f t="shared" si="13"/>
        <v>-</v>
      </c>
      <c r="AR31" s="10" t="str">
        <f t="shared" si="13"/>
        <v>-</v>
      </c>
      <c r="AS31" s="10" t="str">
        <f t="shared" si="13"/>
        <v>-</v>
      </c>
      <c r="AT31" s="10" t="str">
        <f t="shared" si="13"/>
        <v>-</v>
      </c>
      <c r="AU31" s="10" t="str">
        <f t="shared" si="13"/>
        <v>-</v>
      </c>
      <c r="AV31" s="10" t="str">
        <f t="shared" si="13"/>
        <v>-</v>
      </c>
      <c r="AW31" s="10" t="str">
        <f t="shared" si="13"/>
        <v>-</v>
      </c>
      <c r="AX31" s="10" t="str">
        <f t="shared" si="13"/>
        <v>-</v>
      </c>
      <c r="AY31" s="10" t="str">
        <f t="shared" si="13"/>
        <v>-</v>
      </c>
      <c r="AZ31" s="10" t="str">
        <f t="shared" si="7"/>
        <v>-</v>
      </c>
      <c r="BA31" s="10" t="str">
        <f t="shared" si="8"/>
        <v>-</v>
      </c>
      <c r="BB31" s="10" t="str">
        <f t="shared" si="8"/>
        <v>-</v>
      </c>
      <c r="BC31" s="10" t="str">
        <f t="shared" si="8"/>
        <v>-</v>
      </c>
      <c r="BD31" s="10" t="str">
        <f t="shared" si="8"/>
        <v>-</v>
      </c>
      <c r="BE31" s="10" t="str">
        <f t="shared" si="8"/>
        <v>-</v>
      </c>
      <c r="BF31" s="10" t="str">
        <f t="shared" si="8"/>
        <v>-</v>
      </c>
      <c r="BG31" s="10" t="str">
        <f t="shared" si="8"/>
        <v>-</v>
      </c>
      <c r="BH31" s="10" t="str">
        <f t="shared" si="8"/>
        <v>-</v>
      </c>
      <c r="BI31" s="8"/>
      <c r="BJ31" s="36">
        <f>E31</f>
        <v>0</v>
      </c>
      <c r="BK31" s="36">
        <f t="shared" si="9"/>
        <v>0</v>
      </c>
      <c r="BL31" s="36">
        <f t="shared" si="9"/>
        <v>0</v>
      </c>
      <c r="BM31" s="36">
        <f t="shared" si="9"/>
        <v>0</v>
      </c>
      <c r="BN31" s="36"/>
      <c r="BO31" s="36">
        <f t="shared" si="10"/>
        <v>0.29166666666666669</v>
      </c>
      <c r="BP31" s="36">
        <f t="shared" si="10"/>
        <v>0.3125</v>
      </c>
      <c r="BQ31" s="36">
        <f t="shared" si="10"/>
        <v>0.33333333333333298</v>
      </c>
      <c r="BR31" s="36">
        <f t="shared" si="10"/>
        <v>0.35416666666666702</v>
      </c>
      <c r="BS31" s="36">
        <f t="shared" si="10"/>
        <v>0.375</v>
      </c>
      <c r="BT31" s="36">
        <f t="shared" si="10"/>
        <v>0.39583333333333398</v>
      </c>
      <c r="BU31" s="36">
        <f t="shared" si="10"/>
        <v>0.41666666666666702</v>
      </c>
      <c r="BV31" s="36">
        <f t="shared" si="10"/>
        <v>0.4375</v>
      </c>
      <c r="BW31" s="36">
        <f t="shared" si="10"/>
        <v>0.45833333333333398</v>
      </c>
      <c r="BX31" s="36">
        <f t="shared" si="10"/>
        <v>0.47916666666666702</v>
      </c>
      <c r="BY31" s="36">
        <f t="shared" si="10"/>
        <v>0.5</v>
      </c>
      <c r="BZ31" s="36">
        <f t="shared" si="10"/>
        <v>0.52083333333333304</v>
      </c>
      <c r="CA31" s="36">
        <f t="shared" si="10"/>
        <v>0.54166666666666696</v>
      </c>
      <c r="CB31" s="36">
        <f t="shared" si="10"/>
        <v>0.5625</v>
      </c>
      <c r="CC31" s="36">
        <f t="shared" si="10"/>
        <v>0.58333333333333304</v>
      </c>
      <c r="CD31" s="36">
        <f t="shared" ref="BT31:CI34" si="14">DD31</f>
        <v>0.60416666666666696</v>
      </c>
      <c r="CE31" s="36">
        <f t="shared" si="14"/>
        <v>0.625</v>
      </c>
      <c r="CF31" s="36">
        <f t="shared" si="14"/>
        <v>0.64583333333333304</v>
      </c>
      <c r="CG31" s="36">
        <f t="shared" si="14"/>
        <v>0.66666666666666696</v>
      </c>
      <c r="CH31" s="36">
        <f t="shared" si="14"/>
        <v>0.6875</v>
      </c>
      <c r="CI31" s="36">
        <f t="shared" si="14"/>
        <v>0.70833333333333304</v>
      </c>
      <c r="CJ31" s="36">
        <f t="shared" si="11"/>
        <v>0.72916666666666696</v>
      </c>
      <c r="CK31" s="36">
        <f t="shared" si="11"/>
        <v>0.75</v>
      </c>
      <c r="CL31" s="36">
        <f t="shared" si="11"/>
        <v>0.77083333333333304</v>
      </c>
      <c r="CM31" s="36">
        <f t="shared" si="11"/>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5">AJ32</f>
        <v>-</v>
      </c>
      <c r="J32" s="14" t="str">
        <f t="shared" si="15"/>
        <v>-</v>
      </c>
      <c r="K32" s="34" t="str">
        <f t="shared" si="15"/>
        <v>-</v>
      </c>
      <c r="L32" s="14" t="str">
        <f t="shared" si="15"/>
        <v>-</v>
      </c>
      <c r="M32" s="34" t="str">
        <f t="shared" si="15"/>
        <v>-</v>
      </c>
      <c r="N32" s="14" t="str">
        <f t="shared" si="15"/>
        <v>-</v>
      </c>
      <c r="O32" s="34" t="str">
        <f t="shared" si="15"/>
        <v>-</v>
      </c>
      <c r="P32" s="14" t="str">
        <f t="shared" si="15"/>
        <v>-</v>
      </c>
      <c r="Q32" s="34" t="str">
        <f t="shared" si="15"/>
        <v>-</v>
      </c>
      <c r="R32" s="14" t="str">
        <f t="shared" si="15"/>
        <v>-</v>
      </c>
      <c r="S32" s="34" t="str">
        <f t="shared" si="15"/>
        <v>-</v>
      </c>
      <c r="T32" s="14" t="str">
        <f t="shared" si="15"/>
        <v>-</v>
      </c>
      <c r="U32" s="34" t="str">
        <f t="shared" si="15"/>
        <v>-</v>
      </c>
      <c r="V32" s="14" t="str">
        <f t="shared" si="15"/>
        <v>-</v>
      </c>
      <c r="W32" s="34" t="str">
        <f t="shared" si="15"/>
        <v>-</v>
      </c>
      <c r="X32" s="14" t="str">
        <f>AY32</f>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6"/>
        <v>-</v>
      </c>
      <c r="AK32" s="10" t="str">
        <f t="shared" si="13"/>
        <v>-</v>
      </c>
      <c r="AL32" s="10" t="str">
        <f t="shared" si="13"/>
        <v>-</v>
      </c>
      <c r="AM32" s="10" t="str">
        <f t="shared" si="13"/>
        <v>-</v>
      </c>
      <c r="AN32" s="10" t="str">
        <f t="shared" si="13"/>
        <v>-</v>
      </c>
      <c r="AO32" s="10" t="str">
        <f t="shared" si="13"/>
        <v>-</v>
      </c>
      <c r="AP32" s="10" t="str">
        <f t="shared" si="13"/>
        <v>-</v>
      </c>
      <c r="AQ32" s="10" t="str">
        <f t="shared" si="13"/>
        <v>-</v>
      </c>
      <c r="AR32" s="10" t="str">
        <f t="shared" si="13"/>
        <v>-</v>
      </c>
      <c r="AS32" s="10" t="str">
        <f t="shared" si="13"/>
        <v>-</v>
      </c>
      <c r="AT32" s="10" t="str">
        <f t="shared" si="13"/>
        <v>-</v>
      </c>
      <c r="AU32" s="10" t="str">
        <f t="shared" si="13"/>
        <v>-</v>
      </c>
      <c r="AV32" s="10" t="str">
        <f t="shared" si="13"/>
        <v>-</v>
      </c>
      <c r="AW32" s="10" t="str">
        <f t="shared" si="13"/>
        <v>-</v>
      </c>
      <c r="AX32" s="10" t="str">
        <f t="shared" si="13"/>
        <v>-</v>
      </c>
      <c r="AY32" s="10" t="str">
        <f t="shared" si="13"/>
        <v>-</v>
      </c>
      <c r="AZ32" s="10" t="str">
        <f t="shared" ref="AZ32:BH34" si="16">IF(AND(AND($BJ32&lt;=CE32,CE32&lt;$BK32),OR(CE32&lt;$BL32,$BM32&lt;=CE32)),"○","-")</f>
        <v>-</v>
      </c>
      <c r="BA32" s="10" t="str">
        <f t="shared" si="16"/>
        <v>-</v>
      </c>
      <c r="BB32" s="10" t="str">
        <f t="shared" si="16"/>
        <v>-</v>
      </c>
      <c r="BC32" s="10" t="str">
        <f t="shared" si="16"/>
        <v>-</v>
      </c>
      <c r="BD32" s="10" t="str">
        <f t="shared" si="16"/>
        <v>-</v>
      </c>
      <c r="BE32" s="10" t="str">
        <f t="shared" si="16"/>
        <v>-</v>
      </c>
      <c r="BF32" s="10" t="str">
        <f t="shared" si="16"/>
        <v>-</v>
      </c>
      <c r="BG32" s="10" t="str">
        <f t="shared" si="16"/>
        <v>-</v>
      </c>
      <c r="BH32" s="10" t="str">
        <f t="shared" si="16"/>
        <v>-</v>
      </c>
      <c r="BI32" s="8"/>
      <c r="BJ32" s="36">
        <f>E32</f>
        <v>0</v>
      </c>
      <c r="BK32" s="36">
        <f t="shared" si="9"/>
        <v>0</v>
      </c>
      <c r="BL32" s="36">
        <f t="shared" si="9"/>
        <v>0</v>
      </c>
      <c r="BM32" s="36">
        <f t="shared" si="9"/>
        <v>0</v>
      </c>
      <c r="BN32" s="36"/>
      <c r="BO32" s="36">
        <f t="shared" ref="BO32:BS34" si="17">CO32</f>
        <v>0.29166666666666669</v>
      </c>
      <c r="BP32" s="36">
        <f t="shared" si="17"/>
        <v>0.3125</v>
      </c>
      <c r="BQ32" s="36">
        <f t="shared" si="17"/>
        <v>0.33333333333333298</v>
      </c>
      <c r="BR32" s="36">
        <f t="shared" si="17"/>
        <v>0.35416666666666702</v>
      </c>
      <c r="BS32" s="36">
        <f t="shared" si="17"/>
        <v>0.375</v>
      </c>
      <c r="BT32" s="36">
        <f t="shared" si="14"/>
        <v>0.39583333333333398</v>
      </c>
      <c r="BU32" s="36">
        <f t="shared" si="14"/>
        <v>0.41666666666666702</v>
      </c>
      <c r="BV32" s="36">
        <f t="shared" si="14"/>
        <v>0.4375</v>
      </c>
      <c r="BW32" s="36">
        <f t="shared" si="14"/>
        <v>0.45833333333333398</v>
      </c>
      <c r="BX32" s="36">
        <f t="shared" si="14"/>
        <v>0.47916666666666702</v>
      </c>
      <c r="BY32" s="36">
        <f t="shared" si="14"/>
        <v>0.5</v>
      </c>
      <c r="BZ32" s="36">
        <f t="shared" si="14"/>
        <v>0.52083333333333304</v>
      </c>
      <c r="CA32" s="36">
        <f t="shared" si="14"/>
        <v>0.54166666666666696</v>
      </c>
      <c r="CB32" s="36">
        <f t="shared" si="14"/>
        <v>0.5625</v>
      </c>
      <c r="CC32" s="36">
        <f t="shared" si="14"/>
        <v>0.58333333333333304</v>
      </c>
      <c r="CD32" s="36">
        <f t="shared" si="14"/>
        <v>0.60416666666666696</v>
      </c>
      <c r="CE32" s="36">
        <f t="shared" si="14"/>
        <v>0.625</v>
      </c>
      <c r="CF32" s="36">
        <f t="shared" si="14"/>
        <v>0.64583333333333304</v>
      </c>
      <c r="CG32" s="36">
        <f t="shared" si="14"/>
        <v>0.66666666666666696</v>
      </c>
      <c r="CH32" s="36">
        <f t="shared" si="14"/>
        <v>0.6875</v>
      </c>
      <c r="CI32" s="36">
        <f t="shared" si="14"/>
        <v>0.70833333333333304</v>
      </c>
      <c r="CJ32" s="36">
        <f t="shared" ref="CJ32:CM34" si="18">DJ32</f>
        <v>0.72916666666666696</v>
      </c>
      <c r="CK32" s="36">
        <f t="shared" si="18"/>
        <v>0.75</v>
      </c>
      <c r="CL32" s="36">
        <f t="shared" si="18"/>
        <v>0.77083333333333304</v>
      </c>
      <c r="CM32" s="36">
        <f t="shared" si="18"/>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5"/>
        <v>-</v>
      </c>
      <c r="J33" s="14" t="str">
        <f t="shared" si="15"/>
        <v>-</v>
      </c>
      <c r="K33" s="34" t="str">
        <f t="shared" si="15"/>
        <v>-</v>
      </c>
      <c r="L33" s="14" t="str">
        <f t="shared" si="15"/>
        <v>-</v>
      </c>
      <c r="M33" s="34" t="str">
        <f t="shared" si="15"/>
        <v>-</v>
      </c>
      <c r="N33" s="14" t="str">
        <f t="shared" si="15"/>
        <v>-</v>
      </c>
      <c r="O33" s="34" t="str">
        <f t="shared" si="15"/>
        <v>-</v>
      </c>
      <c r="P33" s="14" t="str">
        <f t="shared" si="15"/>
        <v>-</v>
      </c>
      <c r="Q33" s="34" t="str">
        <f t="shared" si="15"/>
        <v>-</v>
      </c>
      <c r="R33" s="14" t="str">
        <f t="shared" si="15"/>
        <v>-</v>
      </c>
      <c r="S33" s="34" t="str">
        <f t="shared" si="15"/>
        <v>-</v>
      </c>
      <c r="T33" s="14" t="str">
        <f t="shared" si="15"/>
        <v>-</v>
      </c>
      <c r="U33" s="34" t="str">
        <f t="shared" si="15"/>
        <v>-</v>
      </c>
      <c r="V33" s="14" t="str">
        <f t="shared" si="15"/>
        <v>-</v>
      </c>
      <c r="W33" s="34" t="str">
        <f t="shared" si="15"/>
        <v>-</v>
      </c>
      <c r="X33" s="14" t="str">
        <f>AY33</f>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6"/>
        <v>-</v>
      </c>
      <c r="AK33" s="10" t="str">
        <f t="shared" si="13"/>
        <v>-</v>
      </c>
      <c r="AL33" s="10" t="str">
        <f t="shared" si="13"/>
        <v>-</v>
      </c>
      <c r="AM33" s="10" t="str">
        <f t="shared" si="13"/>
        <v>-</v>
      </c>
      <c r="AN33" s="10" t="str">
        <f t="shared" si="13"/>
        <v>-</v>
      </c>
      <c r="AO33" s="10" t="str">
        <f t="shared" si="13"/>
        <v>-</v>
      </c>
      <c r="AP33" s="10" t="str">
        <f t="shared" si="13"/>
        <v>-</v>
      </c>
      <c r="AQ33" s="10" t="str">
        <f t="shared" si="13"/>
        <v>-</v>
      </c>
      <c r="AR33" s="10" t="str">
        <f t="shared" si="13"/>
        <v>-</v>
      </c>
      <c r="AS33" s="10" t="str">
        <f t="shared" si="13"/>
        <v>-</v>
      </c>
      <c r="AT33" s="10" t="str">
        <f t="shared" si="13"/>
        <v>-</v>
      </c>
      <c r="AU33" s="10" t="str">
        <f t="shared" si="13"/>
        <v>-</v>
      </c>
      <c r="AV33" s="10" t="str">
        <f t="shared" si="13"/>
        <v>-</v>
      </c>
      <c r="AW33" s="10" t="str">
        <f t="shared" si="13"/>
        <v>-</v>
      </c>
      <c r="AX33" s="10" t="str">
        <f t="shared" si="13"/>
        <v>-</v>
      </c>
      <c r="AY33" s="10" t="str">
        <f t="shared" si="13"/>
        <v>-</v>
      </c>
      <c r="AZ33" s="10" t="str">
        <f t="shared" si="16"/>
        <v>-</v>
      </c>
      <c r="BA33" s="10" t="str">
        <f t="shared" si="16"/>
        <v>-</v>
      </c>
      <c r="BB33" s="10" t="str">
        <f t="shared" si="16"/>
        <v>-</v>
      </c>
      <c r="BC33" s="10" t="str">
        <f t="shared" si="16"/>
        <v>-</v>
      </c>
      <c r="BD33" s="10" t="str">
        <f t="shared" si="16"/>
        <v>-</v>
      </c>
      <c r="BE33" s="10" t="str">
        <f t="shared" si="16"/>
        <v>-</v>
      </c>
      <c r="BF33" s="10" t="str">
        <f t="shared" si="16"/>
        <v>-</v>
      </c>
      <c r="BG33" s="10" t="str">
        <f t="shared" si="16"/>
        <v>-</v>
      </c>
      <c r="BH33" s="10" t="str">
        <f t="shared" si="16"/>
        <v>-</v>
      </c>
      <c r="BI33" s="8"/>
      <c r="BJ33" s="36">
        <f t="shared" si="12"/>
        <v>0</v>
      </c>
      <c r="BK33" s="36">
        <f t="shared" si="9"/>
        <v>0</v>
      </c>
      <c r="BL33" s="36">
        <f t="shared" si="9"/>
        <v>0</v>
      </c>
      <c r="BM33" s="36">
        <f t="shared" si="9"/>
        <v>0</v>
      </c>
      <c r="BN33" s="36"/>
      <c r="BO33" s="36">
        <f t="shared" si="17"/>
        <v>0.29166666666666669</v>
      </c>
      <c r="BP33" s="36">
        <f t="shared" si="17"/>
        <v>0.3125</v>
      </c>
      <c r="BQ33" s="36">
        <f t="shared" si="17"/>
        <v>0.33333333333333298</v>
      </c>
      <c r="BR33" s="36">
        <f t="shared" si="17"/>
        <v>0.35416666666666702</v>
      </c>
      <c r="BS33" s="36">
        <f t="shared" si="17"/>
        <v>0.375</v>
      </c>
      <c r="BT33" s="36">
        <f t="shared" si="14"/>
        <v>0.39583333333333398</v>
      </c>
      <c r="BU33" s="36">
        <f t="shared" si="14"/>
        <v>0.41666666666666702</v>
      </c>
      <c r="BV33" s="36">
        <f t="shared" si="14"/>
        <v>0.4375</v>
      </c>
      <c r="BW33" s="36">
        <f t="shared" si="14"/>
        <v>0.45833333333333398</v>
      </c>
      <c r="BX33" s="36">
        <f t="shared" si="14"/>
        <v>0.47916666666666702</v>
      </c>
      <c r="BY33" s="36">
        <f t="shared" si="14"/>
        <v>0.5</v>
      </c>
      <c r="BZ33" s="36">
        <f t="shared" si="14"/>
        <v>0.52083333333333304</v>
      </c>
      <c r="CA33" s="36">
        <f t="shared" si="14"/>
        <v>0.54166666666666696</v>
      </c>
      <c r="CB33" s="36">
        <f t="shared" si="14"/>
        <v>0.5625</v>
      </c>
      <c r="CC33" s="36">
        <f t="shared" si="14"/>
        <v>0.58333333333333304</v>
      </c>
      <c r="CD33" s="36">
        <f t="shared" si="14"/>
        <v>0.60416666666666696</v>
      </c>
      <c r="CE33" s="36">
        <f t="shared" si="14"/>
        <v>0.625</v>
      </c>
      <c r="CF33" s="36">
        <f t="shared" si="14"/>
        <v>0.64583333333333304</v>
      </c>
      <c r="CG33" s="36">
        <f t="shared" si="14"/>
        <v>0.66666666666666696</v>
      </c>
      <c r="CH33" s="36">
        <f t="shared" si="14"/>
        <v>0.6875</v>
      </c>
      <c r="CI33" s="36">
        <f t="shared" si="14"/>
        <v>0.70833333333333304</v>
      </c>
      <c r="CJ33" s="36">
        <f t="shared" si="18"/>
        <v>0.72916666666666696</v>
      </c>
      <c r="CK33" s="36">
        <f t="shared" si="18"/>
        <v>0.75</v>
      </c>
      <c r="CL33" s="36">
        <f t="shared" si="18"/>
        <v>0.77083333333333304</v>
      </c>
      <c r="CM33" s="36">
        <f t="shared" si="18"/>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5"/>
        <v>-</v>
      </c>
      <c r="J34" s="14" t="str">
        <f t="shared" si="15"/>
        <v>-</v>
      </c>
      <c r="K34" s="34" t="str">
        <f t="shared" si="15"/>
        <v>-</v>
      </c>
      <c r="L34" s="14" t="str">
        <f t="shared" si="15"/>
        <v>-</v>
      </c>
      <c r="M34" s="34" t="str">
        <f t="shared" si="15"/>
        <v>-</v>
      </c>
      <c r="N34" s="14" t="str">
        <f t="shared" si="15"/>
        <v>-</v>
      </c>
      <c r="O34" s="34" t="str">
        <f t="shared" si="15"/>
        <v>-</v>
      </c>
      <c r="P34" s="14" t="str">
        <f t="shared" si="15"/>
        <v>-</v>
      </c>
      <c r="Q34" s="34" t="str">
        <f t="shared" si="15"/>
        <v>-</v>
      </c>
      <c r="R34" s="14" t="str">
        <f t="shared" si="15"/>
        <v>-</v>
      </c>
      <c r="S34" s="34" t="str">
        <f t="shared" si="15"/>
        <v>-</v>
      </c>
      <c r="T34" s="14" t="str">
        <f t="shared" si="15"/>
        <v>-</v>
      </c>
      <c r="U34" s="34" t="str">
        <f t="shared" si="15"/>
        <v>-</v>
      </c>
      <c r="V34" s="14" t="str">
        <f t="shared" si="15"/>
        <v>-</v>
      </c>
      <c r="W34" s="34" t="str">
        <f t="shared" si="15"/>
        <v>-</v>
      </c>
      <c r="X34" s="14" t="str">
        <f>AY34</f>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6"/>
        <v>-</v>
      </c>
      <c r="AK34" s="10" t="str">
        <f t="shared" si="13"/>
        <v>-</v>
      </c>
      <c r="AL34" s="10" t="str">
        <f t="shared" si="13"/>
        <v>-</v>
      </c>
      <c r="AM34" s="10" t="str">
        <f t="shared" si="13"/>
        <v>-</v>
      </c>
      <c r="AN34" s="10" t="str">
        <f t="shared" si="13"/>
        <v>-</v>
      </c>
      <c r="AO34" s="10" t="str">
        <f t="shared" si="13"/>
        <v>-</v>
      </c>
      <c r="AP34" s="10" t="str">
        <f t="shared" si="13"/>
        <v>-</v>
      </c>
      <c r="AQ34" s="10" t="str">
        <f t="shared" si="13"/>
        <v>-</v>
      </c>
      <c r="AR34" s="10" t="str">
        <f t="shared" si="13"/>
        <v>-</v>
      </c>
      <c r="AS34" s="10" t="str">
        <f t="shared" si="13"/>
        <v>-</v>
      </c>
      <c r="AT34" s="10" t="str">
        <f t="shared" si="13"/>
        <v>-</v>
      </c>
      <c r="AU34" s="10" t="str">
        <f t="shared" si="13"/>
        <v>-</v>
      </c>
      <c r="AV34" s="10" t="str">
        <f t="shared" si="13"/>
        <v>-</v>
      </c>
      <c r="AW34" s="10" t="str">
        <f t="shared" si="13"/>
        <v>-</v>
      </c>
      <c r="AX34" s="10" t="str">
        <f t="shared" si="13"/>
        <v>-</v>
      </c>
      <c r="AY34" s="10" t="str">
        <f t="shared" si="13"/>
        <v>-</v>
      </c>
      <c r="AZ34" s="10" t="str">
        <f t="shared" si="16"/>
        <v>-</v>
      </c>
      <c r="BA34" s="10" t="str">
        <f t="shared" si="16"/>
        <v>-</v>
      </c>
      <c r="BB34" s="10" t="str">
        <f t="shared" si="16"/>
        <v>-</v>
      </c>
      <c r="BC34" s="10" t="str">
        <f t="shared" si="16"/>
        <v>-</v>
      </c>
      <c r="BD34" s="10" t="str">
        <f t="shared" si="16"/>
        <v>-</v>
      </c>
      <c r="BE34" s="10" t="str">
        <f t="shared" si="16"/>
        <v>-</v>
      </c>
      <c r="BF34" s="10" t="str">
        <f t="shared" si="16"/>
        <v>-</v>
      </c>
      <c r="BG34" s="10" t="str">
        <f t="shared" si="16"/>
        <v>-</v>
      </c>
      <c r="BH34" s="10" t="str">
        <f t="shared" si="16"/>
        <v>-</v>
      </c>
      <c r="BI34" s="8"/>
      <c r="BJ34" s="36">
        <f>E34</f>
        <v>0</v>
      </c>
      <c r="BK34" s="36">
        <f t="shared" si="9"/>
        <v>0</v>
      </c>
      <c r="BL34" s="36">
        <f t="shared" si="9"/>
        <v>0</v>
      </c>
      <c r="BM34" s="36">
        <f t="shared" si="9"/>
        <v>0</v>
      </c>
      <c r="BN34" s="36"/>
      <c r="BO34" s="36">
        <f t="shared" si="17"/>
        <v>0.29166666666666669</v>
      </c>
      <c r="BP34" s="36">
        <f t="shared" si="17"/>
        <v>0.3125</v>
      </c>
      <c r="BQ34" s="36">
        <f t="shared" si="17"/>
        <v>0.33333333333333298</v>
      </c>
      <c r="BR34" s="36">
        <f t="shared" si="17"/>
        <v>0.35416666666666702</v>
      </c>
      <c r="BS34" s="36">
        <f t="shared" si="17"/>
        <v>0.375</v>
      </c>
      <c r="BT34" s="36">
        <f t="shared" si="14"/>
        <v>0.39583333333333398</v>
      </c>
      <c r="BU34" s="36">
        <f t="shared" si="14"/>
        <v>0.41666666666666702</v>
      </c>
      <c r="BV34" s="36">
        <f t="shared" si="14"/>
        <v>0.4375</v>
      </c>
      <c r="BW34" s="36">
        <f t="shared" si="14"/>
        <v>0.45833333333333398</v>
      </c>
      <c r="BX34" s="36">
        <f t="shared" si="14"/>
        <v>0.47916666666666702</v>
      </c>
      <c r="BY34" s="36">
        <f t="shared" si="14"/>
        <v>0.5</v>
      </c>
      <c r="BZ34" s="36">
        <f t="shared" si="14"/>
        <v>0.52083333333333304</v>
      </c>
      <c r="CA34" s="36">
        <f t="shared" si="14"/>
        <v>0.54166666666666696</v>
      </c>
      <c r="CB34" s="36">
        <f t="shared" si="14"/>
        <v>0.5625</v>
      </c>
      <c r="CC34" s="36">
        <f t="shared" si="14"/>
        <v>0.58333333333333304</v>
      </c>
      <c r="CD34" s="36">
        <f t="shared" si="14"/>
        <v>0.60416666666666696</v>
      </c>
      <c r="CE34" s="36">
        <f t="shared" si="14"/>
        <v>0.625</v>
      </c>
      <c r="CF34" s="36">
        <f t="shared" si="14"/>
        <v>0.64583333333333304</v>
      </c>
      <c r="CG34" s="36">
        <f t="shared" si="14"/>
        <v>0.66666666666666696</v>
      </c>
      <c r="CH34" s="36">
        <f t="shared" si="14"/>
        <v>0.6875</v>
      </c>
      <c r="CI34" s="36">
        <f t="shared" si="14"/>
        <v>0.70833333333333304</v>
      </c>
      <c r="CJ34" s="36">
        <f t="shared" si="18"/>
        <v>0.72916666666666696</v>
      </c>
      <c r="CK34" s="36">
        <f t="shared" si="18"/>
        <v>0.75</v>
      </c>
      <c r="CL34" s="36">
        <f t="shared" si="18"/>
        <v>0.77083333333333304</v>
      </c>
      <c r="CM34" s="36">
        <f t="shared" si="18"/>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14" t="s">
        <v>156</v>
      </c>
      <c r="D35" s="420"/>
      <c r="E35" s="420"/>
      <c r="F35" s="415"/>
      <c r="G35" s="414">
        <f>COUNTA(D16:D34)</f>
        <v>0</v>
      </c>
      <c r="H35" s="415"/>
      <c r="I35" s="41">
        <f t="shared" si="15"/>
        <v>0</v>
      </c>
      <c r="J35" s="42">
        <f t="shared" si="15"/>
        <v>0</v>
      </c>
      <c r="K35" s="41">
        <f t="shared" si="15"/>
        <v>0</v>
      </c>
      <c r="L35" s="42">
        <f t="shared" si="15"/>
        <v>0</v>
      </c>
      <c r="M35" s="41">
        <f t="shared" si="15"/>
        <v>0</v>
      </c>
      <c r="N35" s="42">
        <f t="shared" si="15"/>
        <v>0</v>
      </c>
      <c r="O35" s="41">
        <f t="shared" si="15"/>
        <v>0</v>
      </c>
      <c r="P35" s="42">
        <f t="shared" si="15"/>
        <v>0</v>
      </c>
      <c r="Q35" s="41">
        <f t="shared" si="15"/>
        <v>0</v>
      </c>
      <c r="R35" s="42">
        <f t="shared" si="15"/>
        <v>0</v>
      </c>
      <c r="S35" s="41">
        <f t="shared" si="15"/>
        <v>0</v>
      </c>
      <c r="T35" s="42">
        <f>AU35</f>
        <v>0</v>
      </c>
      <c r="U35" s="41">
        <f t="shared" si="15"/>
        <v>0</v>
      </c>
      <c r="V35" s="42">
        <f t="shared" si="15"/>
        <v>0</v>
      </c>
      <c r="W35" s="41">
        <f t="shared" si="15"/>
        <v>0</v>
      </c>
      <c r="X35" s="42">
        <f>AY35</f>
        <v>0</v>
      </c>
      <c r="Y35" s="41">
        <f t="shared" ref="Y35:AG35" si="19">AZ35</f>
        <v>0</v>
      </c>
      <c r="Z35" s="42">
        <f t="shared" si="19"/>
        <v>0</v>
      </c>
      <c r="AA35" s="41">
        <f t="shared" si="19"/>
        <v>0</v>
      </c>
      <c r="AB35" s="42">
        <f t="shared" si="19"/>
        <v>0</v>
      </c>
      <c r="AC35" s="41">
        <f t="shared" si="19"/>
        <v>0</v>
      </c>
      <c r="AD35" s="42">
        <f t="shared" si="19"/>
        <v>0</v>
      </c>
      <c r="AE35" s="41">
        <f t="shared" si="19"/>
        <v>0</v>
      </c>
      <c r="AF35" s="42">
        <f t="shared" si="19"/>
        <v>0</v>
      </c>
      <c r="AG35" s="43">
        <f t="shared" si="19"/>
        <v>0</v>
      </c>
      <c r="AH35" s="44"/>
      <c r="AJ35" s="45">
        <f>COUNTIF(AJ16:AJ34,"○")</f>
        <v>0</v>
      </c>
      <c r="AK35" s="45">
        <f t="shared" ref="AK35:BH35" si="20">COUNTIF(AK16:AK34,"○")</f>
        <v>0</v>
      </c>
      <c r="AL35" s="45">
        <f t="shared" si="20"/>
        <v>0</v>
      </c>
      <c r="AM35" s="45">
        <f t="shared" si="20"/>
        <v>0</v>
      </c>
      <c r="AN35" s="45">
        <f t="shared" si="20"/>
        <v>0</v>
      </c>
      <c r="AO35" s="45">
        <f t="shared" si="20"/>
        <v>0</v>
      </c>
      <c r="AP35" s="45">
        <f t="shared" si="20"/>
        <v>0</v>
      </c>
      <c r="AQ35" s="45">
        <f t="shared" si="20"/>
        <v>0</v>
      </c>
      <c r="AR35" s="45">
        <f t="shared" si="20"/>
        <v>0</v>
      </c>
      <c r="AS35" s="45">
        <f t="shared" si="20"/>
        <v>0</v>
      </c>
      <c r="AT35" s="45">
        <f t="shared" si="20"/>
        <v>0</v>
      </c>
      <c r="AU35" s="45">
        <f t="shared" si="20"/>
        <v>0</v>
      </c>
      <c r="AV35" s="45">
        <f t="shared" si="20"/>
        <v>0</v>
      </c>
      <c r="AW35" s="45">
        <f t="shared" si="20"/>
        <v>0</v>
      </c>
      <c r="AX35" s="45">
        <f t="shared" si="20"/>
        <v>0</v>
      </c>
      <c r="AY35" s="45">
        <f t="shared" si="20"/>
        <v>0</v>
      </c>
      <c r="AZ35" s="45">
        <f t="shared" si="20"/>
        <v>0</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157</v>
      </c>
      <c r="D36" s="10" t="s">
        <v>148</v>
      </c>
      <c r="E36" s="29" t="s">
        <v>149</v>
      </c>
      <c r="F36" s="30" t="s">
        <v>150</v>
      </c>
      <c r="G36" s="416" t="s">
        <v>151</v>
      </c>
      <c r="H36" s="417"/>
      <c r="I36" s="405">
        <v>0.29166666666666669</v>
      </c>
      <c r="J36" s="418"/>
      <c r="K36" s="405">
        <v>0.33333333333333298</v>
      </c>
      <c r="L36" s="418"/>
      <c r="M36" s="405">
        <v>0.375</v>
      </c>
      <c r="N36" s="418"/>
      <c r="O36" s="405">
        <v>0.41666666666666702</v>
      </c>
      <c r="P36" s="418"/>
      <c r="Q36" s="405">
        <v>0.45833333333333298</v>
      </c>
      <c r="R36" s="418"/>
      <c r="S36" s="405">
        <v>0.5</v>
      </c>
      <c r="T36" s="418"/>
      <c r="U36" s="405">
        <v>0.54166666666666696</v>
      </c>
      <c r="V36" s="418"/>
      <c r="W36" s="405">
        <v>0.58333333333333304</v>
      </c>
      <c r="X36" s="418"/>
      <c r="Y36" s="405">
        <v>0.625</v>
      </c>
      <c r="Z36" s="418"/>
      <c r="AA36" s="405">
        <v>0.66666666666666696</v>
      </c>
      <c r="AB36" s="418"/>
      <c r="AC36" s="405">
        <v>0.70833333333333304</v>
      </c>
      <c r="AD36" s="418"/>
      <c r="AE36" s="4">
        <v>0.75</v>
      </c>
      <c r="AF36" s="2"/>
      <c r="AG36" s="7">
        <v>0.79166666666666663</v>
      </c>
      <c r="AH36" s="67" t="s">
        <v>152</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X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ref="Y37:AG38" si="22">AZ37</f>
        <v>-</v>
      </c>
      <c r="Z37" s="14" t="str">
        <f t="shared" si="22"/>
        <v>-</v>
      </c>
      <c r="AA37" s="34" t="str">
        <f t="shared" si="22"/>
        <v>-</v>
      </c>
      <c r="AB37" s="14" t="str">
        <f t="shared" si="22"/>
        <v>-</v>
      </c>
      <c r="AC37" s="34" t="str">
        <f t="shared" si="22"/>
        <v>-</v>
      </c>
      <c r="AD37" s="14" t="str">
        <f t="shared" si="22"/>
        <v>-</v>
      </c>
      <c r="AE37" s="34" t="str">
        <f t="shared" si="22"/>
        <v>-</v>
      </c>
      <c r="AF37" s="14" t="str">
        <f t="shared" si="22"/>
        <v>-</v>
      </c>
      <c r="AG37" s="16" t="str">
        <f t="shared" si="22"/>
        <v>-</v>
      </c>
      <c r="AH37" s="35">
        <f>BK37-BJ37-(BM37-BL37)</f>
        <v>0</v>
      </c>
      <c r="AJ37" s="10" t="str">
        <f>IF(AND(AND($BJ37&lt;=BO37,BO37&lt;$BK37),OR(BO37&lt;$BL37,$BM37&lt;=BO37)),"○","-")</f>
        <v>-</v>
      </c>
      <c r="AK37" s="10" t="str">
        <f t="shared" ref="AK37:AQ37" si="23">IF(AND(AND($BJ37&lt;=BP37,BP37&lt;$BK37),OR(BP37&lt;$BL37,$BM37&lt;=BP37)),"○","-")</f>
        <v>-</v>
      </c>
      <c r="AL37" s="10" t="str">
        <f t="shared" si="23"/>
        <v>-</v>
      </c>
      <c r="AM37" s="10" t="str">
        <f t="shared" si="23"/>
        <v>-</v>
      </c>
      <c r="AN37" s="10" t="str">
        <f t="shared" si="23"/>
        <v>-</v>
      </c>
      <c r="AO37" s="10" t="str">
        <f t="shared" si="23"/>
        <v>-</v>
      </c>
      <c r="AP37" s="10" t="str">
        <f t="shared" si="23"/>
        <v>-</v>
      </c>
      <c r="AQ37" s="10" t="str">
        <f t="shared" si="23"/>
        <v>-</v>
      </c>
      <c r="AR37" s="10" t="str">
        <f>IF(AND(AND($BJ37&lt;=BW37,BW37&lt;$BK37),OR(BW37&lt;$BL37,$BM37&lt;=BW37)),"○","-")</f>
        <v>-</v>
      </c>
      <c r="AS37" s="10" t="str">
        <f t="shared" ref="AS37:BH37" si="24">IF(AND(AND($BJ37&lt;=BX37,BX37&lt;$BK37),OR(BX37&lt;$BL37,$BM37&lt;=BX37)),"○","-")</f>
        <v>-</v>
      </c>
      <c r="AT37" s="10" t="str">
        <f t="shared" si="24"/>
        <v>-</v>
      </c>
      <c r="AU37" s="10" t="str">
        <f t="shared" si="24"/>
        <v>-</v>
      </c>
      <c r="AV37" s="10" t="str">
        <f t="shared" si="24"/>
        <v>-</v>
      </c>
      <c r="AW37" s="10" t="str">
        <f t="shared" si="24"/>
        <v>-</v>
      </c>
      <c r="AX37" s="10" t="str">
        <f t="shared" si="24"/>
        <v>-</v>
      </c>
      <c r="AY37" s="10" t="str">
        <f t="shared" si="24"/>
        <v>-</v>
      </c>
      <c r="AZ37" s="10" t="str">
        <f t="shared" si="24"/>
        <v>-</v>
      </c>
      <c r="BA37" s="10" t="str">
        <f t="shared" si="24"/>
        <v>-</v>
      </c>
      <c r="BB37" s="10" t="str">
        <f t="shared" si="24"/>
        <v>-</v>
      </c>
      <c r="BC37" s="10" t="str">
        <f t="shared" si="24"/>
        <v>-</v>
      </c>
      <c r="BD37" s="10" t="str">
        <f t="shared" si="24"/>
        <v>-</v>
      </c>
      <c r="BE37" s="10" t="str">
        <f t="shared" si="24"/>
        <v>-</v>
      </c>
      <c r="BF37" s="10" t="str">
        <f t="shared" si="24"/>
        <v>-</v>
      </c>
      <c r="BG37" s="10" t="str">
        <f t="shared" si="24"/>
        <v>-</v>
      </c>
      <c r="BH37" s="10" t="str">
        <f t="shared" si="24"/>
        <v>-</v>
      </c>
      <c r="BI37" s="8"/>
      <c r="BJ37" s="36">
        <f>E37</f>
        <v>0</v>
      </c>
      <c r="BK37" s="36">
        <f>F37</f>
        <v>0</v>
      </c>
      <c r="BL37" s="36">
        <f>G37</f>
        <v>0</v>
      </c>
      <c r="BM37" s="36">
        <f>H37</f>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14" t="s">
        <v>156</v>
      </c>
      <c r="D38" s="420"/>
      <c r="E38" s="420"/>
      <c r="F38" s="415"/>
      <c r="G38" s="414">
        <f>COUNTA(D37:D37)</f>
        <v>0</v>
      </c>
      <c r="H38" s="415"/>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2"/>
        <v>0</v>
      </c>
      <c r="Z38" s="42">
        <f t="shared" si="22"/>
        <v>0</v>
      </c>
      <c r="AA38" s="41">
        <f t="shared" si="22"/>
        <v>0</v>
      </c>
      <c r="AB38" s="42">
        <f t="shared" si="22"/>
        <v>0</v>
      </c>
      <c r="AC38" s="41">
        <f t="shared" si="22"/>
        <v>0</v>
      </c>
      <c r="AD38" s="42">
        <f t="shared" si="22"/>
        <v>0</v>
      </c>
      <c r="AE38" s="41">
        <f t="shared" si="22"/>
        <v>0</v>
      </c>
      <c r="AF38" s="42">
        <f t="shared" si="22"/>
        <v>0</v>
      </c>
      <c r="AG38" s="43">
        <f t="shared" si="22"/>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158</v>
      </c>
      <c r="C39" s="28" t="s">
        <v>159</v>
      </c>
      <c r="D39" s="10" t="s">
        <v>148</v>
      </c>
      <c r="E39" s="29" t="s">
        <v>149</v>
      </c>
      <c r="F39" s="30" t="s">
        <v>150</v>
      </c>
      <c r="G39" s="416" t="s">
        <v>151</v>
      </c>
      <c r="H39" s="417"/>
      <c r="I39" s="405">
        <v>0.29166666666666669</v>
      </c>
      <c r="J39" s="418"/>
      <c r="K39" s="405">
        <v>0.33333333333333298</v>
      </c>
      <c r="L39" s="418"/>
      <c r="M39" s="405">
        <v>0.375</v>
      </c>
      <c r="N39" s="418"/>
      <c r="O39" s="405">
        <v>0.41666666666666702</v>
      </c>
      <c r="P39" s="418"/>
      <c r="Q39" s="405">
        <v>0.45833333333333298</v>
      </c>
      <c r="R39" s="418"/>
      <c r="S39" s="405">
        <v>0.5</v>
      </c>
      <c r="T39" s="418"/>
      <c r="U39" s="405">
        <v>0.54166666666666696</v>
      </c>
      <c r="V39" s="418"/>
      <c r="W39" s="405">
        <v>0.58333333333333304</v>
      </c>
      <c r="X39" s="418"/>
      <c r="Y39" s="405">
        <v>0.625</v>
      </c>
      <c r="Z39" s="418"/>
      <c r="AA39" s="405">
        <v>0.66666666666666696</v>
      </c>
      <c r="AB39" s="418"/>
      <c r="AC39" s="405">
        <v>0.70833333333333304</v>
      </c>
      <c r="AD39" s="418"/>
      <c r="AE39" s="4">
        <v>0.75</v>
      </c>
      <c r="AF39" s="2"/>
      <c r="AG39" s="7">
        <v>0.79166666666666663</v>
      </c>
      <c r="AH39" s="67" t="s">
        <v>152</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14" t="s">
        <v>156</v>
      </c>
      <c r="C45" s="420"/>
      <c r="D45" s="420"/>
      <c r="E45" s="420"/>
      <c r="F45" s="415"/>
      <c r="G45" s="414">
        <f>COUNTA(D40:D44)</f>
        <v>0</v>
      </c>
      <c r="H45" s="415"/>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21" t="s">
        <v>160</v>
      </c>
      <c r="C46" s="422"/>
      <c r="D46" s="422"/>
      <c r="E46" s="422"/>
      <c r="F46" s="422"/>
      <c r="G46" s="414">
        <f>COUNTIF(B40:B44,"②")+COUNTIF(B40:B44,"③")+G38</f>
        <v>0</v>
      </c>
      <c r="H46" s="415"/>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CM46" si="37">CO46</f>
        <v>0.29166666666666669</v>
      </c>
      <c r="BP46" s="52">
        <f t="shared" si="37"/>
        <v>0.3125</v>
      </c>
      <c r="BQ46" s="52">
        <f t="shared" si="37"/>
        <v>0.33333333333333331</v>
      </c>
      <c r="BR46" s="52">
        <f t="shared" si="37"/>
        <v>0.35416666666666602</v>
      </c>
      <c r="BS46" s="52">
        <f t="shared" si="37"/>
        <v>0.375</v>
      </c>
      <c r="BT46" s="52">
        <f t="shared" si="37"/>
        <v>0.39583333333333298</v>
      </c>
      <c r="BU46" s="52">
        <f t="shared" si="37"/>
        <v>0.41666666666666702</v>
      </c>
      <c r="BV46" s="52">
        <f t="shared" si="37"/>
        <v>0.4375</v>
      </c>
      <c r="BW46" s="52">
        <f t="shared" si="37"/>
        <v>0.45833333333333298</v>
      </c>
      <c r="BX46" s="52">
        <f t="shared" si="37"/>
        <v>0.47916666666666602</v>
      </c>
      <c r="BY46" s="52">
        <f t="shared" si="37"/>
        <v>0.5</v>
      </c>
      <c r="BZ46" s="52">
        <f t="shared" si="37"/>
        <v>0.52083333333333304</v>
      </c>
      <c r="CA46" s="52">
        <f t="shared" si="37"/>
        <v>0.54166666666666596</v>
      </c>
      <c r="CB46" s="52">
        <f t="shared" si="37"/>
        <v>0.562499999999999</v>
      </c>
      <c r="CC46" s="52">
        <f t="shared" si="37"/>
        <v>0.58333333333333304</v>
      </c>
      <c r="CD46" s="52">
        <f t="shared" si="37"/>
        <v>0.60416666666666596</v>
      </c>
      <c r="CE46" s="52">
        <f t="shared" si="37"/>
        <v>0.624999999999999</v>
      </c>
      <c r="CF46" s="52">
        <f t="shared" si="37"/>
        <v>0.64583333333333204</v>
      </c>
      <c r="CG46" s="52">
        <f t="shared" si="37"/>
        <v>0.66666666666666596</v>
      </c>
      <c r="CH46" s="52">
        <f t="shared" si="37"/>
        <v>0.687499999999999</v>
      </c>
      <c r="CI46" s="52">
        <f t="shared" si="37"/>
        <v>0.70833333333333204</v>
      </c>
      <c r="CJ46" s="52">
        <f t="shared" si="37"/>
        <v>0.72916666666666496</v>
      </c>
      <c r="CK46" s="52">
        <f t="shared" si="37"/>
        <v>0.749999999999999</v>
      </c>
      <c r="CL46" s="52">
        <f t="shared" si="37"/>
        <v>0.77083333333333204</v>
      </c>
      <c r="CM46" s="52">
        <f t="shared" si="37"/>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32" t="s">
        <v>161</v>
      </c>
      <c r="C47" s="432"/>
      <c r="D47" s="432"/>
      <c r="E47" s="432"/>
      <c r="F47" s="432"/>
      <c r="G47" s="432"/>
      <c r="H47" s="432"/>
      <c r="I47" s="53" t="str">
        <f>IF(I46&lt;=I14,"○","×")</f>
        <v>○</v>
      </c>
      <c r="J47" s="54" t="str">
        <f t="shared" ref="J47:AG47" si="38">IF(J46&lt;=J14,"○","×")</f>
        <v>○</v>
      </c>
      <c r="K47" s="53" t="str">
        <f t="shared" si="38"/>
        <v>○</v>
      </c>
      <c r="L47" s="54" t="str">
        <f t="shared" si="38"/>
        <v>○</v>
      </c>
      <c r="M47" s="53" t="str">
        <f t="shared" si="38"/>
        <v>○</v>
      </c>
      <c r="N47" s="54" t="str">
        <f t="shared" si="38"/>
        <v>○</v>
      </c>
      <c r="O47" s="53" t="str">
        <f t="shared" si="38"/>
        <v>○</v>
      </c>
      <c r="P47" s="54" t="str">
        <f t="shared" si="38"/>
        <v>○</v>
      </c>
      <c r="Q47" s="53" t="str">
        <f t="shared" si="38"/>
        <v>○</v>
      </c>
      <c r="R47" s="54" t="str">
        <f t="shared" si="38"/>
        <v>○</v>
      </c>
      <c r="S47" s="53" t="str">
        <f t="shared" si="38"/>
        <v>○</v>
      </c>
      <c r="T47" s="54" t="str">
        <f t="shared" si="38"/>
        <v>○</v>
      </c>
      <c r="U47" s="53" t="str">
        <f t="shared" si="38"/>
        <v>○</v>
      </c>
      <c r="V47" s="54" t="str">
        <f t="shared" si="38"/>
        <v>○</v>
      </c>
      <c r="W47" s="53" t="str">
        <f t="shared" si="38"/>
        <v>○</v>
      </c>
      <c r="X47" s="54" t="str">
        <f t="shared" si="38"/>
        <v>○</v>
      </c>
      <c r="Y47" s="53" t="str">
        <f t="shared" si="38"/>
        <v>○</v>
      </c>
      <c r="Z47" s="54" t="str">
        <f t="shared" si="38"/>
        <v>○</v>
      </c>
      <c r="AA47" s="53" t="str">
        <f t="shared" si="38"/>
        <v>○</v>
      </c>
      <c r="AB47" s="54" t="str">
        <f t="shared" si="38"/>
        <v>○</v>
      </c>
      <c r="AC47" s="53" t="str">
        <f t="shared" si="38"/>
        <v>○</v>
      </c>
      <c r="AD47" s="54" t="str">
        <f t="shared" si="38"/>
        <v>○</v>
      </c>
      <c r="AE47" s="53" t="str">
        <f t="shared" si="38"/>
        <v>○</v>
      </c>
      <c r="AF47" s="54" t="str">
        <f t="shared" si="38"/>
        <v>○</v>
      </c>
      <c r="AG47" s="10" t="str">
        <f t="shared" si="38"/>
        <v>○</v>
      </c>
      <c r="AH47" s="8"/>
    </row>
    <row r="48" spans="2:117" ht="22.5" customHeight="1">
      <c r="B48" s="433" t="s">
        <v>162</v>
      </c>
      <c r="C48" s="433"/>
      <c r="D48" s="433"/>
      <c r="E48" s="433"/>
      <c r="F48" s="433"/>
      <c r="G48" s="433"/>
      <c r="H48" s="433"/>
      <c r="I48" s="55" t="str">
        <f>IF(I13=0,"",I46/I13)</f>
        <v/>
      </c>
      <c r="J48" s="56" t="str">
        <f t="shared" ref="J48:AG48" si="39">IF(J13=0,"",J46/J13)</f>
        <v/>
      </c>
      <c r="K48" s="55" t="str">
        <f t="shared" si="39"/>
        <v/>
      </c>
      <c r="L48" s="56" t="str">
        <f t="shared" si="39"/>
        <v/>
      </c>
      <c r="M48" s="55" t="str">
        <f t="shared" si="39"/>
        <v/>
      </c>
      <c r="N48" s="56" t="str">
        <f t="shared" si="39"/>
        <v/>
      </c>
      <c r="O48" s="55" t="str">
        <f t="shared" si="39"/>
        <v/>
      </c>
      <c r="P48" s="56" t="str">
        <f t="shared" si="39"/>
        <v/>
      </c>
      <c r="Q48" s="55" t="str">
        <f t="shared" si="39"/>
        <v/>
      </c>
      <c r="R48" s="56" t="str">
        <f t="shared" si="39"/>
        <v/>
      </c>
      <c r="S48" s="55" t="str">
        <f t="shared" si="39"/>
        <v/>
      </c>
      <c r="T48" s="56" t="str">
        <f t="shared" si="39"/>
        <v/>
      </c>
      <c r="U48" s="55" t="str">
        <f t="shared" si="39"/>
        <v/>
      </c>
      <c r="V48" s="56" t="str">
        <f t="shared" si="39"/>
        <v/>
      </c>
      <c r="W48" s="55" t="str">
        <f t="shared" si="39"/>
        <v/>
      </c>
      <c r="X48" s="56" t="str">
        <f t="shared" si="39"/>
        <v/>
      </c>
      <c r="Y48" s="55" t="str">
        <f t="shared" si="39"/>
        <v/>
      </c>
      <c r="Z48" s="56" t="str">
        <f t="shared" si="39"/>
        <v/>
      </c>
      <c r="AA48" s="55" t="str">
        <f t="shared" si="39"/>
        <v/>
      </c>
      <c r="AB48" s="56" t="str">
        <f t="shared" si="39"/>
        <v/>
      </c>
      <c r="AC48" s="55" t="str">
        <f t="shared" si="39"/>
        <v/>
      </c>
      <c r="AD48" s="56" t="str">
        <f t="shared" si="39"/>
        <v/>
      </c>
      <c r="AE48" s="55" t="str">
        <f t="shared" si="39"/>
        <v/>
      </c>
      <c r="AF48" s="56" t="str">
        <f t="shared" si="39"/>
        <v/>
      </c>
      <c r="AG48" s="57" t="str">
        <f t="shared" si="39"/>
        <v/>
      </c>
      <c r="AH48" s="8"/>
    </row>
    <row r="49" spans="1:93" ht="22.5" customHeight="1">
      <c r="B49" s="434" t="s">
        <v>163</v>
      </c>
      <c r="C49" s="435"/>
      <c r="D49" s="435"/>
      <c r="E49" s="435"/>
      <c r="F49" s="435"/>
      <c r="G49" s="435"/>
      <c r="H49" s="436"/>
      <c r="I49" s="58" t="str">
        <f>IF(COUNTIF(AJ16:AJ44,"○")&gt;=2,"○","×")</f>
        <v>×</v>
      </c>
      <c r="J49" s="59" t="str">
        <f t="shared" ref="J49:AG49" si="40">IF(COUNTIF(AK16:AK44,"○")&gt;=2,"○","×")</f>
        <v>×</v>
      </c>
      <c r="K49" s="58" t="str">
        <f t="shared" si="40"/>
        <v>×</v>
      </c>
      <c r="L49" s="59" t="str">
        <f t="shared" si="40"/>
        <v>×</v>
      </c>
      <c r="M49" s="58" t="str">
        <f t="shared" si="40"/>
        <v>×</v>
      </c>
      <c r="N49" s="59" t="str">
        <f t="shared" si="40"/>
        <v>×</v>
      </c>
      <c r="O49" s="58" t="str">
        <f t="shared" si="40"/>
        <v>×</v>
      </c>
      <c r="P49" s="59" t="str">
        <f t="shared" si="40"/>
        <v>×</v>
      </c>
      <c r="Q49" s="58" t="str">
        <f t="shared" si="40"/>
        <v>×</v>
      </c>
      <c r="R49" s="59" t="str">
        <f t="shared" si="40"/>
        <v>×</v>
      </c>
      <c r="S49" s="58" t="str">
        <f t="shared" si="40"/>
        <v>×</v>
      </c>
      <c r="T49" s="59" t="str">
        <f t="shared" si="40"/>
        <v>×</v>
      </c>
      <c r="U49" s="58" t="str">
        <f t="shared" si="40"/>
        <v>×</v>
      </c>
      <c r="V49" s="59" t="str">
        <f t="shared" si="40"/>
        <v>×</v>
      </c>
      <c r="W49" s="58" t="str">
        <f t="shared" si="40"/>
        <v>×</v>
      </c>
      <c r="X49" s="59" t="str">
        <f t="shared" si="40"/>
        <v>×</v>
      </c>
      <c r="Y49" s="58" t="str">
        <f t="shared" si="40"/>
        <v>×</v>
      </c>
      <c r="Z49" s="59" t="str">
        <f t="shared" si="40"/>
        <v>×</v>
      </c>
      <c r="AA49" s="58" t="str">
        <f t="shared" si="40"/>
        <v>×</v>
      </c>
      <c r="AB49" s="59" t="str">
        <f t="shared" si="40"/>
        <v>×</v>
      </c>
      <c r="AC49" s="58" t="str">
        <f t="shared" si="40"/>
        <v>×</v>
      </c>
      <c r="AD49" s="59" t="str">
        <f t="shared" si="40"/>
        <v>×</v>
      </c>
      <c r="AE49" s="58" t="str">
        <f t="shared" si="40"/>
        <v>×</v>
      </c>
      <c r="AF49" s="59" t="str">
        <f t="shared" si="40"/>
        <v>×</v>
      </c>
      <c r="AG49" s="60" t="str">
        <f t="shared" si="40"/>
        <v>×</v>
      </c>
      <c r="AH49" s="8"/>
      <c r="AJ49" s="3"/>
      <c r="BO49" s="3"/>
      <c r="CO49" s="3"/>
    </row>
    <row r="50" spans="1:93" ht="22.5" customHeight="1">
      <c r="B50" s="437" t="s">
        <v>164</v>
      </c>
      <c r="C50" s="438"/>
      <c r="D50" s="438"/>
      <c r="E50" s="438"/>
      <c r="F50" s="438"/>
      <c r="G50" s="438"/>
      <c r="H50" s="439"/>
      <c r="I50" s="58" t="str">
        <f t="shared" ref="I50:AG50" si="41">IF(I35+I38+I45&gt;=I13,"○","×")</f>
        <v>○</v>
      </c>
      <c r="J50" s="59" t="str">
        <f t="shared" si="41"/>
        <v>○</v>
      </c>
      <c r="K50" s="58" t="str">
        <f t="shared" si="41"/>
        <v>○</v>
      </c>
      <c r="L50" s="59" t="str">
        <f t="shared" si="41"/>
        <v>○</v>
      </c>
      <c r="M50" s="58" t="str">
        <f t="shared" si="41"/>
        <v>○</v>
      </c>
      <c r="N50" s="59" t="str">
        <f t="shared" si="41"/>
        <v>○</v>
      </c>
      <c r="O50" s="58" t="str">
        <f t="shared" si="41"/>
        <v>○</v>
      </c>
      <c r="P50" s="59" t="str">
        <f t="shared" si="41"/>
        <v>○</v>
      </c>
      <c r="Q50" s="58" t="str">
        <f t="shared" si="41"/>
        <v>○</v>
      </c>
      <c r="R50" s="59" t="str">
        <f t="shared" si="41"/>
        <v>○</v>
      </c>
      <c r="S50" s="58" t="str">
        <f t="shared" si="41"/>
        <v>○</v>
      </c>
      <c r="T50" s="59" t="str">
        <f t="shared" si="41"/>
        <v>○</v>
      </c>
      <c r="U50" s="58" t="str">
        <f t="shared" si="41"/>
        <v>○</v>
      </c>
      <c r="V50" s="59" t="str">
        <f t="shared" si="41"/>
        <v>○</v>
      </c>
      <c r="W50" s="58" t="str">
        <f t="shared" si="41"/>
        <v>○</v>
      </c>
      <c r="X50" s="59" t="str">
        <f t="shared" si="41"/>
        <v>○</v>
      </c>
      <c r="Y50" s="58" t="str">
        <f t="shared" si="41"/>
        <v>○</v>
      </c>
      <c r="Z50" s="59" t="str">
        <f t="shared" si="41"/>
        <v>○</v>
      </c>
      <c r="AA50" s="58" t="str">
        <f t="shared" si="41"/>
        <v>○</v>
      </c>
      <c r="AB50" s="59" t="str">
        <f t="shared" si="41"/>
        <v>○</v>
      </c>
      <c r="AC50" s="58" t="str">
        <f t="shared" si="41"/>
        <v>○</v>
      </c>
      <c r="AD50" s="59" t="str">
        <f t="shared" si="41"/>
        <v>○</v>
      </c>
      <c r="AE50" s="58" t="str">
        <f t="shared" si="41"/>
        <v>○</v>
      </c>
      <c r="AF50" s="59" t="str">
        <f t="shared" si="41"/>
        <v>○</v>
      </c>
      <c r="AG50" s="60" t="str">
        <f t="shared" si="41"/>
        <v>○</v>
      </c>
      <c r="AH50" s="8"/>
      <c r="AJ50" s="3"/>
      <c r="BO50" s="3"/>
      <c r="CO50" s="3"/>
    </row>
    <row r="51" spans="1:93" ht="22.5" customHeight="1">
      <c r="A51" s="5"/>
      <c r="B51" s="61"/>
      <c r="C51" s="440" t="s">
        <v>165</v>
      </c>
      <c r="D51" s="441"/>
      <c r="E51" s="441"/>
      <c r="F51" s="441"/>
      <c r="G51" s="441"/>
      <c r="H51" s="442"/>
      <c r="I51" s="62">
        <f t="shared" ref="I51:AG51" si="42">I13-(I35+I38+I45)</f>
        <v>0</v>
      </c>
      <c r="J51" s="63">
        <f t="shared" si="42"/>
        <v>0</v>
      </c>
      <c r="K51" s="62">
        <f t="shared" si="42"/>
        <v>0</v>
      </c>
      <c r="L51" s="63">
        <f t="shared" si="42"/>
        <v>0</v>
      </c>
      <c r="M51" s="62">
        <f t="shared" si="42"/>
        <v>0</v>
      </c>
      <c r="N51" s="63">
        <f t="shared" si="42"/>
        <v>0</v>
      </c>
      <c r="O51" s="62">
        <f t="shared" si="42"/>
        <v>0</v>
      </c>
      <c r="P51" s="63">
        <f t="shared" si="42"/>
        <v>0</v>
      </c>
      <c r="Q51" s="62">
        <f t="shared" si="42"/>
        <v>0</v>
      </c>
      <c r="R51" s="63">
        <f t="shared" si="42"/>
        <v>0</v>
      </c>
      <c r="S51" s="62">
        <f t="shared" si="42"/>
        <v>0</v>
      </c>
      <c r="T51" s="63">
        <f t="shared" si="42"/>
        <v>0</v>
      </c>
      <c r="U51" s="62">
        <f t="shared" si="42"/>
        <v>0</v>
      </c>
      <c r="V51" s="63">
        <f t="shared" si="42"/>
        <v>0</v>
      </c>
      <c r="W51" s="62">
        <f t="shared" si="42"/>
        <v>0</v>
      </c>
      <c r="X51" s="63">
        <f t="shared" si="42"/>
        <v>0</v>
      </c>
      <c r="Y51" s="62">
        <f t="shared" si="42"/>
        <v>0</v>
      </c>
      <c r="Z51" s="63">
        <f t="shared" si="42"/>
        <v>0</v>
      </c>
      <c r="AA51" s="62">
        <f t="shared" si="42"/>
        <v>0</v>
      </c>
      <c r="AB51" s="63">
        <f t="shared" si="42"/>
        <v>0</v>
      </c>
      <c r="AC51" s="62">
        <f t="shared" si="42"/>
        <v>0</v>
      </c>
      <c r="AD51" s="63">
        <f t="shared" si="42"/>
        <v>0</v>
      </c>
      <c r="AE51" s="62">
        <f t="shared" si="42"/>
        <v>0</v>
      </c>
      <c r="AF51" s="63">
        <f t="shared" si="42"/>
        <v>0</v>
      </c>
      <c r="AG51" s="64">
        <f t="shared" si="42"/>
        <v>0</v>
      </c>
      <c r="AH51" s="8"/>
      <c r="AJ51" s="3"/>
      <c r="BO51" s="3"/>
      <c r="CO51" s="3"/>
    </row>
    <row r="52" spans="1:93" ht="17.25" customHeight="1">
      <c r="E52" s="1"/>
      <c r="F52" s="1"/>
      <c r="G52" s="1"/>
      <c r="H52" s="1"/>
      <c r="AH52" s="1"/>
    </row>
    <row r="53" spans="1:93" ht="17.25" customHeight="1">
      <c r="B53" s="443" t="s">
        <v>166</v>
      </c>
      <c r="C53" s="444"/>
      <c r="D53" s="445"/>
      <c r="E53" s="449">
        <f>G45+G38+G35</f>
        <v>0</v>
      </c>
      <c r="F53" s="1"/>
      <c r="G53" s="1"/>
      <c r="H53" s="1"/>
      <c r="AH53" s="1"/>
    </row>
    <row r="54" spans="1:93" ht="17.25" customHeight="1">
      <c r="B54" s="446"/>
      <c r="C54" s="447"/>
      <c r="D54" s="448"/>
      <c r="E54" s="450"/>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23" t="s">
        <v>167</v>
      </c>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5"/>
    </row>
    <row r="58" spans="1:93" ht="24" customHeight="1">
      <c r="B58" s="426"/>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8"/>
    </row>
    <row r="59" spans="1:93" ht="24" customHeight="1">
      <c r="B59" s="426"/>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8"/>
    </row>
    <row r="60" spans="1:93" ht="24" customHeight="1" thickBot="1">
      <c r="B60" s="429"/>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1"/>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17" priority="9" operator="greaterThan">
      <formula>0</formula>
    </cfRule>
  </conditionalFormatting>
  <conditionalFormatting sqref="I37:AG37 I40:AG44">
    <cfRule type="expression" dxfId="16" priority="8">
      <formula>"AJ27=""○"""</formula>
    </cfRule>
  </conditionalFormatting>
  <conditionalFormatting sqref="I40:J44 M40:N44 I37:J37 M37:N37 I16:J34 M16:N34">
    <cfRule type="cellIs" dxfId="15" priority="7" operator="equal">
      <formula>"""○"""</formula>
    </cfRule>
  </conditionalFormatting>
  <conditionalFormatting sqref="I37:AG37 I40:AG44 I16:AG34">
    <cfRule type="cellIs" dxfId="14" priority="6" operator="equal">
      <formula>"○"</formula>
    </cfRule>
  </conditionalFormatting>
  <conditionalFormatting sqref="I8:AG8">
    <cfRule type="cellIs" dxfId="13" priority="3" operator="between">
      <formula>$C$8</formula>
      <formula>$D$8</formula>
    </cfRule>
    <cfRule type="cellIs" dxfId="12" priority="4" operator="between">
      <formula>$D$8</formula>
      <formula>$E$8-0.00001</formula>
    </cfRule>
    <cfRule type="cellIs" dxfId="11" priority="5" operator="between">
      <formula>$E$8-0.00001</formula>
      <formula>$G$8-0.00001</formula>
    </cfRule>
  </conditionalFormatting>
  <conditionalFormatting sqref="AJ45:BH45">
    <cfRule type="cellIs" dxfId="10" priority="2" stopIfTrue="1" operator="between">
      <formula>#REF!</formula>
      <formula>#REF!</formula>
    </cfRule>
  </conditionalFormatting>
  <conditionalFormatting sqref="AJ45:BH45">
    <cfRule type="cellIs" dxfId="9" priority="1" stopIfTrue="1" operator="between">
      <formula>$G45</formula>
      <formula>$F45</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８</vt:lpstr>
      <vt:lpstr>9-11</vt:lpstr>
      <vt:lpstr>12-13</vt:lpstr>
      <vt:lpstr>14</vt:lpstr>
      <vt:lpstr>15</vt:lpstr>
      <vt:lpstr>16</vt:lpstr>
      <vt:lpstr>17-18</vt:lpstr>
      <vt:lpstr>19</vt:lpstr>
      <vt:lpstr>20</vt:lpstr>
      <vt:lpstr>21</vt:lpstr>
      <vt:lpstr>提出添付・当日準備</vt:lpstr>
      <vt:lpstr>'15'!Print_Area</vt:lpstr>
      <vt:lpstr>'16'!Print_Area</vt:lpstr>
      <vt:lpstr>'19'!Print_Area</vt:lpstr>
      <vt:lpstr>'20'!Print_Area</vt:lpstr>
      <vt:lpstr>'記載例(土日)'!Print_Area</vt:lpstr>
      <vt:lpstr>'記載例(平日)'!Print_Area</vt:lpstr>
      <vt:lpstr>'別表(土日)'!Print_Area</vt:lpstr>
      <vt:lpstr>'別表(平日)'!Print_Area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140147</dc:creator>
  <cp:keywords/>
  <dc:description/>
  <cp:lastModifiedBy>松村 さくら</cp:lastModifiedBy>
  <cp:revision/>
  <dcterms:created xsi:type="dcterms:W3CDTF">2016-06-24T08:23:30Z</dcterms:created>
  <dcterms:modified xsi:type="dcterms:W3CDTF">2025-08-20T02:36:07Z</dcterms:modified>
  <cp:category/>
  <cp:contentStatus/>
</cp:coreProperties>
</file>