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5財政状況資料集/02_1回目/01_財政状況資料集/03_市町から/17_若狭町/"/>
    </mc:Choice>
  </mc:AlternateContent>
  <xr:revisionPtr revIDLastSave="1" documentId="13_ncr:1_{7D14DDBE-18F1-4464-A994-F16E3A9F3604}" xr6:coauthVersionLast="47" xr6:coauthVersionMax="47" xr10:uidLastSave="{68F153ED-F929-4959-98F6-533CA2CBDEEC}"/>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C38" i="10"/>
  <c r="BE37" i="10"/>
  <c r="C37" i="10"/>
  <c r="BE36" i="10"/>
  <c r="BE35" i="10"/>
  <c r="CO34" i="10"/>
  <c r="CO35" i="10" s="1"/>
  <c r="CO36" i="10" s="1"/>
  <c r="CO37" i="10" s="1"/>
  <c r="CO38" i="10" s="1"/>
  <c r="BW34" i="10"/>
  <c r="BW35" i="10" s="1"/>
  <c r="BW36" i="10" s="1"/>
  <c r="BW37" i="10" s="1"/>
  <c r="BW38" i="10" s="1"/>
  <c r="BW39" i="10" s="1"/>
  <c r="BW40" i="10" s="1"/>
  <c r="BW41" i="10" s="1"/>
  <c r="BW42" i="10" s="1"/>
  <c r="BW43" i="10" s="1"/>
  <c r="C34" i="10"/>
  <c r="C35" i="10" l="1"/>
  <c r="C36" i="10" s="1"/>
  <c r="AM34" i="10" s="1"/>
  <c r="AM35" i="10" s="1"/>
  <c r="AM36" i="10" s="1"/>
  <c r="AM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<sst xmlns="http://schemas.openxmlformats.org/spreadsheetml/2006/main" count="1117" uniqueCount="576">
  <si>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</si>
  <si>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</si>
  <si>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</si>
  <si>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</si>
  <si>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</si>
  <si>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</si>
  <si>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</si>
  <si>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</si>
  <si>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</si>
  <si>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</si>
  <si>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</si>
  <si>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</si>
  <si>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</si>
  <si>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</si>
  <si>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</si>
  <si>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</si>
  <si>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</si>
  <si>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</si>
  <si>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</si>
  <si>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</si>
  <si>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</si>
  <si>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</si>
  <si>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</si>
  <si>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</si>
  <si>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</si>
  <si>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</si>
  <si>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</si>
  <si>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</si>
  <si>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</si>
  <si>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</si>
  <si>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</si>
  <si>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</si>
  <si>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</si>
  <si>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</si>
  <si>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</si>
  <si>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</si>
  <si>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</si>
  <si>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</si>
  <si>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</si>
  <si>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</si>
  <si>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</si>
  <si>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</si>
  <si>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</si>
  <si>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</si>
  <si>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</si>
  <si>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</si>
  <si>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</si>
  <si>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</si>
  <si>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</si>
  <si>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</si>
  <si>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</si>
  <si>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</si>
  <si>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</si>
  <si>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</si>
  <si>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</si>
  <si>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</si>
  <si>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</si>
  <si>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</si>
  <si>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</si>
  <si>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</si>
  <si>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</si>
  <si>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</si>
  <si>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</si>
  <si>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</si>
  <si>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</si>
  <si>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</si>
  <si>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</si>
  <si>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</si>
  <si>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</si>
  <si>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</si>
  <si>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</si>
  <si>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</si>
  <si>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</si>
  <si>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</si>
  <si>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</si>
  <si>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</si>
  <si>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</si>
  <si>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</si>
  <si>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</si>
  <si>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</si>
  <si>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</si>
  <si>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</si>
  <si>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</si>
  <si>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</si>
  <si>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</si>
  <si>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</si>
  <si>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</si>
  <si>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</si>
  <si>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</si>
  <si>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</si>
  <si>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</si>
  <si>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</si>
  <si>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</si>
  <si>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</si>
  <si>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若狭町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</si>
  <si>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</si>
  <si>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</si>
  <si>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</si>
  <si>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</si>
  <si>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</si>
  <si>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</si>
  <si>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</si>
  <si>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</si>
  <si>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</si>
  <si>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</si>
  <si>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</si>
  <si>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</si>
  <si>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</si>
  <si>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</si>
  <si>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</si>
  <si>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</si>
  <si>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</si>
  <si>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</si>
  <si>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</si>
  <si>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</si>
  <si>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</si>
  <si>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</si>
  <si>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</si>
  <si>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</si>
  <si>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</si>
  <si>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</si>
  <si>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</si>
  <si>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</si>
  <si>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</si>
  <si>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</si>
  <si>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</si>
  <si>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</si>
  <si>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</si>
  <si>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</si>
  <si>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</si>
  <si>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</si>
  <si>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</si>
  <si>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</si>
  <si>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</si>
  <si>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</si>
  <si>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</si>
  <si>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</si>
  <si>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</si>
  <si>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</si>
  <si>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</si>
  <si>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</si>
  <si>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</si>
  <si>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</si>
  <si>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</si>
  <si>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</si>
  <si>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</si>
  <si>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</si>
  <si>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</si>
  <si>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</si>
  <si>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</si>
  <si>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</si>
  <si>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</si>
  <si>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</si>
  <si>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</si>
  <si>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</si>
  <si>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</si>
  <si>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</si>
  <si>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</si>
  <si>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</si>
  <si>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</si>
  <si>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</si>
  <si>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</si>
  <si>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</si>
  <si>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</si>
  <si>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</si>
  <si>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</si>
  <si>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</si>
  <si>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</si>
  <si>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</si>
  <si>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</si>
  <si>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</si>
  <si>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</si>
  <si>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</si>
  <si>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</si>
  <si>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</si>
  <si>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</si>
  <si>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</si>
  <si>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</si>
  <si>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</si>
  <si>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</si>
  <si>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</si>
  <si>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</si>
  <si>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</si>
  <si>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</si>
  <si>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</si>
  <si>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</si>
  <si>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</si>
  <si>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</si>
  <si>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</si>
  <si>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</si>
  <si>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</si>
  <si>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</si>
  <si>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</si>
  <si>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</si>
  <si>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</si>
  <si>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</si>
  <si>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</si>
  <si>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</si>
  <si>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</si>
  <si>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</si>
  <si>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</si>
  <si>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</si>
  <si>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</si>
  <si>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福井県若狭町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</si>
  <si>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</si>
  <si>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</si>
  <si>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</si>
  <si>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</si>
  <si>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</si>
  <si>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</si>
  <si>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</si>
  <si>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</si>
  <si>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</si>
  <si>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</si>
  <si>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</si>
  <si>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</si>
  <si>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</si>
  <si>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</si>
  <si>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</si>
  <si>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</si>
  <si>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</si>
  <si>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</si>
  <si>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</si>
  <si>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</si>
  <si>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</si>
  <si>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</si>
  <si>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</si>
  <si>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</si>
  <si>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</si>
  <si>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</si>
  <si>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</si>
  <si>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</si>
  <si>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</si>
  <si>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</si>
  <si>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</si>
  <si>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</si>
  <si>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</si>
  <si>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</si>
  <si>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</si>
  <si>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</si>
  <si>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</si>
  <si>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</si>
  <si>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</si>
  <si>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</si>
  <si>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</si>
  <si>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</si>
  <si>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</si>
  <si>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</si>
  <si>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</si>
  <si>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</si>
  <si>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</si>
  <si>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</si>
  <si>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</si>
  <si>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</si>
  <si>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</si>
  <si>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</si>
  <si>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</si>
  <si>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</si>
  <si>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</si>
  <si>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</si>
  <si>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</si>
  <si>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</si>
  <si>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</si>
  <si>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</si>
  <si>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</si>
  <si>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</si>
  <si>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</si>
  <si>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</si>
  <si>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</si>
  <si>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</si>
  <si>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</si>
  <si>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</si>
  <si>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</si>
  <si>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</si>
  <si>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</si>
  <si>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</si>
  <si>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</si>
  <si>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</si>
  <si>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</si>
  <si>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</si>
  <si>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</si>
  <si>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</si>
  <si>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</si>
  <si>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</si>
  <si>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</si>
  <si>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</si>
  <si>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</si>
  <si>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</si>
  <si>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</si>
  <si>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</si>
  <si>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</si>
  <si>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</si>
  <si>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</si>
  <si>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</si>
  <si>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</si>
  <si>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</si>
  <si>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</si>
  <si>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</si>
  <si>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</si>
  <si>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</si>
  <si>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</si>
  <si>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</si>
  <si>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</si>
  <si>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</si>
  <si>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</si>
  <si>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</si>
  <si>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</si>
  <si>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</si>
  <si>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</si>
  <si>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</si>
  <si>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</si>
  <si>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</si>
  <si>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</si>
  <si>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</si>
  <si>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</si>
  <si>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</si>
  <si>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</si>
  <si>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</si>
  <si>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</si>
  <si>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</si>
  <si>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</si>
  <si>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</si>
  <si>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</si>
  <si>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</si>
  <si>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</si>
  <si>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</si>
  <si>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</si>
  <si>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</si>
  <si>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</si>
  <si>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</si>
  <si>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</si>
  <si>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</si>
  <si>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</si>
  <si>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</si>
  <si>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</si>
  <si>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</si>
  <si>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</si>
  <si>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</si>
  <si>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</si>
  <si>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</si>
  <si>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</si>
  <si>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</si>
  <si>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</si>
  <si>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</si>
  <si>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</si>
  <si>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</si>
  <si>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</si>
  <si>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</si>
  <si>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</si>
  <si>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</si>
  <si>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</si>
  <si>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</si>
  <si>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</si>
  <si>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福井県若狭町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</si>
  <si>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</si>
  <si>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</si>
  <si>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</si>
  <si>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</si>
  <si>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</si>
  <si>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</si>
  <si>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</si>
  <si>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</si>
  <si>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</si>
  <si>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</si>
  <si>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</si>
  <si>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</si>
  <si>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</si>
  <si>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</si>
  <si>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</si>
  <si>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</si>
  <si>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</si>
  <si>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</si>
  <si>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</si>
  <si>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</si>
  <si>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農業者労働災害共済事業特別会計</t>
    <phoneticPr fontId="5"/>
  </si>
  <si>
    <t>町営住宅等特別会計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</si>
  <si>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</si>
  <si>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</si>
  <si>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</si>
  <si>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</si>
  <si>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</si>
  <si>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</si>
  <si>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</si>
  <si>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</si>
  <si>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</si>
  <si>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</si>
  <si>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</si>
  <si>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</si>
  <si>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</si>
  <si>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</si>
  <si>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直営診療所特別会計</t>
    <phoneticPr fontId="5"/>
  </si>
  <si>
    <t>介護保険特別会計（事業勘定）</t>
    <phoneticPr fontId="5"/>
  </si>
  <si>
    <t>介護保険特別会計（サービス勘定）</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</si>
  <si>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</si>
  <si>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</si>
  <si>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</si>
  <si>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</si>
  <si>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</si>
  <si>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国民健康保険上中診療所事業会計</t>
    <phoneticPr fontId="5"/>
  </si>
  <si>
    <t>土地開発事業特別会計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</si>
  <si>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</si>
  <si>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</si>
  <si>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</si>
  <si>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</si>
  <si>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</si>
  <si>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</si>
  <si>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</si>
  <si>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</si>
  <si>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</si>
  <si>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</si>
  <si>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</si>
  <si>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</si>
  <si>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</si>
  <si>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</si>
  <si>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</si>
  <si>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</si>
  <si>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</si>
  <si>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</si>
  <si>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</si>
  <si>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</si>
  <si>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</si>
  <si>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</si>
  <si>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</si>
  <si>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</si>
  <si>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</si>
  <si>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</si>
  <si>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</si>
  <si>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</si>
  <si>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</si>
  <si>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</si>
  <si>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</si>
  <si>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</si>
  <si>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</si>
  <si>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</si>
  <si>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</si>
  <si>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</si>
  <si>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</si>
  <si>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</si>
  <si>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</si>
  <si>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</si>
  <si>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</si>
  <si>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</si>
  <si>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</si>
  <si>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</si>
  <si>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</si>
  <si>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</si>
  <si>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</si>
  <si>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</si>
  <si>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</si>
  <si>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</si>
  <si>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</si>
  <si>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</si>
  <si>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</si>
  <si>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</si>
  <si>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</si>
  <si>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</si>
  <si>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</si>
  <si>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</si>
  <si>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</si>
  <si>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</si>
  <si>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</si>
  <si>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</si>
  <si>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</si>
  <si>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</si>
  <si>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</si>
  <si>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</si>
  <si>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</si>
  <si>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</si>
  <si>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</si>
  <si>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</si>
  <si>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</si>
  <si>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</si>
  <si>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</si>
  <si>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</si>
  <si>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</si>
  <si>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</si>
  <si>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</si>
  <si>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</si>
  <si>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</si>
  <si>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</si>
  <si>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</si>
  <si>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</si>
  <si>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</si>
  <si>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</si>
  <si>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</si>
  <si>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</si>
  <si>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</si>
  <si>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</si>
  <si>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</si>
  <si>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</si>
  <si>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</si>
  <si>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</si>
  <si>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</si>
  <si>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</si>
  <si>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</si>
  <si>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</si>
  <si>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</si>
  <si>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</si>
  <si>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</si>
  <si>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</si>
  <si>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</si>
  <si>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</si>
  <si>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</si>
  <si>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</si>
  <si>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</si>
  <si>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</si>
  <si>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</si>
  <si>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</si>
  <si>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</si>
  <si>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</si>
  <si>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</si>
  <si>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</si>
  <si>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</si>
  <si>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</si>
  <si>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</si>
  <si>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</si>
  <si>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</si>
  <si>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</si>
  <si>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</si>
  <si>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</si>
  <si>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</si>
  <si>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</si>
  <si>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</si>
  <si>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</si>
  <si>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</si>
  <si>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</si>
  <si>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</si>
  <si>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</si>
  <si>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</si>
  <si>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</si>
  <si>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</si>
  <si>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</si>
  <si>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</si>
  <si>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</si>
  <si>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</si>
  <si>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</si>
  <si>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0.40</t>
  </si>
  <si>
    <t>水道事業会計</t>
  </si>
  <si>
    <t>一般会計</t>
  </si>
  <si>
    <t>下水道事業会計</t>
  </si>
  <si>
    <t>工業用水道事業会計</t>
  </si>
  <si>
    <t>介護保険特別会計（事業勘定）</t>
  </si>
  <si>
    <t>国民健康保険上中診療所事業会計</t>
  </si>
  <si>
    <t>直営診療所特別会計</t>
  </si>
  <si>
    <t>町営住宅等特別会計</t>
  </si>
  <si>
    <t>その他会計（赤字）</t>
  </si>
  <si>
    <t>その他会計（黒字）</t>
  </si>
  <si>
    <t>R01</t>
    <phoneticPr fontId="5"/>
  </si>
  <si>
    <t>R02</t>
    <phoneticPr fontId="5"/>
  </si>
  <si>
    <t>R03</t>
    <phoneticPr fontId="5"/>
  </si>
  <si>
    <t>R04</t>
    <phoneticPr fontId="5"/>
  </si>
  <si>
    <t>R05</t>
    <phoneticPr fontId="5"/>
  </si>
  <si>
    <t>-</t>
    <phoneticPr fontId="2"/>
  </si>
  <si>
    <t>公共交通活性化基金</t>
    <phoneticPr fontId="5"/>
  </si>
  <si>
    <t>ふるさと応援基金</t>
    <rPh sb="4" eb="6">
      <t>オウエン</t>
    </rPh>
    <rPh sb="6" eb="8">
      <t>キキン</t>
    </rPh>
    <phoneticPr fontId="10"/>
  </si>
  <si>
    <t>社会福祉施設維持管理基金</t>
    <rPh sb="0" eb="2">
      <t>シャカイ</t>
    </rPh>
    <rPh sb="2" eb="4">
      <t>フクシ</t>
    </rPh>
    <rPh sb="4" eb="6">
      <t>シセツ</t>
    </rPh>
    <rPh sb="6" eb="8">
      <t>イジ</t>
    </rPh>
    <rPh sb="8" eb="10">
      <t>カンリ</t>
    </rPh>
    <rPh sb="10" eb="12">
      <t>キキン</t>
    </rPh>
    <phoneticPr fontId="10"/>
  </si>
  <si>
    <t>国際交流基金</t>
    <phoneticPr fontId="2"/>
  </si>
  <si>
    <t>電源地域活性化基金</t>
    <phoneticPr fontId="2"/>
  </si>
  <si>
    <t>公立小浜病院組合</t>
    <rPh sb="0" eb="2">
      <t>コウリツ</t>
    </rPh>
    <rPh sb="2" eb="4">
      <t>オバマ</t>
    </rPh>
    <rPh sb="4" eb="6">
      <t>ビョウイン</t>
    </rPh>
    <rPh sb="6" eb="8">
      <t>クミアイ</t>
    </rPh>
    <phoneticPr fontId="10"/>
  </si>
  <si>
    <t>若狭消防組合</t>
    <rPh sb="0" eb="2">
      <t>ワカサ</t>
    </rPh>
    <rPh sb="2" eb="4">
      <t>ショウボウ</t>
    </rPh>
    <rPh sb="4" eb="6">
      <t>クミアイ</t>
    </rPh>
    <phoneticPr fontId="10"/>
  </si>
  <si>
    <t>敦賀美方消防組合</t>
    <rPh sb="0" eb="6">
      <t>ツルガミカタショウボウ</t>
    </rPh>
    <rPh sb="6" eb="8">
      <t>クミアイ</t>
    </rPh>
    <phoneticPr fontId="10"/>
  </si>
  <si>
    <t>美浜・三方環境衛生組合</t>
    <rPh sb="0" eb="2">
      <t>ミハマ</t>
    </rPh>
    <rPh sb="3" eb="5">
      <t>ミカタ</t>
    </rPh>
    <rPh sb="5" eb="7">
      <t>カンキョウ</t>
    </rPh>
    <rPh sb="7" eb="9">
      <t>エイセイ</t>
    </rPh>
    <rPh sb="9" eb="11">
      <t>クミアイ</t>
    </rPh>
    <phoneticPr fontId="10"/>
  </si>
  <si>
    <t>福井県後期高齢者医療広域連合</t>
    <rPh sb="0" eb="3">
      <t>フクイケン</t>
    </rPh>
    <rPh sb="3" eb="5">
      <t>コウキ</t>
    </rPh>
    <rPh sb="5" eb="8">
      <t>コウレイシャ</t>
    </rPh>
    <rPh sb="8" eb="10">
      <t>イリョウ</t>
    </rPh>
    <rPh sb="10" eb="12">
      <t>コウイキ</t>
    </rPh>
    <rPh sb="12" eb="14">
      <t>レンゴウ</t>
    </rPh>
    <phoneticPr fontId="10"/>
  </si>
  <si>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10"/>
  </si>
  <si>
    <t>福井県市町総合事務組合（事業会計）</t>
    <rPh sb="0" eb="3">
      <t>フクイケン</t>
    </rPh>
    <rPh sb="3" eb="4">
      <t>シ</t>
    </rPh>
    <rPh sb="4" eb="5">
      <t>マチ</t>
    </rPh>
    <rPh sb="5" eb="7">
      <t>ソウゴウ</t>
    </rPh>
    <rPh sb="7" eb="9">
      <t>ジム</t>
    </rPh>
    <rPh sb="9" eb="11">
      <t>クミアイ</t>
    </rPh>
    <rPh sb="12" eb="14">
      <t>ジギョウ</t>
    </rPh>
    <rPh sb="14" eb="16">
      <t>カイケイ</t>
    </rPh>
    <phoneticPr fontId="10"/>
  </si>
  <si>
    <t>福井県市町総合事務組合（普通会計）</t>
    <rPh sb="0" eb="3">
      <t>フクイケン</t>
    </rPh>
    <rPh sb="3" eb="4">
      <t>シ</t>
    </rPh>
    <rPh sb="4" eb="5">
      <t>マチ</t>
    </rPh>
    <rPh sb="5" eb="7">
      <t>ソウゴウ</t>
    </rPh>
    <rPh sb="7" eb="9">
      <t>ジム</t>
    </rPh>
    <rPh sb="9" eb="11">
      <t>クミアイ</t>
    </rPh>
    <rPh sb="12" eb="14">
      <t>フツウ</t>
    </rPh>
    <rPh sb="14" eb="16">
      <t>カイケイ</t>
    </rPh>
    <phoneticPr fontId="10"/>
  </si>
  <si>
    <t>福井県自治会館組合</t>
    <rPh sb="0" eb="3">
      <t>フクイケン</t>
    </rPh>
    <rPh sb="3" eb="5">
      <t>ジチ</t>
    </rPh>
    <rPh sb="5" eb="7">
      <t>カイカン</t>
    </rPh>
    <rPh sb="7" eb="9">
      <t>クミアイ</t>
    </rPh>
    <phoneticPr fontId="10"/>
  </si>
  <si>
    <t>嶺南広域行政組合</t>
    <rPh sb="0" eb="2">
      <t>レイナン</t>
    </rPh>
    <rPh sb="2" eb="4">
      <t>コウイキ</t>
    </rPh>
    <rPh sb="4" eb="6">
      <t>ギョウセイ</t>
    </rPh>
    <rPh sb="6" eb="8">
      <t>クミアイ</t>
    </rPh>
    <phoneticPr fontId="10"/>
  </si>
  <si>
    <t>若狭広域行政事務組合</t>
    <rPh sb="0" eb="2">
      <t>ワカサ</t>
    </rPh>
    <rPh sb="2" eb="4">
      <t>コウイキ</t>
    </rPh>
    <rPh sb="4" eb="6">
      <t>ギョウセイ</t>
    </rPh>
    <rPh sb="6" eb="8">
      <t>ジム</t>
    </rPh>
    <rPh sb="8" eb="10">
      <t>クミアイ</t>
    </rPh>
    <phoneticPr fontId="10"/>
  </si>
  <si>
    <t>〇</t>
    <phoneticPr fontId="10"/>
  </si>
  <si>
    <t>若狭三方ビバレッジ株式会社</t>
    <rPh sb="0" eb="4">
      <t>ワカサミカタ</t>
    </rPh>
    <rPh sb="9" eb="13">
      <t>カブシキガイシャ</t>
    </rPh>
    <phoneticPr fontId="10"/>
  </si>
  <si>
    <t>株式会社クマツグ</t>
    <rPh sb="0" eb="4">
      <t>カブシキガイシャ</t>
    </rPh>
    <phoneticPr fontId="10"/>
  </si>
  <si>
    <t>株式会社　レインボーライン</t>
    <rPh sb="0" eb="4">
      <t>カブシキガイシャ</t>
    </rPh>
    <phoneticPr fontId="10"/>
  </si>
  <si>
    <t>有限会社　かみなか農学舎</t>
    <rPh sb="0" eb="4">
      <t>ユウゲンガイシャ</t>
    </rPh>
    <rPh sb="9" eb="11">
      <t>ノウガク</t>
    </rPh>
    <rPh sb="11" eb="12">
      <t>シャ</t>
    </rPh>
    <phoneticPr fontId="10"/>
  </si>
  <si>
    <t>株式会社　若狭瓜割</t>
    <rPh sb="0" eb="4">
      <t>カブシキガイシャ</t>
    </rPh>
    <rPh sb="5" eb="7">
      <t>ワカサ</t>
    </rPh>
    <rPh sb="7" eb="8">
      <t>ウリ</t>
    </rPh>
    <rPh sb="8" eb="9">
      <t>ワリ</t>
    </rPh>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</si>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</sst>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92B9-484C-8931-04B829A14E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69380</c:v>
                </c:pt>
                <c:pt idx="1">
                  <c:v>101109</c:v>
                </c:pt>
                <c:pt idx="2">
                  <c:v>128910</c:v>
                </c:pt>
                <c:pt idx="3">
                  <c:v>92444</c:v>
                </c:pt>
                <c:pt idx="4">
                  <c:v>153892</c:v>
                </c:pt>
              </c:numCache>
            </c:numRef>
          </c:val>
          <c:smooth val="0"/>
          <c:extLst>
            <c:ext xmlns:c16="http://schemas.microsoft.com/office/drawing/2014/chart" uri="{C3380CC4-5D6E-409C-BE32-E72D297353CC}">
              <c16:uniqueId val="{00000001-92B9-484C-8931-04B829A14E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8.7899999999999991</c:v>
                </c:pt>
                <c:pt idx="1">
                  <c:v>8.8000000000000007</c:v>
                </c:pt>
                <c:pt idx="2">
                  <c:v>14.28</c:v>
                </c:pt>
                <c:pt idx="3">
                  <c:v>15.17</c:v>
                </c:pt>
                <c:pt idx="4">
                  <c:v>13.32</c:v>
                </c:pt>
              </c:numCache>
            </c:numRef>
          </c:val>
          <c:extLst>
            <c:ext xmlns:c16="http://schemas.microsoft.com/office/drawing/2014/chart" uri="{C3380CC4-5D6E-409C-BE32-E72D297353CC}">
              <c16:uniqueId val="{00000000-A8D7-4A9D-91BE-F0D266E5C3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15.5</c:v>
                </c:pt>
                <c:pt idx="1">
                  <c:v>17.059999999999999</c:v>
                </c:pt>
                <c:pt idx="2">
                  <c:v>20.54</c:v>
                </c:pt>
                <c:pt idx="3">
                  <c:v>28.36</c:v>
                </c:pt>
                <c:pt idx="4">
                  <c:v>31.24</c:v>
                </c:pt>
              </c:numCache>
            </c:numRef>
          </c:val>
          <c:extLst>
            <c:ext xmlns:c16="http://schemas.microsoft.com/office/drawing/2014/chart" uri="{C3380CC4-5D6E-409C-BE32-E72D297353CC}">
              <c16:uniqueId val="{00000001-A8D7-4A9D-91BE-F0D266E5C3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c:v>
                </c:pt>
                <c:pt idx="1">
                  <c:v>2.7</c:v>
                </c:pt>
                <c:pt idx="2">
                  <c:v>10.039999999999999</c:v>
                </c:pt>
                <c:pt idx="3">
                  <c:v>7.83</c:v>
                </c:pt>
                <c:pt idx="4">
                  <c:v>0.71</c:v>
                </c:pt>
              </c:numCache>
            </c:numRef>
          </c:val>
          <c:smooth val="0"/>
          <c:extLst>
            <c:ext xmlns:c16="http://schemas.microsoft.com/office/drawing/2014/chart" uri="{C3380CC4-5D6E-409C-BE32-E72D297353CC}">
              <c16:uniqueId val="{00000002-A8D7-4A9D-91BE-F0D266E5C3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0.92</c:v>
                </c:pt>
                <c:pt idx="2">
                  <c:v>#N/A</c:v>
                </c:pt>
                <c:pt idx="3">
                  <c:v>1.81</c:v>
                </c:pt>
                <c:pt idx="4">
                  <c:v>#N/A</c:v>
                </c:pt>
                <c:pt idx="5">
                  <c:v>5.35</c:v>
                </c:pt>
                <c:pt idx="6">
                  <c:v>#N/A</c:v>
                </c:pt>
                <c:pt idx="7">
                  <c:v>3.06</c:v>
                </c:pt>
                <c:pt idx="8">
                  <c:v>#N/A</c:v>
                </c:pt>
                <c:pt idx="9">
                  <c:v>0.06</c:v>
                </c:pt>
              </c:numCache>
            </c:numRef>
          </c:val>
          <c:extLst>
            <c:ext xmlns:c16="http://schemas.microsoft.com/office/drawing/2014/chart" uri="{C3380CC4-5D6E-409C-BE32-E72D297353CC}">
              <c16:uniqueId val="{00000000-F617-414E-B4CD-74F78C344C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17-414E-B4CD-74F78C344CED}"/>
            </c:ext>
          </c:extLst>
        </c:ser>
        <c:ser>
          <c:idx val="2"/>
          <c:order val="2"/>
          <c:tx>
            <c:strRef>
              <c:f>データシート!$A$29</c:f>
              <c:strCache>
                <c:ptCount val="1"/>
                <c:pt idx="0">
                  <c:v>町営住宅等特別会計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0.12</c:v>
                </c:pt>
                <c:pt idx="2">
                  <c:v>#N/A</c:v>
                </c:pt>
                <c:pt idx="3">
                  <c:v>7.0000000000000007E-2</c:v>
                </c:pt>
                <c:pt idx="4">
                  <c:v>#N/A</c:v>
                </c:pt>
                <c:pt idx="5">
                  <c:v>0.06</c:v>
                </c:pt>
                <c:pt idx="6">
                  <c:v>#N/A</c:v>
                </c:pt>
                <c:pt idx="7">
                  <c:v>0.16</c:v>
                </c:pt>
                <c:pt idx="8">
                  <c:v>#N/A</c:v>
                </c:pt>
                <c:pt idx="9">
                  <c:v>0.08</c:v>
                </c:pt>
              </c:numCache>
            </c:numRef>
          </c:val>
          <c:extLst>
            <c:ext xmlns:c16="http://schemas.microsoft.com/office/drawing/2014/chart" uri="{C3380CC4-5D6E-409C-BE32-E72D297353CC}">
              <c16:uniqueId val="{00000002-F617-414E-B4CD-74F78C344CED}"/>
            </c:ext>
          </c:extLst>
        </c:ser>
        <c:ser>
          <c:idx val="3"/>
          <c:order val="3"/>
          <c:tx>
            <c:strRef>
              <c:f>データシート!$A$30</c:f>
              <c:strCache>
                <c:ptCount val="1"/>
                <c:pt idx="0">
                  <c:v>直営診療所特別会計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0.08</c:v>
                </c:pt>
                <c:pt idx="4">
                  <c:v>#N/A</c:v>
                </c:pt>
                <c:pt idx="5">
                  <c:v>0.08</c:v>
                </c:pt>
                <c:pt idx="6">
                  <c:v>#N/A</c:v>
                </c:pt>
                <c:pt idx="7">
                  <c:v>0.32</c:v>
                </c:pt>
                <c:pt idx="8">
                  <c:v>#N/A</c:v>
                </c:pt>
                <c:pt idx="9">
                  <c:v>0.45</c:v>
                </c:pt>
              </c:numCache>
            </c:numRef>
          </c:val>
          <c:extLst>
            <c:ext xmlns:c16="http://schemas.microsoft.com/office/drawing/2014/chart" uri="{C3380CC4-5D6E-409C-BE32-E72D297353CC}">
              <c16:uniqueId val="{00000003-F617-414E-B4CD-74F78C344CED}"/>
            </c:ext>
          </c:extLst>
        </c:ser>
        <c:ser>
          <c:idx val="4"/>
          <c:order val="4"/>
          <c:tx>
            <c:strRef>
              <c:f>データシート!$A$31</c:f>
              <c:strCache>
                <c:ptCount val="1"/>
                <c:pt idx="0">
                  <c:v>国民健康保険上中診療所事業会計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0.33</c:v>
                </c:pt>
                <c:pt idx="2">
                  <c:v>#N/A</c:v>
                </c:pt>
                <c:pt idx="3">
                  <c:v>0.31</c:v>
                </c:pt>
                <c:pt idx="4">
                  <c:v>#N/A</c:v>
                </c:pt>
                <c:pt idx="5">
                  <c:v>0.49</c:v>
                </c:pt>
                <c:pt idx="6">
                  <c:v>#N/A</c:v>
                </c:pt>
                <c:pt idx="7">
                  <c:v>0.65</c:v>
                </c:pt>
                <c:pt idx="8">
                  <c:v>#N/A</c:v>
                </c:pt>
                <c:pt idx="9">
                  <c:v>0.51</c:v>
                </c:pt>
              </c:numCache>
            </c:numRef>
          </c:val>
          <c:extLst>
            <c:ext xmlns:c16="http://schemas.microsoft.com/office/drawing/2014/chart" uri="{C3380CC4-5D6E-409C-BE32-E72D297353CC}">
              <c16:uniqueId val="{00000004-F617-414E-B4CD-74F78C344CED}"/>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0.36</c:v>
                </c:pt>
                <c:pt idx="2">
                  <c:v>#N/A</c:v>
                </c:pt>
                <c:pt idx="3">
                  <c:v>0.73</c:v>
                </c:pt>
                <c:pt idx="4">
                  <c:v>#N/A</c:v>
                </c:pt>
                <c:pt idx="5">
                  <c:v>1.18</c:v>
                </c:pt>
                <c:pt idx="6">
                  <c:v>#N/A</c:v>
                </c:pt>
                <c:pt idx="7">
                  <c:v>2.0099999999999998</c:v>
                </c:pt>
                <c:pt idx="8">
                  <c:v>#N/A</c:v>
                </c:pt>
                <c:pt idx="9">
                  <c:v>1.64</c:v>
                </c:pt>
              </c:numCache>
            </c:numRef>
          </c:val>
          <c:extLst>
            <c:ext xmlns:c16="http://schemas.microsoft.com/office/drawing/2014/chart" uri="{C3380CC4-5D6E-409C-BE32-E72D297353CC}">
              <c16:uniqueId val="{00000005-F617-414E-B4CD-74F78C344CED}"/>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4.05</c:v>
                </c:pt>
                <c:pt idx="2">
                  <c:v>#N/A</c:v>
                </c:pt>
                <c:pt idx="3">
                  <c:v>3.87</c:v>
                </c:pt>
                <c:pt idx="4">
                  <c:v>#N/A</c:v>
                </c:pt>
                <c:pt idx="5">
                  <c:v>3.76</c:v>
                </c:pt>
                <c:pt idx="6">
                  <c:v>#N/A</c:v>
                </c:pt>
                <c:pt idx="7">
                  <c:v>3.88</c:v>
                </c:pt>
                <c:pt idx="8">
                  <c:v>#N/A</c:v>
                </c:pt>
                <c:pt idx="9">
                  <c:v>3.74</c:v>
                </c:pt>
              </c:numCache>
            </c:numRef>
          </c:val>
          <c:extLst>
            <c:ext xmlns:c16="http://schemas.microsoft.com/office/drawing/2014/chart" uri="{C3380CC4-5D6E-409C-BE32-E72D297353CC}">
              <c16:uniqueId val="{00000006-F617-414E-B4CD-74F78C344CE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4.87</c:v>
                </c:pt>
              </c:numCache>
            </c:numRef>
          </c:val>
          <c:extLst>
            <c:ext xmlns:c16="http://schemas.microsoft.com/office/drawing/2014/chart" uri="{C3380CC4-5D6E-409C-BE32-E72D297353CC}">
              <c16:uniqueId val="{00000007-F617-414E-B4CD-74F78C344CE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8.64</c:v>
                </c:pt>
                <c:pt idx="2">
                  <c:v>#N/A</c:v>
                </c:pt>
                <c:pt idx="3">
                  <c:v>8.0500000000000007</c:v>
                </c:pt>
                <c:pt idx="4">
                  <c:v>#N/A</c:v>
                </c:pt>
                <c:pt idx="5">
                  <c:v>14.21</c:v>
                </c:pt>
                <c:pt idx="6">
                  <c:v>#N/A</c:v>
                </c:pt>
                <c:pt idx="7">
                  <c:v>14.96</c:v>
                </c:pt>
                <c:pt idx="8">
                  <c:v>#N/A</c:v>
                </c:pt>
                <c:pt idx="9">
                  <c:v>13.22</c:v>
                </c:pt>
              </c:numCache>
            </c:numRef>
          </c:val>
          <c:extLst>
            <c:ext xmlns:c16="http://schemas.microsoft.com/office/drawing/2014/chart" uri="{C3380CC4-5D6E-409C-BE32-E72D297353CC}">
              <c16:uniqueId val="{00000008-F617-414E-B4CD-74F78C344CE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12.69</c:v>
                </c:pt>
                <c:pt idx="2">
                  <c:v>#N/A</c:v>
                </c:pt>
                <c:pt idx="3">
                  <c:v>12.06</c:v>
                </c:pt>
                <c:pt idx="4">
                  <c:v>#N/A</c:v>
                </c:pt>
                <c:pt idx="5">
                  <c:v>11.93</c:v>
                </c:pt>
                <c:pt idx="6">
                  <c:v>#N/A</c:v>
                </c:pt>
                <c:pt idx="7">
                  <c:v>17.04</c:v>
                </c:pt>
                <c:pt idx="8">
                  <c:v>#N/A</c:v>
                </c:pt>
                <c:pt idx="9">
                  <c:v>18.190000000000001</c:v>
                </c:pt>
              </c:numCache>
            </c:numRef>
          </c:val>
          <c:extLst>
            <c:ext xmlns:c16="http://schemas.microsoft.com/office/drawing/2014/chart" uri="{C3380CC4-5D6E-409C-BE32-E72D297353CC}">
              <c16:uniqueId val="{00000009-F617-414E-B4CD-74F78C344C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1187</c:v>
                </c:pt>
                <c:pt idx="5">
                  <c:v>1207</c:v>
                </c:pt>
                <c:pt idx="8">
                  <c:v>1268</c:v>
                </c:pt>
                <c:pt idx="11">
                  <c:v>1198</c:v>
                </c:pt>
                <c:pt idx="14">
                  <c:v>1161</c:v>
                </c:pt>
              </c:numCache>
            </c:numRef>
          </c:val>
          <c:extLst>
            <c:ext xmlns:c16="http://schemas.microsoft.com/office/drawing/2014/chart" uri="{C3380CC4-5D6E-409C-BE32-E72D297353CC}">
              <c16:uniqueId val="{00000000-C48C-48EA-9F82-B57BD5CDE2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8C-48EA-9F82-B57BD5CDE2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48C-48EA-9F82-B57BD5CDE2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219</c:v>
                </c:pt>
                <c:pt idx="3">
                  <c:v>207</c:v>
                </c:pt>
                <c:pt idx="6">
                  <c:v>210</c:v>
                </c:pt>
                <c:pt idx="9">
                  <c:v>216</c:v>
                </c:pt>
                <c:pt idx="12">
                  <c:v>225</c:v>
                </c:pt>
              </c:numCache>
            </c:numRef>
          </c:val>
          <c:extLst>
            <c:ext xmlns:c16="http://schemas.microsoft.com/office/drawing/2014/chart" uri="{C3380CC4-5D6E-409C-BE32-E72D297353CC}">
              <c16:uniqueId val="{00000003-C48C-48EA-9F82-B57BD5CDE2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470</c:v>
                </c:pt>
                <c:pt idx="3">
                  <c:v>475</c:v>
                </c:pt>
                <c:pt idx="6">
                  <c:v>499</c:v>
                </c:pt>
                <c:pt idx="9">
                  <c:v>439</c:v>
                </c:pt>
                <c:pt idx="12">
                  <c:v>539</c:v>
                </c:pt>
              </c:numCache>
            </c:numRef>
          </c:val>
          <c:extLst>
            <c:ext xmlns:c16="http://schemas.microsoft.com/office/drawing/2014/chart" uri="{C3380CC4-5D6E-409C-BE32-E72D297353CC}">
              <c16:uniqueId val="{00000004-C48C-48EA-9F82-B57BD5CDE2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8C-48EA-9F82-B57BD5CDE2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8C-48EA-9F82-B57BD5CDE2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1262</c:v>
                </c:pt>
                <c:pt idx="3">
                  <c:v>1283</c:v>
                </c:pt>
                <c:pt idx="6">
                  <c:v>1305</c:v>
                </c:pt>
                <c:pt idx="9">
                  <c:v>1274</c:v>
                </c:pt>
                <c:pt idx="12">
                  <c:v>1269</c:v>
                </c:pt>
              </c:numCache>
            </c:numRef>
          </c:val>
          <c:extLst>
            <c:ext xmlns:c16="http://schemas.microsoft.com/office/drawing/2014/chart" uri="{C3380CC4-5D6E-409C-BE32-E72D297353CC}">
              <c16:uniqueId val="{00000007-C48C-48EA-9F82-B57BD5CDE2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764</c:v>
                </c:pt>
                <c:pt idx="2">
                  <c:v>#N/A</c:v>
                </c:pt>
                <c:pt idx="3">
                  <c:v>#N/A</c:v>
                </c:pt>
                <c:pt idx="4">
                  <c:v>758</c:v>
                </c:pt>
                <c:pt idx="5">
                  <c:v>#N/A</c:v>
                </c:pt>
                <c:pt idx="6">
                  <c:v>#N/A</c:v>
                </c:pt>
                <c:pt idx="7">
                  <c:v>746</c:v>
                </c:pt>
                <c:pt idx="8">
                  <c:v>#N/A</c:v>
                </c:pt>
                <c:pt idx="9">
                  <c:v>#N/A</c:v>
                </c:pt>
                <c:pt idx="10">
                  <c:v>731</c:v>
                </c:pt>
                <c:pt idx="11">
                  <c:v>#N/A</c:v>
                </c:pt>
                <c:pt idx="12">
                  <c:v>#N/A</c:v>
                </c:pt>
                <c:pt idx="13">
                  <c:v>872</c:v>
                </c:pt>
                <c:pt idx="14">
                  <c:v>#N/A</c:v>
                </c:pt>
              </c:numCache>
            </c:numRef>
          </c:val>
          <c:smooth val="0"/>
          <c:extLst>
            <c:ext xmlns:c16="http://schemas.microsoft.com/office/drawing/2014/chart" uri="{C3380CC4-5D6E-409C-BE32-E72D297353CC}">
              <c16:uniqueId val="{00000008-C48C-48EA-9F82-B57BD5CDE2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10517</c:v>
                </c:pt>
                <c:pt idx="5">
                  <c:v>10139</c:v>
                </c:pt>
                <c:pt idx="8">
                  <c:v>9396</c:v>
                </c:pt>
                <c:pt idx="11">
                  <c:v>9039</c:v>
                </c:pt>
                <c:pt idx="14">
                  <c:v>9185</c:v>
                </c:pt>
              </c:numCache>
            </c:numRef>
          </c:val>
          <c:extLst>
            <c:ext xmlns:c16="http://schemas.microsoft.com/office/drawing/2014/chart" uri="{C3380CC4-5D6E-409C-BE32-E72D297353CC}">
              <c16:uniqueId val="{00000000-9FDA-4E4C-9140-B2FFA5C658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272</c:v>
                </c:pt>
                <c:pt idx="5">
                  <c:v>244</c:v>
                </c:pt>
                <c:pt idx="8">
                  <c:v>224</c:v>
                </c:pt>
                <c:pt idx="11">
                  <c:v>114</c:v>
                </c:pt>
                <c:pt idx="14">
                  <c:v>76</c:v>
                </c:pt>
              </c:numCache>
            </c:numRef>
          </c:val>
          <c:extLst>
            <c:ext xmlns:c16="http://schemas.microsoft.com/office/drawing/2014/chart" uri="{C3380CC4-5D6E-409C-BE32-E72D297353CC}">
              <c16:uniqueId val="{00000001-9FDA-4E4C-9140-B2FFA5C658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2015</c:v>
                </c:pt>
                <c:pt idx="5">
                  <c:v>2115</c:v>
                </c:pt>
                <c:pt idx="8">
                  <c:v>2493</c:v>
                </c:pt>
                <c:pt idx="11">
                  <c:v>3634</c:v>
                </c:pt>
                <c:pt idx="14">
                  <c:v>3878</c:v>
                </c:pt>
              </c:numCache>
            </c:numRef>
          </c:val>
          <c:extLst>
            <c:ext xmlns:c16="http://schemas.microsoft.com/office/drawing/2014/chart" uri="{C3380CC4-5D6E-409C-BE32-E72D297353CC}">
              <c16:uniqueId val="{00000002-9FDA-4E4C-9140-B2FFA5C658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121</c:v>
                </c:pt>
                <c:pt idx="3">
                  <c:v>0</c:v>
                </c:pt>
                <c:pt idx="6">
                  <c:v>0</c:v>
                </c:pt>
                <c:pt idx="9">
                  <c:v>0</c:v>
                </c:pt>
                <c:pt idx="12">
                  <c:v>0</c:v>
                </c:pt>
              </c:numCache>
            </c:numRef>
          </c:val>
          <c:extLst>
            <c:ext xmlns:c16="http://schemas.microsoft.com/office/drawing/2014/chart" uri="{C3380CC4-5D6E-409C-BE32-E72D297353CC}">
              <c16:uniqueId val="{00000003-9FDA-4E4C-9140-B2FFA5C658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DA-4E4C-9140-B2FFA5C658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c:v>
                </c:pt>
                <c:pt idx="3">
                  <c:v>4</c:v>
                </c:pt>
                <c:pt idx="6">
                  <c:v>4</c:v>
                </c:pt>
                <c:pt idx="9">
                  <c:v>3</c:v>
                </c:pt>
                <c:pt idx="12">
                  <c:v>2</c:v>
                </c:pt>
              </c:numCache>
            </c:numRef>
          </c:val>
          <c:extLst>
            <c:ext xmlns:c16="http://schemas.microsoft.com/office/drawing/2014/chart" uri="{C3380CC4-5D6E-409C-BE32-E72D297353CC}">
              <c16:uniqueId val="{00000005-9FDA-4E4C-9140-B2FFA5C658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1811</c:v>
                </c:pt>
                <c:pt idx="3">
                  <c:v>1923</c:v>
                </c:pt>
                <c:pt idx="6">
                  <c:v>1926</c:v>
                </c:pt>
                <c:pt idx="9">
                  <c:v>1883</c:v>
                </c:pt>
                <c:pt idx="12">
                  <c:v>1825</c:v>
                </c:pt>
              </c:numCache>
            </c:numRef>
          </c:val>
          <c:extLst>
            <c:ext xmlns:c16="http://schemas.microsoft.com/office/drawing/2014/chart" uri="{C3380CC4-5D6E-409C-BE32-E72D297353CC}">
              <c16:uniqueId val="{00000006-9FDA-4E4C-9140-B2FFA5C658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1533</c:v>
                </c:pt>
                <c:pt idx="3">
                  <c:v>1457</c:v>
                </c:pt>
                <c:pt idx="6">
                  <c:v>1626</c:v>
                </c:pt>
                <c:pt idx="9">
                  <c:v>2332</c:v>
                </c:pt>
                <c:pt idx="12">
                  <c:v>2275</c:v>
                </c:pt>
              </c:numCache>
            </c:numRef>
          </c:val>
          <c:extLst>
            <c:ext xmlns:c16="http://schemas.microsoft.com/office/drawing/2014/chart" uri="{C3380CC4-5D6E-409C-BE32-E72D297353CC}">
              <c16:uniqueId val="{00000007-9FDA-4E4C-9140-B2FFA5C658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3301</c:v>
                </c:pt>
                <c:pt idx="3">
                  <c:v>2959</c:v>
                </c:pt>
                <c:pt idx="6">
                  <c:v>2615</c:v>
                </c:pt>
                <c:pt idx="9">
                  <c:v>2247</c:v>
                </c:pt>
                <c:pt idx="12">
                  <c:v>2647</c:v>
                </c:pt>
              </c:numCache>
            </c:numRef>
          </c:val>
          <c:extLst>
            <c:ext xmlns:c16="http://schemas.microsoft.com/office/drawing/2014/chart" uri="{C3380CC4-5D6E-409C-BE32-E72D297353CC}">
              <c16:uniqueId val="{00000008-9FDA-4E4C-9140-B2FFA5C658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c:v>
                </c:pt>
                <c:pt idx="3">
                  <c:v>0</c:v>
                </c:pt>
                <c:pt idx="6">
                  <c:v>0</c:v>
                </c:pt>
                <c:pt idx="9">
                  <c:v>0</c:v>
                </c:pt>
                <c:pt idx="12">
                  <c:v>0</c:v>
                </c:pt>
              </c:numCache>
            </c:numRef>
          </c:val>
          <c:extLst>
            <c:ext xmlns:c16="http://schemas.microsoft.com/office/drawing/2014/chart" uri="{C3380CC4-5D6E-409C-BE32-E72D297353CC}">
              <c16:uniqueId val="{00000009-9FDA-4E4C-9140-B2FFA5C658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10735</c:v>
                </c:pt>
                <c:pt idx="3">
                  <c:v>10354</c:v>
                </c:pt>
                <c:pt idx="6">
                  <c:v>10067</c:v>
                </c:pt>
                <c:pt idx="9">
                  <c:v>9531</c:v>
                </c:pt>
                <c:pt idx="12">
                  <c:v>9413</c:v>
                </c:pt>
              </c:numCache>
            </c:numRef>
          </c:val>
          <c:extLst>
            <c:ext xmlns:c16="http://schemas.microsoft.com/office/drawing/2014/chart" uri="{C3380CC4-5D6E-409C-BE32-E72D297353CC}">
              <c16:uniqueId val="{0000000A-9FDA-4E4C-9140-B2FFA5C658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4737</c:v>
                </c:pt>
                <c:pt idx="2">
                  <c:v>#N/A</c:v>
                </c:pt>
                <c:pt idx="3">
                  <c:v>#N/A</c:v>
                </c:pt>
                <c:pt idx="4">
                  <c:v>4200</c:v>
                </c:pt>
                <c:pt idx="5">
                  <c:v>#N/A</c:v>
                </c:pt>
                <c:pt idx="6">
                  <c:v>#N/A</c:v>
                </c:pt>
                <c:pt idx="7">
                  <c:v>4126</c:v>
                </c:pt>
                <c:pt idx="8">
                  <c:v>#N/A</c:v>
                </c:pt>
                <c:pt idx="9">
                  <c:v>#N/A</c:v>
                </c:pt>
                <c:pt idx="10">
                  <c:v>3208</c:v>
                </c:pt>
                <c:pt idx="11">
                  <c:v>#N/A</c:v>
                </c:pt>
                <c:pt idx="12">
                  <c:v>#N/A</c:v>
                </c:pt>
                <c:pt idx="13">
                  <c:v>3022</c:v>
                </c:pt>
                <c:pt idx="14">
                  <c:v>#N/A</c:v>
                </c:pt>
              </c:numCache>
            </c:numRef>
          </c:val>
          <c:smooth val="0"/>
          <c:extLst>
            <c:ext xmlns:c16="http://schemas.microsoft.com/office/drawing/2014/chart" uri="{C3380CC4-5D6E-409C-BE32-E72D297353CC}">
              <c16:uniqueId val="{0000000B-9FDA-4E4C-9140-B2FFA5C658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1349</c:v>
                </c:pt>
                <c:pt idx="1">
                  <c:v>1817</c:v>
                </c:pt>
                <c:pt idx="2">
                  <c:v>1987</c:v>
                </c:pt>
              </c:numCache>
            </c:numRef>
          </c:val>
          <c:extLst>
            <c:ext xmlns:c16="http://schemas.microsoft.com/office/drawing/2014/chart" uri="{C3380CC4-5D6E-409C-BE32-E72D297353CC}">
              <c16:uniqueId val="{00000000-4013-43BA-9BC3-195EB35835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124</c:v>
                </c:pt>
                <c:pt idx="1">
                  <c:v>52</c:v>
                </c:pt>
                <c:pt idx="2">
                  <c:v>78</c:v>
                </c:pt>
              </c:numCache>
            </c:numRef>
          </c:val>
          <c:extLst>
            <c:ext xmlns:c16="http://schemas.microsoft.com/office/drawing/2014/chart" uri="{C3380CC4-5D6E-409C-BE32-E72D297353CC}">
              <c16:uniqueId val="{00000001-4013-43BA-9BC3-195EB35835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1284</c:v>
                </c:pt>
                <c:pt idx="1">
                  <c:v>1417</c:v>
                </c:pt>
                <c:pt idx="2">
                  <c:v>1411</c:v>
                </c:pt>
              </c:numCache>
            </c:numRef>
          </c:val>
          <c:extLst>
            <c:ext xmlns:c16="http://schemas.microsoft.com/office/drawing/2014/chart" uri="{C3380CC4-5D6E-409C-BE32-E72D297353CC}">
              <c16:uniqueId val="{00000002-4013-43BA-9BC3-195EB35835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13,625
13,518
178.49
13,388,119
12,504,463
847,124
6,360,427
9,413,303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人口減少や少子高齢化、町内に中心となる産業がないことなどの要因から、自主財源に乏しい状況が続き、類似団体平均、全国平均、福井県平均を下回っている状況は変わっていない。</a:t>
          </a:r>
        </a:p>
        <a:p>
          <a:r>
            <a:rPr kumimoji="1" lang="ja-JP" altLang="en-US" sz="1300">
              <a:latin typeface="ＭＳ Ｐゴシック" panose="020B0600070205080204" pitchFamily="50" charset="-128"/>
              <a:ea typeface="ＭＳ Ｐゴシック" panose="020B0600070205080204" pitchFamily="50" charset="-128"/>
            </a:rPr>
            <a:t>　これまで推進してきた若狭町行財政改革プランに基づき、「歳入に見合った歳出」を念頭に歳出削減に努めていく。</a:t>
          </a:r>
        </a:p>
        <a:p>
          <a:r>
            <a:rPr kumimoji="1" lang="ja-JP" altLang="en-US" sz="1300">
              <a:latin typeface="ＭＳ Ｐゴシック" panose="020B0600070205080204" pitchFamily="50" charset="-128"/>
              <a:ea typeface="ＭＳ Ｐゴシック" panose="020B0600070205080204" pitchFamily="50" charset="-128"/>
            </a:rPr>
            <a:t>　限られた財源のなかで、「定住促進」と「住民自治」を推進するために、施策の重点と行政運営の効率化を更に進め、財政の健全化を図る。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支出の増加伸率が０．３ポイント上昇したことに対し、経常収入等の伸率が△１．０ポイントに減少したことで、経常収支比率が前年度比１．１ポイント上昇した。臨時財政対策債の減少及び人件費、物件費の増加が主な要因と考えられる。</a:t>
          </a:r>
        </a:p>
        <a:p>
          <a:r>
            <a:rPr kumimoji="1" lang="ja-JP" altLang="en-US" sz="1300">
              <a:latin typeface="ＭＳ Ｐゴシック" panose="020B0600070205080204" pitchFamily="50" charset="-128"/>
              <a:ea typeface="ＭＳ Ｐゴシック" panose="020B0600070205080204" pitchFamily="50" charset="-128"/>
            </a:rPr>
            <a:t>　町を取り巻く経済状況は依然として厳しく、安易な収入増加は見込みにくいことから、経常的経費の削減に向けて、事務事業等の精査による物件費や補助費の削減に努めていく。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64</xdr:row>
      <xdr:rowOff>5588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2530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123952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2261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119126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2261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64</xdr:row>
      <xdr:rowOff>102108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2047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142765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人口に対する職員数の割合が類似団体と比較して高いことや、分庁方式による庁舎運営、出先機関に係る物件費は高い水準で推移している。</a:t>
          </a:r>
        </a:p>
        <a:p>
          <a:r>
            <a:rPr kumimoji="1" lang="ja-JP" altLang="en-US" sz="1300">
              <a:latin typeface="ＭＳ Ｐゴシック" panose="020B0600070205080204" pitchFamily="50" charset="-128"/>
              <a:ea typeface="ＭＳ Ｐゴシック" panose="020B0600070205080204" pitchFamily="50" charset="-128"/>
            </a:rPr>
            <a:t>　職員数、総人件費については、計画的な定員管理を着実に実行していくことにより抑制していく。</a:t>
          </a:r>
        </a:p>
        <a:p>
          <a:r>
            <a:rPr kumimoji="1" lang="ja-JP" altLang="en-US" sz="1300">
              <a:latin typeface="ＭＳ Ｐゴシック" panose="020B0600070205080204" pitchFamily="50" charset="-128"/>
              <a:ea typeface="ＭＳ Ｐゴシック" panose="020B0600070205080204" pitchFamily="50" charset="-128"/>
            </a:rPr>
            <a:t>　今後は、庁舎をはじめとした施設の統廃合・民営化を検討し、効率的かつ効果的な行政運営に努める。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20050</xdr:rowOff>
    </xdr:from>
    <xdr:to>
      <xdr:col>23</xdr:col>
      <xdr:colOff>133350</xdr:colOff>
      <xdr:row>83</xdr:row>
      <xdr:rowOff>63722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50400"/>
          <a:ext cx="838200" cy="4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158252</xdr:rowOff>
    </xdr:from>
    <xdr:to>
      <xdr:col>19</xdr:col>
      <xdr:colOff>133350</xdr:colOff>
      <xdr:row>83</xdr:row>
      <xdr:rowOff>20050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17152"/>
          <a:ext cx="889000" cy="3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156304</xdr:rowOff>
    </xdr:from>
    <xdr:to>
      <xdr:col>15</xdr:col>
      <xdr:colOff>82550</xdr:colOff>
      <xdr:row>82</xdr:row>
      <xdr:rowOff>158252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15204"/>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23369</xdr:rowOff>
    </xdr:from>
    <xdr:to>
      <xdr:col>11</xdr:col>
      <xdr:colOff>31750</xdr:colOff>
      <xdr:row>82</xdr:row>
      <xdr:rowOff>156304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82269"/>
          <a:ext cx="889000" cy="1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12922</xdr:rowOff>
    </xdr:from>
    <xdr:to>
      <xdr:col>23</xdr:col>
      <xdr:colOff>184150</xdr:colOff>
      <xdr:row>83</xdr:row>
      <xdr:rowOff>114522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156449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140700</xdr:rowOff>
    </xdr:from>
    <xdr:to>
      <xdr:col>19</xdr:col>
      <xdr:colOff>184150</xdr:colOff>
      <xdr:row>83</xdr:row>
      <xdr:rowOff>70850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55627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107452</xdr:rowOff>
    </xdr:from>
    <xdr:to>
      <xdr:col>15</xdr:col>
      <xdr:colOff>133350</xdr:colOff>
      <xdr:row>83</xdr:row>
      <xdr:rowOff>37602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6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22379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105504</xdr:rowOff>
    </xdr:from>
    <xdr:to>
      <xdr:col>11</xdr:col>
      <xdr:colOff>82550</xdr:colOff>
      <xdr:row>83</xdr:row>
      <xdr:rowOff>35654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20431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5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144019</xdr:rowOff>
    </xdr:from>
    <xdr:to>
      <xdr:col>7</xdr:col>
      <xdr:colOff>31750</xdr:colOff>
      <xdr:row>82</xdr:row>
      <xdr:rowOff>74169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58946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1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類似団体平均を大きく下回る状態が続いている。類似団体の中ではほぼ最低水準である。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100895</xdr:rowOff>
    </xdr:from>
    <xdr:to>
      <xdr:col>81</xdr:col>
      <xdr:colOff>44450</xdr:colOff>
      <xdr:row>81</xdr:row>
      <xdr:rowOff>127705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39883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87489</xdr:rowOff>
    </xdr:from>
    <xdr:to>
      <xdr:col>77</xdr:col>
      <xdr:colOff>44450</xdr:colOff>
      <xdr:row>81</xdr:row>
      <xdr:rowOff>127705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39749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87489</xdr:rowOff>
    </xdr:from>
    <xdr:to>
      <xdr:col>72</xdr:col>
      <xdr:colOff>203200</xdr:colOff>
      <xdr:row>81</xdr:row>
      <xdr:rowOff>114300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39749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36689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0017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50095</xdr:rowOff>
    </xdr:from>
    <xdr:to>
      <xdr:col>81</xdr:col>
      <xdr:colOff>95250</xdr:colOff>
      <xdr:row>81</xdr:row>
      <xdr:rowOff>151695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66622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78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76905</xdr:rowOff>
    </xdr:from>
    <xdr:to>
      <xdr:col>77</xdr:col>
      <xdr:colOff>95250</xdr:colOff>
      <xdr:row>82</xdr:row>
      <xdr:rowOff>7055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17232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73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36689</xdr:rowOff>
    </xdr:from>
    <xdr:to>
      <xdr:col>73</xdr:col>
      <xdr:colOff>44450</xdr:colOff>
      <xdr:row>81</xdr:row>
      <xdr:rowOff>138289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148466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157339</xdr:rowOff>
    </xdr:from>
    <xdr:to>
      <xdr:col>64</xdr:col>
      <xdr:colOff>152400</xdr:colOff>
      <xdr:row>82</xdr:row>
      <xdr:rowOff>87489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97666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集中改革プランに基づき、事業の民営化などを含め、退職者の補充を抑制するなどしながら、職員数の削減を図ってきたが、合併の影響や既存の出先機関の存続等により類似団体を上回っている。</a:t>
          </a:r>
        </a:p>
        <a:p>
          <a:r>
            <a:rPr kumimoji="1" lang="ja-JP" altLang="en-US" sz="1300">
              <a:latin typeface="ＭＳ Ｐゴシック" panose="020B0600070205080204" pitchFamily="50" charset="-128"/>
              <a:ea typeface="ＭＳ Ｐゴシック" panose="020B0600070205080204" pitchFamily="50" charset="-128"/>
            </a:rPr>
            <a:t>　今後も、更に公共施設の民間委託の拡大、庁舎・保育所・学校等の統廃合を検討しながら、計画的な職員採用により職員数の削減に努める。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91745</xdr:rowOff>
    </xdr:from>
    <xdr:to>
      <xdr:col>81</xdr:col>
      <xdr:colOff>44450</xdr:colOff>
      <xdr:row>62</xdr:row>
      <xdr:rowOff>103327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21645"/>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76302</xdr:rowOff>
    </xdr:from>
    <xdr:to>
      <xdr:col>77</xdr:col>
      <xdr:colOff>44450</xdr:colOff>
      <xdr:row>62</xdr:row>
      <xdr:rowOff>91745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06202"/>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63271</xdr:rowOff>
    </xdr:from>
    <xdr:to>
      <xdr:col>72</xdr:col>
      <xdr:colOff>203200</xdr:colOff>
      <xdr:row>62</xdr:row>
      <xdr:rowOff>76302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93171"/>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59410</xdr:rowOff>
    </xdr:from>
    <xdr:to>
      <xdr:col>68</xdr:col>
      <xdr:colOff>152400</xdr:colOff>
      <xdr:row>62</xdr:row>
      <xdr:rowOff>63271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89310"/>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52527</xdr:rowOff>
    </xdr:from>
    <xdr:to>
      <xdr:col>81</xdr:col>
      <xdr:colOff>95250</xdr:colOff>
      <xdr:row>62</xdr:row>
      <xdr:rowOff>154127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24604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5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40945</xdr:rowOff>
    </xdr:from>
    <xdr:to>
      <xdr:col>77</xdr:col>
      <xdr:colOff>95250</xdr:colOff>
      <xdr:row>62</xdr:row>
      <xdr:rowOff>142545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127322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5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25502</xdr:rowOff>
    </xdr:from>
    <xdr:to>
      <xdr:col>73</xdr:col>
      <xdr:colOff>44450</xdr:colOff>
      <xdr:row>62</xdr:row>
      <xdr:rowOff>127102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111879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4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12471</xdr:rowOff>
    </xdr:from>
    <xdr:to>
      <xdr:col>68</xdr:col>
      <xdr:colOff>203200</xdr:colOff>
      <xdr:row>62</xdr:row>
      <xdr:rowOff>114071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98848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2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8610</xdr:rowOff>
    </xdr:from>
    <xdr:to>
      <xdr:col>64</xdr:col>
      <xdr:colOff>152400</xdr:colOff>
      <xdr:row>62</xdr:row>
      <xdr:rowOff>110210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94987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2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合併関係事業を含む町単独事業の普通建設事業に係る地方債の償還が多いことから類似団体を上回っている。</a:t>
          </a:r>
        </a:p>
        <a:p>
          <a:r>
            <a:rPr kumimoji="1" lang="ja-JP" altLang="en-US" sz="1200">
              <a:latin typeface="ＭＳ Ｐゴシック" panose="020B0600070205080204" pitchFamily="50" charset="-128"/>
              <a:ea typeface="ＭＳ Ｐゴシック" panose="020B0600070205080204" pitchFamily="50" charset="-128"/>
            </a:rPr>
            <a:t>　近年では、地方債発行額の抑制を実施しているものの、実質公債費比率は高い水準での推移が予想される。</a:t>
          </a:r>
        </a:p>
        <a:p>
          <a:r>
            <a:rPr kumimoji="1" lang="ja-JP" altLang="en-US" sz="1200">
              <a:latin typeface="ＭＳ Ｐゴシック" panose="020B0600070205080204" pitchFamily="50" charset="-128"/>
              <a:ea typeface="ＭＳ Ｐゴシック" panose="020B0600070205080204" pitchFamily="50" charset="-128"/>
            </a:rPr>
            <a:t>　今後も地方債の年間発行額の制限や建設事業の見直し、平準化、債務負担行為の抑制を徹底し、住民ニーズを的確に把握した事業の選択に努め、より有利な財源の確保も含め、地方債を財源として頼ることのないよう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87884</xdr:rowOff>
    </xdr:from>
    <xdr:to>
      <xdr:col>81</xdr:col>
      <xdr:colOff>44450</xdr:colOff>
      <xdr:row>44</xdr:row>
      <xdr:rowOff>145796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63168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87884</xdr:rowOff>
    </xdr:from>
    <xdr:to>
      <xdr:col>77</xdr:col>
      <xdr:colOff>44450</xdr:colOff>
      <xdr:row>44</xdr:row>
      <xdr:rowOff>145796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63168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145796</xdr:rowOff>
    </xdr:from>
    <xdr:to>
      <xdr:col>72</xdr:col>
      <xdr:colOff>203200</xdr:colOff>
      <xdr:row>45</xdr:row>
      <xdr:rowOff>22606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6895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22606</xdr:rowOff>
    </xdr:from>
    <xdr:to>
      <xdr:col>68</xdr:col>
      <xdr:colOff>152400</xdr:colOff>
      <xdr:row>45</xdr:row>
      <xdr:rowOff>41910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7378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94996</xdr:rowOff>
    </xdr:from>
    <xdr:to>
      <xdr:col>81</xdr:col>
      <xdr:colOff>95250</xdr:colOff>
      <xdr:row>45</xdr:row>
      <xdr:rowOff>25146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162323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37084</xdr:rowOff>
    </xdr:from>
    <xdr:to>
      <xdr:col>77</xdr:col>
      <xdr:colOff>95250</xdr:colOff>
      <xdr:row>44</xdr:row>
      <xdr:rowOff>138684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123461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66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94996</xdr:rowOff>
    </xdr:from>
    <xdr:to>
      <xdr:col>73</xdr:col>
      <xdr:colOff>44450</xdr:colOff>
      <xdr:row>45</xdr:row>
      <xdr:rowOff>25146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9923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143256</xdr:rowOff>
    </xdr:from>
    <xdr:to>
      <xdr:col>68</xdr:col>
      <xdr:colOff>203200</xdr:colOff>
      <xdr:row>45</xdr:row>
      <xdr:rowOff>73406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58183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7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162560</xdr:rowOff>
    </xdr:from>
    <xdr:to>
      <xdr:col>64</xdr:col>
      <xdr:colOff>152400</xdr:colOff>
      <xdr:row>45</xdr:row>
      <xdr:rowOff>92710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77487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普通会計の地方債残高の減少、公営企業の地方債残高の減少により抑制されてきているが、一部事務組合の加入数も多く、負担等見込額も同様に大きいことや基金の減少、施設更新時期の到来など不安要因は多い。</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今後とも後世への負担を少しでも軽減できるよう、地方債を財源としている事業については、事業の実施の有無等についても再検討や計画的な実施・地方債発行を徹底し、財政の健全化を図る。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61565</xdr:rowOff>
    </xdr:from>
    <xdr:to>
      <xdr:col>81</xdr:col>
      <xdr:colOff>44450</xdr:colOff>
      <xdr:row>17</xdr:row>
      <xdr:rowOff>100632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976215"/>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100632</xdr:rowOff>
    </xdr:from>
    <xdr:to>
      <xdr:col>77</xdr:col>
      <xdr:colOff>44450</xdr:colOff>
      <xdr:row>18</xdr:row>
      <xdr:rowOff>114179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015282"/>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114179</xdr:rowOff>
    </xdr:from>
    <xdr:to>
      <xdr:col>72</xdr:col>
      <xdr:colOff>203200</xdr:colOff>
      <xdr:row>18</xdr:row>
      <xdr:rowOff>168184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200279"/>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168184</xdr:rowOff>
    </xdr:from>
    <xdr:to>
      <xdr:col>68</xdr:col>
      <xdr:colOff>152400</xdr:colOff>
      <xdr:row>20</xdr:row>
      <xdr:rowOff>4536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254284"/>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10765</xdr:rowOff>
    </xdr:from>
    <xdr:to>
      <xdr:col>81</xdr:col>
      <xdr:colOff>95250</xdr:colOff>
      <xdr:row>17</xdr:row>
      <xdr:rowOff>112365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2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154292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9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49832</xdr:rowOff>
    </xdr:from>
    <xdr:to>
      <xdr:col>77</xdr:col>
      <xdr:colOff>95250</xdr:colOff>
      <xdr:row>17</xdr:row>
      <xdr:rowOff>151432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136209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050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63379</xdr:rowOff>
    </xdr:from>
    <xdr:to>
      <xdr:col>73</xdr:col>
      <xdr:colOff>44450</xdr:colOff>
      <xdr:row>18</xdr:row>
      <xdr:rowOff>164979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149756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3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117384</xdr:rowOff>
    </xdr:from>
    <xdr:to>
      <xdr:col>68</xdr:col>
      <xdr:colOff>203200</xdr:colOff>
      <xdr:row>19</xdr:row>
      <xdr:rowOff>47534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32311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28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125186</xdr:rowOff>
    </xdr:from>
    <xdr:to>
      <xdr:col>64</xdr:col>
      <xdr:colOff>152400</xdr:colOff>
      <xdr:row>20</xdr:row>
      <xdr:rowOff>55336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38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40113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46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13,625
13,518
178.49
13,388,119
12,504,463
847,124
6,360,427
9,413,303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類似団体と比較しても依然として低い水準にある。</a:t>
          </a:r>
        </a:p>
        <a:p>
          <a:r>
            <a:rPr kumimoji="1" lang="ja-JP" altLang="en-US" sz="1300">
              <a:latin typeface="ＭＳ Ｐゴシック" panose="020B0600070205080204" pitchFamily="50" charset="-128"/>
              <a:ea typeface="ＭＳ Ｐゴシック" panose="020B0600070205080204" pitchFamily="50" charset="-128"/>
            </a:rPr>
            <a:t>　財政状況が年々厳しくなるなか、引き続き計画的な職員採用による職員数の削減を含め、定員管理を徹底していく。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115570</xdr:rowOff>
    </xdr:from>
    <xdr:to>
      <xdr:col>24</xdr:col>
      <xdr:colOff>25400</xdr:colOff>
      <xdr:row>34</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734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101854</xdr:rowOff>
    </xdr:from>
    <xdr:to>
      <xdr:col>19</xdr:col>
      <xdr:colOff>187325</xdr:colOff>
      <xdr:row>33</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597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101854</xdr:rowOff>
    </xdr:from>
    <xdr:to>
      <xdr:col>15</xdr:col>
      <xdr:colOff>98425</xdr:colOff>
      <xdr:row>33</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597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147574</xdr:rowOff>
    </xdr:from>
    <xdr:to>
      <xdr:col>11</xdr:col>
      <xdr:colOff>9525</xdr:colOff>
      <xdr:row>34</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054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112285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142494</xdr:rowOff>
    </xdr:from>
    <xdr:to>
      <xdr:col>24</xdr:col>
      <xdr:colOff>76200</xdr:colOff>
      <xdr:row>34</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159021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4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64770</xdr:rowOff>
    </xdr:from>
    <xdr:to>
      <xdr:col>20</xdr:col>
      <xdr:colOff>38100</xdr:colOff>
      <xdr:row>33</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51054</xdr:rowOff>
    </xdr:from>
    <xdr:to>
      <xdr:col>15</xdr:col>
      <xdr:colOff>149225</xdr:colOff>
      <xdr:row>33</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162831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7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96774</xdr:rowOff>
    </xdr:from>
    <xdr:to>
      <xdr:col>11</xdr:col>
      <xdr:colOff>60325</xdr:colOff>
      <xdr:row>34</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37101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151638</xdr:rowOff>
    </xdr:from>
    <xdr:to>
      <xdr:col>6</xdr:col>
      <xdr:colOff>171450</xdr:colOff>
      <xdr:row>34</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91965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物件費に係る経常収支比率は、合併後の住民サービス低下を招かないよう庁舎の分庁方式の採用や出先機関の維持等があるものの、事務事業の見直し等により、類似団体と比較して下回っている。</a:t>
          </a:r>
        </a:p>
        <a:p>
          <a:r>
            <a:rPr kumimoji="1" lang="ja-JP" altLang="en-US" sz="1300">
              <a:latin typeface="ＭＳ Ｐゴシック" panose="020B0600070205080204" pitchFamily="50" charset="-128"/>
              <a:ea typeface="ＭＳ Ｐゴシック" panose="020B0600070205080204" pitchFamily="50" charset="-128"/>
            </a:rPr>
            <a:t>　今後とも、経常的な経費の削減に努め、抑制を図っていく。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111760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09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02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130810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6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64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扶助費に係る経常収支比率は、類似団体と比較すると低くなっているが、子ども関連経費などの費用は増加している。</a:t>
          </a:r>
        </a:p>
        <a:p>
          <a:r>
            <a:rPr kumimoji="1" lang="ja-JP" altLang="en-US" sz="1300">
              <a:latin typeface="ＭＳ Ｐゴシック" panose="020B0600070205080204" pitchFamily="50" charset="-128"/>
              <a:ea typeface="ＭＳ Ｐゴシック" panose="020B0600070205080204" pitchFamily="50" charset="-128"/>
            </a:rPr>
            <a:t>　児童手当の支給対象者や単独事業の減少等による抑制要因も考えられるが、今後も、少子高齢化の影響により上昇していくことが予想されることから、社会保障制度の変更に対応しながら、効果的で財政負担の少ない施策の実施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54</xdr:row>
      <xdr:rowOff>148772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396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54</xdr:row>
      <xdr:rowOff>148772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407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54</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86178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87085</xdr:rowOff>
    </xdr:from>
    <xdr:to>
      <xdr:col>24</xdr:col>
      <xdr:colOff>76200</xdr:colOff>
      <xdr:row>55</xdr:row>
      <xdr:rowOff>17235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103612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国民健康保険や後期高齢者医療、介護保険等の各特別会計への繰出金が主なものである。</a:t>
          </a:r>
        </a:p>
        <a:p>
          <a:r>
            <a:rPr kumimoji="1" lang="ja-JP" altLang="en-US" sz="1300">
              <a:latin typeface="ＭＳ Ｐゴシック" panose="020B0600070205080204" pitchFamily="50" charset="-128"/>
              <a:ea typeface="ＭＳ Ｐゴシック" panose="020B0600070205080204" pitchFamily="50" charset="-128"/>
            </a:rPr>
            <a:t>　独立採算制の原則に沿って各会計の運営を行うことにより、繰出金の抑制を図っていく。</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77470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96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77470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2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27940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80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138447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6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88917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依然として補助費等は、類似団体や全国平均と比較して高い水準にあり、主な要因である一部事務組合等への負担金は年々上昇傾向であるため、類似団体と比較しても大きく上回っている。</a:t>
          </a:r>
        </a:p>
        <a:p>
          <a:r>
            <a:rPr kumimoji="1" lang="ja-JP" altLang="en-US" sz="1300">
              <a:latin typeface="ＭＳ Ｐゴシック" panose="020B0600070205080204" pitchFamily="50" charset="-128"/>
              <a:ea typeface="ＭＳ Ｐゴシック" panose="020B0600070205080204" pitchFamily="50" charset="-128"/>
            </a:rPr>
            <a:t>　また、各種補助金については、若狭町行財政改革プランに基づき、一律の削減を実施し経費削減に努めたが、今後も目的や効果を確認しながら、更なる削減に努める。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14986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6786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39</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6146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39</xdr:row>
      <xdr:rowOff>28702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6146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39</xdr:row>
      <xdr:rowOff>28702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6329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112776</xdr:rowOff>
    </xdr:from>
    <xdr:to>
      <xdr:col>82</xdr:col>
      <xdr:colOff>158750</xdr:colOff>
      <xdr:row>39</xdr:row>
      <xdr:rowOff>42926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84853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135636</xdr:rowOff>
    </xdr:from>
    <xdr:to>
      <xdr:col>78</xdr:col>
      <xdr:colOff>120650</xdr:colOff>
      <xdr:row>39</xdr:row>
      <xdr:rowOff>65786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50563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149352</xdr:rowOff>
    </xdr:from>
    <xdr:to>
      <xdr:col>69</xdr:col>
      <xdr:colOff>142875</xdr:colOff>
      <xdr:row>39</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64279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年度以降類似団体を上回っている。合併以降の大規模事業の推進による地方債償還が本格的に始まってきたことが要因であり、償還ピークは終了したが、依然として高い水準にある。</a:t>
          </a:r>
        </a:p>
        <a:p>
          <a:r>
            <a:rPr kumimoji="1" lang="ja-JP" altLang="en-US" sz="1300">
              <a:latin typeface="ＭＳ Ｐゴシック" panose="020B0600070205080204" pitchFamily="50" charset="-128"/>
              <a:ea typeface="ＭＳ Ｐゴシック" panose="020B0600070205080204" pitchFamily="50" charset="-128"/>
            </a:rPr>
            <a:t>　今後も計画的な建設事業の実施と地方債の発行により、公債費に係る経常収支比率の抑制に努める。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78</xdr:row>
      <xdr:rowOff>90424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4589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99568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99568</xdr:rowOff>
    </xdr:from>
    <xdr:to>
      <xdr:col>11</xdr:col>
      <xdr:colOff>9525</xdr:colOff>
      <xdr:row>78</xdr:row>
      <xdr:rowOff>136144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472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48768</xdr:rowOff>
    </xdr:from>
    <xdr:to>
      <xdr:col>11</xdr:col>
      <xdr:colOff>60325</xdr:colOff>
      <xdr:row>78</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135145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85344</xdr:rowOff>
    </xdr:from>
    <xdr:to>
      <xdr:col>6</xdr:col>
      <xdr:colOff>171450</xdr:colOff>
      <xdr:row>79</xdr:row>
      <xdr:rowOff>15494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公債費以外の経費で、経常収支比率全体に占める割合は、平成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年度以降同水準で推移してきている。</a:t>
          </a:r>
        </a:p>
        <a:p>
          <a:r>
            <a:rPr kumimoji="1" lang="ja-JP" altLang="en-US" sz="1300">
              <a:latin typeface="ＭＳ Ｐゴシック" panose="020B0600070205080204" pitchFamily="50" charset="-128"/>
              <a:ea typeface="ＭＳ Ｐゴシック" panose="020B0600070205080204" pitchFamily="50" charset="-128"/>
            </a:rPr>
            <a:t>　今後は、若狭町行財政改革プランに基づき、「歳入に見合った歳出」を念頭に効率的かつ安定した財政運営に努めていく。</a:t>
          </a:r>
        </a:p>
        <a:p>
          <a:r>
            <a:rPr kumimoji="1" lang="ja-JP" altLang="en-US" sz="1300">
              <a:latin typeface="ＭＳ Ｐゴシック" panose="020B0600070205080204" pitchFamily="50" charset="-128"/>
              <a:ea typeface="ＭＳ Ｐゴシック" panose="020B0600070205080204" pitchFamily="50" charset="-128"/>
            </a:rPr>
            <a:t>　また、今後予想される社会保障関係経費の自然増も視野に入れながら、住民サービスの低下を招かないように経費の削減に努める。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54611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181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39370</xdr:rowOff>
    </xdr:from>
    <xdr:to>
      <xdr:col>78</xdr:col>
      <xdr:colOff>69850</xdr:colOff>
      <xdr:row>77</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695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39370</xdr:rowOff>
    </xdr:from>
    <xdr:to>
      <xdr:col>73</xdr:col>
      <xdr:colOff>180975</xdr:colOff>
      <xdr:row>77</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0695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202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20338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77487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160020</xdr:rowOff>
    </xdr:from>
    <xdr:to>
      <xdr:col>74</xdr:col>
      <xdr:colOff>31750</xdr:colOff>
      <xdr:row>76</xdr:row>
      <xdr:rowOff>90170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130917</xdr:rowOff>
    </xdr:from>
    <xdr:to>
      <xdr:col>29</xdr:col>
      <xdr:colOff>127000</xdr:colOff>
      <xdr:row>15</xdr:row>
      <xdr:rowOff>169335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50292"/>
          <a:ext cx="647700" cy="38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169335</xdr:rowOff>
    </xdr:from>
    <xdr:to>
      <xdr:col>26</xdr:col>
      <xdr:colOff>50800</xdr:colOff>
      <xdr:row>16</xdr:row>
      <xdr:rowOff>13220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88710"/>
          <a:ext cx="698500" cy="15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13220</xdr:rowOff>
    </xdr:from>
    <xdr:to>
      <xdr:col>22</xdr:col>
      <xdr:colOff>114300</xdr:colOff>
      <xdr:row>16</xdr:row>
      <xdr:rowOff>31965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04045"/>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31965</xdr:rowOff>
    </xdr:from>
    <xdr:to>
      <xdr:col>18</xdr:col>
      <xdr:colOff>177800</xdr:colOff>
      <xdr:row>16</xdr:row>
      <xdr:rowOff>51556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22790"/>
          <a:ext cx="698500" cy="1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80117</xdr:rowOff>
    </xdr:from>
    <xdr:to>
      <xdr:col>29</xdr:col>
      <xdr:colOff>177800</xdr:colOff>
      <xdr:row>16</xdr:row>
      <xdr:rowOff>10267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99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96644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4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118535</xdr:rowOff>
    </xdr:from>
    <xdr:to>
      <xdr:col>26</xdr:col>
      <xdr:colOff>101600</xdr:colOff>
      <xdr:row>16</xdr:row>
      <xdr:rowOff>48685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3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58862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0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133870</xdr:rowOff>
    </xdr:from>
    <xdr:to>
      <xdr:col>22</xdr:col>
      <xdr:colOff>165100</xdr:colOff>
      <xdr:row>16</xdr:row>
      <xdr:rowOff>64020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75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74197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2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152615</xdr:rowOff>
    </xdr:from>
    <xdr:to>
      <xdr:col>19</xdr:col>
      <xdr:colOff>38100</xdr:colOff>
      <xdr:row>16</xdr:row>
      <xdr:rowOff>82765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7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92942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4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756</xdr:rowOff>
    </xdr:from>
    <xdr:to>
      <xdr:col>15</xdr:col>
      <xdr:colOff>101600</xdr:colOff>
      <xdr:row>16</xdr:row>
      <xdr:rowOff>102356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79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112533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6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93579</xdr:rowOff>
    </xdr:from>
    <xdr:to>
      <xdr:col>29</xdr:col>
      <xdr:colOff>127000</xdr:colOff>
      <xdr:row>34</xdr:row>
      <xdr:rowOff>8128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018129"/>
          <a:ext cx="647700" cy="25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4699</xdr:rowOff>
    </xdr:from>
    <xdr:to>
      <xdr:col>26</xdr:col>
      <xdr:colOff>50800</xdr:colOff>
      <xdr:row>34</xdr:row>
      <xdr:rowOff>8128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272149"/>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4699</xdr:rowOff>
    </xdr:from>
    <xdr:to>
      <xdr:col>22</xdr:col>
      <xdr:colOff>114300</xdr:colOff>
      <xdr:row>34</xdr:row>
      <xdr:rowOff>11809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272149"/>
          <a:ext cx="698500" cy="7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11809</xdr:rowOff>
    </xdr:from>
    <xdr:to>
      <xdr:col>18</xdr:col>
      <xdr:colOff>177800</xdr:colOff>
      <xdr:row>34</xdr:row>
      <xdr:rowOff>22987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279259"/>
          <a:ext cx="698500" cy="1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42779</xdr:rowOff>
    </xdr:from>
    <xdr:to>
      <xdr:col>29</xdr:col>
      <xdr:colOff>177800</xdr:colOff>
      <xdr:row>33</xdr:row>
      <xdr:rowOff>144379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5967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130662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588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300228</xdr:rowOff>
    </xdr:from>
    <xdr:to>
      <xdr:col>26</xdr:col>
      <xdr:colOff>101600</xdr:colOff>
      <xdr:row>34</xdr:row>
      <xdr:rowOff>58928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224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69105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599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296799</xdr:rowOff>
    </xdr:from>
    <xdr:to>
      <xdr:col>22</xdr:col>
      <xdr:colOff>165100</xdr:colOff>
      <xdr:row>34</xdr:row>
      <xdr:rowOff>55499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221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65676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599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303909</xdr:rowOff>
    </xdr:from>
    <xdr:to>
      <xdr:col>19</xdr:col>
      <xdr:colOff>38100</xdr:colOff>
      <xdr:row>34</xdr:row>
      <xdr:rowOff>62609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22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72786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599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315087</xdr:rowOff>
    </xdr:from>
    <xdr:to>
      <xdr:col>15</xdr:col>
      <xdr:colOff>101600</xdr:colOff>
      <xdr:row>34</xdr:row>
      <xdr:rowOff>73787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239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83964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0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13,625
13,518
178.49
13,388,119
12,504,463
847,124
6,360,427
9,413,303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74462</xdr:rowOff>
    </xdr:from>
    <xdr:to>
      <xdr:col>24</xdr:col>
      <xdr:colOff>63500</xdr:colOff>
      <xdr:row>35</xdr:row>
      <xdr:rowOff>85782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75212"/>
          <a:ext cx="838200" cy="1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85782</xdr:rowOff>
    </xdr:from>
    <xdr:to>
      <xdr:col>19</xdr:col>
      <xdr:colOff>177800</xdr:colOff>
      <xdr:row>35</xdr:row>
      <xdr:rowOff>91420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8653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91420</xdr:rowOff>
    </xdr:from>
    <xdr:to>
      <xdr:col>15</xdr:col>
      <xdr:colOff>50800</xdr:colOff>
      <xdr:row>35</xdr:row>
      <xdr:rowOff>120626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92170"/>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120626</xdr:rowOff>
    </xdr:from>
    <xdr:to>
      <xdr:col>10</xdr:col>
      <xdr:colOff>114300</xdr:colOff>
      <xdr:row>36</xdr:row>
      <xdr:rowOff>8150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21376"/>
          <a:ext cx="889000" cy="5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151420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23662</xdr:rowOff>
    </xdr:from>
    <xdr:to>
      <xdr:col>24</xdr:col>
      <xdr:colOff>114300</xdr:colOff>
      <xdr:row>35</xdr:row>
      <xdr:rowOff>125262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46539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7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34982</xdr:rowOff>
    </xdr:from>
    <xdr:to>
      <xdr:col>20</xdr:col>
      <xdr:colOff>38100</xdr:colOff>
      <xdr:row>35</xdr:row>
      <xdr:rowOff>136582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153109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1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40620</xdr:rowOff>
    </xdr:from>
    <xdr:to>
      <xdr:col>15</xdr:col>
      <xdr:colOff>101600</xdr:colOff>
      <xdr:row>35</xdr:row>
      <xdr:rowOff>142220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158747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1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69826</xdr:rowOff>
    </xdr:from>
    <xdr:to>
      <xdr:col>10</xdr:col>
      <xdr:colOff>165100</xdr:colOff>
      <xdr:row>35</xdr:row>
      <xdr:rowOff>171426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16503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4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128800</xdr:rowOff>
    </xdr:from>
    <xdr:to>
      <xdr:col>6</xdr:col>
      <xdr:colOff>38100</xdr:colOff>
      <xdr:row>36</xdr:row>
      <xdr:rowOff>58950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2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75477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0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82472</xdr:rowOff>
    </xdr:from>
    <xdr:to>
      <xdr:col>24</xdr:col>
      <xdr:colOff>63500</xdr:colOff>
      <xdr:row>55</xdr:row>
      <xdr:rowOff>122002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12222"/>
          <a:ext cx="838200" cy="3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122002</xdr:rowOff>
    </xdr:from>
    <xdr:to>
      <xdr:col>19</xdr:col>
      <xdr:colOff>177800</xdr:colOff>
      <xdr:row>55</xdr:row>
      <xdr:rowOff>154088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551752"/>
          <a:ext cx="889000" cy="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127026</xdr:rowOff>
    </xdr:from>
    <xdr:to>
      <xdr:col>15</xdr:col>
      <xdr:colOff>50800</xdr:colOff>
      <xdr:row>55</xdr:row>
      <xdr:rowOff>154088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556776"/>
          <a:ext cx="889000" cy="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127026</xdr:rowOff>
    </xdr:from>
    <xdr:to>
      <xdr:col>10</xdr:col>
      <xdr:colOff>114300</xdr:colOff>
      <xdr:row>56</xdr:row>
      <xdr:rowOff>42170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556776"/>
          <a:ext cx="8890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31672</xdr:rowOff>
    </xdr:from>
    <xdr:to>
      <xdr:col>24</xdr:col>
      <xdr:colOff>114300</xdr:colOff>
      <xdr:row>55</xdr:row>
      <xdr:rowOff>133272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4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54549</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1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71202</xdr:rowOff>
    </xdr:from>
    <xdr:to>
      <xdr:col>20</xdr:col>
      <xdr:colOff>38100</xdr:colOff>
      <xdr:row>56</xdr:row>
      <xdr:rowOff>1352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17879</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27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103288</xdr:rowOff>
    </xdr:from>
    <xdr:to>
      <xdr:col>15</xdr:col>
      <xdr:colOff>101600</xdr:colOff>
      <xdr:row>56</xdr:row>
      <xdr:rowOff>33438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49965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0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76226</xdr:rowOff>
    </xdr:from>
    <xdr:to>
      <xdr:col>10</xdr:col>
      <xdr:colOff>165100</xdr:colOff>
      <xdr:row>56</xdr:row>
      <xdr:rowOff>6376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0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22903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28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162820</xdr:rowOff>
    </xdr:from>
    <xdr:to>
      <xdr:col>6</xdr:col>
      <xdr:colOff>38100</xdr:colOff>
      <xdr:row>56</xdr:row>
      <xdr:rowOff>92970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109497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3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101478</xdr:rowOff>
    </xdr:from>
    <xdr:to>
      <xdr:col>24</xdr:col>
      <xdr:colOff>63500</xdr:colOff>
      <xdr:row>75</xdr:row>
      <xdr:rowOff>13056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2788778"/>
          <a:ext cx="838200" cy="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13056</xdr:rowOff>
    </xdr:from>
    <xdr:to>
      <xdr:col>19</xdr:col>
      <xdr:colOff>177800</xdr:colOff>
      <xdr:row>75</xdr:row>
      <xdr:rowOff>51781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2871806"/>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51781</xdr:rowOff>
    </xdr:from>
    <xdr:to>
      <xdr:col>15</xdr:col>
      <xdr:colOff>50800</xdr:colOff>
      <xdr:row>75</xdr:row>
      <xdr:rowOff>86162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2910531"/>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86162</xdr:rowOff>
    </xdr:from>
    <xdr:to>
      <xdr:col>10</xdr:col>
      <xdr:colOff>114300</xdr:colOff>
      <xdr:row>77</xdr:row>
      <xdr:rowOff>11593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2944912"/>
          <a:ext cx="889000" cy="26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58732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2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50678</xdr:rowOff>
    </xdr:from>
    <xdr:to>
      <xdr:col>24</xdr:col>
      <xdr:colOff>114300</xdr:colOff>
      <xdr:row>74</xdr:row>
      <xdr:rowOff>152278</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27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73555</xdr:rowOff>
    </xdr:from>
    <xdr:ext cx="534377"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133706</xdr:rowOff>
    </xdr:from>
    <xdr:to>
      <xdr:col>20</xdr:col>
      <xdr:colOff>38100</xdr:colOff>
      <xdr:row>75</xdr:row>
      <xdr:rowOff>63856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282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80383</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30111" y="1259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981</xdr:rowOff>
    </xdr:from>
    <xdr:to>
      <xdr:col>15</xdr:col>
      <xdr:colOff>101600</xdr:colOff>
      <xdr:row>75</xdr:row>
      <xdr:rowOff>102581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28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119108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41111" y="1263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35362</xdr:rowOff>
    </xdr:from>
    <xdr:to>
      <xdr:col>10</xdr:col>
      <xdr:colOff>165100</xdr:colOff>
      <xdr:row>75</xdr:row>
      <xdr:rowOff>136962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28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153489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52111" y="1266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132243</xdr:rowOff>
    </xdr:from>
    <xdr:to>
      <xdr:col>6</xdr:col>
      <xdr:colOff>38100</xdr:colOff>
      <xdr:row>77</xdr:row>
      <xdr:rowOff>62393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16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78919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93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61922</xdr:rowOff>
    </xdr:from>
    <xdr:to>
      <xdr:col>24</xdr:col>
      <xdr:colOff>63500</xdr:colOff>
      <xdr:row>96</xdr:row>
      <xdr:rowOff>157749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21122"/>
          <a:ext cx="838200" cy="9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165444</xdr:rowOff>
    </xdr:from>
    <xdr:to>
      <xdr:col>19</xdr:col>
      <xdr:colOff>177800</xdr:colOff>
      <xdr:row>96</xdr:row>
      <xdr:rowOff>157749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453194"/>
          <a:ext cx="889000" cy="16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165444</xdr:rowOff>
    </xdr:from>
    <xdr:to>
      <xdr:col>15</xdr:col>
      <xdr:colOff>50800</xdr:colOff>
      <xdr:row>97</xdr:row>
      <xdr:rowOff>92249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53194"/>
          <a:ext cx="889000" cy="26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72644</xdr:rowOff>
    </xdr:from>
    <xdr:to>
      <xdr:col>10</xdr:col>
      <xdr:colOff>114300</xdr:colOff>
      <xdr:row>97</xdr:row>
      <xdr:rowOff>92249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703294"/>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11122</xdr:rowOff>
    </xdr:from>
    <xdr:to>
      <xdr:col>24</xdr:col>
      <xdr:colOff>114300</xdr:colOff>
      <xdr:row>96</xdr:row>
      <xdr:rowOff>112722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160999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106949</xdr:rowOff>
    </xdr:from>
    <xdr:to>
      <xdr:col>20</xdr:col>
      <xdr:colOff>38100</xdr:colOff>
      <xdr:row>97</xdr:row>
      <xdr:rowOff>37099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28226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5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114644</xdr:rowOff>
    </xdr:from>
    <xdr:to>
      <xdr:col>15</xdr:col>
      <xdr:colOff>101600</xdr:colOff>
      <xdr:row>96</xdr:row>
      <xdr:rowOff>44794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35921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4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41449</xdr:rowOff>
    </xdr:from>
    <xdr:to>
      <xdr:col>10</xdr:col>
      <xdr:colOff>165100</xdr:colOff>
      <xdr:row>97</xdr:row>
      <xdr:rowOff>143049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134176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6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21844</xdr:rowOff>
    </xdr:from>
    <xdr:to>
      <xdr:col>6</xdr:col>
      <xdr:colOff>38100</xdr:colOff>
      <xdr:row>97</xdr:row>
      <xdr:rowOff>123444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114571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4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74745</xdr:rowOff>
    </xdr:from>
    <xdr:to>
      <xdr:col>55</xdr:col>
      <xdr:colOff>0</xdr:colOff>
      <xdr:row>34</xdr:row>
      <xdr:rowOff>84749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732595"/>
          <a:ext cx="838200" cy="18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84749</xdr:rowOff>
    </xdr:from>
    <xdr:to>
      <xdr:col>50</xdr:col>
      <xdr:colOff>114300</xdr:colOff>
      <xdr:row>34</xdr:row>
      <xdr:rowOff>92339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914049"/>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38604</xdr:rowOff>
    </xdr:from>
    <xdr:to>
      <xdr:col>45</xdr:col>
      <xdr:colOff>177800</xdr:colOff>
      <xdr:row>34</xdr:row>
      <xdr:rowOff>92339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525004"/>
          <a:ext cx="889000" cy="39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38604</xdr:rowOff>
    </xdr:from>
    <xdr:to>
      <xdr:col>41</xdr:col>
      <xdr:colOff>50800</xdr:colOff>
      <xdr:row>35</xdr:row>
      <xdr:rowOff>36140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525004"/>
          <a:ext cx="889000" cy="5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23945</xdr:rowOff>
    </xdr:from>
    <xdr:to>
      <xdr:col>55</xdr:col>
      <xdr:colOff>50800</xdr:colOff>
      <xdr:row>33</xdr:row>
      <xdr:rowOff>125545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6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46822</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53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33949</xdr:rowOff>
    </xdr:from>
    <xdr:to>
      <xdr:col>50</xdr:col>
      <xdr:colOff>165100</xdr:colOff>
      <xdr:row>34</xdr:row>
      <xdr:rowOff>135549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86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152076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63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41539</xdr:rowOff>
    </xdr:from>
    <xdr:to>
      <xdr:col>46</xdr:col>
      <xdr:colOff>38100</xdr:colOff>
      <xdr:row>34</xdr:row>
      <xdr:rowOff>143139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159666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64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159254</xdr:rowOff>
    </xdr:from>
    <xdr:to>
      <xdr:col>41</xdr:col>
      <xdr:colOff>101600</xdr:colOff>
      <xdr:row>32</xdr:row>
      <xdr:rowOff>89404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4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105931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24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156790</xdr:rowOff>
    </xdr:from>
    <xdr:to>
      <xdr:col>36</xdr:col>
      <xdr:colOff>165100</xdr:colOff>
      <xdr:row>35</xdr:row>
      <xdr:rowOff>86940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98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103467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76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110661</xdr:rowOff>
    </xdr:from>
    <xdr:to>
      <xdr:col>55</xdr:col>
      <xdr:colOff>0</xdr:colOff>
      <xdr:row>57</xdr:row>
      <xdr:rowOff>139883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11861"/>
          <a:ext cx="838200" cy="20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20796</xdr:rowOff>
    </xdr:from>
    <xdr:to>
      <xdr:col>50</xdr:col>
      <xdr:colOff>114300</xdr:colOff>
      <xdr:row>57</xdr:row>
      <xdr:rowOff>139883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93446"/>
          <a:ext cx="889000" cy="1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20796</xdr:rowOff>
    </xdr:from>
    <xdr:to>
      <xdr:col>45</xdr:col>
      <xdr:colOff>177800</xdr:colOff>
      <xdr:row>57</xdr:row>
      <xdr:rowOff>111585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793446"/>
          <a:ext cx="889000" cy="9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111585</xdr:rowOff>
    </xdr:from>
    <xdr:to>
      <xdr:col>41</xdr:col>
      <xdr:colOff>50800</xdr:colOff>
      <xdr:row>58</xdr:row>
      <xdr:rowOff>43753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84235"/>
          <a:ext cx="889000" cy="10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52023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59861</xdr:rowOff>
    </xdr:from>
    <xdr:to>
      <xdr:col>55</xdr:col>
      <xdr:colOff>50800</xdr:colOff>
      <xdr:row>56</xdr:row>
      <xdr:rowOff>161461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6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82738</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51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89083</xdr:rowOff>
    </xdr:from>
    <xdr:to>
      <xdr:col>50</xdr:col>
      <xdr:colOff>165100</xdr:colOff>
      <xdr:row>58</xdr:row>
      <xdr:rowOff>19233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35760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141446</xdr:rowOff>
    </xdr:from>
    <xdr:to>
      <xdr:col>46</xdr:col>
      <xdr:colOff>38100</xdr:colOff>
      <xdr:row>57</xdr:row>
      <xdr:rowOff>71596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88123</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1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60785</xdr:rowOff>
    </xdr:from>
    <xdr:to>
      <xdr:col>41</xdr:col>
      <xdr:colOff>101600</xdr:colOff>
      <xdr:row>57</xdr:row>
      <xdr:rowOff>162385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3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153512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92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164403</xdr:rowOff>
    </xdr:from>
    <xdr:to>
      <xdr:col>36</xdr:col>
      <xdr:colOff>165100</xdr:colOff>
      <xdr:row>58</xdr:row>
      <xdr:rowOff>94553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85680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2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119659</xdr:rowOff>
    </xdr:from>
    <xdr:to>
      <xdr:col>55</xdr:col>
      <xdr:colOff>0</xdr:colOff>
      <xdr:row>77</xdr:row>
      <xdr:rowOff>110930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149859"/>
          <a:ext cx="838200" cy="16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17921</xdr:rowOff>
    </xdr:from>
    <xdr:to>
      <xdr:col>50</xdr:col>
      <xdr:colOff>114300</xdr:colOff>
      <xdr:row>77</xdr:row>
      <xdr:rowOff>110930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2705221"/>
          <a:ext cx="889000" cy="60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17921</xdr:rowOff>
    </xdr:from>
    <xdr:to>
      <xdr:col>45</xdr:col>
      <xdr:colOff>177800</xdr:colOff>
      <xdr:row>75</xdr:row>
      <xdr:rowOff>137904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2705221"/>
          <a:ext cx="889000" cy="29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137904</xdr:rowOff>
    </xdr:from>
    <xdr:to>
      <xdr:col>41</xdr:col>
      <xdr:colOff>50800</xdr:colOff>
      <xdr:row>77</xdr:row>
      <xdr:rowOff>169407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996654"/>
          <a:ext cx="889000" cy="37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166735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2190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68859</xdr:rowOff>
    </xdr:from>
    <xdr:to>
      <xdr:col>55</xdr:col>
      <xdr:colOff>50800</xdr:colOff>
      <xdr:row>76</xdr:row>
      <xdr:rowOff>170459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0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91736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60130</xdr:rowOff>
    </xdr:from>
    <xdr:to>
      <xdr:col>50</xdr:col>
      <xdr:colOff>165100</xdr:colOff>
      <xdr:row>77</xdr:row>
      <xdr:rowOff>161730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6807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03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138571</xdr:rowOff>
    </xdr:from>
    <xdr:to>
      <xdr:col>46</xdr:col>
      <xdr:colOff>38100</xdr:colOff>
      <xdr:row>74</xdr:row>
      <xdr:rowOff>68721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6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85248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42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87104</xdr:rowOff>
    </xdr:from>
    <xdr:to>
      <xdr:col>41</xdr:col>
      <xdr:colOff>101600</xdr:colOff>
      <xdr:row>76</xdr:row>
      <xdr:rowOff>17255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945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33781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72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118607</xdr:rowOff>
    </xdr:from>
    <xdr:to>
      <xdr:col>36</xdr:col>
      <xdr:colOff>165100</xdr:colOff>
      <xdr:row>78</xdr:row>
      <xdr:rowOff>48757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39884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152264</xdr:rowOff>
    </xdr:from>
    <xdr:to>
      <xdr:col>55</xdr:col>
      <xdr:colOff>0</xdr:colOff>
      <xdr:row>97</xdr:row>
      <xdr:rowOff>123579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611464"/>
          <a:ext cx="838200" cy="14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123579</xdr:rowOff>
    </xdr:from>
    <xdr:to>
      <xdr:col>50</xdr:col>
      <xdr:colOff>114300</xdr:colOff>
      <xdr:row>98</xdr:row>
      <xdr:rowOff>30804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754229"/>
          <a:ext cx="889000" cy="7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143683</xdr:rowOff>
    </xdr:from>
    <xdr:to>
      <xdr:col>45</xdr:col>
      <xdr:colOff>177800</xdr:colOff>
      <xdr:row>98</xdr:row>
      <xdr:rowOff>30804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74333"/>
          <a:ext cx="889000" cy="5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140340</xdr:rowOff>
    </xdr:from>
    <xdr:to>
      <xdr:col>41</xdr:col>
      <xdr:colOff>50800</xdr:colOff>
      <xdr:row>97</xdr:row>
      <xdr:rowOff>143683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770990"/>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101464</xdr:rowOff>
    </xdr:from>
    <xdr:to>
      <xdr:col>55</xdr:col>
      <xdr:colOff>50800</xdr:colOff>
      <xdr:row>97</xdr:row>
      <xdr:rowOff>31614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56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124341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4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72779</xdr:rowOff>
    </xdr:from>
    <xdr:to>
      <xdr:col>50</xdr:col>
      <xdr:colOff>165100</xdr:colOff>
      <xdr:row>98</xdr:row>
      <xdr:rowOff>2929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165506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7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151454</xdr:rowOff>
    </xdr:from>
    <xdr:to>
      <xdr:col>46</xdr:col>
      <xdr:colOff>38100</xdr:colOff>
      <xdr:row>98</xdr:row>
      <xdr:rowOff>81604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8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72731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7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92883</xdr:rowOff>
    </xdr:from>
    <xdr:to>
      <xdr:col>41</xdr:col>
      <xdr:colOff>101600</xdr:colOff>
      <xdr:row>98</xdr:row>
      <xdr:rowOff>23033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89540</xdr:rowOff>
    </xdr:from>
    <xdr:to>
      <xdr:col>36</xdr:col>
      <xdr:colOff>165100</xdr:colOff>
      <xdr:row>98</xdr:row>
      <xdr:rowOff>19690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10817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135654</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0754"/>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68290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84854</xdr:rowOff>
    </xdr:from>
    <xdr:to>
      <xdr:col>67</xdr:col>
      <xdr:colOff>101600</xdr:colOff>
      <xdr:row>39</xdr:row>
      <xdr:rowOff>15004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6131</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692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7609</xdr:rowOff>
    </xdr:from>
    <xdr:to>
      <xdr:col>85</xdr:col>
      <xdr:colOff>127000</xdr:colOff>
      <xdr:row>75</xdr:row>
      <xdr:rowOff>14993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866359"/>
          <a:ext cx="8382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12119</xdr:rowOff>
    </xdr:from>
    <xdr:to>
      <xdr:col>81</xdr:col>
      <xdr:colOff>50800</xdr:colOff>
      <xdr:row>75</xdr:row>
      <xdr:rowOff>14993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2870869"/>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12119</xdr:rowOff>
    </xdr:from>
    <xdr:to>
      <xdr:col>76</xdr:col>
      <xdr:colOff>114300</xdr:colOff>
      <xdr:row>75</xdr:row>
      <xdr:rowOff>31664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870869"/>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31664</xdr:rowOff>
    </xdr:from>
    <xdr:to>
      <xdr:col>71</xdr:col>
      <xdr:colOff>177800</xdr:colOff>
      <xdr:row>75</xdr:row>
      <xdr:rowOff>48540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890414"/>
          <a:ext cx="889000" cy="1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111806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128259</xdr:rowOff>
    </xdr:from>
    <xdr:to>
      <xdr:col>85</xdr:col>
      <xdr:colOff>177800</xdr:colOff>
      <xdr:row>75</xdr:row>
      <xdr:rowOff>58409</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8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151136</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66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135643</xdr:rowOff>
    </xdr:from>
    <xdr:to>
      <xdr:col>81</xdr:col>
      <xdr:colOff>101600</xdr:colOff>
      <xdr:row>75</xdr:row>
      <xdr:rowOff>65793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8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82320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5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132769</xdr:rowOff>
    </xdr:from>
    <xdr:to>
      <xdr:col>76</xdr:col>
      <xdr:colOff>165100</xdr:colOff>
      <xdr:row>75</xdr:row>
      <xdr:rowOff>62919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82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79446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152314</xdr:rowOff>
    </xdr:from>
    <xdr:to>
      <xdr:col>72</xdr:col>
      <xdr:colOff>38100</xdr:colOff>
      <xdr:row>75</xdr:row>
      <xdr:rowOff>82464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83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98991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169190</xdr:rowOff>
    </xdr:from>
    <xdr:to>
      <xdr:col>67</xdr:col>
      <xdr:colOff>101600</xdr:colOff>
      <xdr:row>75</xdr:row>
      <xdr:rowOff>99340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85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115867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3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107528</xdr:rowOff>
    </xdr:from>
    <xdr:to>
      <xdr:col>85</xdr:col>
      <xdr:colOff>127000</xdr:colOff>
      <xdr:row>97</xdr:row>
      <xdr:rowOff>141872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738178"/>
          <a:ext cx="838200" cy="3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84524</xdr:rowOff>
    </xdr:from>
    <xdr:to>
      <xdr:col>81</xdr:col>
      <xdr:colOff>50800</xdr:colOff>
      <xdr:row>97</xdr:row>
      <xdr:rowOff>141872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715174"/>
          <a:ext cx="889000" cy="5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84524</xdr:rowOff>
    </xdr:from>
    <xdr:to>
      <xdr:col>76</xdr:col>
      <xdr:colOff>114300</xdr:colOff>
      <xdr:row>97</xdr:row>
      <xdr:rowOff>153177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715174"/>
          <a:ext cx="889000" cy="6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153177</xdr:rowOff>
    </xdr:from>
    <xdr:to>
      <xdr:col>71</xdr:col>
      <xdr:colOff>177800</xdr:colOff>
      <xdr:row>98</xdr:row>
      <xdr:rowOff>56787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783827"/>
          <a:ext cx="889000" cy="7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165617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56728</xdr:rowOff>
    </xdr:from>
    <xdr:to>
      <xdr:col>85</xdr:col>
      <xdr:colOff>177800</xdr:colOff>
      <xdr:row>97</xdr:row>
      <xdr:rowOff>158328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79605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5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91072</xdr:rowOff>
    </xdr:from>
    <xdr:to>
      <xdr:col>81</xdr:col>
      <xdr:colOff>101600</xdr:colOff>
      <xdr:row>98</xdr:row>
      <xdr:rowOff>21222</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37749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9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33724</xdr:rowOff>
    </xdr:from>
    <xdr:to>
      <xdr:col>76</xdr:col>
      <xdr:colOff>165100</xdr:colOff>
      <xdr:row>97</xdr:row>
      <xdr:rowOff>135324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66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151851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43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102377</xdr:rowOff>
    </xdr:from>
    <xdr:to>
      <xdr:col>72</xdr:col>
      <xdr:colOff>38100</xdr:colOff>
      <xdr:row>98</xdr:row>
      <xdr:rowOff>32527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7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49054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5987</xdr:rowOff>
    </xdr:from>
    <xdr:to>
      <xdr:col>67</xdr:col>
      <xdr:colOff>101600</xdr:colOff>
      <xdr:row>98</xdr:row>
      <xdr:rowOff>107587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124114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28966</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544066"/>
          <a:ext cx="838200" cy="11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28966</xdr:rowOff>
    </xdr:from>
    <xdr:to>
      <xdr:col>111</xdr:col>
      <xdr:colOff>177800</xdr:colOff>
      <xdr:row>38</xdr:row>
      <xdr:rowOff>107330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544066"/>
          <a:ext cx="889000" cy="7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107330</xdr:rowOff>
    </xdr:from>
    <xdr:to>
      <xdr:col>107</xdr:col>
      <xdr:colOff>50800</xdr:colOff>
      <xdr:row>38</xdr:row>
      <xdr:rowOff>123789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622430"/>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52740</xdr:rowOff>
    </xdr:from>
    <xdr:to>
      <xdr:col>102</xdr:col>
      <xdr:colOff>114300</xdr:colOff>
      <xdr:row>38</xdr:row>
      <xdr:rowOff>123789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567840"/>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149616</xdr:rowOff>
    </xdr:from>
    <xdr:to>
      <xdr:col>112</xdr:col>
      <xdr:colOff>38100</xdr:colOff>
      <xdr:row>38</xdr:row>
      <xdr:rowOff>79766</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49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70893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8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56530</xdr:rowOff>
    </xdr:from>
    <xdr:to>
      <xdr:col>107</xdr:col>
      <xdr:colOff>101600</xdr:colOff>
      <xdr:row>38</xdr:row>
      <xdr:rowOff>158130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5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149257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664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72989</xdr:rowOff>
    </xdr:from>
    <xdr:to>
      <xdr:col>102</xdr:col>
      <xdr:colOff>165100</xdr:colOff>
      <xdr:row>39</xdr:row>
      <xdr:rowOff>3139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5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165716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1940</xdr:rowOff>
    </xdr:from>
    <xdr:to>
      <xdr:col>98</xdr:col>
      <xdr:colOff>38100</xdr:colOff>
      <xdr:row>38</xdr:row>
      <xdr:rowOff>103540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5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94667</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609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16484</xdr:rowOff>
    </xdr:from>
    <xdr:to>
      <xdr:col>116</xdr:col>
      <xdr:colOff>63500</xdr:colOff>
      <xdr:row>59</xdr:row>
      <xdr:rowOff>16980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32034"/>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6959</xdr:rowOff>
    </xdr:from>
    <xdr:to>
      <xdr:col>111</xdr:col>
      <xdr:colOff>177800</xdr:colOff>
      <xdr:row>59</xdr:row>
      <xdr:rowOff>16980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22509"/>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6959</xdr:rowOff>
    </xdr:from>
    <xdr:to>
      <xdr:col>107</xdr:col>
      <xdr:colOff>50800</xdr:colOff>
      <xdr:row>59</xdr:row>
      <xdr:rowOff>7760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22509"/>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7760</xdr:rowOff>
    </xdr:from>
    <xdr:to>
      <xdr:col>102</xdr:col>
      <xdr:colOff>114300</xdr:colOff>
      <xdr:row>59</xdr:row>
      <xdr:rowOff>8369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123310"/>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45864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137134</xdr:rowOff>
    </xdr:from>
    <xdr:to>
      <xdr:col>116</xdr:col>
      <xdr:colOff>114300</xdr:colOff>
      <xdr:row>59</xdr:row>
      <xdr:rowOff>67284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52061</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9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137630</xdr:rowOff>
    </xdr:from>
    <xdr:to>
      <xdr:col>112</xdr:col>
      <xdr:colOff>38100</xdr:colOff>
      <xdr:row>59</xdr:row>
      <xdr:rowOff>67780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58907</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7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127609</xdr:rowOff>
    </xdr:from>
    <xdr:to>
      <xdr:col>107</xdr:col>
      <xdr:colOff>101600</xdr:colOff>
      <xdr:row>59</xdr:row>
      <xdr:rowOff>57759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48886</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6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128410</xdr:rowOff>
    </xdr:from>
    <xdr:to>
      <xdr:col>102</xdr:col>
      <xdr:colOff>165100</xdr:colOff>
      <xdr:row>59</xdr:row>
      <xdr:rowOff>58560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49687</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6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129019</xdr:rowOff>
    </xdr:from>
    <xdr:to>
      <xdr:col>98</xdr:col>
      <xdr:colOff>38100</xdr:colOff>
      <xdr:row>59</xdr:row>
      <xdr:rowOff>59169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50296</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6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167328</xdr:rowOff>
    </xdr:from>
    <xdr:to>
      <xdr:col>116</xdr:col>
      <xdr:colOff>63500</xdr:colOff>
      <xdr:row>76</xdr:row>
      <xdr:rowOff>105944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683178"/>
          <a:ext cx="838200" cy="45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138329</xdr:rowOff>
    </xdr:from>
    <xdr:to>
      <xdr:col>111</xdr:col>
      <xdr:colOff>177800</xdr:colOff>
      <xdr:row>73</xdr:row>
      <xdr:rowOff>167328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2654179"/>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138329</xdr:rowOff>
    </xdr:from>
    <xdr:to>
      <xdr:col>107</xdr:col>
      <xdr:colOff>50800</xdr:colOff>
      <xdr:row>73</xdr:row>
      <xdr:rowOff>162419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654179"/>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162419</xdr:rowOff>
    </xdr:from>
    <xdr:to>
      <xdr:col>102</xdr:col>
      <xdr:colOff>114300</xdr:colOff>
      <xdr:row>74</xdr:row>
      <xdr:rowOff>3966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678269"/>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162033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55144</xdr:rowOff>
    </xdr:from>
    <xdr:to>
      <xdr:col>116</xdr:col>
      <xdr:colOff>114300</xdr:colOff>
      <xdr:row>76</xdr:row>
      <xdr:rowOff>156744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33571</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116528</xdr:rowOff>
    </xdr:from>
    <xdr:to>
      <xdr:col>112</xdr:col>
      <xdr:colOff>38100</xdr:colOff>
      <xdr:row>74</xdr:row>
      <xdr:rowOff>46678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6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63205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4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87529</xdr:rowOff>
    </xdr:from>
    <xdr:to>
      <xdr:col>107</xdr:col>
      <xdr:colOff>101600</xdr:colOff>
      <xdr:row>74</xdr:row>
      <xdr:rowOff>17679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60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34206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3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111619</xdr:rowOff>
    </xdr:from>
    <xdr:to>
      <xdr:col>102</xdr:col>
      <xdr:colOff>165100</xdr:colOff>
      <xdr:row>74</xdr:row>
      <xdr:rowOff>41769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6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58296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4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124616</xdr:rowOff>
    </xdr:from>
    <xdr:to>
      <xdr:col>98</xdr:col>
      <xdr:colOff>38100</xdr:colOff>
      <xdr:row>74</xdr:row>
      <xdr:rowOff>54766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6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71293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1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は、１２６，７６９円となっており、令和５年度現在においても類似団体と比較して高い水準にある。社会教育施設や保育所・学校数が多く、抜本的な職員削減が行えていない状況であり、公共施設総合管理計画、個別施設計画に基づいた施設の統廃合、それに伴う人件費の削減を目指し検討を行っていく。</a:t>
          </a:r>
        </a:p>
        <a:p>
          <a:r>
            <a:rPr kumimoji="1" lang="ja-JP" altLang="en-US" sz="1300">
              <a:latin typeface="ＭＳ Ｐゴシック" panose="020B0600070205080204" pitchFamily="50" charset="-128"/>
              <a:ea typeface="ＭＳ Ｐゴシック" panose="020B0600070205080204" pitchFamily="50" charset="-128"/>
            </a:rPr>
            <a:t>　また、補助費等については、住民一人当たり２０１，７０７円となっており、類似団体のなかでもかなり高くなっている。要因として、関係する一部事務組合が多いためであり、この負担金を軽減していくことが当町にとって大きな課題とな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維持補修費については、１５，８３６円と近年急上昇しており、経年劣化の進んだ公共施設が増加していることが要因となっている。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公債費についても、９３，１３３円と高い水準となっており、計画的な建設事業の実施による地方債の発行抑制を進めていく。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13,625
13,518
178.49
13,388,119
12,504,463
847,124
6,360,427
9,413,303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141796</xdr:rowOff>
    </xdr:from>
    <xdr:to>
      <xdr:col>24</xdr:col>
      <xdr:colOff>63500</xdr:colOff>
      <xdr:row>36</xdr:row>
      <xdr:rowOff>158941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3996"/>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158941</xdr:rowOff>
    </xdr:from>
    <xdr:to>
      <xdr:col>19</xdr:col>
      <xdr:colOff>177800</xdr:colOff>
      <xdr:row>36</xdr:row>
      <xdr:rowOff>170752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3114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170752</xdr:rowOff>
    </xdr:from>
    <xdr:to>
      <xdr:col>15</xdr:col>
      <xdr:colOff>50800</xdr:colOff>
      <xdr:row>37</xdr:row>
      <xdr:rowOff>33210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2952"/>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137985</xdr:rowOff>
    </xdr:from>
    <xdr:to>
      <xdr:col>10</xdr:col>
      <xdr:colOff>114300</xdr:colOff>
      <xdr:row>37</xdr:row>
      <xdr:rowOff>33210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018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83519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90996</xdr:rowOff>
    </xdr:from>
    <xdr:to>
      <xdr:col>24</xdr:col>
      <xdr:colOff>114300</xdr:colOff>
      <xdr:row>37</xdr:row>
      <xdr:rowOff>21146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69423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108141</xdr:rowOff>
    </xdr:from>
    <xdr:to>
      <xdr:col>20</xdr:col>
      <xdr:colOff>38100</xdr:colOff>
      <xdr:row>37</xdr:row>
      <xdr:rowOff>38291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29418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119952</xdr:rowOff>
    </xdr:from>
    <xdr:to>
      <xdr:col>15</xdr:col>
      <xdr:colOff>101600</xdr:colOff>
      <xdr:row>37</xdr:row>
      <xdr:rowOff>50102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41229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153860</xdr:rowOff>
    </xdr:from>
    <xdr:to>
      <xdr:col>10</xdr:col>
      <xdr:colOff>165100</xdr:colOff>
      <xdr:row>37</xdr:row>
      <xdr:rowOff>84010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75137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87185</xdr:rowOff>
    </xdr:from>
    <xdr:to>
      <xdr:col>6</xdr:col>
      <xdr:colOff>38100</xdr:colOff>
      <xdr:row>37</xdr:row>
      <xdr:rowOff>17335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33862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130437</xdr:rowOff>
    </xdr:from>
    <xdr:to>
      <xdr:col>24</xdr:col>
      <xdr:colOff>63500</xdr:colOff>
      <xdr:row>56</xdr:row>
      <xdr:rowOff>27249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60187"/>
          <a:ext cx="838200" cy="6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100776</xdr:rowOff>
    </xdr:from>
    <xdr:to>
      <xdr:col>19</xdr:col>
      <xdr:colOff>177800</xdr:colOff>
      <xdr:row>56</xdr:row>
      <xdr:rowOff>27249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30526"/>
          <a:ext cx="889000" cy="9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19834</xdr:rowOff>
    </xdr:from>
    <xdr:to>
      <xdr:col>15</xdr:col>
      <xdr:colOff>50800</xdr:colOff>
      <xdr:row>55</xdr:row>
      <xdr:rowOff>100776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49584"/>
          <a:ext cx="889000" cy="8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19834</xdr:rowOff>
    </xdr:from>
    <xdr:to>
      <xdr:col>10</xdr:col>
      <xdr:colOff>114300</xdr:colOff>
      <xdr:row>57</xdr:row>
      <xdr:rowOff>49430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49584"/>
          <a:ext cx="889000" cy="37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133603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79637</xdr:rowOff>
    </xdr:from>
    <xdr:to>
      <xdr:col>24</xdr:col>
      <xdr:colOff>114300</xdr:colOff>
      <xdr:row>56</xdr:row>
      <xdr:rowOff>9787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102514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6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147899</xdr:rowOff>
    </xdr:from>
    <xdr:to>
      <xdr:col>20</xdr:col>
      <xdr:colOff>38100</xdr:colOff>
      <xdr:row>56</xdr:row>
      <xdr:rowOff>78049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7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94576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5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49976</xdr:rowOff>
    </xdr:from>
    <xdr:to>
      <xdr:col>15</xdr:col>
      <xdr:colOff>101600</xdr:colOff>
      <xdr:row>55</xdr:row>
      <xdr:rowOff>151576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7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168103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5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140484</xdr:rowOff>
    </xdr:from>
    <xdr:to>
      <xdr:col>10</xdr:col>
      <xdr:colOff>165100</xdr:colOff>
      <xdr:row>55</xdr:row>
      <xdr:rowOff>70634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87161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7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170080</xdr:rowOff>
    </xdr:from>
    <xdr:to>
      <xdr:col>6</xdr:col>
      <xdr:colOff>38100</xdr:colOff>
      <xdr:row>57</xdr:row>
      <xdr:rowOff>100230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116757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54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92681</xdr:rowOff>
    </xdr:from>
    <xdr:to>
      <xdr:col>24</xdr:col>
      <xdr:colOff>63500</xdr:colOff>
      <xdr:row>76</xdr:row>
      <xdr:rowOff>141949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22881"/>
          <a:ext cx="838200" cy="4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109274</xdr:rowOff>
    </xdr:from>
    <xdr:to>
      <xdr:col>19</xdr:col>
      <xdr:colOff>177800</xdr:colOff>
      <xdr:row>76</xdr:row>
      <xdr:rowOff>141949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39474"/>
          <a:ext cx="889000" cy="3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109274</xdr:rowOff>
    </xdr:from>
    <xdr:to>
      <xdr:col>15</xdr:col>
      <xdr:colOff>50800</xdr:colOff>
      <xdr:row>77</xdr:row>
      <xdr:rowOff>40415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39474"/>
          <a:ext cx="889000" cy="10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40415</xdr:rowOff>
    </xdr:from>
    <xdr:to>
      <xdr:col>10</xdr:col>
      <xdr:colOff>114300</xdr:colOff>
      <xdr:row>77</xdr:row>
      <xdr:rowOff>73402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42065"/>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127280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41881</xdr:rowOff>
    </xdr:from>
    <xdr:to>
      <xdr:col>24</xdr:col>
      <xdr:colOff>114300</xdr:colOff>
      <xdr:row>76</xdr:row>
      <xdr:rowOff>143481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7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20308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5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91149</xdr:rowOff>
    </xdr:from>
    <xdr:to>
      <xdr:col>20</xdr:col>
      <xdr:colOff>38100</xdr:colOff>
      <xdr:row>77</xdr:row>
      <xdr:rowOff>21299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12426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1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58474</xdr:rowOff>
    </xdr:from>
    <xdr:to>
      <xdr:col>15</xdr:col>
      <xdr:colOff>101600</xdr:colOff>
      <xdr:row>76</xdr:row>
      <xdr:rowOff>160074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151201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18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161065</xdr:rowOff>
    </xdr:from>
    <xdr:to>
      <xdr:col>10</xdr:col>
      <xdr:colOff>165100</xdr:colOff>
      <xdr:row>77</xdr:row>
      <xdr:rowOff>91215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9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82342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8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22602</xdr:rowOff>
    </xdr:from>
    <xdr:to>
      <xdr:col>6</xdr:col>
      <xdr:colOff>38100</xdr:colOff>
      <xdr:row>77</xdr:row>
      <xdr:rowOff>124202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140729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9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7210</xdr:rowOff>
    </xdr:from>
    <xdr:to>
      <xdr:col>24</xdr:col>
      <xdr:colOff>63500</xdr:colOff>
      <xdr:row>95</xdr:row>
      <xdr:rowOff>52429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294960"/>
          <a:ext cx="83820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7210</xdr:rowOff>
    </xdr:from>
    <xdr:to>
      <xdr:col>19</xdr:col>
      <xdr:colOff>177800</xdr:colOff>
      <xdr:row>95</xdr:row>
      <xdr:rowOff>65024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294960"/>
          <a:ext cx="889000" cy="5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65024</xdr:rowOff>
    </xdr:from>
    <xdr:to>
      <xdr:col>15</xdr:col>
      <xdr:colOff>50800</xdr:colOff>
      <xdr:row>95</xdr:row>
      <xdr:rowOff>154972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52774"/>
          <a:ext cx="889000" cy="8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154972</xdr:rowOff>
    </xdr:from>
    <xdr:to>
      <xdr:col>10</xdr:col>
      <xdr:colOff>114300</xdr:colOff>
      <xdr:row>96</xdr:row>
      <xdr:rowOff>119399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42722"/>
          <a:ext cx="889000" cy="1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1629</xdr:rowOff>
    </xdr:from>
    <xdr:to>
      <xdr:col>24</xdr:col>
      <xdr:colOff>114300</xdr:colOff>
      <xdr:row>95</xdr:row>
      <xdr:rowOff>103229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8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24506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4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127860</xdr:rowOff>
    </xdr:from>
    <xdr:to>
      <xdr:col>20</xdr:col>
      <xdr:colOff>38100</xdr:colOff>
      <xdr:row>95</xdr:row>
      <xdr:rowOff>58010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74537</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01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14224</xdr:rowOff>
    </xdr:from>
    <xdr:to>
      <xdr:col>15</xdr:col>
      <xdr:colOff>101600</xdr:colOff>
      <xdr:row>95</xdr:row>
      <xdr:rowOff>115824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132351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104172</xdr:rowOff>
    </xdr:from>
    <xdr:to>
      <xdr:col>10</xdr:col>
      <xdr:colOff>165100</xdr:colOff>
      <xdr:row>96</xdr:row>
      <xdr:rowOff>34322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50849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6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68599</xdr:rowOff>
    </xdr:from>
    <xdr:to>
      <xdr:col>6</xdr:col>
      <xdr:colOff>38100</xdr:colOff>
      <xdr:row>96</xdr:row>
      <xdr:rowOff>170199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3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137740</xdr:rowOff>
    </xdr:from>
    <xdr:to>
      <xdr:col>55</xdr:col>
      <xdr:colOff>0</xdr:colOff>
      <xdr:row>36</xdr:row>
      <xdr:rowOff>146231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309940"/>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94633</xdr:rowOff>
    </xdr:from>
    <xdr:to>
      <xdr:col>50</xdr:col>
      <xdr:colOff>114300</xdr:colOff>
      <xdr:row>36</xdr:row>
      <xdr:rowOff>146231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266833"/>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94633</xdr:rowOff>
    </xdr:from>
    <xdr:to>
      <xdr:col>45</xdr:col>
      <xdr:colOff>177800</xdr:colOff>
      <xdr:row>36</xdr:row>
      <xdr:rowOff>105410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26683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105410</xdr:rowOff>
    </xdr:from>
    <xdr:to>
      <xdr:col>41</xdr:col>
      <xdr:colOff>50800</xdr:colOff>
      <xdr:row>36</xdr:row>
      <xdr:rowOff>113901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277610"/>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152562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6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86940</xdr:rowOff>
    </xdr:from>
    <xdr:to>
      <xdr:col>55</xdr:col>
      <xdr:colOff>50800</xdr:colOff>
      <xdr:row>37</xdr:row>
      <xdr:rowOff>17090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5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109817</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1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95431</xdr:rowOff>
    </xdr:from>
    <xdr:to>
      <xdr:col>50</xdr:col>
      <xdr:colOff>165100</xdr:colOff>
      <xdr:row>37</xdr:row>
      <xdr:rowOff>25581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42108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43833</xdr:rowOff>
    </xdr:from>
    <xdr:to>
      <xdr:col>46</xdr:col>
      <xdr:colOff>38100</xdr:colOff>
      <xdr:row>36</xdr:row>
      <xdr:rowOff>145433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161960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9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54610</xdr:rowOff>
    </xdr:from>
    <xdr:to>
      <xdr:col>41</xdr:col>
      <xdr:colOff>101600</xdr:colOff>
      <xdr:row>36</xdr:row>
      <xdr:rowOff>156210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1287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00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63101</xdr:rowOff>
    </xdr:from>
    <xdr:to>
      <xdr:col>36</xdr:col>
      <xdr:colOff>165100</xdr:colOff>
      <xdr:row>36</xdr:row>
      <xdr:rowOff>164701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9778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01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104907</xdr:rowOff>
    </xdr:from>
    <xdr:to>
      <xdr:col>55</xdr:col>
      <xdr:colOff>0</xdr:colOff>
      <xdr:row>57</xdr:row>
      <xdr:rowOff>24127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06107"/>
          <a:ext cx="838200" cy="9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81452</xdr:rowOff>
    </xdr:from>
    <xdr:to>
      <xdr:col>50</xdr:col>
      <xdr:colOff>114300</xdr:colOff>
      <xdr:row>56</xdr:row>
      <xdr:rowOff>104907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682652"/>
          <a:ext cx="8890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30254</xdr:rowOff>
    </xdr:from>
    <xdr:to>
      <xdr:col>45</xdr:col>
      <xdr:colOff>177800</xdr:colOff>
      <xdr:row>56</xdr:row>
      <xdr:rowOff>81452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631454"/>
          <a:ext cx="889000" cy="5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116756</xdr:rowOff>
    </xdr:from>
    <xdr:to>
      <xdr:col>41</xdr:col>
      <xdr:colOff>50800</xdr:colOff>
      <xdr:row>56</xdr:row>
      <xdr:rowOff>30254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46506"/>
          <a:ext cx="889000" cy="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70359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144777</xdr:rowOff>
    </xdr:from>
    <xdr:to>
      <xdr:col>55</xdr:col>
      <xdr:colOff>50800</xdr:colOff>
      <xdr:row>57</xdr:row>
      <xdr:rowOff>74927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4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167654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9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54107</xdr:rowOff>
    </xdr:from>
    <xdr:to>
      <xdr:col>50</xdr:col>
      <xdr:colOff>165100</xdr:colOff>
      <xdr:row>56</xdr:row>
      <xdr:rowOff>155707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3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30652</xdr:rowOff>
    </xdr:from>
    <xdr:to>
      <xdr:col>46</xdr:col>
      <xdr:colOff>38100</xdr:colOff>
      <xdr:row>56</xdr:row>
      <xdr:rowOff>132252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148779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0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150904</xdr:rowOff>
    </xdr:from>
    <xdr:to>
      <xdr:col>41</xdr:col>
      <xdr:colOff>101600</xdr:colOff>
      <xdr:row>56</xdr:row>
      <xdr:rowOff>81054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97581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5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65956</xdr:rowOff>
    </xdr:from>
    <xdr:to>
      <xdr:col>36</xdr:col>
      <xdr:colOff>165100</xdr:colOff>
      <xdr:row>55</xdr:row>
      <xdr:rowOff>167556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4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27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99817</xdr:rowOff>
    </xdr:from>
    <xdr:to>
      <xdr:col>55</xdr:col>
      <xdr:colOff>0</xdr:colOff>
      <xdr:row>77</xdr:row>
      <xdr:rowOff>128970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01467"/>
          <a:ext cx="838200" cy="2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3958</xdr:rowOff>
    </xdr:from>
    <xdr:to>
      <xdr:col>50</xdr:col>
      <xdr:colOff>114300</xdr:colOff>
      <xdr:row>77</xdr:row>
      <xdr:rowOff>128970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05608"/>
          <a:ext cx="889000" cy="1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3958</xdr:rowOff>
    </xdr:from>
    <xdr:to>
      <xdr:col>45</xdr:col>
      <xdr:colOff>177800</xdr:colOff>
      <xdr:row>77</xdr:row>
      <xdr:rowOff>36571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05608"/>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36571</xdr:rowOff>
    </xdr:from>
    <xdr:to>
      <xdr:col>41</xdr:col>
      <xdr:colOff>50800</xdr:colOff>
      <xdr:row>77</xdr:row>
      <xdr:rowOff>116536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38221"/>
          <a:ext cx="889000" cy="7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146141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49017</xdr:rowOff>
    </xdr:from>
    <xdr:to>
      <xdr:col>55</xdr:col>
      <xdr:colOff>50800</xdr:colOff>
      <xdr:row>77</xdr:row>
      <xdr:rowOff>150617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71894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78170</xdr:rowOff>
    </xdr:from>
    <xdr:to>
      <xdr:col>50</xdr:col>
      <xdr:colOff>165100</xdr:colOff>
      <xdr:row>78</xdr:row>
      <xdr:rowOff>8320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24847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5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124608</xdr:rowOff>
    </xdr:from>
    <xdr:to>
      <xdr:col>46</xdr:col>
      <xdr:colOff>38100</xdr:colOff>
      <xdr:row>77</xdr:row>
      <xdr:rowOff>54758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71284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3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157221</xdr:rowOff>
    </xdr:from>
    <xdr:to>
      <xdr:col>41</xdr:col>
      <xdr:colOff>101600</xdr:colOff>
      <xdr:row>77</xdr:row>
      <xdr:rowOff>87371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103898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6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65736</xdr:rowOff>
    </xdr:from>
    <xdr:to>
      <xdr:col>36</xdr:col>
      <xdr:colOff>165100</xdr:colOff>
      <xdr:row>77</xdr:row>
      <xdr:rowOff>167336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12413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4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65446</xdr:rowOff>
    </xdr:from>
    <xdr:to>
      <xdr:col>55</xdr:col>
      <xdr:colOff>0</xdr:colOff>
      <xdr:row>96</xdr:row>
      <xdr:rowOff>157100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24646"/>
          <a:ext cx="838200" cy="9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157100</xdr:rowOff>
    </xdr:from>
    <xdr:to>
      <xdr:col>50</xdr:col>
      <xdr:colOff>114300</xdr:colOff>
      <xdr:row>97</xdr:row>
      <xdr:rowOff>10723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16300"/>
          <a:ext cx="889000" cy="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10723</xdr:rowOff>
    </xdr:from>
    <xdr:to>
      <xdr:col>45</xdr:col>
      <xdr:colOff>177800</xdr:colOff>
      <xdr:row>97</xdr:row>
      <xdr:rowOff>29784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41373"/>
          <a:ext cx="889000" cy="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29784</xdr:rowOff>
    </xdr:from>
    <xdr:to>
      <xdr:col>41</xdr:col>
      <xdr:colOff>50800</xdr:colOff>
      <xdr:row>97</xdr:row>
      <xdr:rowOff>57930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60434"/>
          <a:ext cx="889000" cy="2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105391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14646</xdr:rowOff>
    </xdr:from>
    <xdr:to>
      <xdr:col>55</xdr:col>
      <xdr:colOff>50800</xdr:colOff>
      <xdr:row>96</xdr:row>
      <xdr:rowOff>116246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7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37523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106300</xdr:rowOff>
    </xdr:from>
    <xdr:to>
      <xdr:col>50</xdr:col>
      <xdr:colOff>165100</xdr:colOff>
      <xdr:row>97</xdr:row>
      <xdr:rowOff>36450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52977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3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131373</xdr:rowOff>
    </xdr:from>
    <xdr:to>
      <xdr:col>46</xdr:col>
      <xdr:colOff>38100</xdr:colOff>
      <xdr:row>97</xdr:row>
      <xdr:rowOff>61523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9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78050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6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150434</xdr:rowOff>
    </xdr:from>
    <xdr:to>
      <xdr:col>41</xdr:col>
      <xdr:colOff>101600</xdr:colOff>
      <xdr:row>97</xdr:row>
      <xdr:rowOff>80584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71711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0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7130</xdr:rowOff>
    </xdr:from>
    <xdr:to>
      <xdr:col>36</xdr:col>
      <xdr:colOff>165100</xdr:colOff>
      <xdr:row>97</xdr:row>
      <xdr:rowOff>108730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99857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8318</xdr:rowOff>
    </xdr:from>
    <xdr:to>
      <xdr:col>85</xdr:col>
      <xdr:colOff>127000</xdr:colOff>
      <xdr:row>37</xdr:row>
      <xdr:rowOff>27965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51968"/>
          <a:ext cx="8382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24625</xdr:rowOff>
    </xdr:from>
    <xdr:to>
      <xdr:col>81</xdr:col>
      <xdr:colOff>50800</xdr:colOff>
      <xdr:row>37</xdr:row>
      <xdr:rowOff>27965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68275"/>
          <a:ext cx="8890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24625</xdr:rowOff>
    </xdr:from>
    <xdr:to>
      <xdr:col>76</xdr:col>
      <xdr:colOff>114300</xdr:colOff>
      <xdr:row>37</xdr:row>
      <xdr:rowOff>31445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68275"/>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23394</xdr:rowOff>
    </xdr:from>
    <xdr:to>
      <xdr:col>71</xdr:col>
      <xdr:colOff>177800</xdr:colOff>
      <xdr:row>37</xdr:row>
      <xdr:rowOff>31445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67044"/>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128968</xdr:rowOff>
    </xdr:from>
    <xdr:to>
      <xdr:col>85</xdr:col>
      <xdr:colOff>177800</xdr:colOff>
      <xdr:row>37</xdr:row>
      <xdr:rowOff>59118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151845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148615</xdr:rowOff>
    </xdr:from>
    <xdr:to>
      <xdr:col>81</xdr:col>
      <xdr:colOff>101600</xdr:colOff>
      <xdr:row>37</xdr:row>
      <xdr:rowOff>78765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95292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145275</xdr:rowOff>
    </xdr:from>
    <xdr:to>
      <xdr:col>76</xdr:col>
      <xdr:colOff>165100</xdr:colOff>
      <xdr:row>37</xdr:row>
      <xdr:rowOff>75425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66552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1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152095</xdr:rowOff>
    </xdr:from>
    <xdr:to>
      <xdr:col>72</xdr:col>
      <xdr:colOff>38100</xdr:colOff>
      <xdr:row>37</xdr:row>
      <xdr:rowOff>82245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73372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144044</xdr:rowOff>
    </xdr:from>
    <xdr:to>
      <xdr:col>67</xdr:col>
      <xdr:colOff>101600</xdr:colOff>
      <xdr:row>37</xdr:row>
      <xdr:rowOff>74194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90721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118766</xdr:rowOff>
    </xdr:from>
    <xdr:to>
      <xdr:col>85</xdr:col>
      <xdr:colOff>127000</xdr:colOff>
      <xdr:row>58</xdr:row>
      <xdr:rowOff>74552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91416"/>
          <a:ext cx="838200" cy="1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74552</xdr:rowOff>
    </xdr:from>
    <xdr:to>
      <xdr:col>81</xdr:col>
      <xdr:colOff>50800</xdr:colOff>
      <xdr:row>58</xdr:row>
      <xdr:rowOff>78334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18652"/>
          <a:ext cx="889000" cy="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44720</xdr:rowOff>
    </xdr:from>
    <xdr:to>
      <xdr:col>76</xdr:col>
      <xdr:colOff>114300</xdr:colOff>
      <xdr:row>58</xdr:row>
      <xdr:rowOff>78334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88820"/>
          <a:ext cx="889000" cy="3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44720</xdr:rowOff>
    </xdr:from>
    <xdr:to>
      <xdr:col>71</xdr:col>
      <xdr:colOff>177800</xdr:colOff>
      <xdr:row>58</xdr:row>
      <xdr:rowOff>85685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88820"/>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132752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67966</xdr:rowOff>
    </xdr:from>
    <xdr:to>
      <xdr:col>85</xdr:col>
      <xdr:colOff>177800</xdr:colOff>
      <xdr:row>57</xdr:row>
      <xdr:rowOff>169566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4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90843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9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23752</xdr:rowOff>
    </xdr:from>
    <xdr:to>
      <xdr:col>81</xdr:col>
      <xdr:colOff>101600</xdr:colOff>
      <xdr:row>58</xdr:row>
      <xdr:rowOff>125352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6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116479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27534</xdr:rowOff>
    </xdr:from>
    <xdr:to>
      <xdr:col>76</xdr:col>
      <xdr:colOff>165100</xdr:colOff>
      <xdr:row>58</xdr:row>
      <xdr:rowOff>129134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120261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6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165370</xdr:rowOff>
    </xdr:from>
    <xdr:to>
      <xdr:col>72</xdr:col>
      <xdr:colOff>38100</xdr:colOff>
      <xdr:row>58</xdr:row>
      <xdr:rowOff>95520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86647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34885</xdr:rowOff>
    </xdr:from>
    <xdr:to>
      <xdr:col>67</xdr:col>
      <xdr:colOff>101600</xdr:colOff>
      <xdr:row>58</xdr:row>
      <xdr:rowOff>136485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7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127612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7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135654</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08754"/>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68290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84854</xdr:rowOff>
    </xdr:from>
    <xdr:to>
      <xdr:col>67</xdr:col>
      <xdr:colOff>101600</xdr:colOff>
      <xdr:row>79</xdr:row>
      <xdr:rowOff>15004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6131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50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7609</xdr:rowOff>
    </xdr:from>
    <xdr:to>
      <xdr:col>85</xdr:col>
      <xdr:colOff>127000</xdr:colOff>
      <xdr:row>95</xdr:row>
      <xdr:rowOff>14993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295359"/>
          <a:ext cx="8382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12119</xdr:rowOff>
    </xdr:from>
    <xdr:to>
      <xdr:col>81</xdr:col>
      <xdr:colOff>50800</xdr:colOff>
      <xdr:row>95</xdr:row>
      <xdr:rowOff>14993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299869"/>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12119</xdr:rowOff>
    </xdr:from>
    <xdr:to>
      <xdr:col>76</xdr:col>
      <xdr:colOff>114300</xdr:colOff>
      <xdr:row>95</xdr:row>
      <xdr:rowOff>31663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299869"/>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31663</xdr:rowOff>
    </xdr:from>
    <xdr:to>
      <xdr:col>71</xdr:col>
      <xdr:colOff>177800</xdr:colOff>
      <xdr:row>95</xdr:row>
      <xdr:rowOff>48540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319413"/>
          <a:ext cx="889000" cy="1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111802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128259</xdr:rowOff>
    </xdr:from>
    <xdr:to>
      <xdr:col>85</xdr:col>
      <xdr:colOff>177800</xdr:colOff>
      <xdr:row>95</xdr:row>
      <xdr:rowOff>58409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24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151136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09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135643</xdr:rowOff>
    </xdr:from>
    <xdr:to>
      <xdr:col>81</xdr:col>
      <xdr:colOff>101600</xdr:colOff>
      <xdr:row>95</xdr:row>
      <xdr:rowOff>65793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82320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132769</xdr:rowOff>
    </xdr:from>
    <xdr:to>
      <xdr:col>76</xdr:col>
      <xdr:colOff>165100</xdr:colOff>
      <xdr:row>95</xdr:row>
      <xdr:rowOff>62919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4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79446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152313</xdr:rowOff>
    </xdr:from>
    <xdr:to>
      <xdr:col>72</xdr:col>
      <xdr:colOff>38100</xdr:colOff>
      <xdr:row>95</xdr:row>
      <xdr:rowOff>82463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26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98990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4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169190</xdr:rowOff>
    </xdr:from>
    <xdr:to>
      <xdr:col>67</xdr:col>
      <xdr:colOff>101600</xdr:colOff>
      <xdr:row>95</xdr:row>
      <xdr:rowOff>99340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2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115867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6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衛生費が類似団体のなかで高い水準となっている。これは、廃棄物処理関連経費及び病院関連経費が類似団体と比べて大きいことが主な要因である。</a:t>
          </a:r>
        </a:p>
        <a:p>
          <a:r>
            <a:rPr kumimoji="1" lang="ja-JP" altLang="en-US" sz="1300">
              <a:latin typeface="ＭＳ Ｐゴシック" panose="020B0600070205080204" pitchFamily="50" charset="-128"/>
              <a:ea typeface="ＭＳ Ｐゴシック" panose="020B0600070205080204" pitchFamily="50" charset="-128"/>
            </a:rPr>
            <a:t>　また、公債費も高い水準となっており、今後も計画的な建設事業の実施と地方債の年間発行額の上限設定により、公債費の抑制に努める。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財政調整基金については、決算余剰金を中心に積み立てるとともに、必要最小限度の取り崩しに努め前年度比で増加している。</a:t>
          </a:r>
        </a:p>
        <a:p>
          <a:r>
            <a:rPr kumimoji="1" lang="ja-JP" altLang="en-US" sz="1400">
              <a:latin typeface="ＭＳ ゴシック" pitchFamily="49" charset="-128"/>
              <a:ea typeface="ＭＳ ゴシック" pitchFamily="49" charset="-128"/>
            </a:rPr>
            <a:t>　実質収支・実質単年度収支についてはプラスになっており、今後も、事務事業の見直し・統廃合など歳出の削減を推進し、健全な行財政運営に努めていく。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に病院から診療所化した国民健康保険上中診療所事業会計については、人件費の削減を中心とした事業の縮小によって、医業収入の減が主な要因である純損益のマイナスを縮減することが急務であり、抜本的な経営改革に向けて取り組んでいるところである。</a:t>
          </a:r>
        </a:p>
        <a:p>
          <a:r>
            <a:rPr kumimoji="1" lang="ja-JP" altLang="en-US" sz="1400">
              <a:latin typeface="ＭＳ ゴシック" pitchFamily="49" charset="-128"/>
              <a:ea typeface="ＭＳ ゴシック" pitchFamily="49" charset="-128"/>
            </a:rPr>
            <a:t>　また、水道事業、下水道事業については、施設の更新時期が迫ってきているため、施設統合に向けた取り組みを実施している。</a:t>
          </a:r>
        </a:p>
        <a:p>
          <a:r>
            <a:rPr kumimoji="1" lang="ja-JP" altLang="en-US" sz="1400">
              <a:latin typeface="ＭＳ ゴシック" pitchFamily="49" charset="-128"/>
              <a:ea typeface="ＭＳ ゴシック" pitchFamily="49" charset="-128"/>
            </a:rPr>
            <a:t>　そのほかの会計についても、それぞれの収益について料金改定や保険料改定なども視野に入れながら、経営の改善に努めるとともに独立採算性に立った会計の運営を行っていく必要がある。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元利償還金等は、平成１８年以降、財源の確保できる範囲において随時繰上償還を行ってきたため、急激な償還額の伸びは抑制できているが、合併以降の大型事業等により平成２７年度がピークになった。　普通交付税への算入公債費については、臨時財政対策債や合併特例債の割合が高いため償還金と連動していたが、近年では発行する地方債の償還期間について、理論償還設定条件より短く設定しているため、算入地方債との差が生じつつある。</a:t>
          </a:r>
        </a:p>
        <a:p>
          <a:r>
            <a:rPr kumimoji="1" lang="ja-JP" altLang="en-US" sz="1200">
              <a:latin typeface="ＭＳ ゴシック" pitchFamily="49" charset="-128"/>
              <a:ea typeface="ＭＳ ゴシック" pitchFamily="49" charset="-128"/>
            </a:rPr>
            <a:t>　また、組合等が起こした地方債の元利償還金に対する負担金等については、ゴミ処理や病院等が実施する事業により、今後増加することが懸念されるため、今後も、事業の計画的な実施と地方債発行を実施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可能な限り繰上償還を行ってきたことで将来負担比率も減少傾向にあるが、類似団体と比較すれば大きく上回っている。</a:t>
          </a:r>
        </a:p>
        <a:p>
          <a:r>
            <a:rPr kumimoji="1" lang="ja-JP" altLang="en-US" sz="1400">
              <a:latin typeface="ＭＳ ゴシック" pitchFamily="49" charset="-128"/>
              <a:ea typeface="ＭＳ ゴシック" pitchFamily="49" charset="-128"/>
            </a:rPr>
            <a:t>　今後は、病院等を含む一部事務組合や公営企業等の施設更新時期の到来による負担額が増加していくことも考慮しながら、計画的な事業の実施、地方債発行を行うことにより、より一層将来負担の抑制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福井県若狭町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百万円増加、特定目的基金残高が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有利な財源の確保に努め、事業の取捨選択を図りながら、財政調整基金はもとより、各種特定目的基金についても、急激な残高の減少を抑制し、安定した財政運営に努める。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公共交通活性化基金：公共交通による移動の確保及び利便性の向上並びに公共交通施設等の環境整備を図る経費の財源に充てるもの。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ふるさと応援基金：ふるさと納税制度を活用して寄せられた寄付金を、町を元気にするための事業の財源に充てるもの。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社会福祉施設維持管理基金：高齢者や障害のある方々に福祉サービスを提供する社会福祉施設の保全、修繕、改修等に必要な経費の財源に充てるもの。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国際交流基金：国際交流を通して、未来のまちづくりを担う人材の育成を図る経費の財源に充てるもの。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電源地域活性化基金：電源地域として合併前の三方町地域の活性化を図る資金に充てるもの。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令和４年度末残高と比較して、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ふるさと納税寄附金を原資としたふるさと応援基金に積立を行い増加したが、各種事業実施のため関連基金の取り崩しを行ったたことから、全体としては減少した。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公共交通活性化基金：公共交通に係る整備、運行等に活用していく。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ふるさと応援基金：ふるさと応援基金に積立を行ったうえで寄附目的に応じた事業に活用する。。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社会福祉施設維持管理基金：社会福祉施設の保全、修繕、改修等に活用していく。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国際交流基金：国際交流を通して、未来のまちづくりを担う人材の育成を図っていく。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電源地域活性化基金：電源地域として合併前の三方町地域の活性化を図っていく。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新規積み立て及び必要最小限度の取り崩しにより、前年比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％の範囲内であることを目標に努めることとしている。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また、災害への備えのため、一般会計予算規模（平均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割程度を目途に確保できるよう努める。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新規積み立てにより、前年比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年度に再びピークを迎え、その後、減少傾向が見込まれている。地方債償還残高についても、類似団体と比較すると多いが、近年、地方債発行額を抑制していることから減少傾向にある。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地方債の償還計画を踏まえながら、可能な限り減債基金への積み立てを実施していく。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98" t="s">
        <v>76</v>
      </c>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181"/>
      <c r="DK1" s="181"/>
      <c r="DL1" s="181"/>
      <c r="DM1" s="181"/>
      <c r="DN1" s="181"/>
      <c r="DO1" s="181"/>
    </row>
    <row r="2" spans="1:119" ht="24" thickBot="1" x14ac:dyDescent="0.25">
      <c r="B2" s="182" t="s">
        <v>77</v>
      </c>
      <c r="C2" s="182"/>
      <c r="D2" s="183"/>
    </row>
    <row r="3" spans="1:119" ht="18.75" customHeight="1" thickBot="1" x14ac:dyDescent="0.25">
      <c r="A3" s="181"/>
      <c r="B3" s="499" t="s">
        <v>78</v>
      </c>
      <c r="C3" s="500"/>
      <c r="D3" s="500"/>
      <c r="E3" s="501"/>
      <c r="F3" s="501"/>
      <c r="G3" s="501"/>
      <c r="H3" s="501"/>
      <c r="I3" s="501"/>
      <c r="J3" s="501"/>
      <c r="K3" s="501"/>
      <c r="L3" s="501" t="s">
        <v>79</v>
      </c>
      <c r="M3" s="501"/>
      <c r="N3" s="501"/>
      <c r="O3" s="501"/>
      <c r="P3" s="501"/>
      <c r="Q3" s="501"/>
      <c r="R3" s="508"/>
      <c r="S3" s="508"/>
      <c r="T3" s="508"/>
      <c r="U3" s="508"/>
      <c r="V3" s="509"/>
      <c r="W3" s="483" t="s">
        <v>80</v>
      </c>
      <c r="X3" s="484"/>
      <c r="Y3" s="484"/>
      <c r="Z3" s="484"/>
      <c r="AA3" s="484"/>
      <c r="AB3" s="500"/>
      <c r="AC3" s="508" t="s">
        <v>81</v>
      </c>
      <c r="AD3" s="484"/>
      <c r="AE3" s="484"/>
      <c r="AF3" s="484"/>
      <c r="AG3" s="484"/>
      <c r="AH3" s="484"/>
      <c r="AI3" s="484"/>
      <c r="AJ3" s="484"/>
      <c r="AK3" s="484"/>
      <c r="AL3" s="485"/>
      <c r="AM3" s="483" t="s">
        <v>82</v>
      </c>
      <c r="AN3" s="484"/>
      <c r="AO3" s="484"/>
      <c r="AP3" s="484"/>
      <c r="AQ3" s="484"/>
      <c r="AR3" s="484"/>
      <c r="AS3" s="484"/>
      <c r="AT3" s="484"/>
      <c r="AU3" s="484"/>
      <c r="AV3" s="484"/>
      <c r="AW3" s="484"/>
      <c r="AX3" s="485"/>
      <c r="AY3" s="520" t="s">
        <v>1</v>
      </c>
      <c r="AZ3" s="521"/>
      <c r="BA3" s="521"/>
      <c r="BB3" s="521"/>
      <c r="BC3" s="521"/>
      <c r="BD3" s="521"/>
      <c r="BE3" s="521"/>
      <c r="BF3" s="521"/>
      <c r="BG3" s="521"/>
      <c r="BH3" s="521"/>
      <c r="BI3" s="521"/>
      <c r="BJ3" s="521"/>
      <c r="BK3" s="521"/>
      <c r="BL3" s="521"/>
      <c r="BM3" s="522"/>
      <c r="BN3" s="483" t="s">
        <v>83</v>
      </c>
      <c r="BO3" s="484"/>
      <c r="BP3" s="484"/>
      <c r="BQ3" s="484"/>
      <c r="BR3" s="484"/>
      <c r="BS3" s="484"/>
      <c r="BT3" s="484"/>
      <c r="BU3" s="485"/>
      <c r="BV3" s="483" t="s">
        <v>84</v>
      </c>
      <c r="BW3" s="484"/>
      <c r="BX3" s="484"/>
      <c r="BY3" s="484"/>
      <c r="BZ3" s="484"/>
      <c r="CA3" s="484"/>
      <c r="CB3" s="484"/>
      <c r="CC3" s="485"/>
      <c r="CD3" s="520" t="s">
        <v>1</v>
      </c>
      <c r="CE3" s="521"/>
      <c r="CF3" s="521"/>
      <c r="CG3" s="521"/>
      <c r="CH3" s="521"/>
      <c r="CI3" s="521"/>
      <c r="CJ3" s="521"/>
      <c r="CK3" s="521"/>
      <c r="CL3" s="521"/>
      <c r="CM3" s="521"/>
      <c r="CN3" s="521"/>
      <c r="CO3" s="521"/>
      <c r="CP3" s="521"/>
      <c r="CQ3" s="521"/>
      <c r="CR3" s="521"/>
      <c r="CS3" s="522"/>
      <c r="CT3" s="483" t="s">
        <v>85</v>
      </c>
      <c r="CU3" s="484"/>
      <c r="CV3" s="484"/>
      <c r="CW3" s="484"/>
      <c r="CX3" s="484"/>
      <c r="CY3" s="484"/>
      <c r="CZ3" s="484"/>
      <c r="DA3" s="485"/>
      <c r="DB3" s="483" t="s">
        <v>86</v>
      </c>
      <c r="DC3" s="484"/>
      <c r="DD3" s="484"/>
      <c r="DE3" s="484"/>
      <c r="DF3" s="484"/>
      <c r="DG3" s="484"/>
      <c r="DH3" s="484"/>
      <c r="DI3" s="485"/>
    </row>
    <row r="4" spans="1:119" ht="18.75" customHeight="1" x14ac:dyDescent="0.2">
      <c r="A4" s="181"/>
      <c r="B4" s="502"/>
      <c r="C4" s="503"/>
      <c r="D4" s="503"/>
      <c r="E4" s="504"/>
      <c r="F4" s="504"/>
      <c r="G4" s="504"/>
      <c r="H4" s="504"/>
      <c r="I4" s="504"/>
      <c r="J4" s="504"/>
      <c r="K4" s="504"/>
      <c r="L4" s="504"/>
      <c r="M4" s="504"/>
      <c r="N4" s="504"/>
      <c r="O4" s="504"/>
      <c r="P4" s="504"/>
      <c r="Q4" s="504"/>
      <c r="R4" s="510"/>
      <c r="S4" s="510"/>
      <c r="T4" s="510"/>
      <c r="U4" s="510"/>
      <c r="V4" s="511"/>
      <c r="W4" s="514"/>
      <c r="X4" s="515"/>
      <c r="Y4" s="515"/>
      <c r="Z4" s="515"/>
      <c r="AA4" s="515"/>
      <c r="AB4" s="503"/>
      <c r="AC4" s="510"/>
      <c r="AD4" s="515"/>
      <c r="AE4" s="515"/>
      <c r="AF4" s="515"/>
      <c r="AG4" s="515"/>
      <c r="AH4" s="515"/>
      <c r="AI4" s="515"/>
      <c r="AJ4" s="515"/>
      <c r="AK4" s="515"/>
      <c r="AL4" s="518"/>
      <c r="AM4" s="516"/>
      <c r="AN4" s="517"/>
      <c r="AO4" s="517"/>
      <c r="AP4" s="517"/>
      <c r="AQ4" s="517"/>
      <c r="AR4" s="517"/>
      <c r="AS4" s="517"/>
      <c r="AT4" s="517"/>
      <c r="AU4" s="517"/>
      <c r="AV4" s="517"/>
      <c r="AW4" s="517"/>
      <c r="AX4" s="519"/>
      <c r="AY4" s="486" t="s">
        <v>87</v>
      </c>
      <c r="AZ4" s="487"/>
      <c r="BA4" s="487"/>
      <c r="BB4" s="487"/>
      <c r="BC4" s="487"/>
      <c r="BD4" s="487"/>
      <c r="BE4" s="487"/>
      <c r="BF4" s="487"/>
      <c r="BG4" s="487"/>
      <c r="BH4" s="487"/>
      <c r="BI4" s="487"/>
      <c r="BJ4" s="487"/>
      <c r="BK4" s="487"/>
      <c r="BL4" s="487"/>
      <c r="BM4" s="488"/>
      <c r="BN4" s="489">
        <v>13388119</v>
      </c>
      <c r="BO4" s="490"/>
      <c r="BP4" s="490"/>
      <c r="BQ4" s="490"/>
      <c r="BR4" s="490"/>
      <c r="BS4" s="490"/>
      <c r="BT4" s="490"/>
      <c r="BU4" s="491"/>
      <c r="BV4" s="489">
        <v>12505521</v>
      </c>
      <c r="BW4" s="490"/>
      <c r="BX4" s="490"/>
      <c r="BY4" s="490"/>
      <c r="BZ4" s="490"/>
      <c r="CA4" s="490"/>
      <c r="CB4" s="490"/>
      <c r="CC4" s="491"/>
      <c r="CD4" s="492" t="s">
        <v>88</v>
      </c>
      <c r="CE4" s="493"/>
      <c r="CF4" s="493"/>
      <c r="CG4" s="493"/>
      <c r="CH4" s="493"/>
      <c r="CI4" s="493"/>
      <c r="CJ4" s="493"/>
      <c r="CK4" s="493"/>
      <c r="CL4" s="493"/>
      <c r="CM4" s="493"/>
      <c r="CN4" s="493"/>
      <c r="CO4" s="493"/>
      <c r="CP4" s="493"/>
      <c r="CQ4" s="493"/>
      <c r="CR4" s="493"/>
      <c r="CS4" s="494"/>
      <c r="CT4" s="495">
        <v>13.3</v>
      </c>
      <c r="CU4" s="496"/>
      <c r="CV4" s="496"/>
      <c r="CW4" s="496"/>
      <c r="CX4" s="496"/>
      <c r="CY4" s="496"/>
      <c r="CZ4" s="496"/>
      <c r="DA4" s="497"/>
      <c r="DB4" s="495">
        <v>15.2</v>
      </c>
      <c r="DC4" s="496"/>
      <c r="DD4" s="496"/>
      <c r="DE4" s="496"/>
      <c r="DF4" s="496"/>
      <c r="DG4" s="496"/>
      <c r="DH4" s="496"/>
      <c r="DI4" s="497"/>
    </row>
    <row r="5" spans="1:119" ht="18.75" customHeight="1" x14ac:dyDescent="0.2">
      <c r="A5" s="181"/>
      <c r="B5" s="505"/>
      <c r="C5" s="506"/>
      <c r="D5" s="506"/>
      <c r="E5" s="507"/>
      <c r="F5" s="507"/>
      <c r="G5" s="507"/>
      <c r="H5" s="507"/>
      <c r="I5" s="507"/>
      <c r="J5" s="507"/>
      <c r="K5" s="507"/>
      <c r="L5" s="507"/>
      <c r="M5" s="507"/>
      <c r="N5" s="507"/>
      <c r="O5" s="507"/>
      <c r="P5" s="507"/>
      <c r="Q5" s="507"/>
      <c r="R5" s="512"/>
      <c r="S5" s="512"/>
      <c r="T5" s="512"/>
      <c r="U5" s="512"/>
      <c r="V5" s="513"/>
      <c r="W5" s="516"/>
      <c r="X5" s="517"/>
      <c r="Y5" s="517"/>
      <c r="Z5" s="517"/>
      <c r="AA5" s="517"/>
      <c r="AB5" s="506"/>
      <c r="AC5" s="512"/>
      <c r="AD5" s="517"/>
      <c r="AE5" s="517"/>
      <c r="AF5" s="517"/>
      <c r="AG5" s="517"/>
      <c r="AH5" s="517"/>
      <c r="AI5" s="517"/>
      <c r="AJ5" s="517"/>
      <c r="AK5" s="517"/>
      <c r="AL5" s="519"/>
      <c r="AM5" s="555" t="s">
        <v>89</v>
      </c>
      <c r="AN5" s="556"/>
      <c r="AO5" s="556"/>
      <c r="AP5" s="556"/>
      <c r="AQ5" s="556"/>
      <c r="AR5" s="556"/>
      <c r="AS5" s="556"/>
      <c r="AT5" s="557"/>
      <c r="AU5" s="558" t="s">
        <v>90</v>
      </c>
      <c r="AV5" s="559"/>
      <c r="AW5" s="559"/>
      <c r="AX5" s="559"/>
      <c r="AY5" s="560" t="s">
        <v>91</v>
      </c>
      <c r="AZ5" s="561"/>
      <c r="BA5" s="561"/>
      <c r="BB5" s="561"/>
      <c r="BC5" s="561"/>
      <c r="BD5" s="561"/>
      <c r="BE5" s="561"/>
      <c r="BF5" s="561"/>
      <c r="BG5" s="561"/>
      <c r="BH5" s="561"/>
      <c r="BI5" s="561"/>
      <c r="BJ5" s="561"/>
      <c r="BK5" s="561"/>
      <c r="BL5" s="561"/>
      <c r="BM5" s="562"/>
      <c r="BN5" s="526">
        <v>12504463</v>
      </c>
      <c r="BO5" s="527"/>
      <c r="BP5" s="527"/>
      <c r="BQ5" s="527"/>
      <c r="BR5" s="527"/>
      <c r="BS5" s="527"/>
      <c r="BT5" s="527"/>
      <c r="BU5" s="528"/>
      <c r="BV5" s="526">
        <v>11475812</v>
      </c>
      <c r="BW5" s="527"/>
      <c r="BX5" s="527"/>
      <c r="BY5" s="527"/>
      <c r="BZ5" s="527"/>
      <c r="CA5" s="527"/>
      <c r="CB5" s="527"/>
      <c r="CC5" s="528"/>
      <c r="CD5" s="529" t="s">
        <v>92</v>
      </c>
      <c r="CE5" s="530"/>
      <c r="CF5" s="530"/>
      <c r="CG5" s="530"/>
      <c r="CH5" s="530"/>
      <c r="CI5" s="530"/>
      <c r="CJ5" s="530"/>
      <c r="CK5" s="530"/>
      <c r="CL5" s="530"/>
      <c r="CM5" s="530"/>
      <c r="CN5" s="530"/>
      <c r="CO5" s="530"/>
      <c r="CP5" s="530"/>
      <c r="CQ5" s="530"/>
      <c r="CR5" s="530"/>
      <c r="CS5" s="531"/>
      <c r="CT5" s="523">
        <v>88.8</v>
      </c>
      <c r="CU5" s="524"/>
      <c r="CV5" s="524"/>
      <c r="CW5" s="524"/>
      <c r="CX5" s="524"/>
      <c r="CY5" s="524"/>
      <c r="CZ5" s="524"/>
      <c r="DA5" s="525"/>
      <c r="DB5" s="523">
        <v>87.7</v>
      </c>
      <c r="DC5" s="524"/>
      <c r="DD5" s="524"/>
      <c r="DE5" s="524"/>
      <c r="DF5" s="524"/>
      <c r="DG5" s="524"/>
      <c r="DH5" s="524"/>
      <c r="DI5" s="525"/>
    </row>
    <row r="6" spans="1:119" ht="18.75" customHeight="1" x14ac:dyDescent="0.2">
      <c r="A6" s="181"/>
      <c r="B6" s="532" t="s">
        <v>93</v>
      </c>
      <c r="C6" s="533"/>
      <c r="D6" s="533"/>
      <c r="E6" s="534"/>
      <c r="F6" s="534"/>
      <c r="G6" s="534"/>
      <c r="H6" s="534"/>
      <c r="I6" s="534"/>
      <c r="J6" s="534"/>
      <c r="K6" s="534"/>
      <c r="L6" s="534" t="s">
        <v>94</v>
      </c>
      <c r="M6" s="534"/>
      <c r="N6" s="534"/>
      <c r="O6" s="534"/>
      <c r="P6" s="534"/>
      <c r="Q6" s="534"/>
      <c r="R6" s="538"/>
      <c r="S6" s="538"/>
      <c r="T6" s="538"/>
      <c r="U6" s="538"/>
      <c r="V6" s="539"/>
      <c r="W6" s="542" t="s">
        <v>95</v>
      </c>
      <c r="X6" s="543"/>
      <c r="Y6" s="543"/>
      <c r="Z6" s="543"/>
      <c r="AA6" s="543"/>
      <c r="AB6" s="533"/>
      <c r="AC6" s="546" t="s">
        <v>96</v>
      </c>
      <c r="AD6" s="547"/>
      <c r="AE6" s="547"/>
      <c r="AF6" s="547"/>
      <c r="AG6" s="547"/>
      <c r="AH6" s="547"/>
      <c r="AI6" s="547"/>
      <c r="AJ6" s="547"/>
      <c r="AK6" s="547"/>
      <c r="AL6" s="548"/>
      <c r="AM6" s="555" t="s">
        <v>97</v>
      </c>
      <c r="AN6" s="556"/>
      <c r="AO6" s="556"/>
      <c r="AP6" s="556"/>
      <c r="AQ6" s="556"/>
      <c r="AR6" s="556"/>
      <c r="AS6" s="556"/>
      <c r="AT6" s="557"/>
      <c r="AU6" s="558" t="s">
        <v>90</v>
      </c>
      <c r="AV6" s="559"/>
      <c r="AW6" s="559"/>
      <c r="AX6" s="559"/>
      <c r="AY6" s="560" t="s">
        <v>98</v>
      </c>
      <c r="AZ6" s="561"/>
      <c r="BA6" s="561"/>
      <c r="BB6" s="561"/>
      <c r="BC6" s="561"/>
      <c r="BD6" s="561"/>
      <c r="BE6" s="561"/>
      <c r="BF6" s="561"/>
      <c r="BG6" s="561"/>
      <c r="BH6" s="561"/>
      <c r="BI6" s="561"/>
      <c r="BJ6" s="561"/>
      <c r="BK6" s="561"/>
      <c r="BL6" s="561"/>
      <c r="BM6" s="562"/>
      <c r="BN6" s="526">
        <v>883656</v>
      </c>
      <c r="BO6" s="527"/>
      <c r="BP6" s="527"/>
      <c r="BQ6" s="527"/>
      <c r="BR6" s="527"/>
      <c r="BS6" s="527"/>
      <c r="BT6" s="527"/>
      <c r="BU6" s="528"/>
      <c r="BV6" s="526">
        <v>1029709</v>
      </c>
      <c r="BW6" s="527"/>
      <c r="BX6" s="527"/>
      <c r="BY6" s="527"/>
      <c r="BZ6" s="527"/>
      <c r="CA6" s="527"/>
      <c r="CB6" s="527"/>
      <c r="CC6" s="528"/>
      <c r="CD6" s="529" t="s">
        <v>99</v>
      </c>
      <c r="CE6" s="530"/>
      <c r="CF6" s="530"/>
      <c r="CG6" s="530"/>
      <c r="CH6" s="530"/>
      <c r="CI6" s="530"/>
      <c r="CJ6" s="530"/>
      <c r="CK6" s="530"/>
      <c r="CL6" s="530"/>
      <c r="CM6" s="530"/>
      <c r="CN6" s="530"/>
      <c r="CO6" s="530"/>
      <c r="CP6" s="530"/>
      <c r="CQ6" s="530"/>
      <c r="CR6" s="530"/>
      <c r="CS6" s="531"/>
      <c r="CT6" s="563">
        <v>89.3</v>
      </c>
      <c r="CU6" s="564"/>
      <c r="CV6" s="564"/>
      <c r="CW6" s="564"/>
      <c r="CX6" s="564"/>
      <c r="CY6" s="564"/>
      <c r="CZ6" s="564"/>
      <c r="DA6" s="565"/>
      <c r="DB6" s="563">
        <v>88.6</v>
      </c>
      <c r="DC6" s="564"/>
      <c r="DD6" s="564"/>
      <c r="DE6" s="564"/>
      <c r="DF6" s="564"/>
      <c r="DG6" s="564"/>
      <c r="DH6" s="564"/>
      <c r="DI6" s="565"/>
    </row>
    <row r="7" spans="1:119" ht="18.75" customHeight="1" x14ac:dyDescent="0.2">
      <c r="A7" s="181"/>
      <c r="B7" s="502"/>
      <c r="C7" s="503"/>
      <c r="D7" s="503"/>
      <c r="E7" s="504"/>
      <c r="F7" s="504"/>
      <c r="G7" s="504"/>
      <c r="H7" s="504"/>
      <c r="I7" s="504"/>
      <c r="J7" s="504"/>
      <c r="K7" s="504"/>
      <c r="L7" s="504"/>
      <c r="M7" s="504"/>
      <c r="N7" s="504"/>
      <c r="O7" s="504"/>
      <c r="P7" s="504"/>
      <c r="Q7" s="504"/>
      <c r="R7" s="510"/>
      <c r="S7" s="510"/>
      <c r="T7" s="510"/>
      <c r="U7" s="510"/>
      <c r="V7" s="511"/>
      <c r="W7" s="514"/>
      <c r="X7" s="515"/>
      <c r="Y7" s="515"/>
      <c r="Z7" s="515"/>
      <c r="AA7" s="515"/>
      <c r="AB7" s="503"/>
      <c r="AC7" s="549"/>
      <c r="AD7" s="550"/>
      <c r="AE7" s="550"/>
      <c r="AF7" s="550"/>
      <c r="AG7" s="550"/>
      <c r="AH7" s="550"/>
      <c r="AI7" s="550"/>
      <c r="AJ7" s="550"/>
      <c r="AK7" s="550"/>
      <c r="AL7" s="551"/>
      <c r="AM7" s="555" t="s">
        <v>100</v>
      </c>
      <c r="AN7" s="556"/>
      <c r="AO7" s="556"/>
      <c r="AP7" s="556"/>
      <c r="AQ7" s="556"/>
      <c r="AR7" s="556"/>
      <c r="AS7" s="556"/>
      <c r="AT7" s="557"/>
      <c r="AU7" s="558" t="s">
        <v>90</v>
      </c>
      <c r="AV7" s="559"/>
      <c r="AW7" s="559"/>
      <c r="AX7" s="559"/>
      <c r="AY7" s="560" t="s">
        <v>101</v>
      </c>
      <c r="AZ7" s="561"/>
      <c r="BA7" s="561"/>
      <c r="BB7" s="561"/>
      <c r="BC7" s="561"/>
      <c r="BD7" s="561"/>
      <c r="BE7" s="561"/>
      <c r="BF7" s="561"/>
      <c r="BG7" s="561"/>
      <c r="BH7" s="561"/>
      <c r="BI7" s="561"/>
      <c r="BJ7" s="561"/>
      <c r="BK7" s="561"/>
      <c r="BL7" s="561"/>
      <c r="BM7" s="562"/>
      <c r="BN7" s="526">
        <v>36532</v>
      </c>
      <c r="BO7" s="527"/>
      <c r="BP7" s="527"/>
      <c r="BQ7" s="527"/>
      <c r="BR7" s="527"/>
      <c r="BS7" s="527"/>
      <c r="BT7" s="527"/>
      <c r="BU7" s="528"/>
      <c r="BV7" s="526">
        <v>57639</v>
      </c>
      <c r="BW7" s="527"/>
      <c r="BX7" s="527"/>
      <c r="BY7" s="527"/>
      <c r="BZ7" s="527"/>
      <c r="CA7" s="527"/>
      <c r="CB7" s="527"/>
      <c r="CC7" s="528"/>
      <c r="CD7" s="529" t="s">
        <v>102</v>
      </c>
      <c r="CE7" s="530"/>
      <c r="CF7" s="530"/>
      <c r="CG7" s="530"/>
      <c r="CH7" s="530"/>
      <c r="CI7" s="530"/>
      <c r="CJ7" s="530"/>
      <c r="CK7" s="530"/>
      <c r="CL7" s="530"/>
      <c r="CM7" s="530"/>
      <c r="CN7" s="530"/>
      <c r="CO7" s="530"/>
      <c r="CP7" s="530"/>
      <c r="CQ7" s="530"/>
      <c r="CR7" s="530"/>
      <c r="CS7" s="531"/>
      <c r="CT7" s="526">
        <v>6360427</v>
      </c>
      <c r="CU7" s="527"/>
      <c r="CV7" s="527"/>
      <c r="CW7" s="527"/>
      <c r="CX7" s="527"/>
      <c r="CY7" s="527"/>
      <c r="CZ7" s="527"/>
      <c r="DA7" s="528"/>
      <c r="DB7" s="526">
        <v>6405798</v>
      </c>
      <c r="DC7" s="527"/>
      <c r="DD7" s="527"/>
      <c r="DE7" s="527"/>
      <c r="DF7" s="527"/>
      <c r="DG7" s="527"/>
      <c r="DH7" s="527"/>
      <c r="DI7" s="528"/>
    </row>
    <row r="8" spans="1:119" ht="18.75" customHeight="1" thickBot="1" x14ac:dyDescent="0.25">
      <c r="A8" s="181"/>
      <c r="B8" s="535"/>
      <c r="C8" s="536"/>
      <c r="D8" s="536"/>
      <c r="E8" s="537"/>
      <c r="F8" s="537"/>
      <c r="G8" s="537"/>
      <c r="H8" s="537"/>
      <c r="I8" s="537"/>
      <c r="J8" s="537"/>
      <c r="K8" s="537"/>
      <c r="L8" s="537"/>
      <c r="M8" s="537"/>
      <c r="N8" s="537"/>
      <c r="O8" s="537"/>
      <c r="P8" s="537"/>
      <c r="Q8" s="537"/>
      <c r="R8" s="540"/>
      <c r="S8" s="540"/>
      <c r="T8" s="540"/>
      <c r="U8" s="540"/>
      <c r="V8" s="541"/>
      <c r="W8" s="544"/>
      <c r="X8" s="545"/>
      <c r="Y8" s="545"/>
      <c r="Z8" s="545"/>
      <c r="AA8" s="545"/>
      <c r="AB8" s="536"/>
      <c r="AC8" s="552"/>
      <c r="AD8" s="553"/>
      <c r="AE8" s="553"/>
      <c r="AF8" s="553"/>
      <c r="AG8" s="553"/>
      <c r="AH8" s="553"/>
      <c r="AI8" s="553"/>
      <c r="AJ8" s="553"/>
      <c r="AK8" s="553"/>
      <c r="AL8" s="554"/>
      <c r="AM8" s="555" t="s">
        <v>103</v>
      </c>
      <c r="AN8" s="556"/>
      <c r="AO8" s="556"/>
      <c r="AP8" s="556"/>
      <c r="AQ8" s="556"/>
      <c r="AR8" s="556"/>
      <c r="AS8" s="556"/>
      <c r="AT8" s="557"/>
      <c r="AU8" s="558" t="s">
        <v>104</v>
      </c>
      <c r="AV8" s="559"/>
      <c r="AW8" s="559"/>
      <c r="AX8" s="559"/>
      <c r="AY8" s="560" t="s">
        <v>105</v>
      </c>
      <c r="AZ8" s="561"/>
      <c r="BA8" s="561"/>
      <c r="BB8" s="561"/>
      <c r="BC8" s="561"/>
      <c r="BD8" s="561"/>
      <c r="BE8" s="561"/>
      <c r="BF8" s="561"/>
      <c r="BG8" s="561"/>
      <c r="BH8" s="561"/>
      <c r="BI8" s="561"/>
      <c r="BJ8" s="561"/>
      <c r="BK8" s="561"/>
      <c r="BL8" s="561"/>
      <c r="BM8" s="562"/>
      <c r="BN8" s="526">
        <v>847124</v>
      </c>
      <c r="BO8" s="527"/>
      <c r="BP8" s="527"/>
      <c r="BQ8" s="527"/>
      <c r="BR8" s="527"/>
      <c r="BS8" s="527"/>
      <c r="BT8" s="527"/>
      <c r="BU8" s="528"/>
      <c r="BV8" s="526">
        <v>972070</v>
      </c>
      <c r="BW8" s="527"/>
      <c r="BX8" s="527"/>
      <c r="BY8" s="527"/>
      <c r="BZ8" s="527"/>
      <c r="CA8" s="527"/>
      <c r="CB8" s="527"/>
      <c r="CC8" s="528"/>
      <c r="CD8" s="529" t="s">
        <v>106</v>
      </c>
      <c r="CE8" s="530"/>
      <c r="CF8" s="530"/>
      <c r="CG8" s="530"/>
      <c r="CH8" s="530"/>
      <c r="CI8" s="530"/>
      <c r="CJ8" s="530"/>
      <c r="CK8" s="530"/>
      <c r="CL8" s="530"/>
      <c r="CM8" s="530"/>
      <c r="CN8" s="530"/>
      <c r="CO8" s="530"/>
      <c r="CP8" s="530"/>
      <c r="CQ8" s="530"/>
      <c r="CR8" s="530"/>
      <c r="CS8" s="531"/>
      <c r="CT8" s="566">
        <v>0.33</v>
      </c>
      <c r="CU8" s="567"/>
      <c r="CV8" s="567"/>
      <c r="CW8" s="567"/>
      <c r="CX8" s="567"/>
      <c r="CY8" s="567"/>
      <c r="CZ8" s="567"/>
      <c r="DA8" s="568"/>
      <c r="DB8" s="566">
        <v>0.33</v>
      </c>
      <c r="DC8" s="567"/>
      <c r="DD8" s="567"/>
      <c r="DE8" s="567"/>
      <c r="DF8" s="567"/>
      <c r="DG8" s="567"/>
      <c r="DH8" s="567"/>
      <c r="DI8" s="568"/>
    </row>
    <row r="9" spans="1:119" ht="18.75" customHeight="1" thickBot="1" x14ac:dyDescent="0.25">
      <c r="A9" s="181"/>
      <c r="B9" s="520" t="s">
        <v>107</v>
      </c>
      <c r="C9" s="521"/>
      <c r="D9" s="521"/>
      <c r="E9" s="521"/>
      <c r="F9" s="521"/>
      <c r="G9" s="521"/>
      <c r="H9" s="521"/>
      <c r="I9" s="521"/>
      <c r="J9" s="521"/>
      <c r="K9" s="569"/>
      <c r="L9" s="570" t="s">
        <v>108</v>
      </c>
      <c r="M9" s="571"/>
      <c r="N9" s="571"/>
      <c r="O9" s="571"/>
      <c r="P9" s="571"/>
      <c r="Q9" s="572"/>
      <c r="R9" s="573">
        <v>14003</v>
      </c>
      <c r="S9" s="574"/>
      <c r="T9" s="574"/>
      <c r="U9" s="574"/>
      <c r="V9" s="575"/>
      <c r="W9" s="483" t="s">
        <v>109</v>
      </c>
      <c r="X9" s="484"/>
      <c r="Y9" s="484"/>
      <c r="Z9" s="484"/>
      <c r="AA9" s="484"/>
      <c r="AB9" s="484"/>
      <c r="AC9" s="484"/>
      <c r="AD9" s="484"/>
      <c r="AE9" s="484"/>
      <c r="AF9" s="484"/>
      <c r="AG9" s="484"/>
      <c r="AH9" s="484"/>
      <c r="AI9" s="484"/>
      <c r="AJ9" s="484"/>
      <c r="AK9" s="484"/>
      <c r="AL9" s="485"/>
      <c r="AM9" s="555" t="s">
        <v>110</v>
      </c>
      <c r="AN9" s="556"/>
      <c r="AO9" s="556"/>
      <c r="AP9" s="556"/>
      <c r="AQ9" s="556"/>
      <c r="AR9" s="556"/>
      <c r="AS9" s="556"/>
      <c r="AT9" s="557"/>
      <c r="AU9" s="558" t="s">
        <v>90</v>
      </c>
      <c r="AV9" s="559"/>
      <c r="AW9" s="559"/>
      <c r="AX9" s="559"/>
      <c r="AY9" s="560" t="s">
        <v>111</v>
      </c>
      <c r="AZ9" s="561"/>
      <c r="BA9" s="561"/>
      <c r="BB9" s="561"/>
      <c r="BC9" s="561"/>
      <c r="BD9" s="561"/>
      <c r="BE9" s="561"/>
      <c r="BF9" s="561"/>
      <c r="BG9" s="561"/>
      <c r="BH9" s="561"/>
      <c r="BI9" s="561"/>
      <c r="BJ9" s="561"/>
      <c r="BK9" s="561"/>
      <c r="BL9" s="561"/>
      <c r="BM9" s="562"/>
      <c r="BN9" s="526">
        <v>-124946</v>
      </c>
      <c r="BO9" s="527"/>
      <c r="BP9" s="527"/>
      <c r="BQ9" s="527"/>
      <c r="BR9" s="527"/>
      <c r="BS9" s="527"/>
      <c r="BT9" s="527"/>
      <c r="BU9" s="528"/>
      <c r="BV9" s="526">
        <v>33969</v>
      </c>
      <c r="BW9" s="527"/>
      <c r="BX9" s="527"/>
      <c r="BY9" s="527"/>
      <c r="BZ9" s="527"/>
      <c r="CA9" s="527"/>
      <c r="CB9" s="527"/>
      <c r="CC9" s="528"/>
      <c r="CD9" s="529" t="s">
        <v>112</v>
      </c>
      <c r="CE9" s="530"/>
      <c r="CF9" s="530"/>
      <c r="CG9" s="530"/>
      <c r="CH9" s="530"/>
      <c r="CI9" s="530"/>
      <c r="CJ9" s="530"/>
      <c r="CK9" s="530"/>
      <c r="CL9" s="530"/>
      <c r="CM9" s="530"/>
      <c r="CN9" s="530"/>
      <c r="CO9" s="530"/>
      <c r="CP9" s="530"/>
      <c r="CQ9" s="530"/>
      <c r="CR9" s="530"/>
      <c r="CS9" s="531"/>
      <c r="CT9" s="523">
        <v>13.1</v>
      </c>
      <c r="CU9" s="524"/>
      <c r="CV9" s="524"/>
      <c r="CW9" s="524"/>
      <c r="CX9" s="524"/>
      <c r="CY9" s="524"/>
      <c r="CZ9" s="524"/>
      <c r="DA9" s="525"/>
      <c r="DB9" s="523">
        <v>13.4</v>
      </c>
      <c r="DC9" s="524"/>
      <c r="DD9" s="524"/>
      <c r="DE9" s="524"/>
      <c r="DF9" s="524"/>
      <c r="DG9" s="524"/>
      <c r="DH9" s="524"/>
      <c r="DI9" s="525"/>
    </row>
    <row r="10" spans="1:119" ht="18.75" customHeight="1" thickBot="1" x14ac:dyDescent="0.25">
      <c r="A10" s="181"/>
      <c r="B10" s="520"/>
      <c r="C10" s="521"/>
      <c r="D10" s="521"/>
      <c r="E10" s="521"/>
      <c r="F10" s="521"/>
      <c r="G10" s="521"/>
      <c r="H10" s="521"/>
      <c r="I10" s="521"/>
      <c r="J10" s="521"/>
      <c r="K10" s="569"/>
      <c r="L10" s="576" t="s">
        <v>113</v>
      </c>
      <c r="M10" s="556"/>
      <c r="N10" s="556"/>
      <c r="O10" s="556"/>
      <c r="P10" s="556"/>
      <c r="Q10" s="557"/>
      <c r="R10" s="577">
        <v>15257</v>
      </c>
      <c r="S10" s="578"/>
      <c r="T10" s="578"/>
      <c r="U10" s="578"/>
      <c r="V10" s="579"/>
      <c r="W10" s="514"/>
      <c r="X10" s="515"/>
      <c r="Y10" s="515"/>
      <c r="Z10" s="515"/>
      <c r="AA10" s="515"/>
      <c r="AB10" s="515"/>
      <c r="AC10" s="515"/>
      <c r="AD10" s="515"/>
      <c r="AE10" s="515"/>
      <c r="AF10" s="515"/>
      <c r="AG10" s="515"/>
      <c r="AH10" s="515"/>
      <c r="AI10" s="515"/>
      <c r="AJ10" s="515"/>
      <c r="AK10" s="515"/>
      <c r="AL10" s="518"/>
      <c r="AM10" s="555" t="s">
        <v>114</v>
      </c>
      <c r="AN10" s="556"/>
      <c r="AO10" s="556"/>
      <c r="AP10" s="556"/>
      <c r="AQ10" s="556"/>
      <c r="AR10" s="556"/>
      <c r="AS10" s="556"/>
      <c r="AT10" s="557"/>
      <c r="AU10" s="558" t="s">
        <v>104</v>
      </c>
      <c r="AV10" s="559"/>
      <c r="AW10" s="559"/>
      <c r="AX10" s="559"/>
      <c r="AY10" s="560" t="s">
        <v>115</v>
      </c>
      <c r="AZ10" s="561"/>
      <c r="BA10" s="561"/>
      <c r="BB10" s="561"/>
      <c r="BC10" s="561"/>
      <c r="BD10" s="561"/>
      <c r="BE10" s="561"/>
      <c r="BF10" s="561"/>
      <c r="BG10" s="561"/>
      <c r="BH10" s="561"/>
      <c r="BI10" s="561"/>
      <c r="BJ10" s="561"/>
      <c r="BK10" s="561"/>
      <c r="BL10" s="561"/>
      <c r="BM10" s="562"/>
      <c r="BN10" s="526">
        <v>480203</v>
      </c>
      <c r="BO10" s="527"/>
      <c r="BP10" s="527"/>
      <c r="BQ10" s="527"/>
      <c r="BR10" s="527"/>
      <c r="BS10" s="527"/>
      <c r="BT10" s="527"/>
      <c r="BU10" s="528"/>
      <c r="BV10" s="526">
        <v>467332</v>
      </c>
      <c r="BW10" s="527"/>
      <c r="BX10" s="527"/>
      <c r="BY10" s="527"/>
      <c r="BZ10" s="527"/>
      <c r="CA10" s="527"/>
      <c r="CB10" s="527"/>
      <c r="CC10" s="528"/>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20"/>
      <c r="C11" s="521"/>
      <c r="D11" s="521"/>
      <c r="E11" s="521"/>
      <c r="F11" s="521"/>
      <c r="G11" s="521"/>
      <c r="H11" s="521"/>
      <c r="I11" s="521"/>
      <c r="J11" s="521"/>
      <c r="K11" s="569"/>
      <c r="L11" s="580" t="s">
        <v>117</v>
      </c>
      <c r="M11" s="581"/>
      <c r="N11" s="581"/>
      <c r="O11" s="581"/>
      <c r="P11" s="581"/>
      <c r="Q11" s="582"/>
      <c r="R11" s="583" t="s">
        <v>118</v>
      </c>
      <c r="S11" s="584"/>
      <c r="T11" s="584"/>
      <c r="U11" s="584"/>
      <c r="V11" s="585"/>
      <c r="W11" s="514"/>
      <c r="X11" s="515"/>
      <c r="Y11" s="515"/>
      <c r="Z11" s="515"/>
      <c r="AA11" s="515"/>
      <c r="AB11" s="515"/>
      <c r="AC11" s="515"/>
      <c r="AD11" s="515"/>
      <c r="AE11" s="515"/>
      <c r="AF11" s="515"/>
      <c r="AG11" s="515"/>
      <c r="AH11" s="515"/>
      <c r="AI11" s="515"/>
      <c r="AJ11" s="515"/>
      <c r="AK11" s="515"/>
      <c r="AL11" s="518"/>
      <c r="AM11" s="555" t="s">
        <v>119</v>
      </c>
      <c r="AN11" s="556"/>
      <c r="AO11" s="556"/>
      <c r="AP11" s="556"/>
      <c r="AQ11" s="556"/>
      <c r="AR11" s="556"/>
      <c r="AS11" s="556"/>
      <c r="AT11" s="557"/>
      <c r="AU11" s="558" t="s">
        <v>104</v>
      </c>
      <c r="AV11" s="559"/>
      <c r="AW11" s="559"/>
      <c r="AX11" s="559"/>
      <c r="AY11" s="560" t="s">
        <v>120</v>
      </c>
      <c r="AZ11" s="561"/>
      <c r="BA11" s="561"/>
      <c r="BB11" s="561"/>
      <c r="BC11" s="561"/>
      <c r="BD11" s="561"/>
      <c r="BE11" s="561"/>
      <c r="BF11" s="561"/>
      <c r="BG11" s="561"/>
      <c r="BH11" s="561"/>
      <c r="BI11" s="561"/>
      <c r="BJ11" s="561"/>
      <c r="BK11" s="561"/>
      <c r="BL11" s="561"/>
      <c r="BM11" s="562"/>
      <c r="BN11" s="526">
        <v>0</v>
      </c>
      <c r="BO11" s="527"/>
      <c r="BP11" s="527"/>
      <c r="BQ11" s="527"/>
      <c r="BR11" s="527"/>
      <c r="BS11" s="527"/>
      <c r="BT11" s="527"/>
      <c r="BU11" s="528"/>
      <c r="BV11" s="526">
        <v>0</v>
      </c>
      <c r="BW11" s="527"/>
      <c r="BX11" s="527"/>
      <c r="BY11" s="527"/>
      <c r="BZ11" s="527"/>
      <c r="CA11" s="527"/>
      <c r="CB11" s="527"/>
      <c r="CC11" s="528"/>
      <c r="CD11" s="529" t="s">
        <v>121</v>
      </c>
      <c r="CE11" s="530"/>
      <c r="CF11" s="530"/>
      <c r="CG11" s="530"/>
      <c r="CH11" s="530"/>
      <c r="CI11" s="530"/>
      <c r="CJ11" s="530"/>
      <c r="CK11" s="530"/>
      <c r="CL11" s="530"/>
      <c r="CM11" s="530"/>
      <c r="CN11" s="530"/>
      <c r="CO11" s="530"/>
      <c r="CP11" s="530"/>
      <c r="CQ11" s="530"/>
      <c r="CR11" s="530"/>
      <c r="CS11" s="531"/>
      <c r="CT11" s="566" t="s">
        <v>122</v>
      </c>
      <c r="CU11" s="567"/>
      <c r="CV11" s="567"/>
      <c r="CW11" s="567"/>
      <c r="CX11" s="567"/>
      <c r="CY11" s="567"/>
      <c r="CZ11" s="567"/>
      <c r="DA11" s="568"/>
      <c r="DB11" s="566" t="s">
        <v>122</v>
      </c>
      <c r="DC11" s="567"/>
      <c r="DD11" s="567"/>
      <c r="DE11" s="567"/>
      <c r="DF11" s="567"/>
      <c r="DG11" s="567"/>
      <c r="DH11" s="567"/>
      <c r="DI11" s="568"/>
    </row>
    <row r="12" spans="1:119" ht="18.75" customHeight="1" x14ac:dyDescent="0.2">
      <c r="A12" s="181"/>
      <c r="B12" s="586" t="s">
        <v>123</v>
      </c>
      <c r="C12" s="587"/>
      <c r="D12" s="587"/>
      <c r="E12" s="587"/>
      <c r="F12" s="587"/>
      <c r="G12" s="587"/>
      <c r="H12" s="587"/>
      <c r="I12" s="587"/>
      <c r="J12" s="587"/>
      <c r="K12" s="588"/>
      <c r="L12" s="595" t="s">
        <v>124</v>
      </c>
      <c r="M12" s="596"/>
      <c r="N12" s="596"/>
      <c r="O12" s="596"/>
      <c r="P12" s="596"/>
      <c r="Q12" s="597"/>
      <c r="R12" s="598">
        <v>13625</v>
      </c>
      <c r="S12" s="599"/>
      <c r="T12" s="599"/>
      <c r="U12" s="599"/>
      <c r="V12" s="600"/>
      <c r="W12" s="601" t="s">
        <v>1</v>
      </c>
      <c r="X12" s="559"/>
      <c r="Y12" s="559"/>
      <c r="Z12" s="559"/>
      <c r="AA12" s="559"/>
      <c r="AB12" s="602"/>
      <c r="AC12" s="603" t="s">
        <v>125</v>
      </c>
      <c r="AD12" s="604"/>
      <c r="AE12" s="604"/>
      <c r="AF12" s="604"/>
      <c r="AG12" s="605"/>
      <c r="AH12" s="603" t="s">
        <v>126</v>
      </c>
      <c r="AI12" s="604"/>
      <c r="AJ12" s="604"/>
      <c r="AK12" s="604"/>
      <c r="AL12" s="606"/>
      <c r="AM12" s="555" t="s">
        <v>127</v>
      </c>
      <c r="AN12" s="556"/>
      <c r="AO12" s="556"/>
      <c r="AP12" s="556"/>
      <c r="AQ12" s="556"/>
      <c r="AR12" s="556"/>
      <c r="AS12" s="556"/>
      <c r="AT12" s="557"/>
      <c r="AU12" s="558" t="s">
        <v>90</v>
      </c>
      <c r="AV12" s="559"/>
      <c r="AW12" s="559"/>
      <c r="AX12" s="559"/>
      <c r="AY12" s="560" t="s">
        <v>128</v>
      </c>
      <c r="AZ12" s="561"/>
      <c r="BA12" s="561"/>
      <c r="BB12" s="561"/>
      <c r="BC12" s="561"/>
      <c r="BD12" s="561"/>
      <c r="BE12" s="561"/>
      <c r="BF12" s="561"/>
      <c r="BG12" s="561"/>
      <c r="BH12" s="561"/>
      <c r="BI12" s="561"/>
      <c r="BJ12" s="561"/>
      <c r="BK12" s="561"/>
      <c r="BL12" s="561"/>
      <c r="BM12" s="562"/>
      <c r="BN12" s="526">
        <v>310000</v>
      </c>
      <c r="BO12" s="527"/>
      <c r="BP12" s="527"/>
      <c r="BQ12" s="527"/>
      <c r="BR12" s="527"/>
      <c r="BS12" s="527"/>
      <c r="BT12" s="527"/>
      <c r="BU12" s="528"/>
      <c r="BV12" s="526">
        <v>0</v>
      </c>
      <c r="BW12" s="527"/>
      <c r="BX12" s="527"/>
      <c r="BY12" s="527"/>
      <c r="BZ12" s="527"/>
      <c r="CA12" s="527"/>
      <c r="CB12" s="527"/>
      <c r="CC12" s="528"/>
      <c r="CD12" s="529" t="s">
        <v>129</v>
      </c>
      <c r="CE12" s="530"/>
      <c r="CF12" s="530"/>
      <c r="CG12" s="530"/>
      <c r="CH12" s="530"/>
      <c r="CI12" s="530"/>
      <c r="CJ12" s="530"/>
      <c r="CK12" s="530"/>
      <c r="CL12" s="530"/>
      <c r="CM12" s="530"/>
      <c r="CN12" s="530"/>
      <c r="CO12" s="530"/>
      <c r="CP12" s="530"/>
      <c r="CQ12" s="530"/>
      <c r="CR12" s="530"/>
      <c r="CS12" s="531"/>
      <c r="CT12" s="566" t="s">
        <v>122</v>
      </c>
      <c r="CU12" s="567"/>
      <c r="CV12" s="567"/>
      <c r="CW12" s="567"/>
      <c r="CX12" s="567"/>
      <c r="CY12" s="567"/>
      <c r="CZ12" s="567"/>
      <c r="DA12" s="568"/>
      <c r="DB12" s="566" t="s">
        <v>122</v>
      </c>
      <c r="DC12" s="567"/>
      <c r="DD12" s="567"/>
      <c r="DE12" s="567"/>
      <c r="DF12" s="567"/>
      <c r="DG12" s="567"/>
      <c r="DH12" s="567"/>
      <c r="DI12" s="568"/>
    </row>
    <row r="13" spans="1:119" ht="18.75" customHeight="1" x14ac:dyDescent="0.2">
      <c r="A13" s="181"/>
      <c r="B13" s="589"/>
      <c r="C13" s="590"/>
      <c r="D13" s="590"/>
      <c r="E13" s="590"/>
      <c r="F13" s="590"/>
      <c r="G13" s="590"/>
      <c r="H13" s="590"/>
      <c r="I13" s="590"/>
      <c r="J13" s="590"/>
      <c r="K13" s="591"/>
      <c r="L13" s="190"/>
      <c r="M13" s="617" t="s">
        <v>130</v>
      </c>
      <c r="N13" s="618"/>
      <c r="O13" s="618"/>
      <c r="P13" s="618"/>
      <c r="Q13" s="619"/>
      <c r="R13" s="610">
        <v>13518</v>
      </c>
      <c r="S13" s="611"/>
      <c r="T13" s="611"/>
      <c r="U13" s="611"/>
      <c r="V13" s="612"/>
      <c r="W13" s="542" t="s">
        <v>131</v>
      </c>
      <c r="X13" s="543"/>
      <c r="Y13" s="543"/>
      <c r="Z13" s="543"/>
      <c r="AA13" s="543"/>
      <c r="AB13" s="533"/>
      <c r="AC13" s="577">
        <v>653</v>
      </c>
      <c r="AD13" s="578"/>
      <c r="AE13" s="578"/>
      <c r="AF13" s="578"/>
      <c r="AG13" s="620"/>
      <c r="AH13" s="577">
        <v>794</v>
      </c>
      <c r="AI13" s="578"/>
      <c r="AJ13" s="578"/>
      <c r="AK13" s="578"/>
      <c r="AL13" s="579"/>
      <c r="AM13" s="555" t="s">
        <v>132</v>
      </c>
      <c r="AN13" s="556"/>
      <c r="AO13" s="556"/>
      <c r="AP13" s="556"/>
      <c r="AQ13" s="556"/>
      <c r="AR13" s="556"/>
      <c r="AS13" s="556"/>
      <c r="AT13" s="557"/>
      <c r="AU13" s="558" t="s">
        <v>104</v>
      </c>
      <c r="AV13" s="559"/>
      <c r="AW13" s="559"/>
      <c r="AX13" s="559"/>
      <c r="AY13" s="560" t="s">
        <v>133</v>
      </c>
      <c r="AZ13" s="561"/>
      <c r="BA13" s="561"/>
      <c r="BB13" s="561"/>
      <c r="BC13" s="561"/>
      <c r="BD13" s="561"/>
      <c r="BE13" s="561"/>
      <c r="BF13" s="561"/>
      <c r="BG13" s="561"/>
      <c r="BH13" s="561"/>
      <c r="BI13" s="561"/>
      <c r="BJ13" s="561"/>
      <c r="BK13" s="561"/>
      <c r="BL13" s="561"/>
      <c r="BM13" s="562"/>
      <c r="BN13" s="526">
        <v>45257</v>
      </c>
      <c r="BO13" s="527"/>
      <c r="BP13" s="527"/>
      <c r="BQ13" s="527"/>
      <c r="BR13" s="527"/>
      <c r="BS13" s="527"/>
      <c r="BT13" s="527"/>
      <c r="BU13" s="528"/>
      <c r="BV13" s="526">
        <v>501301</v>
      </c>
      <c r="BW13" s="527"/>
      <c r="BX13" s="527"/>
      <c r="BY13" s="527"/>
      <c r="BZ13" s="527"/>
      <c r="CA13" s="527"/>
      <c r="CB13" s="527"/>
      <c r="CC13" s="528"/>
      <c r="CD13" s="529" t="s">
        <v>134</v>
      </c>
      <c r="CE13" s="530"/>
      <c r="CF13" s="530"/>
      <c r="CG13" s="530"/>
      <c r="CH13" s="530"/>
      <c r="CI13" s="530"/>
      <c r="CJ13" s="530"/>
      <c r="CK13" s="530"/>
      <c r="CL13" s="530"/>
      <c r="CM13" s="530"/>
      <c r="CN13" s="530"/>
      <c r="CO13" s="530"/>
      <c r="CP13" s="530"/>
      <c r="CQ13" s="530"/>
      <c r="CR13" s="530"/>
      <c r="CS13" s="531"/>
      <c r="CT13" s="523">
        <v>14.8</v>
      </c>
      <c r="CU13" s="524"/>
      <c r="CV13" s="524"/>
      <c r="CW13" s="524"/>
      <c r="CX13" s="524"/>
      <c r="CY13" s="524"/>
      <c r="CZ13" s="524"/>
      <c r="DA13" s="525"/>
      <c r="DB13" s="523">
        <v>14.2</v>
      </c>
      <c r="DC13" s="524"/>
      <c r="DD13" s="524"/>
      <c r="DE13" s="524"/>
      <c r="DF13" s="524"/>
      <c r="DG13" s="524"/>
      <c r="DH13" s="524"/>
      <c r="DI13" s="525"/>
    </row>
    <row r="14" spans="1:119" ht="18.75" customHeight="1" thickBot="1" x14ac:dyDescent="0.25">
      <c r="A14" s="181"/>
      <c r="B14" s="589"/>
      <c r="C14" s="590"/>
      <c r="D14" s="590"/>
      <c r="E14" s="590"/>
      <c r="F14" s="590"/>
      <c r="G14" s="590"/>
      <c r="H14" s="590"/>
      <c r="I14" s="590"/>
      <c r="J14" s="590"/>
      <c r="K14" s="591"/>
      <c r="L14" s="607" t="s">
        <v>135</v>
      </c>
      <c r="M14" s="608"/>
      <c r="N14" s="608"/>
      <c r="O14" s="608"/>
      <c r="P14" s="608"/>
      <c r="Q14" s="609"/>
      <c r="R14" s="610">
        <v>13870</v>
      </c>
      <c r="S14" s="611"/>
      <c r="T14" s="611"/>
      <c r="U14" s="611"/>
      <c r="V14" s="612"/>
      <c r="W14" s="516"/>
      <c r="X14" s="517"/>
      <c r="Y14" s="517"/>
      <c r="Z14" s="517"/>
      <c r="AA14" s="517"/>
      <c r="AB14" s="506"/>
      <c r="AC14" s="613">
        <v>9.1</v>
      </c>
      <c r="AD14" s="614"/>
      <c r="AE14" s="614"/>
      <c r="AF14" s="614"/>
      <c r="AG14" s="615"/>
      <c r="AH14" s="613">
        <v>10</v>
      </c>
      <c r="AI14" s="614"/>
      <c r="AJ14" s="614"/>
      <c r="AK14" s="614"/>
      <c r="AL14" s="616"/>
      <c r="AM14" s="555"/>
      <c r="AN14" s="556"/>
      <c r="AO14" s="556"/>
      <c r="AP14" s="556"/>
      <c r="AQ14" s="556"/>
      <c r="AR14" s="556"/>
      <c r="AS14" s="556"/>
      <c r="AT14" s="557"/>
      <c r="AU14" s="558"/>
      <c r="AV14" s="559"/>
      <c r="AW14" s="559"/>
      <c r="AX14" s="559"/>
      <c r="AY14" s="560"/>
      <c r="AZ14" s="561"/>
      <c r="BA14" s="561"/>
      <c r="BB14" s="561"/>
      <c r="BC14" s="561"/>
      <c r="BD14" s="561"/>
      <c r="BE14" s="561"/>
      <c r="BF14" s="561"/>
      <c r="BG14" s="561"/>
      <c r="BH14" s="561"/>
      <c r="BI14" s="561"/>
      <c r="BJ14" s="561"/>
      <c r="BK14" s="561"/>
      <c r="BL14" s="561"/>
      <c r="BM14" s="562"/>
      <c r="BN14" s="526"/>
      <c r="BO14" s="527"/>
      <c r="BP14" s="527"/>
      <c r="BQ14" s="527"/>
      <c r="BR14" s="527"/>
      <c r="BS14" s="527"/>
      <c r="BT14" s="527"/>
      <c r="BU14" s="528"/>
      <c r="BV14" s="526"/>
      <c r="BW14" s="527"/>
      <c r="BX14" s="527"/>
      <c r="BY14" s="527"/>
      <c r="BZ14" s="527"/>
      <c r="CA14" s="527"/>
      <c r="CB14" s="527"/>
      <c r="CC14" s="528"/>
      <c r="CD14" s="621" t="s">
        <v>136</v>
      </c>
      <c r="CE14" s="622"/>
      <c r="CF14" s="622"/>
      <c r="CG14" s="622"/>
      <c r="CH14" s="622"/>
      <c r="CI14" s="622"/>
      <c r="CJ14" s="622"/>
      <c r="CK14" s="622"/>
      <c r="CL14" s="622"/>
      <c r="CM14" s="622"/>
      <c r="CN14" s="622"/>
      <c r="CO14" s="622"/>
      <c r="CP14" s="622"/>
      <c r="CQ14" s="622"/>
      <c r="CR14" s="622"/>
      <c r="CS14" s="623"/>
      <c r="CT14" s="624">
        <v>57.7</v>
      </c>
      <c r="CU14" s="625"/>
      <c r="CV14" s="625"/>
      <c r="CW14" s="625"/>
      <c r="CX14" s="625"/>
      <c r="CY14" s="625"/>
      <c r="CZ14" s="625"/>
      <c r="DA14" s="626"/>
      <c r="DB14" s="624">
        <v>61.1</v>
      </c>
      <c r="DC14" s="625"/>
      <c r="DD14" s="625"/>
      <c r="DE14" s="625"/>
      <c r="DF14" s="625"/>
      <c r="DG14" s="625"/>
      <c r="DH14" s="625"/>
      <c r="DI14" s="626"/>
    </row>
    <row r="15" spans="1:119" ht="18.75" customHeight="1" x14ac:dyDescent="0.2">
      <c r="A15" s="181"/>
      <c r="B15" s="589"/>
      <c r="C15" s="590"/>
      <c r="D15" s="590"/>
      <c r="E15" s="590"/>
      <c r="F15" s="590"/>
      <c r="G15" s="590"/>
      <c r="H15" s="590"/>
      <c r="I15" s="590"/>
      <c r="J15" s="590"/>
      <c r="K15" s="591"/>
      <c r="L15" s="190"/>
      <c r="M15" s="617" t="s">
        <v>130</v>
      </c>
      <c r="N15" s="618"/>
      <c r="O15" s="618"/>
      <c r="P15" s="618"/>
      <c r="Q15" s="619"/>
      <c r="R15" s="610">
        <v>13784</v>
      </c>
      <c r="S15" s="611"/>
      <c r="T15" s="611"/>
      <c r="U15" s="611"/>
      <c r="V15" s="612"/>
      <c r="W15" s="542" t="s">
        <v>137</v>
      </c>
      <c r="X15" s="543"/>
      <c r="Y15" s="543"/>
      <c r="Z15" s="543"/>
      <c r="AA15" s="543"/>
      <c r="AB15" s="533"/>
      <c r="AC15" s="577">
        <v>1901</v>
      </c>
      <c r="AD15" s="578"/>
      <c r="AE15" s="578"/>
      <c r="AF15" s="578"/>
      <c r="AG15" s="620"/>
      <c r="AH15" s="577">
        <v>2042</v>
      </c>
      <c r="AI15" s="578"/>
      <c r="AJ15" s="578"/>
      <c r="AK15" s="578"/>
      <c r="AL15" s="579"/>
      <c r="AM15" s="555"/>
      <c r="AN15" s="556"/>
      <c r="AO15" s="556"/>
      <c r="AP15" s="556"/>
      <c r="AQ15" s="556"/>
      <c r="AR15" s="556"/>
      <c r="AS15" s="556"/>
      <c r="AT15" s="557"/>
      <c r="AU15" s="558"/>
      <c r="AV15" s="559"/>
      <c r="AW15" s="559"/>
      <c r="AX15" s="559"/>
      <c r="AY15" s="486" t="s">
        <v>138</v>
      </c>
      <c r="AZ15" s="487"/>
      <c r="BA15" s="487"/>
      <c r="BB15" s="487"/>
      <c r="BC15" s="487"/>
      <c r="BD15" s="487"/>
      <c r="BE15" s="487"/>
      <c r="BF15" s="487"/>
      <c r="BG15" s="487"/>
      <c r="BH15" s="487"/>
      <c r="BI15" s="487"/>
      <c r="BJ15" s="487"/>
      <c r="BK15" s="487"/>
      <c r="BL15" s="487"/>
      <c r="BM15" s="488"/>
      <c r="BN15" s="489">
        <v>1946726</v>
      </c>
      <c r="BO15" s="490"/>
      <c r="BP15" s="490"/>
      <c r="BQ15" s="490"/>
      <c r="BR15" s="490"/>
      <c r="BS15" s="490"/>
      <c r="BT15" s="490"/>
      <c r="BU15" s="491"/>
      <c r="BV15" s="489">
        <v>1953495</v>
      </c>
      <c r="BW15" s="490"/>
      <c r="BX15" s="490"/>
      <c r="BY15" s="490"/>
      <c r="BZ15" s="490"/>
      <c r="CA15" s="490"/>
      <c r="CB15" s="490"/>
      <c r="CC15" s="491"/>
      <c r="CD15" s="627" t="s">
        <v>139</v>
      </c>
      <c r="CE15" s="628"/>
      <c r="CF15" s="628"/>
      <c r="CG15" s="628"/>
      <c r="CH15" s="628"/>
      <c r="CI15" s="628"/>
      <c r="CJ15" s="628"/>
      <c r="CK15" s="628"/>
      <c r="CL15" s="628"/>
      <c r="CM15" s="628"/>
      <c r="CN15" s="628"/>
      <c r="CO15" s="628"/>
      <c r="CP15" s="628"/>
      <c r="CQ15" s="628"/>
      <c r="CR15" s="628"/>
      <c r="CS15" s="629"/>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89"/>
      <c r="C16" s="590"/>
      <c r="D16" s="590"/>
      <c r="E16" s="590"/>
      <c r="F16" s="590"/>
      <c r="G16" s="590"/>
      <c r="H16" s="590"/>
      <c r="I16" s="590"/>
      <c r="J16" s="590"/>
      <c r="K16" s="591"/>
      <c r="L16" s="607" t="s">
        <v>140</v>
      </c>
      <c r="M16" s="630"/>
      <c r="N16" s="630"/>
      <c r="O16" s="630"/>
      <c r="P16" s="630"/>
      <c r="Q16" s="631"/>
      <c r="R16" s="632" t="s">
        <v>141</v>
      </c>
      <c r="S16" s="633"/>
      <c r="T16" s="633"/>
      <c r="U16" s="633"/>
      <c r="V16" s="634"/>
      <c r="W16" s="516"/>
      <c r="X16" s="517"/>
      <c r="Y16" s="517"/>
      <c r="Z16" s="517"/>
      <c r="AA16" s="517"/>
      <c r="AB16" s="506"/>
      <c r="AC16" s="613">
        <v>26.4</v>
      </c>
      <c r="AD16" s="614"/>
      <c r="AE16" s="614"/>
      <c r="AF16" s="614"/>
      <c r="AG16" s="615"/>
      <c r="AH16" s="613">
        <v>25.8</v>
      </c>
      <c r="AI16" s="614"/>
      <c r="AJ16" s="614"/>
      <c r="AK16" s="614"/>
      <c r="AL16" s="616"/>
      <c r="AM16" s="555"/>
      <c r="AN16" s="556"/>
      <c r="AO16" s="556"/>
      <c r="AP16" s="556"/>
      <c r="AQ16" s="556"/>
      <c r="AR16" s="556"/>
      <c r="AS16" s="556"/>
      <c r="AT16" s="557"/>
      <c r="AU16" s="558"/>
      <c r="AV16" s="559"/>
      <c r="AW16" s="559"/>
      <c r="AX16" s="559"/>
      <c r="AY16" s="560" t="s">
        <v>142</v>
      </c>
      <c r="AZ16" s="561"/>
      <c r="BA16" s="561"/>
      <c r="BB16" s="561"/>
      <c r="BC16" s="561"/>
      <c r="BD16" s="561"/>
      <c r="BE16" s="561"/>
      <c r="BF16" s="561"/>
      <c r="BG16" s="561"/>
      <c r="BH16" s="561"/>
      <c r="BI16" s="561"/>
      <c r="BJ16" s="561"/>
      <c r="BK16" s="561"/>
      <c r="BL16" s="561"/>
      <c r="BM16" s="562"/>
      <c r="BN16" s="526">
        <v>5842955</v>
      </c>
      <c r="BO16" s="527"/>
      <c r="BP16" s="527"/>
      <c r="BQ16" s="527"/>
      <c r="BR16" s="527"/>
      <c r="BS16" s="527"/>
      <c r="BT16" s="527"/>
      <c r="BU16" s="528"/>
      <c r="BV16" s="526">
        <v>5805839</v>
      </c>
      <c r="BW16" s="527"/>
      <c r="BX16" s="527"/>
      <c r="BY16" s="527"/>
      <c r="BZ16" s="527"/>
      <c r="CA16" s="527"/>
      <c r="CB16" s="527"/>
      <c r="CC16" s="528"/>
      <c r="CD16" s="194"/>
      <c r="CE16" s="640"/>
      <c r="CF16" s="640"/>
      <c r="CG16" s="640"/>
      <c r="CH16" s="640"/>
      <c r="CI16" s="640"/>
      <c r="CJ16" s="640"/>
      <c r="CK16" s="640"/>
      <c r="CL16" s="640"/>
      <c r="CM16" s="640"/>
      <c r="CN16" s="640"/>
      <c r="CO16" s="640"/>
      <c r="CP16" s="640"/>
      <c r="CQ16" s="640"/>
      <c r="CR16" s="640"/>
      <c r="CS16" s="641"/>
      <c r="CT16" s="523"/>
      <c r="CU16" s="524"/>
      <c r="CV16" s="524"/>
      <c r="CW16" s="524"/>
      <c r="CX16" s="524"/>
      <c r="CY16" s="524"/>
      <c r="CZ16" s="524"/>
      <c r="DA16" s="525"/>
      <c r="DB16" s="523"/>
      <c r="DC16" s="524"/>
      <c r="DD16" s="524"/>
      <c r="DE16" s="524"/>
      <c r="DF16" s="524"/>
      <c r="DG16" s="524"/>
      <c r="DH16" s="524"/>
      <c r="DI16" s="525"/>
    </row>
    <row r="17" spans="1:113" ht="18.75" customHeight="1" thickBot="1" x14ac:dyDescent="0.25">
      <c r="A17" s="181"/>
      <c r="B17" s="592"/>
      <c r="C17" s="593"/>
      <c r="D17" s="593"/>
      <c r="E17" s="593"/>
      <c r="F17" s="593"/>
      <c r="G17" s="593"/>
      <c r="H17" s="593"/>
      <c r="I17" s="593"/>
      <c r="J17" s="593"/>
      <c r="K17" s="594"/>
      <c r="L17" s="195"/>
      <c r="M17" s="637" t="s">
        <v>143</v>
      </c>
      <c r="N17" s="638"/>
      <c r="O17" s="638"/>
      <c r="P17" s="638"/>
      <c r="Q17" s="639"/>
      <c r="R17" s="632" t="s">
        <v>144</v>
      </c>
      <c r="S17" s="633"/>
      <c r="T17" s="633"/>
      <c r="U17" s="633"/>
      <c r="V17" s="634"/>
      <c r="W17" s="542" t="s">
        <v>145</v>
      </c>
      <c r="X17" s="543"/>
      <c r="Y17" s="543"/>
      <c r="Z17" s="543"/>
      <c r="AA17" s="543"/>
      <c r="AB17" s="533"/>
      <c r="AC17" s="577">
        <v>4654</v>
      </c>
      <c r="AD17" s="578"/>
      <c r="AE17" s="578"/>
      <c r="AF17" s="578"/>
      <c r="AG17" s="620"/>
      <c r="AH17" s="577">
        <v>5069</v>
      </c>
      <c r="AI17" s="578"/>
      <c r="AJ17" s="578"/>
      <c r="AK17" s="578"/>
      <c r="AL17" s="579"/>
      <c r="AM17" s="555"/>
      <c r="AN17" s="556"/>
      <c r="AO17" s="556"/>
      <c r="AP17" s="556"/>
      <c r="AQ17" s="556"/>
      <c r="AR17" s="556"/>
      <c r="AS17" s="556"/>
      <c r="AT17" s="557"/>
      <c r="AU17" s="558"/>
      <c r="AV17" s="559"/>
      <c r="AW17" s="559"/>
      <c r="AX17" s="559"/>
      <c r="AY17" s="560" t="s">
        <v>146</v>
      </c>
      <c r="AZ17" s="561"/>
      <c r="BA17" s="561"/>
      <c r="BB17" s="561"/>
      <c r="BC17" s="561"/>
      <c r="BD17" s="561"/>
      <c r="BE17" s="561"/>
      <c r="BF17" s="561"/>
      <c r="BG17" s="561"/>
      <c r="BH17" s="561"/>
      <c r="BI17" s="561"/>
      <c r="BJ17" s="561"/>
      <c r="BK17" s="561"/>
      <c r="BL17" s="561"/>
      <c r="BM17" s="562"/>
      <c r="BN17" s="526">
        <v>2431920</v>
      </c>
      <c r="BO17" s="527"/>
      <c r="BP17" s="527"/>
      <c r="BQ17" s="527"/>
      <c r="BR17" s="527"/>
      <c r="BS17" s="527"/>
      <c r="BT17" s="527"/>
      <c r="BU17" s="528"/>
      <c r="BV17" s="526">
        <v>2451823</v>
      </c>
      <c r="BW17" s="527"/>
      <c r="BX17" s="527"/>
      <c r="BY17" s="527"/>
      <c r="BZ17" s="527"/>
      <c r="CA17" s="527"/>
      <c r="CB17" s="527"/>
      <c r="CC17" s="528"/>
      <c r="CD17" s="194"/>
      <c r="CE17" s="640"/>
      <c r="CF17" s="640"/>
      <c r="CG17" s="640"/>
      <c r="CH17" s="640"/>
      <c r="CI17" s="640"/>
      <c r="CJ17" s="640"/>
      <c r="CK17" s="640"/>
      <c r="CL17" s="640"/>
      <c r="CM17" s="640"/>
      <c r="CN17" s="640"/>
      <c r="CO17" s="640"/>
      <c r="CP17" s="640"/>
      <c r="CQ17" s="640"/>
      <c r="CR17" s="640"/>
      <c r="CS17" s="641"/>
      <c r="CT17" s="523"/>
      <c r="CU17" s="524"/>
      <c r="CV17" s="524"/>
      <c r="CW17" s="524"/>
      <c r="CX17" s="524"/>
      <c r="CY17" s="524"/>
      <c r="CZ17" s="524"/>
      <c r="DA17" s="525"/>
      <c r="DB17" s="523"/>
      <c r="DC17" s="524"/>
      <c r="DD17" s="524"/>
      <c r="DE17" s="524"/>
      <c r="DF17" s="524"/>
      <c r="DG17" s="524"/>
      <c r="DH17" s="524"/>
      <c r="DI17" s="525"/>
    </row>
    <row r="18" spans="1:113" ht="18.75" customHeight="1" thickBot="1" x14ac:dyDescent="0.25">
      <c r="A18" s="181"/>
      <c r="B18" s="648" t="s">
        <v>147</v>
      </c>
      <c r="C18" s="569"/>
      <c r="D18" s="569"/>
      <c r="E18" s="649"/>
      <c r="F18" s="649"/>
      <c r="G18" s="649"/>
      <c r="H18" s="649"/>
      <c r="I18" s="649"/>
      <c r="J18" s="649"/>
      <c r="K18" s="649"/>
      <c r="L18" s="650">
        <v>178.49</v>
      </c>
      <c r="M18" s="650"/>
      <c r="N18" s="650"/>
      <c r="O18" s="650"/>
      <c r="P18" s="650"/>
      <c r="Q18" s="650"/>
      <c r="R18" s="651"/>
      <c r="S18" s="651"/>
      <c r="T18" s="651"/>
      <c r="U18" s="651"/>
      <c r="V18" s="652"/>
      <c r="W18" s="544"/>
      <c r="X18" s="545"/>
      <c r="Y18" s="545"/>
      <c r="Z18" s="545"/>
      <c r="AA18" s="545"/>
      <c r="AB18" s="536"/>
      <c r="AC18" s="653">
        <v>64.599999999999994</v>
      </c>
      <c r="AD18" s="654"/>
      <c r="AE18" s="654"/>
      <c r="AF18" s="654"/>
      <c r="AG18" s="655"/>
      <c r="AH18" s="653">
        <v>64.099999999999994</v>
      </c>
      <c r="AI18" s="654"/>
      <c r="AJ18" s="654"/>
      <c r="AK18" s="654"/>
      <c r="AL18" s="656"/>
      <c r="AM18" s="555"/>
      <c r="AN18" s="556"/>
      <c r="AO18" s="556"/>
      <c r="AP18" s="556"/>
      <c r="AQ18" s="556"/>
      <c r="AR18" s="556"/>
      <c r="AS18" s="556"/>
      <c r="AT18" s="557"/>
      <c r="AU18" s="558"/>
      <c r="AV18" s="559"/>
      <c r="AW18" s="559"/>
      <c r="AX18" s="559"/>
      <c r="AY18" s="560" t="s">
        <v>148</v>
      </c>
      <c r="AZ18" s="561"/>
      <c r="BA18" s="561"/>
      <c r="BB18" s="561"/>
      <c r="BC18" s="561"/>
      <c r="BD18" s="561"/>
      <c r="BE18" s="561"/>
      <c r="BF18" s="561"/>
      <c r="BG18" s="561"/>
      <c r="BH18" s="561"/>
      <c r="BI18" s="561"/>
      <c r="BJ18" s="561"/>
      <c r="BK18" s="561"/>
      <c r="BL18" s="561"/>
      <c r="BM18" s="562"/>
      <c r="BN18" s="526">
        <v>5702202</v>
      </c>
      <c r="BO18" s="527"/>
      <c r="BP18" s="527"/>
      <c r="BQ18" s="527"/>
      <c r="BR18" s="527"/>
      <c r="BS18" s="527"/>
      <c r="BT18" s="527"/>
      <c r="BU18" s="528"/>
      <c r="BV18" s="526">
        <v>5684704</v>
      </c>
      <c r="BW18" s="527"/>
      <c r="BX18" s="527"/>
      <c r="BY18" s="527"/>
      <c r="BZ18" s="527"/>
      <c r="CA18" s="527"/>
      <c r="CB18" s="527"/>
      <c r="CC18" s="528"/>
      <c r="CD18" s="194"/>
      <c r="CE18" s="640"/>
      <c r="CF18" s="640"/>
      <c r="CG18" s="640"/>
      <c r="CH18" s="640"/>
      <c r="CI18" s="640"/>
      <c r="CJ18" s="640"/>
      <c r="CK18" s="640"/>
      <c r="CL18" s="640"/>
      <c r="CM18" s="640"/>
      <c r="CN18" s="640"/>
      <c r="CO18" s="640"/>
      <c r="CP18" s="640"/>
      <c r="CQ18" s="640"/>
      <c r="CR18" s="640"/>
      <c r="CS18" s="641"/>
      <c r="CT18" s="523"/>
      <c r="CU18" s="524"/>
      <c r="CV18" s="524"/>
      <c r="CW18" s="524"/>
      <c r="CX18" s="524"/>
      <c r="CY18" s="524"/>
      <c r="CZ18" s="524"/>
      <c r="DA18" s="525"/>
      <c r="DB18" s="523"/>
      <c r="DC18" s="524"/>
      <c r="DD18" s="524"/>
      <c r="DE18" s="524"/>
      <c r="DF18" s="524"/>
      <c r="DG18" s="524"/>
      <c r="DH18" s="524"/>
      <c r="DI18" s="525"/>
    </row>
    <row r="19" spans="1:113" ht="18.75" customHeight="1" thickBot="1" x14ac:dyDescent="0.25">
      <c r="A19" s="181"/>
      <c r="B19" s="648" t="s">
        <v>149</v>
      </c>
      <c r="C19" s="569"/>
      <c r="D19" s="569"/>
      <c r="E19" s="649"/>
      <c r="F19" s="649"/>
      <c r="G19" s="649"/>
      <c r="H19" s="649"/>
      <c r="I19" s="649"/>
      <c r="J19" s="649"/>
      <c r="K19" s="649"/>
      <c r="L19" s="657">
        <v>78</v>
      </c>
      <c r="M19" s="657"/>
      <c r="N19" s="657"/>
      <c r="O19" s="657"/>
      <c r="P19" s="657"/>
      <c r="Q19" s="657"/>
      <c r="R19" s="658"/>
      <c r="S19" s="658"/>
      <c r="T19" s="658"/>
      <c r="U19" s="658"/>
      <c r="V19" s="659"/>
      <c r="W19" s="483"/>
      <c r="X19" s="484"/>
      <c r="Y19" s="484"/>
      <c r="Z19" s="484"/>
      <c r="AA19" s="484"/>
      <c r="AB19" s="484"/>
      <c r="AC19" s="635"/>
      <c r="AD19" s="635"/>
      <c r="AE19" s="635"/>
      <c r="AF19" s="635"/>
      <c r="AG19" s="635"/>
      <c r="AH19" s="635"/>
      <c r="AI19" s="635"/>
      <c r="AJ19" s="635"/>
      <c r="AK19" s="635"/>
      <c r="AL19" s="636"/>
      <c r="AM19" s="555"/>
      <c r="AN19" s="556"/>
      <c r="AO19" s="556"/>
      <c r="AP19" s="556"/>
      <c r="AQ19" s="556"/>
      <c r="AR19" s="556"/>
      <c r="AS19" s="556"/>
      <c r="AT19" s="557"/>
      <c r="AU19" s="558"/>
      <c r="AV19" s="559"/>
      <c r="AW19" s="559"/>
      <c r="AX19" s="559"/>
      <c r="AY19" s="560" t="s">
        <v>150</v>
      </c>
      <c r="AZ19" s="561"/>
      <c r="BA19" s="561"/>
      <c r="BB19" s="561"/>
      <c r="BC19" s="561"/>
      <c r="BD19" s="561"/>
      <c r="BE19" s="561"/>
      <c r="BF19" s="561"/>
      <c r="BG19" s="561"/>
      <c r="BH19" s="561"/>
      <c r="BI19" s="561"/>
      <c r="BJ19" s="561"/>
      <c r="BK19" s="561"/>
      <c r="BL19" s="561"/>
      <c r="BM19" s="562"/>
      <c r="BN19" s="526">
        <v>9425007</v>
      </c>
      <c r="BO19" s="527"/>
      <c r="BP19" s="527"/>
      <c r="BQ19" s="527"/>
      <c r="BR19" s="527"/>
      <c r="BS19" s="527"/>
      <c r="BT19" s="527"/>
      <c r="BU19" s="528"/>
      <c r="BV19" s="526">
        <v>9246105</v>
      </c>
      <c r="BW19" s="527"/>
      <c r="BX19" s="527"/>
      <c r="BY19" s="527"/>
      <c r="BZ19" s="527"/>
      <c r="CA19" s="527"/>
      <c r="CB19" s="527"/>
      <c r="CC19" s="528"/>
      <c r="CD19" s="194"/>
      <c r="CE19" s="640"/>
      <c r="CF19" s="640"/>
      <c r="CG19" s="640"/>
      <c r="CH19" s="640"/>
      <c r="CI19" s="640"/>
      <c r="CJ19" s="640"/>
      <c r="CK19" s="640"/>
      <c r="CL19" s="640"/>
      <c r="CM19" s="640"/>
      <c r="CN19" s="640"/>
      <c r="CO19" s="640"/>
      <c r="CP19" s="640"/>
      <c r="CQ19" s="640"/>
      <c r="CR19" s="640"/>
      <c r="CS19" s="641"/>
      <c r="CT19" s="523"/>
      <c r="CU19" s="524"/>
      <c r="CV19" s="524"/>
      <c r="CW19" s="524"/>
      <c r="CX19" s="524"/>
      <c r="CY19" s="524"/>
      <c r="CZ19" s="524"/>
      <c r="DA19" s="525"/>
      <c r="DB19" s="523"/>
      <c r="DC19" s="524"/>
      <c r="DD19" s="524"/>
      <c r="DE19" s="524"/>
      <c r="DF19" s="524"/>
      <c r="DG19" s="524"/>
      <c r="DH19" s="524"/>
      <c r="DI19" s="525"/>
    </row>
    <row r="20" spans="1:113" ht="18.75" customHeight="1" thickBot="1" x14ac:dyDescent="0.25">
      <c r="A20" s="181"/>
      <c r="B20" s="648" t="s">
        <v>151</v>
      </c>
      <c r="C20" s="569"/>
      <c r="D20" s="569"/>
      <c r="E20" s="649"/>
      <c r="F20" s="649"/>
      <c r="G20" s="649"/>
      <c r="H20" s="649"/>
      <c r="I20" s="649"/>
      <c r="J20" s="649"/>
      <c r="K20" s="649"/>
      <c r="L20" s="657">
        <v>4830</v>
      </c>
      <c r="M20" s="657"/>
      <c r="N20" s="657"/>
      <c r="O20" s="657"/>
      <c r="P20" s="657"/>
      <c r="Q20" s="657"/>
      <c r="R20" s="658"/>
      <c r="S20" s="658"/>
      <c r="T20" s="658"/>
      <c r="U20" s="658"/>
      <c r="V20" s="659"/>
      <c r="W20" s="544"/>
      <c r="X20" s="545"/>
      <c r="Y20" s="545"/>
      <c r="Z20" s="545"/>
      <c r="AA20" s="545"/>
      <c r="AB20" s="545"/>
      <c r="AC20" s="660"/>
      <c r="AD20" s="660"/>
      <c r="AE20" s="660"/>
      <c r="AF20" s="660"/>
      <c r="AG20" s="660"/>
      <c r="AH20" s="660"/>
      <c r="AI20" s="660"/>
      <c r="AJ20" s="660"/>
      <c r="AK20" s="660"/>
      <c r="AL20" s="661"/>
      <c r="AM20" s="662"/>
      <c r="AN20" s="581"/>
      <c r="AO20" s="581"/>
      <c r="AP20" s="581"/>
      <c r="AQ20" s="581"/>
      <c r="AR20" s="581"/>
      <c r="AS20" s="581"/>
      <c r="AT20" s="582"/>
      <c r="AU20" s="663"/>
      <c r="AV20" s="664"/>
      <c r="AW20" s="664"/>
      <c r="AX20" s="665"/>
      <c r="AY20" s="560"/>
      <c r="AZ20" s="561"/>
      <c r="BA20" s="561"/>
      <c r="BB20" s="561"/>
      <c r="BC20" s="561"/>
      <c r="BD20" s="561"/>
      <c r="BE20" s="561"/>
      <c r="BF20" s="561"/>
      <c r="BG20" s="561"/>
      <c r="BH20" s="561"/>
      <c r="BI20" s="561"/>
      <c r="BJ20" s="561"/>
      <c r="BK20" s="561"/>
      <c r="BL20" s="561"/>
      <c r="BM20" s="562"/>
      <c r="BN20" s="526"/>
      <c r="BO20" s="527"/>
      <c r="BP20" s="527"/>
      <c r="BQ20" s="527"/>
      <c r="BR20" s="527"/>
      <c r="BS20" s="527"/>
      <c r="BT20" s="527"/>
      <c r="BU20" s="528"/>
      <c r="BV20" s="526"/>
      <c r="BW20" s="527"/>
      <c r="BX20" s="527"/>
      <c r="BY20" s="527"/>
      <c r="BZ20" s="527"/>
      <c r="CA20" s="527"/>
      <c r="CB20" s="527"/>
      <c r="CC20" s="528"/>
      <c r="CD20" s="194"/>
      <c r="CE20" s="640"/>
      <c r="CF20" s="640"/>
      <c r="CG20" s="640"/>
      <c r="CH20" s="640"/>
      <c r="CI20" s="640"/>
      <c r="CJ20" s="640"/>
      <c r="CK20" s="640"/>
      <c r="CL20" s="640"/>
      <c r="CM20" s="640"/>
      <c r="CN20" s="640"/>
      <c r="CO20" s="640"/>
      <c r="CP20" s="640"/>
      <c r="CQ20" s="640"/>
      <c r="CR20" s="640"/>
      <c r="CS20" s="641"/>
      <c r="CT20" s="523"/>
      <c r="CU20" s="524"/>
      <c r="CV20" s="524"/>
      <c r="CW20" s="524"/>
      <c r="CX20" s="524"/>
      <c r="CY20" s="524"/>
      <c r="CZ20" s="524"/>
      <c r="DA20" s="525"/>
      <c r="DB20" s="523"/>
      <c r="DC20" s="524"/>
      <c r="DD20" s="524"/>
      <c r="DE20" s="524"/>
      <c r="DF20" s="524"/>
      <c r="DG20" s="524"/>
      <c r="DH20" s="524"/>
      <c r="DI20" s="525"/>
    </row>
    <row r="21" spans="1:113" ht="18.75" customHeight="1" thickBot="1" x14ac:dyDescent="0.25">
      <c r="A21" s="181"/>
      <c r="B21" s="666" t="s">
        <v>152</v>
      </c>
      <c r="C21" s="667"/>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c r="AP21" s="667"/>
      <c r="AQ21" s="667"/>
      <c r="AR21" s="667"/>
      <c r="AS21" s="667"/>
      <c r="AT21" s="667"/>
      <c r="AU21" s="667"/>
      <c r="AV21" s="667"/>
      <c r="AW21" s="667"/>
      <c r="AX21" s="668"/>
      <c r="AY21" s="642"/>
      <c r="AZ21" s="643"/>
      <c r="BA21" s="643"/>
      <c r="BB21" s="643"/>
      <c r="BC21" s="643"/>
      <c r="BD21" s="643"/>
      <c r="BE21" s="643"/>
      <c r="BF21" s="643"/>
      <c r="BG21" s="643"/>
      <c r="BH21" s="643"/>
      <c r="BI21" s="643"/>
      <c r="BJ21" s="643"/>
      <c r="BK21" s="643"/>
      <c r="BL21" s="643"/>
      <c r="BM21" s="644"/>
      <c r="BN21" s="645"/>
      <c r="BO21" s="646"/>
      <c r="BP21" s="646"/>
      <c r="BQ21" s="646"/>
      <c r="BR21" s="646"/>
      <c r="BS21" s="646"/>
      <c r="BT21" s="646"/>
      <c r="BU21" s="647"/>
      <c r="BV21" s="645"/>
      <c r="BW21" s="646"/>
      <c r="BX21" s="646"/>
      <c r="BY21" s="646"/>
      <c r="BZ21" s="646"/>
      <c r="CA21" s="646"/>
      <c r="CB21" s="646"/>
      <c r="CC21" s="647"/>
      <c r="CD21" s="194"/>
      <c r="CE21" s="640"/>
      <c r="CF21" s="640"/>
      <c r="CG21" s="640"/>
      <c r="CH21" s="640"/>
      <c r="CI21" s="640"/>
      <c r="CJ21" s="640"/>
      <c r="CK21" s="640"/>
      <c r="CL21" s="640"/>
      <c r="CM21" s="640"/>
      <c r="CN21" s="640"/>
      <c r="CO21" s="640"/>
      <c r="CP21" s="640"/>
      <c r="CQ21" s="640"/>
      <c r="CR21" s="640"/>
      <c r="CS21" s="641"/>
      <c r="CT21" s="523"/>
      <c r="CU21" s="524"/>
      <c r="CV21" s="524"/>
      <c r="CW21" s="524"/>
      <c r="CX21" s="524"/>
      <c r="CY21" s="524"/>
      <c r="CZ21" s="524"/>
      <c r="DA21" s="525"/>
      <c r="DB21" s="523"/>
      <c r="DC21" s="524"/>
      <c r="DD21" s="524"/>
      <c r="DE21" s="524"/>
      <c r="DF21" s="524"/>
      <c r="DG21" s="524"/>
      <c r="DH21" s="524"/>
      <c r="DI21" s="525"/>
    </row>
    <row r="22" spans="1:113" ht="18.75" customHeight="1" x14ac:dyDescent="0.2">
      <c r="A22" s="181"/>
      <c r="B22" s="696" t="s">
        <v>153</v>
      </c>
      <c r="C22" s="670"/>
      <c r="D22" s="671"/>
      <c r="E22" s="538" t="s">
        <v>1</v>
      </c>
      <c r="F22" s="543"/>
      <c r="G22" s="543"/>
      <c r="H22" s="543"/>
      <c r="I22" s="543"/>
      <c r="J22" s="543"/>
      <c r="K22" s="533"/>
      <c r="L22" s="538" t="s">
        <v>154</v>
      </c>
      <c r="M22" s="543"/>
      <c r="N22" s="543"/>
      <c r="O22" s="543"/>
      <c r="P22" s="533"/>
      <c r="Q22" s="701" t="s">
        <v>155</v>
      </c>
      <c r="R22" s="702"/>
      <c r="S22" s="702"/>
      <c r="T22" s="702"/>
      <c r="U22" s="702"/>
      <c r="V22" s="703"/>
      <c r="W22" s="669" t="s">
        <v>156</v>
      </c>
      <c r="X22" s="670"/>
      <c r="Y22" s="671"/>
      <c r="Z22" s="538" t="s">
        <v>1</v>
      </c>
      <c r="AA22" s="543"/>
      <c r="AB22" s="543"/>
      <c r="AC22" s="543"/>
      <c r="AD22" s="543"/>
      <c r="AE22" s="543"/>
      <c r="AF22" s="543"/>
      <c r="AG22" s="533"/>
      <c r="AH22" s="707" t="s">
        <v>157</v>
      </c>
      <c r="AI22" s="543"/>
      <c r="AJ22" s="543"/>
      <c r="AK22" s="543"/>
      <c r="AL22" s="533"/>
      <c r="AM22" s="707" t="s">
        <v>158</v>
      </c>
      <c r="AN22" s="708"/>
      <c r="AO22" s="708"/>
      <c r="AP22" s="708"/>
      <c r="AQ22" s="708"/>
      <c r="AR22" s="709"/>
      <c r="AS22" s="701" t="s">
        <v>155</v>
      </c>
      <c r="AT22" s="702"/>
      <c r="AU22" s="702"/>
      <c r="AV22" s="702"/>
      <c r="AW22" s="702"/>
      <c r="AX22" s="713"/>
      <c r="AY22" s="486" t="s">
        <v>159</v>
      </c>
      <c r="AZ22" s="487"/>
      <c r="BA22" s="487"/>
      <c r="BB22" s="487"/>
      <c r="BC22" s="487"/>
      <c r="BD22" s="487"/>
      <c r="BE22" s="487"/>
      <c r="BF22" s="487"/>
      <c r="BG22" s="487"/>
      <c r="BH22" s="487"/>
      <c r="BI22" s="487"/>
      <c r="BJ22" s="487"/>
      <c r="BK22" s="487"/>
      <c r="BL22" s="487"/>
      <c r="BM22" s="488"/>
      <c r="BN22" s="489">
        <v>9413303</v>
      </c>
      <c r="BO22" s="490"/>
      <c r="BP22" s="490"/>
      <c r="BQ22" s="490"/>
      <c r="BR22" s="490"/>
      <c r="BS22" s="490"/>
      <c r="BT22" s="490"/>
      <c r="BU22" s="491"/>
      <c r="BV22" s="489">
        <v>9531420</v>
      </c>
      <c r="BW22" s="490"/>
      <c r="BX22" s="490"/>
      <c r="BY22" s="490"/>
      <c r="BZ22" s="490"/>
      <c r="CA22" s="490"/>
      <c r="CB22" s="490"/>
      <c r="CC22" s="491"/>
      <c r="CD22" s="194"/>
      <c r="CE22" s="640"/>
      <c r="CF22" s="640"/>
      <c r="CG22" s="640"/>
      <c r="CH22" s="640"/>
      <c r="CI22" s="640"/>
      <c r="CJ22" s="640"/>
      <c r="CK22" s="640"/>
      <c r="CL22" s="640"/>
      <c r="CM22" s="640"/>
      <c r="CN22" s="640"/>
      <c r="CO22" s="640"/>
      <c r="CP22" s="640"/>
      <c r="CQ22" s="640"/>
      <c r="CR22" s="640"/>
      <c r="CS22" s="641"/>
      <c r="CT22" s="523"/>
      <c r="CU22" s="524"/>
      <c r="CV22" s="524"/>
      <c r="CW22" s="524"/>
      <c r="CX22" s="524"/>
      <c r="CY22" s="524"/>
      <c r="CZ22" s="524"/>
      <c r="DA22" s="525"/>
      <c r="DB22" s="523"/>
      <c r="DC22" s="524"/>
      <c r="DD22" s="524"/>
      <c r="DE22" s="524"/>
      <c r="DF22" s="524"/>
      <c r="DG22" s="524"/>
      <c r="DH22" s="524"/>
      <c r="DI22" s="525"/>
    </row>
    <row r="23" spans="1:113" ht="18.75" customHeight="1" x14ac:dyDescent="0.2">
      <c r="A23" s="181"/>
      <c r="B23" s="697"/>
      <c r="C23" s="673"/>
      <c r="D23" s="674"/>
      <c r="E23" s="512"/>
      <c r="F23" s="517"/>
      <c r="G23" s="517"/>
      <c r="H23" s="517"/>
      <c r="I23" s="517"/>
      <c r="J23" s="517"/>
      <c r="K23" s="506"/>
      <c r="L23" s="512"/>
      <c r="M23" s="517"/>
      <c r="N23" s="517"/>
      <c r="O23" s="517"/>
      <c r="P23" s="506"/>
      <c r="Q23" s="704"/>
      <c r="R23" s="705"/>
      <c r="S23" s="705"/>
      <c r="T23" s="705"/>
      <c r="U23" s="705"/>
      <c r="V23" s="706"/>
      <c r="W23" s="672"/>
      <c r="X23" s="673"/>
      <c r="Y23" s="674"/>
      <c r="Z23" s="512"/>
      <c r="AA23" s="517"/>
      <c r="AB23" s="517"/>
      <c r="AC23" s="517"/>
      <c r="AD23" s="517"/>
      <c r="AE23" s="517"/>
      <c r="AF23" s="517"/>
      <c r="AG23" s="506"/>
      <c r="AH23" s="512"/>
      <c r="AI23" s="517"/>
      <c r="AJ23" s="517"/>
      <c r="AK23" s="517"/>
      <c r="AL23" s="506"/>
      <c r="AM23" s="710"/>
      <c r="AN23" s="711"/>
      <c r="AO23" s="711"/>
      <c r="AP23" s="711"/>
      <c r="AQ23" s="711"/>
      <c r="AR23" s="712"/>
      <c r="AS23" s="704"/>
      <c r="AT23" s="705"/>
      <c r="AU23" s="705"/>
      <c r="AV23" s="705"/>
      <c r="AW23" s="705"/>
      <c r="AX23" s="714"/>
      <c r="AY23" s="560" t="s">
        <v>160</v>
      </c>
      <c r="AZ23" s="561"/>
      <c r="BA23" s="561"/>
      <c r="BB23" s="561"/>
      <c r="BC23" s="561"/>
      <c r="BD23" s="561"/>
      <c r="BE23" s="561"/>
      <c r="BF23" s="561"/>
      <c r="BG23" s="561"/>
      <c r="BH23" s="561"/>
      <c r="BI23" s="561"/>
      <c r="BJ23" s="561"/>
      <c r="BK23" s="561"/>
      <c r="BL23" s="561"/>
      <c r="BM23" s="562"/>
      <c r="BN23" s="526">
        <v>5310166</v>
      </c>
      <c r="BO23" s="527"/>
      <c r="BP23" s="527"/>
      <c r="BQ23" s="527"/>
      <c r="BR23" s="527"/>
      <c r="BS23" s="527"/>
      <c r="BT23" s="527"/>
      <c r="BU23" s="528"/>
      <c r="BV23" s="526">
        <v>5484917</v>
      </c>
      <c r="BW23" s="527"/>
      <c r="BX23" s="527"/>
      <c r="BY23" s="527"/>
      <c r="BZ23" s="527"/>
      <c r="CA23" s="527"/>
      <c r="CB23" s="527"/>
      <c r="CC23" s="528"/>
      <c r="CD23" s="194"/>
      <c r="CE23" s="640"/>
      <c r="CF23" s="640"/>
      <c r="CG23" s="640"/>
      <c r="CH23" s="640"/>
      <c r="CI23" s="640"/>
      <c r="CJ23" s="640"/>
      <c r="CK23" s="640"/>
      <c r="CL23" s="640"/>
      <c r="CM23" s="640"/>
      <c r="CN23" s="640"/>
      <c r="CO23" s="640"/>
      <c r="CP23" s="640"/>
      <c r="CQ23" s="640"/>
      <c r="CR23" s="640"/>
      <c r="CS23" s="641"/>
      <c r="CT23" s="523"/>
      <c r="CU23" s="524"/>
      <c r="CV23" s="524"/>
      <c r="CW23" s="524"/>
      <c r="CX23" s="524"/>
      <c r="CY23" s="524"/>
      <c r="CZ23" s="524"/>
      <c r="DA23" s="525"/>
      <c r="DB23" s="523"/>
      <c r="DC23" s="524"/>
      <c r="DD23" s="524"/>
      <c r="DE23" s="524"/>
      <c r="DF23" s="524"/>
      <c r="DG23" s="524"/>
      <c r="DH23" s="524"/>
      <c r="DI23" s="525"/>
    </row>
    <row r="24" spans="1:113" ht="18.75" customHeight="1" thickBot="1" x14ac:dyDescent="0.25">
      <c r="A24" s="181"/>
      <c r="B24" s="697"/>
      <c r="C24" s="673"/>
      <c r="D24" s="674"/>
      <c r="E24" s="576" t="s">
        <v>161</v>
      </c>
      <c r="F24" s="556"/>
      <c r="G24" s="556"/>
      <c r="H24" s="556"/>
      <c r="I24" s="556"/>
      <c r="J24" s="556"/>
      <c r="K24" s="557"/>
      <c r="L24" s="577">
        <v>1</v>
      </c>
      <c r="M24" s="578"/>
      <c r="N24" s="578"/>
      <c r="O24" s="578"/>
      <c r="P24" s="620"/>
      <c r="Q24" s="577">
        <v>6800</v>
      </c>
      <c r="R24" s="578"/>
      <c r="S24" s="578"/>
      <c r="T24" s="578"/>
      <c r="U24" s="578"/>
      <c r="V24" s="620"/>
      <c r="W24" s="672"/>
      <c r="X24" s="673"/>
      <c r="Y24" s="674"/>
      <c r="Z24" s="576" t="s">
        <v>162</v>
      </c>
      <c r="AA24" s="556"/>
      <c r="AB24" s="556"/>
      <c r="AC24" s="556"/>
      <c r="AD24" s="556"/>
      <c r="AE24" s="556"/>
      <c r="AF24" s="556"/>
      <c r="AG24" s="557"/>
      <c r="AH24" s="577">
        <v>187</v>
      </c>
      <c r="AI24" s="578"/>
      <c r="AJ24" s="578"/>
      <c r="AK24" s="578"/>
      <c r="AL24" s="620"/>
      <c r="AM24" s="577">
        <v>575025</v>
      </c>
      <c r="AN24" s="578"/>
      <c r="AO24" s="578"/>
      <c r="AP24" s="578"/>
      <c r="AQ24" s="578"/>
      <c r="AR24" s="620"/>
      <c r="AS24" s="577">
        <v>3075</v>
      </c>
      <c r="AT24" s="578"/>
      <c r="AU24" s="578"/>
      <c r="AV24" s="578"/>
      <c r="AW24" s="578"/>
      <c r="AX24" s="579"/>
      <c r="AY24" s="642" t="s">
        <v>163</v>
      </c>
      <c r="AZ24" s="643"/>
      <c r="BA24" s="643"/>
      <c r="BB24" s="643"/>
      <c r="BC24" s="643"/>
      <c r="BD24" s="643"/>
      <c r="BE24" s="643"/>
      <c r="BF24" s="643"/>
      <c r="BG24" s="643"/>
      <c r="BH24" s="643"/>
      <c r="BI24" s="643"/>
      <c r="BJ24" s="643"/>
      <c r="BK24" s="643"/>
      <c r="BL24" s="643"/>
      <c r="BM24" s="644"/>
      <c r="BN24" s="526">
        <v>6099704</v>
      </c>
      <c r="BO24" s="527"/>
      <c r="BP24" s="527"/>
      <c r="BQ24" s="527"/>
      <c r="BR24" s="527"/>
      <c r="BS24" s="527"/>
      <c r="BT24" s="527"/>
      <c r="BU24" s="528"/>
      <c r="BV24" s="526">
        <v>5861948</v>
      </c>
      <c r="BW24" s="527"/>
      <c r="BX24" s="527"/>
      <c r="BY24" s="527"/>
      <c r="BZ24" s="527"/>
      <c r="CA24" s="527"/>
      <c r="CB24" s="527"/>
      <c r="CC24" s="528"/>
      <c r="CD24" s="194"/>
      <c r="CE24" s="640"/>
      <c r="CF24" s="640"/>
      <c r="CG24" s="640"/>
      <c r="CH24" s="640"/>
      <c r="CI24" s="640"/>
      <c r="CJ24" s="640"/>
      <c r="CK24" s="640"/>
      <c r="CL24" s="640"/>
      <c r="CM24" s="640"/>
      <c r="CN24" s="640"/>
      <c r="CO24" s="640"/>
      <c r="CP24" s="640"/>
      <c r="CQ24" s="640"/>
      <c r="CR24" s="640"/>
      <c r="CS24" s="641"/>
      <c r="CT24" s="523"/>
      <c r="CU24" s="524"/>
      <c r="CV24" s="524"/>
      <c r="CW24" s="524"/>
      <c r="CX24" s="524"/>
      <c r="CY24" s="524"/>
      <c r="CZ24" s="524"/>
      <c r="DA24" s="525"/>
      <c r="DB24" s="523"/>
      <c r="DC24" s="524"/>
      <c r="DD24" s="524"/>
      <c r="DE24" s="524"/>
      <c r="DF24" s="524"/>
      <c r="DG24" s="524"/>
      <c r="DH24" s="524"/>
      <c r="DI24" s="525"/>
    </row>
    <row r="25" spans="1:113" ht="18.75" customHeight="1" x14ac:dyDescent="0.2">
      <c r="A25" s="181"/>
      <c r="B25" s="697"/>
      <c r="C25" s="673"/>
      <c r="D25" s="674"/>
      <c r="E25" s="576" t="s">
        <v>164</v>
      </c>
      <c r="F25" s="556"/>
      <c r="G25" s="556"/>
      <c r="H25" s="556"/>
      <c r="I25" s="556"/>
      <c r="J25" s="556"/>
      <c r="K25" s="557"/>
      <c r="L25" s="577">
        <v>1</v>
      </c>
      <c r="M25" s="578"/>
      <c r="N25" s="578"/>
      <c r="O25" s="578"/>
      <c r="P25" s="620"/>
      <c r="Q25" s="577">
        <v>6700</v>
      </c>
      <c r="R25" s="578"/>
      <c r="S25" s="578"/>
      <c r="T25" s="578"/>
      <c r="U25" s="578"/>
      <c r="V25" s="620"/>
      <c r="W25" s="672"/>
      <c r="X25" s="673"/>
      <c r="Y25" s="674"/>
      <c r="Z25" s="576" t="s">
        <v>165</v>
      </c>
      <c r="AA25" s="556"/>
      <c r="AB25" s="556"/>
      <c r="AC25" s="556"/>
      <c r="AD25" s="556"/>
      <c r="AE25" s="556"/>
      <c r="AF25" s="556"/>
      <c r="AG25" s="557"/>
      <c r="AH25" s="577" t="s">
        <v>122</v>
      </c>
      <c r="AI25" s="578"/>
      <c r="AJ25" s="578"/>
      <c r="AK25" s="578"/>
      <c r="AL25" s="620"/>
      <c r="AM25" s="577" t="s">
        <v>122</v>
      </c>
      <c r="AN25" s="578"/>
      <c r="AO25" s="578"/>
      <c r="AP25" s="578"/>
      <c r="AQ25" s="578"/>
      <c r="AR25" s="620"/>
      <c r="AS25" s="577" t="s">
        <v>122</v>
      </c>
      <c r="AT25" s="578"/>
      <c r="AU25" s="578"/>
      <c r="AV25" s="578"/>
      <c r="AW25" s="578"/>
      <c r="AX25" s="579"/>
      <c r="AY25" s="486" t="s">
        <v>166</v>
      </c>
      <c r="AZ25" s="487"/>
      <c r="BA25" s="487"/>
      <c r="BB25" s="487"/>
      <c r="BC25" s="487"/>
      <c r="BD25" s="487"/>
      <c r="BE25" s="487"/>
      <c r="BF25" s="487"/>
      <c r="BG25" s="487"/>
      <c r="BH25" s="487"/>
      <c r="BI25" s="487"/>
      <c r="BJ25" s="487"/>
      <c r="BK25" s="487"/>
      <c r="BL25" s="487"/>
      <c r="BM25" s="488"/>
      <c r="BN25" s="489">
        <v>239499</v>
      </c>
      <c r="BO25" s="490"/>
      <c r="BP25" s="490"/>
      <c r="BQ25" s="490"/>
      <c r="BR25" s="490"/>
      <c r="BS25" s="490"/>
      <c r="BT25" s="490"/>
      <c r="BU25" s="491"/>
      <c r="BV25" s="489">
        <v>74789</v>
      </c>
      <c r="BW25" s="490"/>
      <c r="BX25" s="490"/>
      <c r="BY25" s="490"/>
      <c r="BZ25" s="490"/>
      <c r="CA25" s="490"/>
      <c r="CB25" s="490"/>
      <c r="CC25" s="491"/>
      <c r="CD25" s="194"/>
      <c r="CE25" s="640"/>
      <c r="CF25" s="640"/>
      <c r="CG25" s="640"/>
      <c r="CH25" s="640"/>
      <c r="CI25" s="640"/>
      <c r="CJ25" s="640"/>
      <c r="CK25" s="640"/>
      <c r="CL25" s="640"/>
      <c r="CM25" s="640"/>
      <c r="CN25" s="640"/>
      <c r="CO25" s="640"/>
      <c r="CP25" s="640"/>
      <c r="CQ25" s="640"/>
      <c r="CR25" s="640"/>
      <c r="CS25" s="641"/>
      <c r="CT25" s="523"/>
      <c r="CU25" s="524"/>
      <c r="CV25" s="524"/>
      <c r="CW25" s="524"/>
      <c r="CX25" s="524"/>
      <c r="CY25" s="524"/>
      <c r="CZ25" s="524"/>
      <c r="DA25" s="525"/>
      <c r="DB25" s="523"/>
      <c r="DC25" s="524"/>
      <c r="DD25" s="524"/>
      <c r="DE25" s="524"/>
      <c r="DF25" s="524"/>
      <c r="DG25" s="524"/>
      <c r="DH25" s="524"/>
      <c r="DI25" s="525"/>
    </row>
    <row r="26" spans="1:113" ht="18.75" customHeight="1" x14ac:dyDescent="0.2">
      <c r="A26" s="181"/>
      <c r="B26" s="697"/>
      <c r="C26" s="673"/>
      <c r="D26" s="674"/>
      <c r="E26" s="576" t="s">
        <v>167</v>
      </c>
      <c r="F26" s="556"/>
      <c r="G26" s="556"/>
      <c r="H26" s="556"/>
      <c r="I26" s="556"/>
      <c r="J26" s="556"/>
      <c r="K26" s="557"/>
      <c r="L26" s="577">
        <v>1</v>
      </c>
      <c r="M26" s="578"/>
      <c r="N26" s="578"/>
      <c r="O26" s="578"/>
      <c r="P26" s="620"/>
      <c r="Q26" s="577">
        <v>5600</v>
      </c>
      <c r="R26" s="578"/>
      <c r="S26" s="578"/>
      <c r="T26" s="578"/>
      <c r="U26" s="578"/>
      <c r="V26" s="620"/>
      <c r="W26" s="672"/>
      <c r="X26" s="673"/>
      <c r="Y26" s="674"/>
      <c r="Z26" s="576" t="s">
        <v>168</v>
      </c>
      <c r="AA26" s="678"/>
      <c r="AB26" s="678"/>
      <c r="AC26" s="678"/>
      <c r="AD26" s="678"/>
      <c r="AE26" s="678"/>
      <c r="AF26" s="678"/>
      <c r="AG26" s="679"/>
      <c r="AH26" s="577">
        <v>13</v>
      </c>
      <c r="AI26" s="578"/>
      <c r="AJ26" s="578"/>
      <c r="AK26" s="578"/>
      <c r="AL26" s="620"/>
      <c r="AM26" s="577">
        <v>37713</v>
      </c>
      <c r="AN26" s="578"/>
      <c r="AO26" s="578"/>
      <c r="AP26" s="578"/>
      <c r="AQ26" s="578"/>
      <c r="AR26" s="620"/>
      <c r="AS26" s="577">
        <v>2901</v>
      </c>
      <c r="AT26" s="578"/>
      <c r="AU26" s="578"/>
      <c r="AV26" s="578"/>
      <c r="AW26" s="578"/>
      <c r="AX26" s="579"/>
      <c r="AY26" s="529" t="s">
        <v>169</v>
      </c>
      <c r="AZ26" s="530"/>
      <c r="BA26" s="530"/>
      <c r="BB26" s="530"/>
      <c r="BC26" s="530"/>
      <c r="BD26" s="530"/>
      <c r="BE26" s="530"/>
      <c r="BF26" s="530"/>
      <c r="BG26" s="530"/>
      <c r="BH26" s="530"/>
      <c r="BI26" s="530"/>
      <c r="BJ26" s="530"/>
      <c r="BK26" s="530"/>
      <c r="BL26" s="530"/>
      <c r="BM26" s="531"/>
      <c r="BN26" s="526" t="s">
        <v>122</v>
      </c>
      <c r="BO26" s="527"/>
      <c r="BP26" s="527"/>
      <c r="BQ26" s="527"/>
      <c r="BR26" s="527"/>
      <c r="BS26" s="527"/>
      <c r="BT26" s="527"/>
      <c r="BU26" s="528"/>
      <c r="BV26" s="526" t="s">
        <v>122</v>
      </c>
      <c r="BW26" s="527"/>
      <c r="BX26" s="527"/>
      <c r="BY26" s="527"/>
      <c r="BZ26" s="527"/>
      <c r="CA26" s="527"/>
      <c r="CB26" s="527"/>
      <c r="CC26" s="528"/>
      <c r="CD26" s="194"/>
      <c r="CE26" s="640"/>
      <c r="CF26" s="640"/>
      <c r="CG26" s="640"/>
      <c r="CH26" s="640"/>
      <c r="CI26" s="640"/>
      <c r="CJ26" s="640"/>
      <c r="CK26" s="640"/>
      <c r="CL26" s="640"/>
      <c r="CM26" s="640"/>
      <c r="CN26" s="640"/>
      <c r="CO26" s="640"/>
      <c r="CP26" s="640"/>
      <c r="CQ26" s="640"/>
      <c r="CR26" s="640"/>
      <c r="CS26" s="641"/>
      <c r="CT26" s="523"/>
      <c r="CU26" s="524"/>
      <c r="CV26" s="524"/>
      <c r="CW26" s="524"/>
      <c r="CX26" s="524"/>
      <c r="CY26" s="524"/>
      <c r="CZ26" s="524"/>
      <c r="DA26" s="525"/>
      <c r="DB26" s="523"/>
      <c r="DC26" s="524"/>
      <c r="DD26" s="524"/>
      <c r="DE26" s="524"/>
      <c r="DF26" s="524"/>
      <c r="DG26" s="524"/>
      <c r="DH26" s="524"/>
      <c r="DI26" s="525"/>
    </row>
    <row r="27" spans="1:113" ht="18.75" customHeight="1" thickBot="1" x14ac:dyDescent="0.25">
      <c r="A27" s="181"/>
      <c r="B27" s="697"/>
      <c r="C27" s="673"/>
      <c r="D27" s="674"/>
      <c r="E27" s="576" t="s">
        <v>170</v>
      </c>
      <c r="F27" s="556"/>
      <c r="G27" s="556"/>
      <c r="H27" s="556"/>
      <c r="I27" s="556"/>
      <c r="J27" s="556"/>
      <c r="K27" s="557"/>
      <c r="L27" s="577">
        <v>1</v>
      </c>
      <c r="M27" s="578"/>
      <c r="N27" s="578"/>
      <c r="O27" s="578"/>
      <c r="P27" s="620"/>
      <c r="Q27" s="577">
        <v>3000</v>
      </c>
      <c r="R27" s="578"/>
      <c r="S27" s="578"/>
      <c r="T27" s="578"/>
      <c r="U27" s="578"/>
      <c r="V27" s="620"/>
      <c r="W27" s="672"/>
      <c r="X27" s="673"/>
      <c r="Y27" s="674"/>
      <c r="Z27" s="576" t="s">
        <v>171</v>
      </c>
      <c r="AA27" s="556"/>
      <c r="AB27" s="556"/>
      <c r="AC27" s="556"/>
      <c r="AD27" s="556"/>
      <c r="AE27" s="556"/>
      <c r="AF27" s="556"/>
      <c r="AG27" s="557"/>
      <c r="AH27" s="577" t="s">
        <v>122</v>
      </c>
      <c r="AI27" s="578"/>
      <c r="AJ27" s="578"/>
      <c r="AK27" s="578"/>
      <c r="AL27" s="620"/>
      <c r="AM27" s="577" t="s">
        <v>122</v>
      </c>
      <c r="AN27" s="578"/>
      <c r="AO27" s="578"/>
      <c r="AP27" s="578"/>
      <c r="AQ27" s="578"/>
      <c r="AR27" s="620"/>
      <c r="AS27" s="577" t="s">
        <v>122</v>
      </c>
      <c r="AT27" s="578"/>
      <c r="AU27" s="578"/>
      <c r="AV27" s="578"/>
      <c r="AW27" s="578"/>
      <c r="AX27" s="579"/>
      <c r="AY27" s="621" t="s">
        <v>172</v>
      </c>
      <c r="AZ27" s="622"/>
      <c r="BA27" s="622"/>
      <c r="BB27" s="622"/>
      <c r="BC27" s="622"/>
      <c r="BD27" s="622"/>
      <c r="BE27" s="622"/>
      <c r="BF27" s="622"/>
      <c r="BG27" s="622"/>
      <c r="BH27" s="622"/>
      <c r="BI27" s="622"/>
      <c r="BJ27" s="622"/>
      <c r="BK27" s="622"/>
      <c r="BL27" s="622"/>
      <c r="BM27" s="623"/>
      <c r="BN27" s="645">
        <v>984504</v>
      </c>
      <c r="BO27" s="646"/>
      <c r="BP27" s="646"/>
      <c r="BQ27" s="646"/>
      <c r="BR27" s="646"/>
      <c r="BS27" s="646"/>
      <c r="BT27" s="646"/>
      <c r="BU27" s="647"/>
      <c r="BV27" s="645">
        <v>980850</v>
      </c>
      <c r="BW27" s="646"/>
      <c r="BX27" s="646"/>
      <c r="BY27" s="646"/>
      <c r="BZ27" s="646"/>
      <c r="CA27" s="646"/>
      <c r="CB27" s="646"/>
      <c r="CC27" s="647"/>
      <c r="CD27" s="196"/>
      <c r="CE27" s="640"/>
      <c r="CF27" s="640"/>
      <c r="CG27" s="640"/>
      <c r="CH27" s="640"/>
      <c r="CI27" s="640"/>
      <c r="CJ27" s="640"/>
      <c r="CK27" s="640"/>
      <c r="CL27" s="640"/>
      <c r="CM27" s="640"/>
      <c r="CN27" s="640"/>
      <c r="CO27" s="640"/>
      <c r="CP27" s="640"/>
      <c r="CQ27" s="640"/>
      <c r="CR27" s="640"/>
      <c r="CS27" s="641"/>
      <c r="CT27" s="523"/>
      <c r="CU27" s="524"/>
      <c r="CV27" s="524"/>
      <c r="CW27" s="524"/>
      <c r="CX27" s="524"/>
      <c r="CY27" s="524"/>
      <c r="CZ27" s="524"/>
      <c r="DA27" s="525"/>
      <c r="DB27" s="523"/>
      <c r="DC27" s="524"/>
      <c r="DD27" s="524"/>
      <c r="DE27" s="524"/>
      <c r="DF27" s="524"/>
      <c r="DG27" s="524"/>
      <c r="DH27" s="524"/>
      <c r="DI27" s="525"/>
    </row>
    <row r="28" spans="1:113" ht="18.75" customHeight="1" x14ac:dyDescent="0.2">
      <c r="A28" s="181"/>
      <c r="B28" s="697"/>
      <c r="C28" s="673"/>
      <c r="D28" s="674"/>
      <c r="E28" s="576" t="s">
        <v>173</v>
      </c>
      <c r="F28" s="556"/>
      <c r="G28" s="556"/>
      <c r="H28" s="556"/>
      <c r="I28" s="556"/>
      <c r="J28" s="556"/>
      <c r="K28" s="557"/>
      <c r="L28" s="577">
        <v>1</v>
      </c>
      <c r="M28" s="578"/>
      <c r="N28" s="578"/>
      <c r="O28" s="578"/>
      <c r="P28" s="620"/>
      <c r="Q28" s="577">
        <v>2450</v>
      </c>
      <c r="R28" s="578"/>
      <c r="S28" s="578"/>
      <c r="T28" s="578"/>
      <c r="U28" s="578"/>
      <c r="V28" s="620"/>
      <c r="W28" s="672"/>
      <c r="X28" s="673"/>
      <c r="Y28" s="674"/>
      <c r="Z28" s="576" t="s">
        <v>174</v>
      </c>
      <c r="AA28" s="556"/>
      <c r="AB28" s="556"/>
      <c r="AC28" s="556"/>
      <c r="AD28" s="556"/>
      <c r="AE28" s="556"/>
      <c r="AF28" s="556"/>
      <c r="AG28" s="557"/>
      <c r="AH28" s="577" t="s">
        <v>122</v>
      </c>
      <c r="AI28" s="578"/>
      <c r="AJ28" s="578"/>
      <c r="AK28" s="578"/>
      <c r="AL28" s="620"/>
      <c r="AM28" s="577" t="s">
        <v>122</v>
      </c>
      <c r="AN28" s="578"/>
      <c r="AO28" s="578"/>
      <c r="AP28" s="578"/>
      <c r="AQ28" s="578"/>
      <c r="AR28" s="620"/>
      <c r="AS28" s="577" t="s">
        <v>122</v>
      </c>
      <c r="AT28" s="578"/>
      <c r="AU28" s="578"/>
      <c r="AV28" s="578"/>
      <c r="AW28" s="578"/>
      <c r="AX28" s="579"/>
      <c r="AY28" s="680" t="s">
        <v>175</v>
      </c>
      <c r="AZ28" s="681"/>
      <c r="BA28" s="681"/>
      <c r="BB28" s="682"/>
      <c r="BC28" s="486" t="s">
        <v>46</v>
      </c>
      <c r="BD28" s="487"/>
      <c r="BE28" s="487"/>
      <c r="BF28" s="487"/>
      <c r="BG28" s="487"/>
      <c r="BH28" s="487"/>
      <c r="BI28" s="487"/>
      <c r="BJ28" s="487"/>
      <c r="BK28" s="487"/>
      <c r="BL28" s="487"/>
      <c r="BM28" s="488"/>
      <c r="BN28" s="489">
        <v>1986760</v>
      </c>
      <c r="BO28" s="490"/>
      <c r="BP28" s="490"/>
      <c r="BQ28" s="490"/>
      <c r="BR28" s="490"/>
      <c r="BS28" s="490"/>
      <c r="BT28" s="490"/>
      <c r="BU28" s="491"/>
      <c r="BV28" s="489">
        <v>1816557</v>
      </c>
      <c r="BW28" s="490"/>
      <c r="BX28" s="490"/>
      <c r="BY28" s="490"/>
      <c r="BZ28" s="490"/>
      <c r="CA28" s="490"/>
      <c r="CB28" s="490"/>
      <c r="CC28" s="491"/>
      <c r="CD28" s="194"/>
      <c r="CE28" s="640"/>
      <c r="CF28" s="640"/>
      <c r="CG28" s="640"/>
      <c r="CH28" s="640"/>
      <c r="CI28" s="640"/>
      <c r="CJ28" s="640"/>
      <c r="CK28" s="640"/>
      <c r="CL28" s="640"/>
      <c r="CM28" s="640"/>
      <c r="CN28" s="640"/>
      <c r="CO28" s="640"/>
      <c r="CP28" s="640"/>
      <c r="CQ28" s="640"/>
      <c r="CR28" s="640"/>
      <c r="CS28" s="641"/>
      <c r="CT28" s="523"/>
      <c r="CU28" s="524"/>
      <c r="CV28" s="524"/>
      <c r="CW28" s="524"/>
      <c r="CX28" s="524"/>
      <c r="CY28" s="524"/>
      <c r="CZ28" s="524"/>
      <c r="DA28" s="525"/>
      <c r="DB28" s="523"/>
      <c r="DC28" s="524"/>
      <c r="DD28" s="524"/>
      <c r="DE28" s="524"/>
      <c r="DF28" s="524"/>
      <c r="DG28" s="524"/>
      <c r="DH28" s="524"/>
      <c r="DI28" s="525"/>
    </row>
    <row r="29" spans="1:113" ht="18.75" customHeight="1" x14ac:dyDescent="0.2">
      <c r="A29" s="181"/>
      <c r="B29" s="697"/>
      <c r="C29" s="673"/>
      <c r="D29" s="674"/>
      <c r="E29" s="576" t="s">
        <v>176</v>
      </c>
      <c r="F29" s="556"/>
      <c r="G29" s="556"/>
      <c r="H29" s="556"/>
      <c r="I29" s="556"/>
      <c r="J29" s="556"/>
      <c r="K29" s="557"/>
      <c r="L29" s="577">
        <v>12</v>
      </c>
      <c r="M29" s="578"/>
      <c r="N29" s="578"/>
      <c r="O29" s="578"/>
      <c r="P29" s="620"/>
      <c r="Q29" s="577">
        <v>2350</v>
      </c>
      <c r="R29" s="578"/>
      <c r="S29" s="578"/>
      <c r="T29" s="578"/>
      <c r="U29" s="578"/>
      <c r="V29" s="620"/>
      <c r="W29" s="675"/>
      <c r="X29" s="676"/>
      <c r="Y29" s="677"/>
      <c r="Z29" s="576" t="s">
        <v>177</v>
      </c>
      <c r="AA29" s="556"/>
      <c r="AB29" s="556"/>
      <c r="AC29" s="556"/>
      <c r="AD29" s="556"/>
      <c r="AE29" s="556"/>
      <c r="AF29" s="556"/>
      <c r="AG29" s="557"/>
      <c r="AH29" s="577">
        <v>187</v>
      </c>
      <c r="AI29" s="578"/>
      <c r="AJ29" s="578"/>
      <c r="AK29" s="578"/>
      <c r="AL29" s="620"/>
      <c r="AM29" s="577">
        <v>575025</v>
      </c>
      <c r="AN29" s="578"/>
      <c r="AO29" s="578"/>
      <c r="AP29" s="578"/>
      <c r="AQ29" s="578"/>
      <c r="AR29" s="620"/>
      <c r="AS29" s="577">
        <v>3075</v>
      </c>
      <c r="AT29" s="578"/>
      <c r="AU29" s="578"/>
      <c r="AV29" s="578"/>
      <c r="AW29" s="578"/>
      <c r="AX29" s="579"/>
      <c r="AY29" s="683"/>
      <c r="AZ29" s="684"/>
      <c r="BA29" s="684"/>
      <c r="BB29" s="685"/>
      <c r="BC29" s="560" t="s">
        <v>178</v>
      </c>
      <c r="BD29" s="561"/>
      <c r="BE29" s="561"/>
      <c r="BF29" s="561"/>
      <c r="BG29" s="561"/>
      <c r="BH29" s="561"/>
      <c r="BI29" s="561"/>
      <c r="BJ29" s="561"/>
      <c r="BK29" s="561"/>
      <c r="BL29" s="561"/>
      <c r="BM29" s="562"/>
      <c r="BN29" s="526">
        <v>78214</v>
      </c>
      <c r="BO29" s="527"/>
      <c r="BP29" s="527"/>
      <c r="BQ29" s="527"/>
      <c r="BR29" s="527"/>
      <c r="BS29" s="527"/>
      <c r="BT29" s="527"/>
      <c r="BU29" s="528"/>
      <c r="BV29" s="526">
        <v>51564</v>
      </c>
      <c r="BW29" s="527"/>
      <c r="BX29" s="527"/>
      <c r="BY29" s="527"/>
      <c r="BZ29" s="527"/>
      <c r="CA29" s="527"/>
      <c r="CB29" s="527"/>
      <c r="CC29" s="528"/>
      <c r="CD29" s="196"/>
      <c r="CE29" s="640"/>
      <c r="CF29" s="640"/>
      <c r="CG29" s="640"/>
      <c r="CH29" s="640"/>
      <c r="CI29" s="640"/>
      <c r="CJ29" s="640"/>
      <c r="CK29" s="640"/>
      <c r="CL29" s="640"/>
      <c r="CM29" s="640"/>
      <c r="CN29" s="640"/>
      <c r="CO29" s="640"/>
      <c r="CP29" s="640"/>
      <c r="CQ29" s="640"/>
      <c r="CR29" s="640"/>
      <c r="CS29" s="641"/>
      <c r="CT29" s="523"/>
      <c r="CU29" s="524"/>
      <c r="CV29" s="524"/>
      <c r="CW29" s="524"/>
      <c r="CX29" s="524"/>
      <c r="CY29" s="524"/>
      <c r="CZ29" s="524"/>
      <c r="DA29" s="525"/>
      <c r="DB29" s="523"/>
      <c r="DC29" s="524"/>
      <c r="DD29" s="524"/>
      <c r="DE29" s="524"/>
      <c r="DF29" s="524"/>
      <c r="DG29" s="524"/>
      <c r="DH29" s="524"/>
      <c r="DI29" s="525"/>
    </row>
    <row r="30" spans="1:113" ht="18.75" customHeight="1" thickBot="1" x14ac:dyDescent="0.25">
      <c r="A30" s="181"/>
      <c r="B30" s="698"/>
      <c r="C30" s="699"/>
      <c r="D30" s="700"/>
      <c r="E30" s="580"/>
      <c r="F30" s="581"/>
      <c r="G30" s="581"/>
      <c r="H30" s="581"/>
      <c r="I30" s="581"/>
      <c r="J30" s="581"/>
      <c r="K30" s="582"/>
      <c r="L30" s="690"/>
      <c r="M30" s="691"/>
      <c r="N30" s="691"/>
      <c r="O30" s="691"/>
      <c r="P30" s="692"/>
      <c r="Q30" s="690"/>
      <c r="R30" s="691"/>
      <c r="S30" s="691"/>
      <c r="T30" s="691"/>
      <c r="U30" s="691"/>
      <c r="V30" s="692"/>
      <c r="W30" s="693" t="s">
        <v>179</v>
      </c>
      <c r="X30" s="694"/>
      <c r="Y30" s="694"/>
      <c r="Z30" s="694"/>
      <c r="AA30" s="694"/>
      <c r="AB30" s="694"/>
      <c r="AC30" s="694"/>
      <c r="AD30" s="694"/>
      <c r="AE30" s="694"/>
      <c r="AF30" s="694"/>
      <c r="AG30" s="695"/>
      <c r="AH30" s="653">
        <v>91.4</v>
      </c>
      <c r="AI30" s="654"/>
      <c r="AJ30" s="654"/>
      <c r="AK30" s="654"/>
      <c r="AL30" s="654"/>
      <c r="AM30" s="654"/>
      <c r="AN30" s="654"/>
      <c r="AO30" s="654"/>
      <c r="AP30" s="654"/>
      <c r="AQ30" s="654"/>
      <c r="AR30" s="654"/>
      <c r="AS30" s="654"/>
      <c r="AT30" s="654"/>
      <c r="AU30" s="654"/>
      <c r="AV30" s="654"/>
      <c r="AW30" s="654"/>
      <c r="AX30" s="656"/>
      <c r="AY30" s="686"/>
      <c r="AZ30" s="687"/>
      <c r="BA30" s="687"/>
      <c r="BB30" s="688"/>
      <c r="BC30" s="642" t="s">
        <v>48</v>
      </c>
      <c r="BD30" s="643"/>
      <c r="BE30" s="643"/>
      <c r="BF30" s="643"/>
      <c r="BG30" s="643"/>
      <c r="BH30" s="643"/>
      <c r="BI30" s="643"/>
      <c r="BJ30" s="643"/>
      <c r="BK30" s="643"/>
      <c r="BL30" s="643"/>
      <c r="BM30" s="644"/>
      <c r="BN30" s="645">
        <v>1410701</v>
      </c>
      <c r="BO30" s="646"/>
      <c r="BP30" s="646"/>
      <c r="BQ30" s="646"/>
      <c r="BR30" s="646"/>
      <c r="BS30" s="646"/>
      <c r="BT30" s="646"/>
      <c r="BU30" s="647"/>
      <c r="BV30" s="645">
        <v>1417331</v>
      </c>
      <c r="BW30" s="646"/>
      <c r="BX30" s="646"/>
      <c r="BY30" s="646"/>
      <c r="BZ30" s="646"/>
      <c r="CA30" s="646"/>
      <c r="CB30" s="646"/>
      <c r="CC30" s="64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89" t="s">
        <v>180</v>
      </c>
      <c r="D32" s="689"/>
      <c r="E32" s="689"/>
      <c r="F32" s="689"/>
      <c r="G32" s="689"/>
      <c r="H32" s="689"/>
      <c r="I32" s="689"/>
      <c r="J32" s="689"/>
      <c r="K32" s="689"/>
      <c r="L32" s="689"/>
      <c r="M32" s="689"/>
      <c r="N32" s="689"/>
      <c r="O32" s="689"/>
      <c r="P32" s="689"/>
      <c r="Q32" s="689"/>
      <c r="R32" s="689"/>
      <c r="S32" s="689"/>
      <c r="U32" s="530" t="s">
        <v>181</v>
      </c>
      <c r="V32" s="530"/>
      <c r="W32" s="530"/>
      <c r="X32" s="530"/>
      <c r="Y32" s="530"/>
      <c r="Z32" s="530"/>
      <c r="AA32" s="530"/>
      <c r="AB32" s="530"/>
      <c r="AC32" s="530"/>
      <c r="AD32" s="530"/>
      <c r="AE32" s="530"/>
      <c r="AF32" s="530"/>
      <c r="AG32" s="530"/>
      <c r="AH32" s="530"/>
      <c r="AI32" s="530"/>
      <c r="AJ32" s="530"/>
      <c r="AK32" s="530"/>
      <c r="AM32" s="530" t="s">
        <v>182</v>
      </c>
      <c r="AN32" s="530"/>
      <c r="AO32" s="530"/>
      <c r="AP32" s="530"/>
      <c r="AQ32" s="530"/>
      <c r="AR32" s="530"/>
      <c r="AS32" s="530"/>
      <c r="AT32" s="530"/>
      <c r="AU32" s="530"/>
      <c r="AV32" s="530"/>
      <c r="AW32" s="530"/>
      <c r="AX32" s="530"/>
      <c r="AY32" s="530"/>
      <c r="AZ32" s="530"/>
      <c r="BA32" s="530"/>
      <c r="BB32" s="530"/>
      <c r="BC32" s="530"/>
      <c r="BE32" s="530" t="s">
        <v>183</v>
      </c>
      <c r="BF32" s="530"/>
      <c r="BG32" s="530"/>
      <c r="BH32" s="530"/>
      <c r="BI32" s="530"/>
      <c r="BJ32" s="530"/>
      <c r="BK32" s="530"/>
      <c r="BL32" s="530"/>
      <c r="BM32" s="530"/>
      <c r="BN32" s="530"/>
      <c r="BO32" s="530"/>
      <c r="BP32" s="530"/>
      <c r="BQ32" s="530"/>
      <c r="BR32" s="530"/>
      <c r="BS32" s="530"/>
      <c r="BT32" s="530"/>
      <c r="BU32" s="530"/>
      <c r="BW32" s="530" t="s">
        <v>184</v>
      </c>
      <c r="BX32" s="530"/>
      <c r="BY32" s="530"/>
      <c r="BZ32" s="530"/>
      <c r="CA32" s="530"/>
      <c r="CB32" s="530"/>
      <c r="CC32" s="530"/>
      <c r="CD32" s="530"/>
      <c r="CE32" s="530"/>
      <c r="CF32" s="530"/>
      <c r="CG32" s="530"/>
      <c r="CH32" s="530"/>
      <c r="CI32" s="530"/>
      <c r="CJ32" s="530"/>
      <c r="CK32" s="530"/>
      <c r="CL32" s="530"/>
      <c r="CM32" s="530"/>
      <c r="CO32" s="530" t="s">
        <v>185</v>
      </c>
      <c r="CP32" s="530"/>
      <c r="CQ32" s="530"/>
      <c r="CR32" s="530"/>
      <c r="CS32" s="530"/>
      <c r="CT32" s="530"/>
      <c r="CU32" s="530"/>
      <c r="CV32" s="530"/>
      <c r="CW32" s="530"/>
      <c r="CX32" s="530"/>
      <c r="CY32" s="530"/>
      <c r="CZ32" s="530"/>
      <c r="DA32" s="530"/>
      <c r="DB32" s="530"/>
      <c r="DC32" s="530"/>
      <c r="DD32" s="530"/>
      <c r="DE32" s="530"/>
      <c r="DI32" s="204"/>
    </row>
    <row r="33" spans="1:113" ht="13.5" customHeight="1" x14ac:dyDescent="0.2">
      <c r="A33" s="181"/>
      <c r="B33" s="205"/>
      <c r="C33" s="550" t="s">
        <v>186</v>
      </c>
      <c r="D33" s="550"/>
      <c r="E33" s="515" t="s">
        <v>187</v>
      </c>
      <c r="F33" s="515"/>
      <c r="G33" s="515"/>
      <c r="H33" s="515"/>
      <c r="I33" s="515"/>
      <c r="J33" s="515"/>
      <c r="K33" s="515"/>
      <c r="L33" s="515"/>
      <c r="M33" s="515"/>
      <c r="N33" s="515"/>
      <c r="O33" s="515"/>
      <c r="P33" s="515"/>
      <c r="Q33" s="515"/>
      <c r="R33" s="515"/>
      <c r="S33" s="515"/>
      <c r="T33" s="206"/>
      <c r="U33" s="550" t="s">
        <v>186</v>
      </c>
      <c r="V33" s="550"/>
      <c r="W33" s="515" t="s">
        <v>187</v>
      </c>
      <c r="X33" s="515"/>
      <c r="Y33" s="515"/>
      <c r="Z33" s="515"/>
      <c r="AA33" s="515"/>
      <c r="AB33" s="515"/>
      <c r="AC33" s="515"/>
      <c r="AD33" s="515"/>
      <c r="AE33" s="515"/>
      <c r="AF33" s="515"/>
      <c r="AG33" s="515"/>
      <c r="AH33" s="515"/>
      <c r="AI33" s="515"/>
      <c r="AJ33" s="515"/>
      <c r="AK33" s="515"/>
      <c r="AL33" s="206"/>
      <c r="AM33" s="550" t="s">
        <v>186</v>
      </c>
      <c r="AN33" s="550"/>
      <c r="AO33" s="515" t="s">
        <v>187</v>
      </c>
      <c r="AP33" s="515"/>
      <c r="AQ33" s="515"/>
      <c r="AR33" s="515"/>
      <c r="AS33" s="515"/>
      <c r="AT33" s="515"/>
      <c r="AU33" s="515"/>
      <c r="AV33" s="515"/>
      <c r="AW33" s="515"/>
      <c r="AX33" s="515"/>
      <c r="AY33" s="515"/>
      <c r="AZ33" s="515"/>
      <c r="BA33" s="515"/>
      <c r="BB33" s="515"/>
      <c r="BC33" s="515"/>
      <c r="BD33" s="207"/>
      <c r="BE33" s="515" t="s">
        <v>188</v>
      </c>
      <c r="BF33" s="515"/>
      <c r="BG33" s="515" t="s">
        <v>189</v>
      </c>
      <c r="BH33" s="515"/>
      <c r="BI33" s="515"/>
      <c r="BJ33" s="515"/>
      <c r="BK33" s="515"/>
      <c r="BL33" s="515"/>
      <c r="BM33" s="515"/>
      <c r="BN33" s="515"/>
      <c r="BO33" s="515"/>
      <c r="BP33" s="515"/>
      <c r="BQ33" s="515"/>
      <c r="BR33" s="515"/>
      <c r="BS33" s="515"/>
      <c r="BT33" s="515"/>
      <c r="BU33" s="515"/>
      <c r="BV33" s="207"/>
      <c r="BW33" s="550" t="s">
        <v>188</v>
      </c>
      <c r="BX33" s="550"/>
      <c r="BY33" s="515" t="s">
        <v>190</v>
      </c>
      <c r="BZ33" s="515"/>
      <c r="CA33" s="515"/>
      <c r="CB33" s="515"/>
      <c r="CC33" s="515"/>
      <c r="CD33" s="515"/>
      <c r="CE33" s="515"/>
      <c r="CF33" s="515"/>
      <c r="CG33" s="515"/>
      <c r="CH33" s="515"/>
      <c r="CI33" s="515"/>
      <c r="CJ33" s="515"/>
      <c r="CK33" s="515"/>
      <c r="CL33" s="515"/>
      <c r="CM33" s="515"/>
      <c r="CN33" s="206"/>
      <c r="CO33" s="550" t="s">
        <v>186</v>
      </c>
      <c r="CP33" s="550"/>
      <c r="CQ33" s="515" t="s">
        <v>191</v>
      </c>
      <c r="CR33" s="515"/>
      <c r="CS33" s="515"/>
      <c r="CT33" s="515"/>
      <c r="CU33" s="515"/>
      <c r="CV33" s="515"/>
      <c r="CW33" s="515"/>
      <c r="CX33" s="515"/>
      <c r="CY33" s="515"/>
      <c r="CZ33" s="515"/>
      <c r="DA33" s="515"/>
      <c r="DB33" s="515"/>
      <c r="DC33" s="515"/>
      <c r="DD33" s="515"/>
      <c r="DE33" s="515"/>
      <c r="DF33" s="206"/>
      <c r="DG33" s="715" t="s">
        <v>192</v>
      </c>
      <c r="DH33" s="715"/>
      <c r="DI33" s="208"/>
    </row>
    <row r="34" spans="1:113" ht="32.25" customHeight="1" x14ac:dyDescent="0.2">
      <c r="A34" s="181"/>
      <c r="B34" s="205"/>
      <c r="C34" s="716">
        <f>IF(E34="","",1)</f>
        <v>1</v>
      </c>
      <c r="D34" s="716"/>
      <c r="E34" s="717" t="str">
        <f>IF('各会計、関係団体の財政状況及び健全化判断比率'!B7="","",'各会計、関係団体の財政状況及び健全化判断比率'!B7)</f>
        <v>一般会計</v>
      </c>
      <c r="F34" s="717"/>
      <c r="G34" s="717"/>
      <c r="H34" s="717"/>
      <c r="I34" s="717"/>
      <c r="J34" s="717"/>
      <c r="K34" s="717"/>
      <c r="L34" s="717"/>
      <c r="M34" s="717"/>
      <c r="N34" s="717"/>
      <c r="O34" s="717"/>
      <c r="P34" s="717"/>
      <c r="Q34" s="717"/>
      <c r="R34" s="717"/>
      <c r="S34" s="717"/>
      <c r="T34" s="181"/>
      <c r="U34" s="716">
        <f>IF(W34="","",MAX(C34:D43)+1)</f>
        <v>4</v>
      </c>
      <c r="V34" s="716"/>
      <c r="W34" s="717" t="str">
        <f>IF('各会計、関係団体の財政状況及び健全化判断比率'!B28="","",'各会計、関係団体の財政状況及び健全化判断比率'!B28)</f>
        <v>国民健康保険特別会計</v>
      </c>
      <c r="X34" s="717"/>
      <c r="Y34" s="717"/>
      <c r="Z34" s="717"/>
      <c r="AA34" s="717"/>
      <c r="AB34" s="717"/>
      <c r="AC34" s="717"/>
      <c r="AD34" s="717"/>
      <c r="AE34" s="717"/>
      <c r="AF34" s="717"/>
      <c r="AG34" s="717"/>
      <c r="AH34" s="717"/>
      <c r="AI34" s="717"/>
      <c r="AJ34" s="717"/>
      <c r="AK34" s="717"/>
      <c r="AL34" s="181"/>
      <c r="AM34" s="716">
        <f>IF(AO34="","",MAX(C34:D43,U34:V43)+1)</f>
        <v>9</v>
      </c>
      <c r="AN34" s="716"/>
      <c r="AO34" s="717" t="str">
        <f>IF('各会計、関係団体の財政状況及び健全化判断比率'!B33="","",'各会計、関係団体の財政状況及び健全化判断比率'!B33)</f>
        <v>水道事業会計</v>
      </c>
      <c r="AP34" s="717"/>
      <c r="AQ34" s="717"/>
      <c r="AR34" s="717"/>
      <c r="AS34" s="717"/>
      <c r="AT34" s="717"/>
      <c r="AU34" s="717"/>
      <c r="AV34" s="717"/>
      <c r="AW34" s="717"/>
      <c r="AX34" s="717"/>
      <c r="AY34" s="717"/>
      <c r="AZ34" s="717"/>
      <c r="BA34" s="717"/>
      <c r="BB34" s="717"/>
      <c r="BC34" s="717"/>
      <c r="BD34" s="181"/>
      <c r="BE34" s="716">
        <f>IF(BG34="","",MAX(C34:D43,U34:V43,AM34:AN43)+1)</f>
        <v>13</v>
      </c>
      <c r="BF34" s="716"/>
      <c r="BG34" s="717" t="str">
        <f>IF('各会計、関係団体の財政状況及び健全化判断比率'!B37="","",'各会計、関係団体の財政状況及び健全化判断比率'!B37)</f>
        <v>土地開発事業特別会計</v>
      </c>
      <c r="BH34" s="717"/>
      <c r="BI34" s="717"/>
      <c r="BJ34" s="717"/>
      <c r="BK34" s="717"/>
      <c r="BL34" s="717"/>
      <c r="BM34" s="717"/>
      <c r="BN34" s="717"/>
      <c r="BO34" s="717"/>
      <c r="BP34" s="717"/>
      <c r="BQ34" s="717"/>
      <c r="BR34" s="717"/>
      <c r="BS34" s="717"/>
      <c r="BT34" s="717"/>
      <c r="BU34" s="717"/>
      <c r="BV34" s="181"/>
      <c r="BW34" s="716">
        <f>IF(BY34="","",MAX(C34:D43,U34:V43,AM34:AN43,BE34:BF43)+1)</f>
        <v>14</v>
      </c>
      <c r="BX34" s="716"/>
      <c r="BY34" s="717" t="str">
        <f>IF('各会計、関係団体の財政状況及び健全化判断比率'!B68="","",'各会計、関係団体の財政状況及び健全化判断比率'!B68)</f>
        <v>公立小浜病院組合</v>
      </c>
      <c r="BZ34" s="717"/>
      <c r="CA34" s="717"/>
      <c r="CB34" s="717"/>
      <c r="CC34" s="717"/>
      <c r="CD34" s="717"/>
      <c r="CE34" s="717"/>
      <c r="CF34" s="717"/>
      <c r="CG34" s="717"/>
      <c r="CH34" s="717"/>
      <c r="CI34" s="717"/>
      <c r="CJ34" s="717"/>
      <c r="CK34" s="717"/>
      <c r="CL34" s="717"/>
      <c r="CM34" s="717"/>
      <c r="CN34" s="181"/>
      <c r="CO34" s="716">
        <f>IF(CQ34="","",MAX(C34:D43,U34:V43,AM34:AN43,BE34:BF43,BW34:BX43)+1)</f>
        <v>24</v>
      </c>
      <c r="CP34" s="716"/>
      <c r="CQ34" s="717" t="str">
        <f>IF('各会計、関係団体の財政状況及び健全化判断比率'!BS7="","",'各会計、関係団体の財政状況及び健全化判断比率'!BS7)</f>
        <v>株式会社　レインボーライン</v>
      </c>
      <c r="CR34" s="717"/>
      <c r="CS34" s="717"/>
      <c r="CT34" s="717"/>
      <c r="CU34" s="717"/>
      <c r="CV34" s="717"/>
      <c r="CW34" s="717"/>
      <c r="CX34" s="717"/>
      <c r="CY34" s="717"/>
      <c r="CZ34" s="717"/>
      <c r="DA34" s="717"/>
      <c r="DB34" s="717"/>
      <c r="DC34" s="717"/>
      <c r="DD34" s="717"/>
      <c r="DE34" s="717"/>
      <c r="DG34" s="718" t="str">
        <f>IF('各会計、関係団体の財政状況及び健全化判断比率'!BR7="","",'各会計、関係団体の財政状況及び健全化判断比率'!BR7)</f>
        <v>〇</v>
      </c>
      <c r="DH34" s="718"/>
      <c r="DI34" s="208"/>
    </row>
    <row r="35" spans="1:113" ht="32.25" customHeight="1" x14ac:dyDescent="0.2">
      <c r="A35" s="181"/>
      <c r="B35" s="205"/>
      <c r="C35" s="716">
        <f>IF(E35="","",C34+1)</f>
        <v>2</v>
      </c>
      <c r="D35" s="716"/>
      <c r="E35" s="717" t="str">
        <f>IF('各会計、関係団体の財政状況及び健全化判断比率'!B8="","",'各会計、関係団体の財政状況及び健全化判断比率'!B8)</f>
        <v>農業者労働災害共済事業特別会計</v>
      </c>
      <c r="F35" s="717"/>
      <c r="G35" s="717"/>
      <c r="H35" s="717"/>
      <c r="I35" s="717"/>
      <c r="J35" s="717"/>
      <c r="K35" s="717"/>
      <c r="L35" s="717"/>
      <c r="M35" s="717"/>
      <c r="N35" s="717"/>
      <c r="O35" s="717"/>
      <c r="P35" s="717"/>
      <c r="Q35" s="717"/>
      <c r="R35" s="717"/>
      <c r="S35" s="717"/>
      <c r="T35" s="181"/>
      <c r="U35" s="716">
        <f>IF(W35="","",U34+1)</f>
        <v>5</v>
      </c>
      <c r="V35" s="716"/>
      <c r="W35" s="717" t="str">
        <f>IF('各会計、関係団体の財政状況及び健全化判断比率'!B29="","",'各会計、関係団体の財政状況及び健全化判断比率'!B29)</f>
        <v>直営診療所特別会計</v>
      </c>
      <c r="X35" s="717"/>
      <c r="Y35" s="717"/>
      <c r="Z35" s="717"/>
      <c r="AA35" s="717"/>
      <c r="AB35" s="717"/>
      <c r="AC35" s="717"/>
      <c r="AD35" s="717"/>
      <c r="AE35" s="717"/>
      <c r="AF35" s="717"/>
      <c r="AG35" s="717"/>
      <c r="AH35" s="717"/>
      <c r="AI35" s="717"/>
      <c r="AJ35" s="717"/>
      <c r="AK35" s="717"/>
      <c r="AL35" s="181"/>
      <c r="AM35" s="716">
        <f t="shared" ref="AM35:AM43" si="0">IF(AO35="","",AM34+1)</f>
        <v>10</v>
      </c>
      <c r="AN35" s="716"/>
      <c r="AO35" s="717" t="str">
        <f>IF('各会計、関係団体の財政状況及び健全化判断比率'!B34="","",'各会計、関係団体の財政状況及び健全化判断比率'!B34)</f>
        <v>工業用水道事業会計</v>
      </c>
      <c r="AP35" s="717"/>
      <c r="AQ35" s="717"/>
      <c r="AR35" s="717"/>
      <c r="AS35" s="717"/>
      <c r="AT35" s="717"/>
      <c r="AU35" s="717"/>
      <c r="AV35" s="717"/>
      <c r="AW35" s="717"/>
      <c r="AX35" s="717"/>
      <c r="AY35" s="717"/>
      <c r="AZ35" s="717"/>
      <c r="BA35" s="717"/>
      <c r="BB35" s="717"/>
      <c r="BC35" s="717"/>
      <c r="BD35" s="181"/>
      <c r="BE35" s="716" t="str">
        <f t="shared" ref="BE35:BE43" si="1">IF(BG35="","",BE34+1)</f>
        <v/>
      </c>
      <c r="BF35" s="716"/>
      <c r="BG35" s="717"/>
      <c r="BH35" s="717"/>
      <c r="BI35" s="717"/>
      <c r="BJ35" s="717"/>
      <c r="BK35" s="717"/>
      <c r="BL35" s="717"/>
      <c r="BM35" s="717"/>
      <c r="BN35" s="717"/>
      <c r="BO35" s="717"/>
      <c r="BP35" s="717"/>
      <c r="BQ35" s="717"/>
      <c r="BR35" s="717"/>
      <c r="BS35" s="717"/>
      <c r="BT35" s="717"/>
      <c r="BU35" s="717"/>
      <c r="BV35" s="181"/>
      <c r="BW35" s="716">
        <f t="shared" ref="BW35:BW43" si="2">IF(BY35="","",BW34+1)</f>
        <v>15</v>
      </c>
      <c r="BX35" s="716"/>
      <c r="BY35" s="717" t="str">
        <f>IF('各会計、関係団体の財政状況及び健全化判断比率'!B69="","",'各会計、関係団体の財政状況及び健全化判断比率'!B69)</f>
        <v>若狭消防組合</v>
      </c>
      <c r="BZ35" s="717"/>
      <c r="CA35" s="717"/>
      <c r="CB35" s="717"/>
      <c r="CC35" s="717"/>
      <c r="CD35" s="717"/>
      <c r="CE35" s="717"/>
      <c r="CF35" s="717"/>
      <c r="CG35" s="717"/>
      <c r="CH35" s="717"/>
      <c r="CI35" s="717"/>
      <c r="CJ35" s="717"/>
      <c r="CK35" s="717"/>
      <c r="CL35" s="717"/>
      <c r="CM35" s="717"/>
      <c r="CN35" s="181"/>
      <c r="CO35" s="716">
        <f t="shared" ref="CO35:CO43" si="3">IF(CQ35="","",CO34+1)</f>
        <v>25</v>
      </c>
      <c r="CP35" s="716"/>
      <c r="CQ35" s="717" t="str">
        <f>IF('各会計、関係団体の財政状況及び健全化判断比率'!BS8="","",'各会計、関係団体の財政状況及び健全化判断比率'!BS8)</f>
        <v>若狭三方ビバレッジ株式会社</v>
      </c>
      <c r="CR35" s="717"/>
      <c r="CS35" s="717"/>
      <c r="CT35" s="717"/>
      <c r="CU35" s="717"/>
      <c r="CV35" s="717"/>
      <c r="CW35" s="717"/>
      <c r="CX35" s="717"/>
      <c r="CY35" s="717"/>
      <c r="CZ35" s="717"/>
      <c r="DA35" s="717"/>
      <c r="DB35" s="717"/>
      <c r="DC35" s="717"/>
      <c r="DD35" s="717"/>
      <c r="DE35" s="717"/>
      <c r="DG35" s="718" t="str">
        <f>IF('各会計、関係団体の財政状況及び健全化判断比率'!BR8="","",'各会計、関係団体の財政状況及び健全化判断比率'!BR8)</f>
        <v/>
      </c>
      <c r="DH35" s="718"/>
      <c r="DI35" s="208"/>
    </row>
    <row r="36" spans="1:113" ht="32.25" customHeight="1" x14ac:dyDescent="0.2">
      <c r="A36" s="181"/>
      <c r="B36" s="205"/>
      <c r="C36" s="716">
        <f>IF(E36="","",C35+1)</f>
        <v>3</v>
      </c>
      <c r="D36" s="716"/>
      <c r="E36" s="717" t="str">
        <f>IF('各会計、関係団体の財政状況及び健全化判断比率'!B9="","",'各会計、関係団体の財政状況及び健全化判断比率'!B9)</f>
        <v>町営住宅等特別会計</v>
      </c>
      <c r="F36" s="717"/>
      <c r="G36" s="717"/>
      <c r="H36" s="717"/>
      <c r="I36" s="717"/>
      <c r="J36" s="717"/>
      <c r="K36" s="717"/>
      <c r="L36" s="717"/>
      <c r="M36" s="717"/>
      <c r="N36" s="717"/>
      <c r="O36" s="717"/>
      <c r="P36" s="717"/>
      <c r="Q36" s="717"/>
      <c r="R36" s="717"/>
      <c r="S36" s="717"/>
      <c r="T36" s="181"/>
      <c r="U36" s="716">
        <f t="shared" ref="U36:U43" si="4">IF(W36="","",U35+1)</f>
        <v>6</v>
      </c>
      <c r="V36" s="716"/>
      <c r="W36" s="717" t="str">
        <f>IF('各会計、関係団体の財政状況及び健全化判断比率'!B30="","",'各会計、関係団体の財政状況及び健全化判断比率'!B30)</f>
        <v>介護保険特別会計（事業勘定）</v>
      </c>
      <c r="X36" s="717"/>
      <c r="Y36" s="717"/>
      <c r="Z36" s="717"/>
      <c r="AA36" s="717"/>
      <c r="AB36" s="717"/>
      <c r="AC36" s="717"/>
      <c r="AD36" s="717"/>
      <c r="AE36" s="717"/>
      <c r="AF36" s="717"/>
      <c r="AG36" s="717"/>
      <c r="AH36" s="717"/>
      <c r="AI36" s="717"/>
      <c r="AJ36" s="717"/>
      <c r="AK36" s="717"/>
      <c r="AL36" s="181"/>
      <c r="AM36" s="716">
        <f t="shared" si="0"/>
        <v>11</v>
      </c>
      <c r="AN36" s="716"/>
      <c r="AO36" s="717" t="str">
        <f>IF('各会計、関係団体の財政状況及び健全化判断比率'!B35="","",'各会計、関係団体の財政状況及び健全化判断比率'!B35)</f>
        <v>下水道事業会計</v>
      </c>
      <c r="AP36" s="717"/>
      <c r="AQ36" s="717"/>
      <c r="AR36" s="717"/>
      <c r="AS36" s="717"/>
      <c r="AT36" s="717"/>
      <c r="AU36" s="717"/>
      <c r="AV36" s="717"/>
      <c r="AW36" s="717"/>
      <c r="AX36" s="717"/>
      <c r="AY36" s="717"/>
      <c r="AZ36" s="717"/>
      <c r="BA36" s="717"/>
      <c r="BB36" s="717"/>
      <c r="BC36" s="717"/>
      <c r="BD36" s="181"/>
      <c r="BE36" s="716" t="str">
        <f t="shared" si="1"/>
        <v/>
      </c>
      <c r="BF36" s="716"/>
      <c r="BG36" s="717"/>
      <c r="BH36" s="717"/>
      <c r="BI36" s="717"/>
      <c r="BJ36" s="717"/>
      <c r="BK36" s="717"/>
      <c r="BL36" s="717"/>
      <c r="BM36" s="717"/>
      <c r="BN36" s="717"/>
      <c r="BO36" s="717"/>
      <c r="BP36" s="717"/>
      <c r="BQ36" s="717"/>
      <c r="BR36" s="717"/>
      <c r="BS36" s="717"/>
      <c r="BT36" s="717"/>
      <c r="BU36" s="717"/>
      <c r="BV36" s="181"/>
      <c r="BW36" s="716">
        <f t="shared" si="2"/>
        <v>16</v>
      </c>
      <c r="BX36" s="716"/>
      <c r="BY36" s="717" t="str">
        <f>IF('各会計、関係団体の財政状況及び健全化判断比率'!B70="","",'各会計、関係団体の財政状況及び健全化判断比率'!B70)</f>
        <v>敦賀美方消防組合</v>
      </c>
      <c r="BZ36" s="717"/>
      <c r="CA36" s="717"/>
      <c r="CB36" s="717"/>
      <c r="CC36" s="717"/>
      <c r="CD36" s="717"/>
      <c r="CE36" s="717"/>
      <c r="CF36" s="717"/>
      <c r="CG36" s="717"/>
      <c r="CH36" s="717"/>
      <c r="CI36" s="717"/>
      <c r="CJ36" s="717"/>
      <c r="CK36" s="717"/>
      <c r="CL36" s="717"/>
      <c r="CM36" s="717"/>
      <c r="CN36" s="181"/>
      <c r="CO36" s="716">
        <f t="shared" si="3"/>
        <v>26</v>
      </c>
      <c r="CP36" s="716"/>
      <c r="CQ36" s="717" t="str">
        <f>IF('各会計、関係団体の財政状況及び健全化判断比率'!BS9="","",'各会計、関係団体の財政状況及び健全化判断比率'!BS9)</f>
        <v>有限会社　かみなか農学舎</v>
      </c>
      <c r="CR36" s="717"/>
      <c r="CS36" s="717"/>
      <c r="CT36" s="717"/>
      <c r="CU36" s="717"/>
      <c r="CV36" s="717"/>
      <c r="CW36" s="717"/>
      <c r="CX36" s="717"/>
      <c r="CY36" s="717"/>
      <c r="CZ36" s="717"/>
      <c r="DA36" s="717"/>
      <c r="DB36" s="717"/>
      <c r="DC36" s="717"/>
      <c r="DD36" s="717"/>
      <c r="DE36" s="717"/>
      <c r="DG36" s="718" t="str">
        <f>IF('各会計、関係団体の財政状況及び健全化判断比率'!BR9="","",'各会計、関係団体の財政状況及び健全化判断比率'!BR9)</f>
        <v/>
      </c>
      <c r="DH36" s="718"/>
      <c r="DI36" s="208"/>
    </row>
    <row r="37" spans="1:113" ht="32.25" customHeight="1" x14ac:dyDescent="0.2">
      <c r="A37" s="181"/>
      <c r="B37" s="205"/>
      <c r="C37" s="716" t="str">
        <f>IF(E37="","",C36+1)</f>
        <v/>
      </c>
      <c r="D37" s="716"/>
      <c r="E37" s="717" t="str">
        <f>IF('各会計、関係団体の財政状況及び健全化判断比率'!B10="","",'各会計、関係団体の財政状況及び健全化判断比率'!B10)</f>
        <v/>
      </c>
      <c r="F37" s="717"/>
      <c r="G37" s="717"/>
      <c r="H37" s="717"/>
      <c r="I37" s="717"/>
      <c r="J37" s="717"/>
      <c r="K37" s="717"/>
      <c r="L37" s="717"/>
      <c r="M37" s="717"/>
      <c r="N37" s="717"/>
      <c r="O37" s="717"/>
      <c r="P37" s="717"/>
      <c r="Q37" s="717"/>
      <c r="R37" s="717"/>
      <c r="S37" s="717"/>
      <c r="T37" s="181"/>
      <c r="U37" s="716">
        <f t="shared" si="4"/>
        <v>7</v>
      </c>
      <c r="V37" s="716"/>
      <c r="W37" s="717" t="str">
        <f>IF('各会計、関係団体の財政状況及び健全化判断比率'!B31="","",'各会計、関係団体の財政状況及び健全化判断比率'!B31)</f>
        <v>介護保険特別会計（サービス勘定）</v>
      </c>
      <c r="X37" s="717"/>
      <c r="Y37" s="717"/>
      <c r="Z37" s="717"/>
      <c r="AA37" s="717"/>
      <c r="AB37" s="717"/>
      <c r="AC37" s="717"/>
      <c r="AD37" s="717"/>
      <c r="AE37" s="717"/>
      <c r="AF37" s="717"/>
      <c r="AG37" s="717"/>
      <c r="AH37" s="717"/>
      <c r="AI37" s="717"/>
      <c r="AJ37" s="717"/>
      <c r="AK37" s="717"/>
      <c r="AL37" s="181"/>
      <c r="AM37" s="716">
        <f t="shared" si="0"/>
        <v>12</v>
      </c>
      <c r="AN37" s="716"/>
      <c r="AO37" s="717" t="str">
        <f>IF('各会計、関係団体の財政状況及び健全化判断比率'!B36="","",'各会計、関係団体の財政状況及び健全化判断比率'!B36)</f>
        <v>国民健康保険上中診療所事業会計</v>
      </c>
      <c r="AP37" s="717"/>
      <c r="AQ37" s="717"/>
      <c r="AR37" s="717"/>
      <c r="AS37" s="717"/>
      <c r="AT37" s="717"/>
      <c r="AU37" s="717"/>
      <c r="AV37" s="717"/>
      <c r="AW37" s="717"/>
      <c r="AX37" s="717"/>
      <c r="AY37" s="717"/>
      <c r="AZ37" s="717"/>
      <c r="BA37" s="717"/>
      <c r="BB37" s="717"/>
      <c r="BC37" s="717"/>
      <c r="BD37" s="181"/>
      <c r="BE37" s="716" t="str">
        <f t="shared" si="1"/>
        <v/>
      </c>
      <c r="BF37" s="716"/>
      <c r="BG37" s="717"/>
      <c r="BH37" s="717"/>
      <c r="BI37" s="717"/>
      <c r="BJ37" s="717"/>
      <c r="BK37" s="717"/>
      <c r="BL37" s="717"/>
      <c r="BM37" s="717"/>
      <c r="BN37" s="717"/>
      <c r="BO37" s="717"/>
      <c r="BP37" s="717"/>
      <c r="BQ37" s="717"/>
      <c r="BR37" s="717"/>
      <c r="BS37" s="717"/>
      <c r="BT37" s="717"/>
      <c r="BU37" s="717"/>
      <c r="BV37" s="181"/>
      <c r="BW37" s="716">
        <f t="shared" si="2"/>
        <v>17</v>
      </c>
      <c r="BX37" s="716"/>
      <c r="BY37" s="717" t="str">
        <f>IF('各会計、関係団体の財政状況及び健全化判断比率'!B71="","",'各会計、関係団体の財政状況及び健全化判断比率'!B71)</f>
        <v>美浜・三方環境衛生組合</v>
      </c>
      <c r="BZ37" s="717"/>
      <c r="CA37" s="717"/>
      <c r="CB37" s="717"/>
      <c r="CC37" s="717"/>
      <c r="CD37" s="717"/>
      <c r="CE37" s="717"/>
      <c r="CF37" s="717"/>
      <c r="CG37" s="717"/>
      <c r="CH37" s="717"/>
      <c r="CI37" s="717"/>
      <c r="CJ37" s="717"/>
      <c r="CK37" s="717"/>
      <c r="CL37" s="717"/>
      <c r="CM37" s="717"/>
      <c r="CN37" s="181"/>
      <c r="CO37" s="716">
        <f t="shared" si="3"/>
        <v>27</v>
      </c>
      <c r="CP37" s="716"/>
      <c r="CQ37" s="717" t="str">
        <f>IF('各会計、関係団体の財政状況及び健全化判断比率'!BS10="","",'各会計、関係団体の財政状況及び健全化判断比率'!BS10)</f>
        <v>株式会社　若狭瓜割</v>
      </c>
      <c r="CR37" s="717"/>
      <c r="CS37" s="717"/>
      <c r="CT37" s="717"/>
      <c r="CU37" s="717"/>
      <c r="CV37" s="717"/>
      <c r="CW37" s="717"/>
      <c r="CX37" s="717"/>
      <c r="CY37" s="717"/>
      <c r="CZ37" s="717"/>
      <c r="DA37" s="717"/>
      <c r="DB37" s="717"/>
      <c r="DC37" s="717"/>
      <c r="DD37" s="717"/>
      <c r="DE37" s="717"/>
      <c r="DG37" s="718" t="str">
        <f>IF('各会計、関係団体の財政状況及び健全化判断比率'!BR10="","",'各会計、関係団体の財政状況及び健全化判断比率'!BR10)</f>
        <v/>
      </c>
      <c r="DH37" s="718"/>
      <c r="DI37" s="208"/>
    </row>
    <row r="38" spans="1:113" ht="32.25" customHeight="1" x14ac:dyDescent="0.2">
      <c r="A38" s="181"/>
      <c r="B38" s="205"/>
      <c r="C38" s="716" t="str">
        <f t="shared" ref="C38:C43" si="5">IF(E38="","",C37+1)</f>
        <v/>
      </c>
      <c r="D38" s="716"/>
      <c r="E38" s="717" t="str">
        <f>IF('各会計、関係団体の財政状況及び健全化判断比率'!B11="","",'各会計、関係団体の財政状況及び健全化判断比率'!B11)</f>
        <v/>
      </c>
      <c r="F38" s="717"/>
      <c r="G38" s="717"/>
      <c r="H38" s="717"/>
      <c r="I38" s="717"/>
      <c r="J38" s="717"/>
      <c r="K38" s="717"/>
      <c r="L38" s="717"/>
      <c r="M38" s="717"/>
      <c r="N38" s="717"/>
      <c r="O38" s="717"/>
      <c r="P38" s="717"/>
      <c r="Q38" s="717"/>
      <c r="R38" s="717"/>
      <c r="S38" s="717"/>
      <c r="T38" s="181"/>
      <c r="U38" s="716">
        <f t="shared" si="4"/>
        <v>8</v>
      </c>
      <c r="V38" s="716"/>
      <c r="W38" s="717" t="str">
        <f>IF('各会計、関係団体の財政状況及び健全化判断比率'!B32="","",'各会計、関係団体の財政状況及び健全化判断比率'!B32)</f>
        <v>後期高齢者医療特別会計</v>
      </c>
      <c r="X38" s="717"/>
      <c r="Y38" s="717"/>
      <c r="Z38" s="717"/>
      <c r="AA38" s="717"/>
      <c r="AB38" s="717"/>
      <c r="AC38" s="717"/>
      <c r="AD38" s="717"/>
      <c r="AE38" s="717"/>
      <c r="AF38" s="717"/>
      <c r="AG38" s="717"/>
      <c r="AH38" s="717"/>
      <c r="AI38" s="717"/>
      <c r="AJ38" s="717"/>
      <c r="AK38" s="717"/>
      <c r="AL38" s="181"/>
      <c r="AM38" s="716" t="str">
        <f t="shared" si="0"/>
        <v/>
      </c>
      <c r="AN38" s="716"/>
      <c r="AO38" s="717"/>
      <c r="AP38" s="717"/>
      <c r="AQ38" s="717"/>
      <c r="AR38" s="717"/>
      <c r="AS38" s="717"/>
      <c r="AT38" s="717"/>
      <c r="AU38" s="717"/>
      <c r="AV38" s="717"/>
      <c r="AW38" s="717"/>
      <c r="AX38" s="717"/>
      <c r="AY38" s="717"/>
      <c r="AZ38" s="717"/>
      <c r="BA38" s="717"/>
      <c r="BB38" s="717"/>
      <c r="BC38" s="717"/>
      <c r="BD38" s="181"/>
      <c r="BE38" s="716" t="str">
        <f t="shared" si="1"/>
        <v/>
      </c>
      <c r="BF38" s="716"/>
      <c r="BG38" s="717"/>
      <c r="BH38" s="717"/>
      <c r="BI38" s="717"/>
      <c r="BJ38" s="717"/>
      <c r="BK38" s="717"/>
      <c r="BL38" s="717"/>
      <c r="BM38" s="717"/>
      <c r="BN38" s="717"/>
      <c r="BO38" s="717"/>
      <c r="BP38" s="717"/>
      <c r="BQ38" s="717"/>
      <c r="BR38" s="717"/>
      <c r="BS38" s="717"/>
      <c r="BT38" s="717"/>
      <c r="BU38" s="717"/>
      <c r="BV38" s="181"/>
      <c r="BW38" s="716">
        <f t="shared" si="2"/>
        <v>18</v>
      </c>
      <c r="BX38" s="716"/>
      <c r="BY38" s="717" t="str">
        <f>IF('各会計、関係団体の財政状況及び健全化判断比率'!B72="","",'各会計、関係団体の財政状況及び健全化判断比率'!B72)</f>
        <v>福井県後期高齢者医療広域連合</v>
      </c>
      <c r="BZ38" s="717"/>
      <c r="CA38" s="717"/>
      <c r="CB38" s="717"/>
      <c r="CC38" s="717"/>
      <c r="CD38" s="717"/>
      <c r="CE38" s="717"/>
      <c r="CF38" s="717"/>
      <c r="CG38" s="717"/>
      <c r="CH38" s="717"/>
      <c r="CI38" s="717"/>
      <c r="CJ38" s="717"/>
      <c r="CK38" s="717"/>
      <c r="CL38" s="717"/>
      <c r="CM38" s="717"/>
      <c r="CN38" s="181"/>
      <c r="CO38" s="716">
        <f t="shared" si="3"/>
        <v>28</v>
      </c>
      <c r="CP38" s="716"/>
      <c r="CQ38" s="717" t="str">
        <f>IF('各会計、関係団体の財政状況及び健全化判断比率'!BS11="","",'各会計、関係団体の財政状況及び健全化判断比率'!BS11)</f>
        <v>株式会社クマツグ</v>
      </c>
      <c r="CR38" s="717"/>
      <c r="CS38" s="717"/>
      <c r="CT38" s="717"/>
      <c r="CU38" s="717"/>
      <c r="CV38" s="717"/>
      <c r="CW38" s="717"/>
      <c r="CX38" s="717"/>
      <c r="CY38" s="717"/>
      <c r="CZ38" s="717"/>
      <c r="DA38" s="717"/>
      <c r="DB38" s="717"/>
      <c r="DC38" s="717"/>
      <c r="DD38" s="717"/>
      <c r="DE38" s="717"/>
      <c r="DG38" s="718" t="str">
        <f>IF('各会計、関係団体の財政状況及び健全化判断比率'!BR11="","",'各会計、関係団体の財政状況及び健全化判断比率'!BR11)</f>
        <v/>
      </c>
      <c r="DH38" s="718"/>
      <c r="DI38" s="208"/>
    </row>
    <row r="39" spans="1:113" ht="32.25" customHeight="1" x14ac:dyDescent="0.2">
      <c r="A39" s="181"/>
      <c r="B39" s="205"/>
      <c r="C39" s="716" t="str">
        <f t="shared" si="5"/>
        <v/>
      </c>
      <c r="D39" s="716"/>
      <c r="E39" s="717" t="str">
        <f>IF('各会計、関係団体の財政状況及び健全化判断比率'!B12="","",'各会計、関係団体の財政状況及び健全化判断比率'!B12)</f>
        <v/>
      </c>
      <c r="F39" s="717"/>
      <c r="G39" s="717"/>
      <c r="H39" s="717"/>
      <c r="I39" s="717"/>
      <c r="J39" s="717"/>
      <c r="K39" s="717"/>
      <c r="L39" s="717"/>
      <c r="M39" s="717"/>
      <c r="N39" s="717"/>
      <c r="O39" s="717"/>
      <c r="P39" s="717"/>
      <c r="Q39" s="717"/>
      <c r="R39" s="717"/>
      <c r="S39" s="717"/>
      <c r="T39" s="181"/>
      <c r="U39" s="716" t="str">
        <f t="shared" si="4"/>
        <v/>
      </c>
      <c r="V39" s="716"/>
      <c r="W39" s="717"/>
      <c r="X39" s="717"/>
      <c r="Y39" s="717"/>
      <c r="Z39" s="717"/>
      <c r="AA39" s="717"/>
      <c r="AB39" s="717"/>
      <c r="AC39" s="717"/>
      <c r="AD39" s="717"/>
      <c r="AE39" s="717"/>
      <c r="AF39" s="717"/>
      <c r="AG39" s="717"/>
      <c r="AH39" s="717"/>
      <c r="AI39" s="717"/>
      <c r="AJ39" s="717"/>
      <c r="AK39" s="717"/>
      <c r="AL39" s="181"/>
      <c r="AM39" s="716" t="str">
        <f t="shared" si="0"/>
        <v/>
      </c>
      <c r="AN39" s="716"/>
      <c r="AO39" s="717"/>
      <c r="AP39" s="717"/>
      <c r="AQ39" s="717"/>
      <c r="AR39" s="717"/>
      <c r="AS39" s="717"/>
      <c r="AT39" s="717"/>
      <c r="AU39" s="717"/>
      <c r="AV39" s="717"/>
      <c r="AW39" s="717"/>
      <c r="AX39" s="717"/>
      <c r="AY39" s="717"/>
      <c r="AZ39" s="717"/>
      <c r="BA39" s="717"/>
      <c r="BB39" s="717"/>
      <c r="BC39" s="717"/>
      <c r="BD39" s="181"/>
      <c r="BE39" s="716" t="str">
        <f t="shared" si="1"/>
        <v/>
      </c>
      <c r="BF39" s="716"/>
      <c r="BG39" s="717"/>
      <c r="BH39" s="717"/>
      <c r="BI39" s="717"/>
      <c r="BJ39" s="717"/>
      <c r="BK39" s="717"/>
      <c r="BL39" s="717"/>
      <c r="BM39" s="717"/>
      <c r="BN39" s="717"/>
      <c r="BO39" s="717"/>
      <c r="BP39" s="717"/>
      <c r="BQ39" s="717"/>
      <c r="BR39" s="717"/>
      <c r="BS39" s="717"/>
      <c r="BT39" s="717"/>
      <c r="BU39" s="717"/>
      <c r="BV39" s="181"/>
      <c r="BW39" s="716">
        <f t="shared" si="2"/>
        <v>19</v>
      </c>
      <c r="BX39" s="716"/>
      <c r="BY39" s="717" t="str">
        <f>IF('各会計、関係団体の財政状況及び健全化判断比率'!B73="","",'各会計、関係団体の財政状況及び健全化判断比率'!B73)</f>
        <v>福井県後期高齢者医療広域連合（事業会計）</v>
      </c>
      <c r="BZ39" s="717"/>
      <c r="CA39" s="717"/>
      <c r="CB39" s="717"/>
      <c r="CC39" s="717"/>
      <c r="CD39" s="717"/>
      <c r="CE39" s="717"/>
      <c r="CF39" s="717"/>
      <c r="CG39" s="717"/>
      <c r="CH39" s="717"/>
      <c r="CI39" s="717"/>
      <c r="CJ39" s="717"/>
      <c r="CK39" s="717"/>
      <c r="CL39" s="717"/>
      <c r="CM39" s="717"/>
      <c r="CN39" s="181"/>
      <c r="CO39" s="716" t="str">
        <f t="shared" si="3"/>
        <v/>
      </c>
      <c r="CP39" s="716"/>
      <c r="CQ39" s="717" t="str">
        <f>IF('各会計、関係団体の財政状況及び健全化判断比率'!BS12="","",'各会計、関係団体の財政状況及び健全化判断比率'!BS12)</f>
        <v/>
      </c>
      <c r="CR39" s="717"/>
      <c r="CS39" s="717"/>
      <c r="CT39" s="717"/>
      <c r="CU39" s="717"/>
      <c r="CV39" s="717"/>
      <c r="CW39" s="717"/>
      <c r="CX39" s="717"/>
      <c r="CY39" s="717"/>
      <c r="CZ39" s="717"/>
      <c r="DA39" s="717"/>
      <c r="DB39" s="717"/>
      <c r="DC39" s="717"/>
      <c r="DD39" s="717"/>
      <c r="DE39" s="717"/>
      <c r="DG39" s="718" t="str">
        <f>IF('各会計、関係団体の財政状況及び健全化判断比率'!BR12="","",'各会計、関係団体の財政状況及び健全化判断比率'!BR12)</f>
        <v/>
      </c>
      <c r="DH39" s="718"/>
      <c r="DI39" s="208"/>
    </row>
    <row r="40" spans="1:113" ht="32.25" customHeight="1" x14ac:dyDescent="0.2">
      <c r="A40" s="181"/>
      <c r="B40" s="205"/>
      <c r="C40" s="716" t="str">
        <f t="shared" si="5"/>
        <v/>
      </c>
      <c r="D40" s="716"/>
      <c r="E40" s="717" t="str">
        <f>IF('各会計、関係団体の財政状況及び健全化判断比率'!B13="","",'各会計、関係団体の財政状況及び健全化判断比率'!B13)</f>
        <v/>
      </c>
      <c r="F40" s="717"/>
      <c r="G40" s="717"/>
      <c r="H40" s="717"/>
      <c r="I40" s="717"/>
      <c r="J40" s="717"/>
      <c r="K40" s="717"/>
      <c r="L40" s="717"/>
      <c r="M40" s="717"/>
      <c r="N40" s="717"/>
      <c r="O40" s="717"/>
      <c r="P40" s="717"/>
      <c r="Q40" s="717"/>
      <c r="R40" s="717"/>
      <c r="S40" s="717"/>
      <c r="T40" s="181"/>
      <c r="U40" s="716" t="str">
        <f t="shared" si="4"/>
        <v/>
      </c>
      <c r="V40" s="716"/>
      <c r="W40" s="717"/>
      <c r="X40" s="717"/>
      <c r="Y40" s="717"/>
      <c r="Z40" s="717"/>
      <c r="AA40" s="717"/>
      <c r="AB40" s="717"/>
      <c r="AC40" s="717"/>
      <c r="AD40" s="717"/>
      <c r="AE40" s="717"/>
      <c r="AF40" s="717"/>
      <c r="AG40" s="717"/>
      <c r="AH40" s="717"/>
      <c r="AI40" s="717"/>
      <c r="AJ40" s="717"/>
      <c r="AK40" s="717"/>
      <c r="AL40" s="181"/>
      <c r="AM40" s="716" t="str">
        <f t="shared" si="0"/>
        <v/>
      </c>
      <c r="AN40" s="716"/>
      <c r="AO40" s="717"/>
      <c r="AP40" s="717"/>
      <c r="AQ40" s="717"/>
      <c r="AR40" s="717"/>
      <c r="AS40" s="717"/>
      <c r="AT40" s="717"/>
      <c r="AU40" s="717"/>
      <c r="AV40" s="717"/>
      <c r="AW40" s="717"/>
      <c r="AX40" s="717"/>
      <c r="AY40" s="717"/>
      <c r="AZ40" s="717"/>
      <c r="BA40" s="717"/>
      <c r="BB40" s="717"/>
      <c r="BC40" s="717"/>
      <c r="BD40" s="181"/>
      <c r="BE40" s="716" t="str">
        <f t="shared" si="1"/>
        <v/>
      </c>
      <c r="BF40" s="716"/>
      <c r="BG40" s="717"/>
      <c r="BH40" s="717"/>
      <c r="BI40" s="717"/>
      <c r="BJ40" s="717"/>
      <c r="BK40" s="717"/>
      <c r="BL40" s="717"/>
      <c r="BM40" s="717"/>
      <c r="BN40" s="717"/>
      <c r="BO40" s="717"/>
      <c r="BP40" s="717"/>
      <c r="BQ40" s="717"/>
      <c r="BR40" s="717"/>
      <c r="BS40" s="717"/>
      <c r="BT40" s="717"/>
      <c r="BU40" s="717"/>
      <c r="BV40" s="181"/>
      <c r="BW40" s="716">
        <f t="shared" si="2"/>
        <v>20</v>
      </c>
      <c r="BX40" s="716"/>
      <c r="BY40" s="717" t="str">
        <f>IF('各会計、関係団体の財政状況及び健全化判断比率'!B74="","",'各会計、関係団体の財政状況及び健全化判断比率'!B74)</f>
        <v>福井県市町総合事務組合（事業会計）</v>
      </c>
      <c r="BZ40" s="717"/>
      <c r="CA40" s="717"/>
      <c r="CB40" s="717"/>
      <c r="CC40" s="717"/>
      <c r="CD40" s="717"/>
      <c r="CE40" s="717"/>
      <c r="CF40" s="717"/>
      <c r="CG40" s="717"/>
      <c r="CH40" s="717"/>
      <c r="CI40" s="717"/>
      <c r="CJ40" s="717"/>
      <c r="CK40" s="717"/>
      <c r="CL40" s="717"/>
      <c r="CM40" s="717"/>
      <c r="CN40" s="181"/>
      <c r="CO40" s="716" t="str">
        <f t="shared" si="3"/>
        <v/>
      </c>
      <c r="CP40" s="716"/>
      <c r="CQ40" s="717" t="str">
        <f>IF('各会計、関係団体の財政状況及び健全化判断比率'!BS13="","",'各会計、関係団体の財政状況及び健全化判断比率'!BS13)</f>
        <v/>
      </c>
      <c r="CR40" s="717"/>
      <c r="CS40" s="717"/>
      <c r="CT40" s="717"/>
      <c r="CU40" s="717"/>
      <c r="CV40" s="717"/>
      <c r="CW40" s="717"/>
      <c r="CX40" s="717"/>
      <c r="CY40" s="717"/>
      <c r="CZ40" s="717"/>
      <c r="DA40" s="717"/>
      <c r="DB40" s="717"/>
      <c r="DC40" s="717"/>
      <c r="DD40" s="717"/>
      <c r="DE40" s="717"/>
      <c r="DG40" s="718" t="str">
        <f>IF('各会計、関係団体の財政状況及び健全化判断比率'!BR13="","",'各会計、関係団体の財政状況及び健全化判断比率'!BR13)</f>
        <v/>
      </c>
      <c r="DH40" s="718"/>
      <c r="DI40" s="208"/>
    </row>
    <row r="41" spans="1:113" ht="32.25" customHeight="1" x14ac:dyDescent="0.2">
      <c r="A41" s="181"/>
      <c r="B41" s="205"/>
      <c r="C41" s="716" t="str">
        <f t="shared" si="5"/>
        <v/>
      </c>
      <c r="D41" s="716"/>
      <c r="E41" s="717" t="str">
        <f>IF('各会計、関係団体の財政状況及び健全化判断比率'!B14="","",'各会計、関係団体の財政状況及び健全化判断比率'!B14)</f>
        <v/>
      </c>
      <c r="F41" s="717"/>
      <c r="G41" s="717"/>
      <c r="H41" s="717"/>
      <c r="I41" s="717"/>
      <c r="J41" s="717"/>
      <c r="K41" s="717"/>
      <c r="L41" s="717"/>
      <c r="M41" s="717"/>
      <c r="N41" s="717"/>
      <c r="O41" s="717"/>
      <c r="P41" s="717"/>
      <c r="Q41" s="717"/>
      <c r="R41" s="717"/>
      <c r="S41" s="717"/>
      <c r="T41" s="181"/>
      <c r="U41" s="716" t="str">
        <f t="shared" si="4"/>
        <v/>
      </c>
      <c r="V41" s="716"/>
      <c r="W41" s="717"/>
      <c r="X41" s="717"/>
      <c r="Y41" s="717"/>
      <c r="Z41" s="717"/>
      <c r="AA41" s="717"/>
      <c r="AB41" s="717"/>
      <c r="AC41" s="717"/>
      <c r="AD41" s="717"/>
      <c r="AE41" s="717"/>
      <c r="AF41" s="717"/>
      <c r="AG41" s="717"/>
      <c r="AH41" s="717"/>
      <c r="AI41" s="717"/>
      <c r="AJ41" s="717"/>
      <c r="AK41" s="717"/>
      <c r="AL41" s="181"/>
      <c r="AM41" s="716" t="str">
        <f t="shared" si="0"/>
        <v/>
      </c>
      <c r="AN41" s="716"/>
      <c r="AO41" s="717"/>
      <c r="AP41" s="717"/>
      <c r="AQ41" s="717"/>
      <c r="AR41" s="717"/>
      <c r="AS41" s="717"/>
      <c r="AT41" s="717"/>
      <c r="AU41" s="717"/>
      <c r="AV41" s="717"/>
      <c r="AW41" s="717"/>
      <c r="AX41" s="717"/>
      <c r="AY41" s="717"/>
      <c r="AZ41" s="717"/>
      <c r="BA41" s="717"/>
      <c r="BB41" s="717"/>
      <c r="BC41" s="717"/>
      <c r="BD41" s="181"/>
      <c r="BE41" s="716" t="str">
        <f t="shared" si="1"/>
        <v/>
      </c>
      <c r="BF41" s="716"/>
      <c r="BG41" s="717"/>
      <c r="BH41" s="717"/>
      <c r="BI41" s="717"/>
      <c r="BJ41" s="717"/>
      <c r="BK41" s="717"/>
      <c r="BL41" s="717"/>
      <c r="BM41" s="717"/>
      <c r="BN41" s="717"/>
      <c r="BO41" s="717"/>
      <c r="BP41" s="717"/>
      <c r="BQ41" s="717"/>
      <c r="BR41" s="717"/>
      <c r="BS41" s="717"/>
      <c r="BT41" s="717"/>
      <c r="BU41" s="717"/>
      <c r="BV41" s="181"/>
      <c r="BW41" s="716">
        <f t="shared" si="2"/>
        <v>21</v>
      </c>
      <c r="BX41" s="716"/>
      <c r="BY41" s="717" t="str">
        <f>IF('各会計、関係団体の財政状況及び健全化判断比率'!B75="","",'各会計、関係団体の財政状況及び健全化判断比率'!B75)</f>
        <v>福井県市町総合事務組合（普通会計）</v>
      </c>
      <c r="BZ41" s="717"/>
      <c r="CA41" s="717"/>
      <c r="CB41" s="717"/>
      <c r="CC41" s="717"/>
      <c r="CD41" s="717"/>
      <c r="CE41" s="717"/>
      <c r="CF41" s="717"/>
      <c r="CG41" s="717"/>
      <c r="CH41" s="717"/>
      <c r="CI41" s="717"/>
      <c r="CJ41" s="717"/>
      <c r="CK41" s="717"/>
      <c r="CL41" s="717"/>
      <c r="CM41" s="717"/>
      <c r="CN41" s="181"/>
      <c r="CO41" s="716" t="str">
        <f t="shared" si="3"/>
        <v/>
      </c>
      <c r="CP41" s="716"/>
      <c r="CQ41" s="717" t="str">
        <f>IF('各会計、関係団体の財政状況及び健全化判断比率'!BS14="","",'各会計、関係団体の財政状況及び健全化判断比率'!BS14)</f>
        <v/>
      </c>
      <c r="CR41" s="717"/>
      <c r="CS41" s="717"/>
      <c r="CT41" s="717"/>
      <c r="CU41" s="717"/>
      <c r="CV41" s="717"/>
      <c r="CW41" s="717"/>
      <c r="CX41" s="717"/>
      <c r="CY41" s="717"/>
      <c r="CZ41" s="717"/>
      <c r="DA41" s="717"/>
      <c r="DB41" s="717"/>
      <c r="DC41" s="717"/>
      <c r="DD41" s="717"/>
      <c r="DE41" s="717"/>
      <c r="DG41" s="718" t="str">
        <f>IF('各会計、関係団体の財政状況及び健全化判断比率'!BR14="","",'各会計、関係団体の財政状況及び健全化判断比率'!BR14)</f>
        <v/>
      </c>
      <c r="DH41" s="718"/>
      <c r="DI41" s="208"/>
    </row>
    <row r="42" spans="1:113" ht="32.25" customHeight="1" x14ac:dyDescent="0.2">
      <c r="B42" s="205"/>
      <c r="C42" s="716" t="str">
        <f t="shared" si="5"/>
        <v/>
      </c>
      <c r="D42" s="716"/>
      <c r="E42" s="717" t="str">
        <f>IF('各会計、関係団体の財政状況及び健全化判断比率'!B15="","",'各会計、関係団体の財政状況及び健全化判断比率'!B15)</f>
        <v/>
      </c>
      <c r="F42" s="717"/>
      <c r="G42" s="717"/>
      <c r="H42" s="717"/>
      <c r="I42" s="717"/>
      <c r="J42" s="717"/>
      <c r="K42" s="717"/>
      <c r="L42" s="717"/>
      <c r="M42" s="717"/>
      <c r="N42" s="717"/>
      <c r="O42" s="717"/>
      <c r="P42" s="717"/>
      <c r="Q42" s="717"/>
      <c r="R42" s="717"/>
      <c r="S42" s="717"/>
      <c r="T42" s="181"/>
      <c r="U42" s="716" t="str">
        <f t="shared" si="4"/>
        <v/>
      </c>
      <c r="V42" s="716"/>
      <c r="W42" s="717"/>
      <c r="X42" s="717"/>
      <c r="Y42" s="717"/>
      <c r="Z42" s="717"/>
      <c r="AA42" s="717"/>
      <c r="AB42" s="717"/>
      <c r="AC42" s="717"/>
      <c r="AD42" s="717"/>
      <c r="AE42" s="717"/>
      <c r="AF42" s="717"/>
      <c r="AG42" s="717"/>
      <c r="AH42" s="717"/>
      <c r="AI42" s="717"/>
      <c r="AJ42" s="717"/>
      <c r="AK42" s="717"/>
      <c r="AL42" s="181"/>
      <c r="AM42" s="716" t="str">
        <f t="shared" si="0"/>
        <v/>
      </c>
      <c r="AN42" s="716"/>
      <c r="AO42" s="717"/>
      <c r="AP42" s="717"/>
      <c r="AQ42" s="717"/>
      <c r="AR42" s="717"/>
      <c r="AS42" s="717"/>
      <c r="AT42" s="717"/>
      <c r="AU42" s="717"/>
      <c r="AV42" s="717"/>
      <c r="AW42" s="717"/>
      <c r="AX42" s="717"/>
      <c r="AY42" s="717"/>
      <c r="AZ42" s="717"/>
      <c r="BA42" s="717"/>
      <c r="BB42" s="717"/>
      <c r="BC42" s="717"/>
      <c r="BD42" s="181"/>
      <c r="BE42" s="716" t="str">
        <f t="shared" si="1"/>
        <v/>
      </c>
      <c r="BF42" s="716"/>
      <c r="BG42" s="717"/>
      <c r="BH42" s="717"/>
      <c r="BI42" s="717"/>
      <c r="BJ42" s="717"/>
      <c r="BK42" s="717"/>
      <c r="BL42" s="717"/>
      <c r="BM42" s="717"/>
      <c r="BN42" s="717"/>
      <c r="BO42" s="717"/>
      <c r="BP42" s="717"/>
      <c r="BQ42" s="717"/>
      <c r="BR42" s="717"/>
      <c r="BS42" s="717"/>
      <c r="BT42" s="717"/>
      <c r="BU42" s="717"/>
      <c r="BV42" s="181"/>
      <c r="BW42" s="716">
        <f t="shared" si="2"/>
        <v>22</v>
      </c>
      <c r="BX42" s="716"/>
      <c r="BY42" s="717" t="str">
        <f>IF('各会計、関係団体の財政状況及び健全化判断比率'!B76="","",'各会計、関係団体の財政状況及び健全化判断比率'!B76)</f>
        <v>福井県自治会館組合</v>
      </c>
      <c r="BZ42" s="717"/>
      <c r="CA42" s="717"/>
      <c r="CB42" s="717"/>
      <c r="CC42" s="717"/>
      <c r="CD42" s="717"/>
      <c r="CE42" s="717"/>
      <c r="CF42" s="717"/>
      <c r="CG42" s="717"/>
      <c r="CH42" s="717"/>
      <c r="CI42" s="717"/>
      <c r="CJ42" s="717"/>
      <c r="CK42" s="717"/>
      <c r="CL42" s="717"/>
      <c r="CM42" s="717"/>
      <c r="CN42" s="181"/>
      <c r="CO42" s="716" t="str">
        <f t="shared" si="3"/>
        <v/>
      </c>
      <c r="CP42" s="716"/>
      <c r="CQ42" s="717" t="str">
        <f>IF('各会計、関係団体の財政状況及び健全化判断比率'!BS15="","",'各会計、関係団体の財政状況及び健全化判断比率'!BS15)</f>
        <v/>
      </c>
      <c r="CR42" s="717"/>
      <c r="CS42" s="717"/>
      <c r="CT42" s="717"/>
      <c r="CU42" s="717"/>
      <c r="CV42" s="717"/>
      <c r="CW42" s="717"/>
      <c r="CX42" s="717"/>
      <c r="CY42" s="717"/>
      <c r="CZ42" s="717"/>
      <c r="DA42" s="717"/>
      <c r="DB42" s="717"/>
      <c r="DC42" s="717"/>
      <c r="DD42" s="717"/>
      <c r="DE42" s="717"/>
      <c r="DG42" s="718" t="str">
        <f>IF('各会計、関係団体の財政状況及び健全化判断比率'!BR15="","",'各会計、関係団体の財政状況及び健全化判断比率'!BR15)</f>
        <v/>
      </c>
      <c r="DH42" s="718"/>
      <c r="DI42" s="208"/>
    </row>
    <row r="43" spans="1:113" ht="32.25" customHeight="1" x14ac:dyDescent="0.2">
      <c r="B43" s="205"/>
      <c r="C43" s="716" t="str">
        <f t="shared" si="5"/>
        <v/>
      </c>
      <c r="D43" s="716"/>
      <c r="E43" s="717" t="str">
        <f>IF('各会計、関係団体の財政状況及び健全化判断比率'!B16="","",'各会計、関係団体の財政状況及び健全化判断比率'!B16)</f>
        <v/>
      </c>
      <c r="F43" s="717"/>
      <c r="G43" s="717"/>
      <c r="H43" s="717"/>
      <c r="I43" s="717"/>
      <c r="J43" s="717"/>
      <c r="K43" s="717"/>
      <c r="L43" s="717"/>
      <c r="M43" s="717"/>
      <c r="N43" s="717"/>
      <c r="O43" s="717"/>
      <c r="P43" s="717"/>
      <c r="Q43" s="717"/>
      <c r="R43" s="717"/>
      <c r="S43" s="717"/>
      <c r="T43" s="181"/>
      <c r="U43" s="716" t="str">
        <f t="shared" si="4"/>
        <v/>
      </c>
      <c r="V43" s="716"/>
      <c r="W43" s="717"/>
      <c r="X43" s="717"/>
      <c r="Y43" s="717"/>
      <c r="Z43" s="717"/>
      <c r="AA43" s="717"/>
      <c r="AB43" s="717"/>
      <c r="AC43" s="717"/>
      <c r="AD43" s="717"/>
      <c r="AE43" s="717"/>
      <c r="AF43" s="717"/>
      <c r="AG43" s="717"/>
      <c r="AH43" s="717"/>
      <c r="AI43" s="717"/>
      <c r="AJ43" s="717"/>
      <c r="AK43" s="717"/>
      <c r="AL43" s="181"/>
      <c r="AM43" s="716" t="str">
        <f t="shared" si="0"/>
        <v/>
      </c>
      <c r="AN43" s="716"/>
      <c r="AO43" s="717"/>
      <c r="AP43" s="717"/>
      <c r="AQ43" s="717"/>
      <c r="AR43" s="717"/>
      <c r="AS43" s="717"/>
      <c r="AT43" s="717"/>
      <c r="AU43" s="717"/>
      <c r="AV43" s="717"/>
      <c r="AW43" s="717"/>
      <c r="AX43" s="717"/>
      <c r="AY43" s="717"/>
      <c r="AZ43" s="717"/>
      <c r="BA43" s="717"/>
      <c r="BB43" s="717"/>
      <c r="BC43" s="717"/>
      <c r="BD43" s="181"/>
      <c r="BE43" s="716" t="str">
        <f t="shared" si="1"/>
        <v/>
      </c>
      <c r="BF43" s="716"/>
      <c r="BG43" s="717"/>
      <c r="BH43" s="717"/>
      <c r="BI43" s="717"/>
      <c r="BJ43" s="717"/>
      <c r="BK43" s="717"/>
      <c r="BL43" s="717"/>
      <c r="BM43" s="717"/>
      <c r="BN43" s="717"/>
      <c r="BO43" s="717"/>
      <c r="BP43" s="717"/>
      <c r="BQ43" s="717"/>
      <c r="BR43" s="717"/>
      <c r="BS43" s="717"/>
      <c r="BT43" s="717"/>
      <c r="BU43" s="717"/>
      <c r="BV43" s="181"/>
      <c r="BW43" s="716">
        <f t="shared" si="2"/>
        <v>23</v>
      </c>
      <c r="BX43" s="716"/>
      <c r="BY43" s="717" t="str">
        <f>IF('各会計、関係団体の財政状況及び健全化判断比率'!B77="","",'各会計、関係団体の財政状況及び健全化判断比率'!B77)</f>
        <v>嶺南広域行政組合</v>
      </c>
      <c r="BZ43" s="717"/>
      <c r="CA43" s="717"/>
      <c r="CB43" s="717"/>
      <c r="CC43" s="717"/>
      <c r="CD43" s="717"/>
      <c r="CE43" s="717"/>
      <c r="CF43" s="717"/>
      <c r="CG43" s="717"/>
      <c r="CH43" s="717"/>
      <c r="CI43" s="717"/>
      <c r="CJ43" s="717"/>
      <c r="CK43" s="717"/>
      <c r="CL43" s="717"/>
      <c r="CM43" s="717"/>
      <c r="CN43" s="181"/>
      <c r="CO43" s="716" t="str">
        <f t="shared" si="3"/>
        <v/>
      </c>
      <c r="CP43" s="716"/>
      <c r="CQ43" s="717" t="str">
        <f>IF('各会計、関係団体の財政状況及び健全化判断比率'!BS16="","",'各会計、関係団体の財政状況及び健全化判断比率'!BS16)</f>
        <v/>
      </c>
      <c r="CR43" s="717"/>
      <c r="CS43" s="717"/>
      <c r="CT43" s="717"/>
      <c r="CU43" s="717"/>
      <c r="CV43" s="717"/>
      <c r="CW43" s="717"/>
      <c r="CX43" s="717"/>
      <c r="CY43" s="717"/>
      <c r="CZ43" s="717"/>
      <c r="DA43" s="717"/>
      <c r="DB43" s="717"/>
      <c r="DC43" s="717"/>
      <c r="DD43" s="717"/>
      <c r="DE43" s="717"/>
      <c r="DG43" s="718" t="str">
        <f>IF('各会計、関係団体の財政状況及び健全化判断比率'!BR16="","",'各会計、関係団体の財政状況及び健全化判断比率'!BR16)</f>
        <v/>
      </c>
      <c r="DH43" s="718"/>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719" t="s">
        <v>194</v>
      </c>
      <c r="F46" s="719"/>
      <c r="G46" s="719"/>
      <c r="H46" s="719"/>
      <c r="I46" s="719"/>
      <c r="J46" s="719"/>
      <c r="K46" s="719"/>
      <c r="L46" s="719"/>
      <c r="M46" s="719"/>
      <c r="N46" s="719"/>
      <c r="O46" s="719"/>
      <c r="P46" s="719"/>
      <c r="Q46" s="719"/>
      <c r="R46" s="719"/>
      <c r="S46" s="719"/>
      <c r="T46" s="719"/>
      <c r="U46" s="719"/>
      <c r="V46" s="719"/>
      <c r="W46" s="719"/>
      <c r="X46" s="719"/>
      <c r="Y46" s="719"/>
      <c r="Z46" s="719"/>
      <c r="AA46" s="719"/>
      <c r="AB46" s="719"/>
      <c r="AC46" s="719"/>
      <c r="AD46" s="719"/>
      <c r="AE46" s="719"/>
      <c r="AF46" s="719"/>
      <c r="AG46" s="719"/>
      <c r="AH46" s="719"/>
      <c r="AI46" s="719"/>
      <c r="AJ46" s="719"/>
      <c r="AK46" s="719"/>
      <c r="AL46" s="719"/>
      <c r="AM46" s="719"/>
      <c r="AN46" s="719"/>
      <c r="AO46" s="719"/>
      <c r="AP46" s="719"/>
      <c r="AQ46" s="719"/>
      <c r="AR46" s="719"/>
      <c r="AS46" s="719"/>
      <c r="AT46" s="719"/>
      <c r="AU46" s="719"/>
      <c r="AV46" s="719"/>
      <c r="AW46" s="719"/>
      <c r="AX46" s="719"/>
      <c r="AY46" s="719"/>
      <c r="AZ46" s="719"/>
      <c r="BA46" s="719"/>
      <c r="BB46" s="719"/>
      <c r="BC46" s="719"/>
      <c r="BD46" s="719"/>
      <c r="BE46" s="719"/>
      <c r="BF46" s="719"/>
      <c r="BG46" s="719"/>
      <c r="BH46" s="719"/>
      <c r="BI46" s="719"/>
      <c r="BJ46" s="719"/>
      <c r="BK46" s="719"/>
      <c r="BL46" s="719"/>
      <c r="BM46" s="719"/>
      <c r="BN46" s="719"/>
      <c r="BO46" s="719"/>
      <c r="BP46" s="719"/>
      <c r="BQ46" s="719"/>
      <c r="BR46" s="719"/>
      <c r="BS46" s="719"/>
      <c r="BT46" s="719"/>
      <c r="BU46" s="719"/>
      <c r="BV46" s="719"/>
      <c r="BW46" s="719"/>
      <c r="BX46" s="719"/>
      <c r="BY46" s="719"/>
      <c r="BZ46" s="719"/>
      <c r="CA46" s="719"/>
      <c r="CB46" s="719"/>
      <c r="CC46" s="719"/>
      <c r="CD46" s="719"/>
      <c r="CE46" s="719"/>
      <c r="CF46" s="719"/>
      <c r="CG46" s="719"/>
      <c r="CH46" s="719"/>
      <c r="CI46" s="719"/>
      <c r="CJ46" s="719"/>
      <c r="CK46" s="719"/>
      <c r="CL46" s="719"/>
      <c r="CM46" s="719"/>
      <c r="CN46" s="719"/>
      <c r="CO46" s="719"/>
      <c r="CP46" s="719"/>
      <c r="CQ46" s="719"/>
      <c r="CR46" s="719"/>
      <c r="CS46" s="719"/>
      <c r="CT46" s="719"/>
      <c r="CU46" s="719"/>
      <c r="CV46" s="719"/>
      <c r="CW46" s="719"/>
      <c r="CX46" s="719"/>
      <c r="CY46" s="719"/>
      <c r="CZ46" s="719"/>
      <c r="DA46" s="719"/>
      <c r="DB46" s="719"/>
      <c r="DC46" s="719"/>
      <c r="DD46" s="719"/>
      <c r="DE46" s="719"/>
      <c r="DF46" s="719"/>
      <c r="DG46" s="719"/>
      <c r="DH46" s="719"/>
      <c r="DI46" s="719"/>
    </row>
    <row r="47" spans="1:113" x14ac:dyDescent="0.2">
      <c r="E47" s="719" t="s">
        <v>195</v>
      </c>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19"/>
      <c r="AY47" s="719"/>
      <c r="AZ47" s="719"/>
      <c r="BA47" s="719"/>
      <c r="BB47" s="719"/>
      <c r="BC47" s="719"/>
      <c r="BD47" s="719"/>
      <c r="BE47" s="719"/>
      <c r="BF47" s="719"/>
      <c r="BG47" s="719"/>
      <c r="BH47" s="719"/>
      <c r="BI47" s="719"/>
      <c r="BJ47" s="719"/>
      <c r="BK47" s="719"/>
      <c r="BL47" s="719"/>
      <c r="BM47" s="719"/>
      <c r="BN47" s="719"/>
      <c r="BO47" s="719"/>
      <c r="BP47" s="719"/>
      <c r="BQ47" s="719"/>
      <c r="BR47" s="719"/>
      <c r="BS47" s="719"/>
      <c r="BT47" s="719"/>
      <c r="BU47" s="719"/>
      <c r="BV47" s="719"/>
      <c r="BW47" s="719"/>
      <c r="BX47" s="719"/>
      <c r="BY47" s="719"/>
      <c r="BZ47" s="719"/>
      <c r="CA47" s="719"/>
      <c r="CB47" s="719"/>
      <c r="CC47" s="719"/>
      <c r="CD47" s="719"/>
      <c r="CE47" s="719"/>
      <c r="CF47" s="719"/>
      <c r="CG47" s="719"/>
      <c r="CH47" s="719"/>
      <c r="CI47" s="719"/>
      <c r="CJ47" s="719"/>
      <c r="CK47" s="719"/>
      <c r="CL47" s="719"/>
      <c r="CM47" s="719"/>
      <c r="CN47" s="719"/>
      <c r="CO47" s="719"/>
      <c r="CP47" s="719"/>
      <c r="CQ47" s="719"/>
      <c r="CR47" s="719"/>
      <c r="CS47" s="719"/>
      <c r="CT47" s="719"/>
      <c r="CU47" s="719"/>
      <c r="CV47" s="719"/>
      <c r="CW47" s="719"/>
      <c r="CX47" s="719"/>
      <c r="CY47" s="719"/>
      <c r="CZ47" s="719"/>
      <c r="DA47" s="719"/>
      <c r="DB47" s="719"/>
      <c r="DC47" s="719"/>
      <c r="DD47" s="719"/>
      <c r="DE47" s="719"/>
      <c r="DF47" s="719"/>
      <c r="DG47" s="719"/>
      <c r="DH47" s="719"/>
      <c r="DI47" s="719"/>
    </row>
    <row r="48" spans="1:113" x14ac:dyDescent="0.2">
      <c r="E48" s="719" t="s">
        <v>196</v>
      </c>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c r="AF48" s="719"/>
      <c r="AG48" s="719"/>
      <c r="AH48" s="719"/>
      <c r="AI48" s="719"/>
      <c r="AJ48" s="719"/>
      <c r="AK48" s="719"/>
      <c r="AL48" s="719"/>
      <c r="AM48" s="719"/>
      <c r="AN48" s="719"/>
      <c r="AO48" s="719"/>
      <c r="AP48" s="719"/>
      <c r="AQ48" s="719"/>
      <c r="AR48" s="719"/>
      <c r="AS48" s="719"/>
      <c r="AT48" s="719"/>
      <c r="AU48" s="719"/>
      <c r="AV48" s="719"/>
      <c r="AW48" s="719"/>
      <c r="AX48" s="719"/>
      <c r="AY48" s="719"/>
      <c r="AZ48" s="719"/>
      <c r="BA48" s="719"/>
      <c r="BB48" s="719"/>
      <c r="BC48" s="719"/>
      <c r="BD48" s="719"/>
      <c r="BE48" s="719"/>
      <c r="BF48" s="719"/>
      <c r="BG48" s="719"/>
      <c r="BH48" s="719"/>
      <c r="BI48" s="719"/>
      <c r="BJ48" s="719"/>
      <c r="BK48" s="719"/>
      <c r="BL48" s="719"/>
      <c r="BM48" s="719"/>
      <c r="BN48" s="719"/>
      <c r="BO48" s="719"/>
      <c r="BP48" s="719"/>
      <c r="BQ48" s="719"/>
      <c r="BR48" s="719"/>
      <c r="BS48" s="719"/>
      <c r="BT48" s="719"/>
      <c r="BU48" s="719"/>
      <c r="BV48" s="719"/>
      <c r="BW48" s="719"/>
      <c r="BX48" s="719"/>
      <c r="BY48" s="719"/>
      <c r="BZ48" s="719"/>
      <c r="CA48" s="719"/>
      <c r="CB48" s="719"/>
      <c r="CC48" s="719"/>
      <c r="CD48" s="719"/>
      <c r="CE48" s="719"/>
      <c r="CF48" s="719"/>
      <c r="CG48" s="719"/>
      <c r="CH48" s="719"/>
      <c r="CI48" s="719"/>
      <c r="CJ48" s="719"/>
      <c r="CK48" s="719"/>
      <c r="CL48" s="719"/>
      <c r="CM48" s="719"/>
      <c r="CN48" s="719"/>
      <c r="CO48" s="719"/>
      <c r="CP48" s="719"/>
      <c r="CQ48" s="719"/>
      <c r="CR48" s="719"/>
      <c r="CS48" s="719"/>
      <c r="CT48" s="719"/>
      <c r="CU48" s="719"/>
      <c r="CV48" s="719"/>
      <c r="CW48" s="719"/>
      <c r="CX48" s="719"/>
      <c r="CY48" s="719"/>
      <c r="CZ48" s="719"/>
      <c r="DA48" s="719"/>
      <c r="DB48" s="719"/>
      <c r="DC48" s="719"/>
      <c r="DD48" s="719"/>
      <c r="DE48" s="719"/>
      <c r="DF48" s="719"/>
      <c r="DG48" s="719"/>
      <c r="DH48" s="719"/>
      <c r="DI48" s="719"/>
    </row>
    <row r="49" spans="5:113" x14ac:dyDescent="0.2">
      <c r="E49" s="720" t="s">
        <v>197</v>
      </c>
      <c r="F49" s="720"/>
      <c r="G49" s="720"/>
      <c r="H49" s="720"/>
      <c r="I49" s="720"/>
      <c r="J49" s="720"/>
      <c r="K49" s="720"/>
      <c r="L49" s="720"/>
      <c r="M49" s="720"/>
      <c r="N49" s="720"/>
      <c r="O49" s="720"/>
      <c r="P49" s="720"/>
      <c r="Q49" s="720"/>
      <c r="R49" s="720"/>
      <c r="S49" s="720"/>
      <c r="T49" s="720"/>
      <c r="U49" s="720"/>
      <c r="V49" s="720"/>
      <c r="W49" s="720"/>
      <c r="X49" s="720"/>
      <c r="Y49" s="720"/>
      <c r="Z49" s="720"/>
      <c r="AA49" s="720"/>
      <c r="AB49" s="720"/>
      <c r="AC49" s="720"/>
      <c r="AD49" s="720"/>
      <c r="AE49" s="720"/>
      <c r="AF49" s="720"/>
      <c r="AG49" s="720"/>
      <c r="AH49" s="720"/>
      <c r="AI49" s="720"/>
      <c r="AJ49" s="720"/>
      <c r="AK49" s="720"/>
      <c r="AL49" s="720"/>
      <c r="AM49" s="720"/>
      <c r="AN49" s="720"/>
      <c r="AO49" s="720"/>
      <c r="AP49" s="720"/>
      <c r="AQ49" s="720"/>
      <c r="AR49" s="720"/>
      <c r="AS49" s="720"/>
      <c r="AT49" s="720"/>
      <c r="AU49" s="720"/>
      <c r="AV49" s="720"/>
      <c r="AW49" s="720"/>
      <c r="AX49" s="720"/>
      <c r="AY49" s="720"/>
      <c r="AZ49" s="720"/>
      <c r="BA49" s="720"/>
      <c r="BB49" s="720"/>
      <c r="BC49" s="720"/>
      <c r="BD49" s="720"/>
      <c r="BE49" s="720"/>
      <c r="BF49" s="720"/>
      <c r="BG49" s="720"/>
      <c r="BH49" s="720"/>
      <c r="BI49" s="720"/>
      <c r="BJ49" s="720"/>
      <c r="BK49" s="720"/>
      <c r="BL49" s="720"/>
      <c r="BM49" s="720"/>
      <c r="BN49" s="720"/>
      <c r="BO49" s="720"/>
      <c r="BP49" s="720"/>
      <c r="BQ49" s="720"/>
      <c r="BR49" s="720"/>
      <c r="BS49" s="720"/>
      <c r="BT49" s="720"/>
      <c r="BU49" s="720"/>
      <c r="BV49" s="720"/>
      <c r="BW49" s="720"/>
      <c r="BX49" s="720"/>
      <c r="BY49" s="720"/>
      <c r="BZ49" s="720"/>
      <c r="CA49" s="720"/>
      <c r="CB49" s="720"/>
      <c r="CC49" s="720"/>
      <c r="CD49" s="720"/>
      <c r="CE49" s="720"/>
      <c r="CF49" s="720"/>
      <c r="CG49" s="720"/>
      <c r="CH49" s="720"/>
      <c r="CI49" s="720"/>
      <c r="CJ49" s="720"/>
      <c r="CK49" s="720"/>
      <c r="CL49" s="720"/>
      <c r="CM49" s="720"/>
      <c r="CN49" s="720"/>
      <c r="CO49" s="720"/>
      <c r="CP49" s="720"/>
      <c r="CQ49" s="720"/>
      <c r="CR49" s="720"/>
      <c r="CS49" s="720"/>
      <c r="CT49" s="720"/>
      <c r="CU49" s="720"/>
      <c r="CV49" s="720"/>
      <c r="CW49" s="720"/>
      <c r="CX49" s="720"/>
      <c r="CY49" s="720"/>
      <c r="CZ49" s="720"/>
      <c r="DA49" s="720"/>
      <c r="DB49" s="720"/>
      <c r="DC49" s="720"/>
      <c r="DD49" s="720"/>
      <c r="DE49" s="720"/>
      <c r="DF49" s="720"/>
      <c r="DG49" s="720"/>
      <c r="DH49" s="720"/>
      <c r="DI49" s="720"/>
    </row>
    <row r="50" spans="5:113" x14ac:dyDescent="0.2">
      <c r="E50" s="719" t="s">
        <v>198</v>
      </c>
      <c r="F50" s="719"/>
      <c r="G50" s="719"/>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19"/>
      <c r="AY50" s="719"/>
      <c r="AZ50" s="719"/>
      <c r="BA50" s="719"/>
      <c r="BB50" s="719"/>
      <c r="BC50" s="719"/>
      <c r="BD50" s="719"/>
      <c r="BE50" s="719"/>
      <c r="BF50" s="719"/>
      <c r="BG50" s="719"/>
      <c r="BH50" s="719"/>
      <c r="BI50" s="719"/>
      <c r="BJ50" s="719"/>
      <c r="BK50" s="719"/>
      <c r="BL50" s="719"/>
      <c r="BM50" s="719"/>
      <c r="BN50" s="719"/>
      <c r="BO50" s="719"/>
      <c r="BP50" s="719"/>
      <c r="BQ50" s="719"/>
      <c r="BR50" s="719"/>
      <c r="BS50" s="719"/>
      <c r="BT50" s="719"/>
      <c r="BU50" s="719"/>
      <c r="BV50" s="719"/>
      <c r="BW50" s="719"/>
      <c r="BX50" s="719"/>
      <c r="BY50" s="719"/>
      <c r="BZ50" s="719"/>
      <c r="CA50" s="719"/>
      <c r="CB50" s="719"/>
      <c r="CC50" s="719"/>
      <c r="CD50" s="719"/>
      <c r="CE50" s="719"/>
      <c r="CF50" s="719"/>
      <c r="CG50" s="719"/>
      <c r="CH50" s="719"/>
      <c r="CI50" s="719"/>
      <c r="CJ50" s="719"/>
      <c r="CK50" s="719"/>
      <c r="CL50" s="719"/>
      <c r="CM50" s="719"/>
      <c r="CN50" s="719"/>
      <c r="CO50" s="719"/>
      <c r="CP50" s="719"/>
      <c r="CQ50" s="719"/>
      <c r="CR50" s="719"/>
      <c r="CS50" s="719"/>
      <c r="CT50" s="719"/>
      <c r="CU50" s="719"/>
      <c r="CV50" s="719"/>
      <c r="CW50" s="719"/>
      <c r="CX50" s="719"/>
      <c r="CY50" s="719"/>
      <c r="CZ50" s="719"/>
      <c r="DA50" s="719"/>
      <c r="DB50" s="719"/>
      <c r="DC50" s="719"/>
      <c r="DD50" s="719"/>
      <c r="DE50" s="719"/>
      <c r="DF50" s="719"/>
      <c r="DG50" s="719"/>
      <c r="DH50" s="719"/>
      <c r="DI50" s="719"/>
    </row>
    <row r="51" spans="5:113" x14ac:dyDescent="0.2">
      <c r="E51" s="719" t="s">
        <v>199</v>
      </c>
      <c r="F51" s="719"/>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c r="AD51" s="719"/>
      <c r="AE51" s="719"/>
      <c r="AF51" s="719"/>
      <c r="AG51" s="719"/>
      <c r="AH51" s="719"/>
      <c r="AI51" s="719"/>
      <c r="AJ51" s="719"/>
      <c r="AK51" s="719"/>
      <c r="AL51" s="719"/>
      <c r="AM51" s="719"/>
      <c r="AN51" s="719"/>
      <c r="AO51" s="719"/>
      <c r="AP51" s="719"/>
      <c r="AQ51" s="719"/>
      <c r="AR51" s="719"/>
      <c r="AS51" s="719"/>
      <c r="AT51" s="719"/>
      <c r="AU51" s="719"/>
      <c r="AV51" s="719"/>
      <c r="AW51" s="719"/>
      <c r="AX51" s="719"/>
      <c r="AY51" s="719"/>
      <c r="AZ51" s="719"/>
      <c r="BA51" s="719"/>
      <c r="BB51" s="719"/>
      <c r="BC51" s="719"/>
      <c r="BD51" s="719"/>
      <c r="BE51" s="719"/>
      <c r="BF51" s="719"/>
      <c r="BG51" s="719"/>
      <c r="BH51" s="719"/>
      <c r="BI51" s="719"/>
      <c r="BJ51" s="719"/>
      <c r="BK51" s="719"/>
      <c r="BL51" s="719"/>
      <c r="BM51" s="719"/>
      <c r="BN51" s="719"/>
      <c r="BO51" s="719"/>
      <c r="BP51" s="719"/>
      <c r="BQ51" s="719"/>
      <c r="BR51" s="719"/>
      <c r="BS51" s="719"/>
      <c r="BT51" s="719"/>
      <c r="BU51" s="719"/>
      <c r="BV51" s="719"/>
      <c r="BW51" s="719"/>
      <c r="BX51" s="719"/>
      <c r="BY51" s="719"/>
      <c r="BZ51" s="719"/>
      <c r="CA51" s="719"/>
      <c r="CB51" s="719"/>
      <c r="CC51" s="719"/>
      <c r="CD51" s="719"/>
      <c r="CE51" s="719"/>
      <c r="CF51" s="719"/>
      <c r="CG51" s="719"/>
      <c r="CH51" s="719"/>
      <c r="CI51" s="719"/>
      <c r="CJ51" s="719"/>
      <c r="CK51" s="719"/>
      <c r="CL51" s="719"/>
      <c r="CM51" s="719"/>
      <c r="CN51" s="719"/>
      <c r="CO51" s="719"/>
      <c r="CP51" s="719"/>
      <c r="CQ51" s="719"/>
      <c r="CR51" s="719"/>
      <c r="CS51" s="719"/>
      <c r="CT51" s="719"/>
      <c r="CU51" s="719"/>
      <c r="CV51" s="719"/>
      <c r="CW51" s="719"/>
      <c r="CX51" s="719"/>
      <c r="CY51" s="719"/>
      <c r="CZ51" s="719"/>
      <c r="DA51" s="719"/>
      <c r="DB51" s="719"/>
      <c r="DC51" s="719"/>
      <c r="DD51" s="719"/>
      <c r="DE51" s="719"/>
      <c r="DF51" s="719"/>
      <c r="DG51" s="719"/>
      <c r="DH51" s="719"/>
      <c r="DI51" s="719"/>
    </row>
    <row r="52" spans="5:113" x14ac:dyDescent="0.2">
      <c r="E52" s="719" t="s">
        <v>200</v>
      </c>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719"/>
      <c r="AM52" s="719"/>
      <c r="AN52" s="719"/>
      <c r="AO52" s="719"/>
      <c r="AP52" s="719"/>
      <c r="AQ52" s="719"/>
      <c r="AR52" s="719"/>
      <c r="AS52" s="719"/>
      <c r="AT52" s="719"/>
      <c r="AU52" s="719"/>
      <c r="AV52" s="719"/>
      <c r="AW52" s="719"/>
      <c r="AX52" s="719"/>
      <c r="AY52" s="719"/>
      <c r="AZ52" s="719"/>
      <c r="BA52" s="719"/>
      <c r="BB52" s="719"/>
      <c r="BC52" s="719"/>
      <c r="BD52" s="719"/>
      <c r="BE52" s="719"/>
      <c r="BF52" s="719"/>
      <c r="BG52" s="719"/>
      <c r="BH52" s="719"/>
      <c r="BI52" s="719"/>
      <c r="BJ52" s="719"/>
      <c r="BK52" s="719"/>
      <c r="BL52" s="719"/>
      <c r="BM52" s="719"/>
      <c r="BN52" s="719"/>
      <c r="BO52" s="719"/>
      <c r="BP52" s="719"/>
      <c r="BQ52" s="719"/>
      <c r="BR52" s="719"/>
      <c r="BS52" s="719"/>
      <c r="BT52" s="719"/>
      <c r="BU52" s="719"/>
      <c r="BV52" s="719"/>
      <c r="BW52" s="719"/>
      <c r="BX52" s="719"/>
      <c r="BY52" s="719"/>
      <c r="BZ52" s="719"/>
      <c r="CA52" s="719"/>
      <c r="CB52" s="719"/>
      <c r="CC52" s="719"/>
      <c r="CD52" s="719"/>
      <c r="CE52" s="719"/>
      <c r="CF52" s="719"/>
      <c r="CG52" s="719"/>
      <c r="CH52" s="719"/>
      <c r="CI52" s="719"/>
      <c r="CJ52" s="719"/>
      <c r="CK52" s="719"/>
      <c r="CL52" s="719"/>
      <c r="CM52" s="719"/>
      <c r="CN52" s="719"/>
      <c r="CO52" s="719"/>
      <c r="CP52" s="719"/>
      <c r="CQ52" s="719"/>
      <c r="CR52" s="719"/>
      <c r="CS52" s="719"/>
      <c r="CT52" s="719"/>
      <c r="CU52" s="719"/>
      <c r="CV52" s="719"/>
      <c r="CW52" s="719"/>
      <c r="CX52" s="719"/>
      <c r="CY52" s="719"/>
      <c r="CZ52" s="719"/>
      <c r="DA52" s="719"/>
      <c r="DB52" s="719"/>
      <c r="DC52" s="719"/>
      <c r="DD52" s="719"/>
      <c r="DE52" s="719"/>
      <c r="DF52" s="719"/>
      <c r="DG52" s="719"/>
      <c r="DH52" s="719"/>
      <c r="DI52" s="719"/>
    </row>
    <row r="53" spans="5:113" x14ac:dyDescent="0.2">
      <c r="E53" s="719" t="s">
        <v>201</v>
      </c>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19"/>
      <c r="AK53" s="719"/>
      <c r="AL53" s="719"/>
      <c r="AM53" s="719"/>
      <c r="AN53" s="719"/>
      <c r="AO53" s="719"/>
      <c r="AP53" s="719"/>
      <c r="AQ53" s="719"/>
      <c r="AR53" s="719"/>
      <c r="AS53" s="719"/>
      <c r="AT53" s="719"/>
      <c r="AU53" s="719"/>
      <c r="AV53" s="719"/>
      <c r="AW53" s="719"/>
      <c r="AX53" s="719"/>
      <c r="AY53" s="719"/>
      <c r="AZ53" s="719"/>
      <c r="BA53" s="719"/>
      <c r="BB53" s="719"/>
      <c r="BC53" s="719"/>
      <c r="BD53" s="719"/>
      <c r="BE53" s="719"/>
      <c r="BF53" s="719"/>
      <c r="BG53" s="719"/>
      <c r="BH53" s="719"/>
      <c r="BI53" s="719"/>
      <c r="BJ53" s="719"/>
      <c r="BK53" s="719"/>
      <c r="BL53" s="719"/>
      <c r="BM53" s="719"/>
      <c r="BN53" s="719"/>
      <c r="BO53" s="719"/>
      <c r="BP53" s="719"/>
      <c r="BQ53" s="719"/>
      <c r="BR53" s="719"/>
      <c r="BS53" s="719"/>
      <c r="BT53" s="719"/>
      <c r="BU53" s="719"/>
      <c r="BV53" s="719"/>
      <c r="BW53" s="719"/>
      <c r="BX53" s="719"/>
      <c r="BY53" s="719"/>
      <c r="BZ53" s="719"/>
      <c r="CA53" s="719"/>
      <c r="CB53" s="719"/>
      <c r="CC53" s="719"/>
      <c r="CD53" s="719"/>
      <c r="CE53" s="719"/>
      <c r="CF53" s="719"/>
      <c r="CG53" s="719"/>
      <c r="CH53" s="719"/>
      <c r="CI53" s="719"/>
      <c r="CJ53" s="719"/>
      <c r="CK53" s="719"/>
      <c r="CL53" s="719"/>
      <c r="CM53" s="719"/>
      <c r="CN53" s="719"/>
      <c r="CO53" s="719"/>
      <c r="CP53" s="719"/>
      <c r="CQ53" s="719"/>
      <c r="CR53" s="719"/>
      <c r="CS53" s="719"/>
      <c r="CT53" s="719"/>
      <c r="CU53" s="719"/>
      <c r="CV53" s="719"/>
      <c r="CW53" s="719"/>
      <c r="CX53" s="719"/>
      <c r="CY53" s="719"/>
      <c r="CZ53" s="719"/>
      <c r="DA53" s="719"/>
      <c r="DB53" s="719"/>
      <c r="DC53" s="719"/>
      <c r="DD53" s="719"/>
      <c r="DE53" s="719"/>
      <c r="DF53" s="719"/>
      <c r="DG53" s="719"/>
      <c r="DH53" s="719"/>
      <c r="DI53" s="719"/>
    </row>
    <row r="54" spans="5:113" x14ac:dyDescent="0.2"/>
    <row r="55" spans="5:113" x14ac:dyDescent="0.2"/>
    <row r="56" spans="5:113" x14ac:dyDescent="0.2"/>
  </sheetData>
  <sheetProtection algorithmName="SHA-512" hashValue="qdPOkFTBw7uxRyWcfrj9ZiQJkbjLWYWfCtb873dMw1XXKIlljPF7qXUf7vNe0y5CPx2blY5cv3GndhD5P4dAXQ==" saltValue="csNijflSnqbUECJnGlolY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364" t="s">
        <v>202</v>
      </c>
      <c r="DI1" s="365"/>
      <c r="DJ1" s="365"/>
      <c r="DK1" s="365"/>
      <c r="DL1" s="365"/>
      <c r="DM1" s="365"/>
      <c r="DN1" s="366"/>
      <c r="DO1" s="214"/>
      <c r="DP1" s="364" t="s">
        <v>203</v>
      </c>
      <c r="DQ1" s="365"/>
      <c r="DR1" s="365"/>
      <c r="DS1" s="365"/>
      <c r="DT1" s="365"/>
      <c r="DU1" s="365"/>
      <c r="DV1" s="365"/>
      <c r="DW1" s="365"/>
      <c r="DX1" s="365"/>
      <c r="DY1" s="365"/>
      <c r="DZ1" s="365"/>
      <c r="EA1" s="365"/>
      <c r="EB1" s="365"/>
      <c r="EC1" s="366"/>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367" t="s">
        <v>205</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7" t="s">
        <v>206</v>
      </c>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9"/>
      <c r="CD3" s="367" t="s">
        <v>207</v>
      </c>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8"/>
      <c r="EB3" s="368"/>
      <c r="EC3" s="369"/>
    </row>
    <row r="4" spans="2:143" ht="11.25" customHeight="1" x14ac:dyDescent="0.2">
      <c r="B4" s="367" t="s">
        <v>1</v>
      </c>
      <c r="C4" s="368"/>
      <c r="D4" s="368"/>
      <c r="E4" s="368"/>
      <c r="F4" s="368"/>
      <c r="G4" s="368"/>
      <c r="H4" s="368"/>
      <c r="I4" s="368"/>
      <c r="J4" s="368"/>
      <c r="K4" s="368"/>
      <c r="L4" s="368"/>
      <c r="M4" s="368"/>
      <c r="N4" s="368"/>
      <c r="O4" s="368"/>
      <c r="P4" s="368"/>
      <c r="Q4" s="369"/>
      <c r="R4" s="367" t="s">
        <v>208</v>
      </c>
      <c r="S4" s="368"/>
      <c r="T4" s="368"/>
      <c r="U4" s="368"/>
      <c r="V4" s="368"/>
      <c r="W4" s="368"/>
      <c r="X4" s="368"/>
      <c r="Y4" s="369"/>
      <c r="Z4" s="367" t="s">
        <v>209</v>
      </c>
      <c r="AA4" s="368"/>
      <c r="AB4" s="368"/>
      <c r="AC4" s="369"/>
      <c r="AD4" s="367" t="s">
        <v>210</v>
      </c>
      <c r="AE4" s="368"/>
      <c r="AF4" s="368"/>
      <c r="AG4" s="368"/>
      <c r="AH4" s="368"/>
      <c r="AI4" s="368"/>
      <c r="AJ4" s="368"/>
      <c r="AK4" s="369"/>
      <c r="AL4" s="367" t="s">
        <v>209</v>
      </c>
      <c r="AM4" s="368"/>
      <c r="AN4" s="368"/>
      <c r="AO4" s="369"/>
      <c r="AP4" s="370" t="s">
        <v>211</v>
      </c>
      <c r="AQ4" s="370"/>
      <c r="AR4" s="370"/>
      <c r="AS4" s="370"/>
      <c r="AT4" s="370"/>
      <c r="AU4" s="370"/>
      <c r="AV4" s="370"/>
      <c r="AW4" s="370"/>
      <c r="AX4" s="370"/>
      <c r="AY4" s="370"/>
      <c r="AZ4" s="370"/>
      <c r="BA4" s="370"/>
      <c r="BB4" s="370"/>
      <c r="BC4" s="370"/>
      <c r="BD4" s="370"/>
      <c r="BE4" s="370"/>
      <c r="BF4" s="370"/>
      <c r="BG4" s="370" t="s">
        <v>212</v>
      </c>
      <c r="BH4" s="370"/>
      <c r="BI4" s="370"/>
      <c r="BJ4" s="370"/>
      <c r="BK4" s="370"/>
      <c r="BL4" s="370"/>
      <c r="BM4" s="370"/>
      <c r="BN4" s="370"/>
      <c r="BO4" s="370" t="s">
        <v>209</v>
      </c>
      <c r="BP4" s="370"/>
      <c r="BQ4" s="370"/>
      <c r="BR4" s="370"/>
      <c r="BS4" s="370" t="s">
        <v>213</v>
      </c>
      <c r="BT4" s="370"/>
      <c r="BU4" s="370"/>
      <c r="BV4" s="370"/>
      <c r="BW4" s="370"/>
      <c r="BX4" s="370"/>
      <c r="BY4" s="370"/>
      <c r="BZ4" s="370"/>
      <c r="CA4" s="370"/>
      <c r="CB4" s="370"/>
      <c r="CD4" s="367" t="s">
        <v>214</v>
      </c>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368"/>
      <c r="DG4" s="368"/>
      <c r="DH4" s="368"/>
      <c r="DI4" s="368"/>
      <c r="DJ4" s="368"/>
      <c r="DK4" s="368"/>
      <c r="DL4" s="368"/>
      <c r="DM4" s="368"/>
      <c r="DN4" s="368"/>
      <c r="DO4" s="368"/>
      <c r="DP4" s="368"/>
      <c r="DQ4" s="368"/>
      <c r="DR4" s="368"/>
      <c r="DS4" s="368"/>
      <c r="DT4" s="368"/>
      <c r="DU4" s="368"/>
      <c r="DV4" s="368"/>
      <c r="DW4" s="368"/>
      <c r="DX4" s="368"/>
      <c r="DY4" s="368"/>
      <c r="DZ4" s="368"/>
      <c r="EA4" s="368"/>
      <c r="EB4" s="368"/>
      <c r="EC4" s="369"/>
    </row>
    <row r="5" spans="2:143" ht="11.25" customHeight="1" x14ac:dyDescent="0.2">
      <c r="B5" s="371" t="s">
        <v>215</v>
      </c>
      <c r="C5" s="372"/>
      <c r="D5" s="372"/>
      <c r="E5" s="372"/>
      <c r="F5" s="372"/>
      <c r="G5" s="372"/>
      <c r="H5" s="372"/>
      <c r="I5" s="372"/>
      <c r="J5" s="372"/>
      <c r="K5" s="372"/>
      <c r="L5" s="372"/>
      <c r="M5" s="372"/>
      <c r="N5" s="372"/>
      <c r="O5" s="372"/>
      <c r="P5" s="372"/>
      <c r="Q5" s="373"/>
      <c r="R5" s="374">
        <v>1887517</v>
      </c>
      <c r="S5" s="375"/>
      <c r="T5" s="375"/>
      <c r="U5" s="375"/>
      <c r="V5" s="375"/>
      <c r="W5" s="375"/>
      <c r="X5" s="375"/>
      <c r="Y5" s="376"/>
      <c r="Z5" s="377">
        <v>14.1</v>
      </c>
      <c r="AA5" s="377"/>
      <c r="AB5" s="377"/>
      <c r="AC5" s="377"/>
      <c r="AD5" s="378">
        <v>1887517</v>
      </c>
      <c r="AE5" s="378"/>
      <c r="AF5" s="378"/>
      <c r="AG5" s="378"/>
      <c r="AH5" s="378"/>
      <c r="AI5" s="378"/>
      <c r="AJ5" s="378"/>
      <c r="AK5" s="378"/>
      <c r="AL5" s="379">
        <v>29.5</v>
      </c>
      <c r="AM5" s="380"/>
      <c r="AN5" s="380"/>
      <c r="AO5" s="381"/>
      <c r="AP5" s="371" t="s">
        <v>216</v>
      </c>
      <c r="AQ5" s="372"/>
      <c r="AR5" s="372"/>
      <c r="AS5" s="372"/>
      <c r="AT5" s="372"/>
      <c r="AU5" s="372"/>
      <c r="AV5" s="372"/>
      <c r="AW5" s="372"/>
      <c r="AX5" s="372"/>
      <c r="AY5" s="372"/>
      <c r="AZ5" s="372"/>
      <c r="BA5" s="372"/>
      <c r="BB5" s="372"/>
      <c r="BC5" s="372"/>
      <c r="BD5" s="372"/>
      <c r="BE5" s="372"/>
      <c r="BF5" s="373"/>
      <c r="BG5" s="385">
        <v>1878288</v>
      </c>
      <c r="BH5" s="386"/>
      <c r="BI5" s="386"/>
      <c r="BJ5" s="386"/>
      <c r="BK5" s="386"/>
      <c r="BL5" s="386"/>
      <c r="BM5" s="386"/>
      <c r="BN5" s="387"/>
      <c r="BO5" s="388">
        <v>99.5</v>
      </c>
      <c r="BP5" s="388"/>
      <c r="BQ5" s="388"/>
      <c r="BR5" s="388"/>
      <c r="BS5" s="389">
        <v>20627</v>
      </c>
      <c r="BT5" s="389"/>
      <c r="BU5" s="389"/>
      <c r="BV5" s="389"/>
      <c r="BW5" s="389"/>
      <c r="BX5" s="389"/>
      <c r="BY5" s="389"/>
      <c r="BZ5" s="389"/>
      <c r="CA5" s="389"/>
      <c r="CB5" s="393"/>
      <c r="CD5" s="367" t="s">
        <v>211</v>
      </c>
      <c r="CE5" s="368"/>
      <c r="CF5" s="368"/>
      <c r="CG5" s="368"/>
      <c r="CH5" s="368"/>
      <c r="CI5" s="368"/>
      <c r="CJ5" s="368"/>
      <c r="CK5" s="368"/>
      <c r="CL5" s="368"/>
      <c r="CM5" s="368"/>
      <c r="CN5" s="368"/>
      <c r="CO5" s="368"/>
      <c r="CP5" s="368"/>
      <c r="CQ5" s="369"/>
      <c r="CR5" s="367" t="s">
        <v>217</v>
      </c>
      <c r="CS5" s="368"/>
      <c r="CT5" s="368"/>
      <c r="CU5" s="368"/>
      <c r="CV5" s="368"/>
      <c r="CW5" s="368"/>
      <c r="CX5" s="368"/>
      <c r="CY5" s="369"/>
      <c r="CZ5" s="367" t="s">
        <v>209</v>
      </c>
      <c r="DA5" s="368"/>
      <c r="DB5" s="368"/>
      <c r="DC5" s="369"/>
      <c r="DD5" s="367" t="s">
        <v>218</v>
      </c>
      <c r="DE5" s="368"/>
      <c r="DF5" s="368"/>
      <c r="DG5" s="368"/>
      <c r="DH5" s="368"/>
      <c r="DI5" s="368"/>
      <c r="DJ5" s="368"/>
      <c r="DK5" s="368"/>
      <c r="DL5" s="368"/>
      <c r="DM5" s="368"/>
      <c r="DN5" s="368"/>
      <c r="DO5" s="368"/>
      <c r="DP5" s="369"/>
      <c r="DQ5" s="367" t="s">
        <v>219</v>
      </c>
      <c r="DR5" s="368"/>
      <c r="DS5" s="368"/>
      <c r="DT5" s="368"/>
      <c r="DU5" s="368"/>
      <c r="DV5" s="368"/>
      <c r="DW5" s="368"/>
      <c r="DX5" s="368"/>
      <c r="DY5" s="368"/>
      <c r="DZ5" s="368"/>
      <c r="EA5" s="368"/>
      <c r="EB5" s="368"/>
      <c r="EC5" s="369"/>
    </row>
    <row r="6" spans="2:143" ht="11.25" customHeight="1" x14ac:dyDescent="0.2">
      <c r="B6" s="382" t="s">
        <v>220</v>
      </c>
      <c r="C6" s="383"/>
      <c r="D6" s="383"/>
      <c r="E6" s="383"/>
      <c r="F6" s="383"/>
      <c r="G6" s="383"/>
      <c r="H6" s="383"/>
      <c r="I6" s="383"/>
      <c r="J6" s="383"/>
      <c r="K6" s="383"/>
      <c r="L6" s="383"/>
      <c r="M6" s="383"/>
      <c r="N6" s="383"/>
      <c r="O6" s="383"/>
      <c r="P6" s="383"/>
      <c r="Q6" s="384"/>
      <c r="R6" s="385">
        <v>135132</v>
      </c>
      <c r="S6" s="386"/>
      <c r="T6" s="386"/>
      <c r="U6" s="386"/>
      <c r="V6" s="386"/>
      <c r="W6" s="386"/>
      <c r="X6" s="386"/>
      <c r="Y6" s="387"/>
      <c r="Z6" s="388">
        <v>1</v>
      </c>
      <c r="AA6" s="388"/>
      <c r="AB6" s="388"/>
      <c r="AC6" s="388"/>
      <c r="AD6" s="389">
        <v>135132</v>
      </c>
      <c r="AE6" s="389"/>
      <c r="AF6" s="389"/>
      <c r="AG6" s="389"/>
      <c r="AH6" s="389"/>
      <c r="AI6" s="389"/>
      <c r="AJ6" s="389"/>
      <c r="AK6" s="389"/>
      <c r="AL6" s="390">
        <v>2.1</v>
      </c>
      <c r="AM6" s="391"/>
      <c r="AN6" s="391"/>
      <c r="AO6" s="392"/>
      <c r="AP6" s="382" t="s">
        <v>221</v>
      </c>
      <c r="AQ6" s="383"/>
      <c r="AR6" s="383"/>
      <c r="AS6" s="383"/>
      <c r="AT6" s="383"/>
      <c r="AU6" s="383"/>
      <c r="AV6" s="383"/>
      <c r="AW6" s="383"/>
      <c r="AX6" s="383"/>
      <c r="AY6" s="383"/>
      <c r="AZ6" s="383"/>
      <c r="BA6" s="383"/>
      <c r="BB6" s="383"/>
      <c r="BC6" s="383"/>
      <c r="BD6" s="383"/>
      <c r="BE6" s="383"/>
      <c r="BF6" s="384"/>
      <c r="BG6" s="385">
        <v>1878288</v>
      </c>
      <c r="BH6" s="386"/>
      <c r="BI6" s="386"/>
      <c r="BJ6" s="386"/>
      <c r="BK6" s="386"/>
      <c r="BL6" s="386"/>
      <c r="BM6" s="386"/>
      <c r="BN6" s="387"/>
      <c r="BO6" s="388">
        <v>99.5</v>
      </c>
      <c r="BP6" s="388"/>
      <c r="BQ6" s="388"/>
      <c r="BR6" s="388"/>
      <c r="BS6" s="389">
        <v>20627</v>
      </c>
      <c r="BT6" s="389"/>
      <c r="BU6" s="389"/>
      <c r="BV6" s="389"/>
      <c r="BW6" s="389"/>
      <c r="BX6" s="389"/>
      <c r="BY6" s="389"/>
      <c r="BZ6" s="389"/>
      <c r="CA6" s="389"/>
      <c r="CB6" s="393"/>
      <c r="CD6" s="371" t="s">
        <v>222</v>
      </c>
      <c r="CE6" s="372"/>
      <c r="CF6" s="372"/>
      <c r="CG6" s="372"/>
      <c r="CH6" s="372"/>
      <c r="CI6" s="372"/>
      <c r="CJ6" s="372"/>
      <c r="CK6" s="372"/>
      <c r="CL6" s="372"/>
      <c r="CM6" s="372"/>
      <c r="CN6" s="372"/>
      <c r="CO6" s="372"/>
      <c r="CP6" s="372"/>
      <c r="CQ6" s="373"/>
      <c r="CR6" s="385">
        <v>84327</v>
      </c>
      <c r="CS6" s="386"/>
      <c r="CT6" s="386"/>
      <c r="CU6" s="386"/>
      <c r="CV6" s="386"/>
      <c r="CW6" s="386"/>
      <c r="CX6" s="386"/>
      <c r="CY6" s="387"/>
      <c r="CZ6" s="379">
        <v>0.7</v>
      </c>
      <c r="DA6" s="380"/>
      <c r="DB6" s="380"/>
      <c r="DC6" s="396"/>
      <c r="DD6" s="394" t="s">
        <v>122</v>
      </c>
      <c r="DE6" s="386"/>
      <c r="DF6" s="386"/>
      <c r="DG6" s="386"/>
      <c r="DH6" s="386"/>
      <c r="DI6" s="386"/>
      <c r="DJ6" s="386"/>
      <c r="DK6" s="386"/>
      <c r="DL6" s="386"/>
      <c r="DM6" s="386"/>
      <c r="DN6" s="386"/>
      <c r="DO6" s="386"/>
      <c r="DP6" s="387"/>
      <c r="DQ6" s="394">
        <v>84327</v>
      </c>
      <c r="DR6" s="386"/>
      <c r="DS6" s="386"/>
      <c r="DT6" s="386"/>
      <c r="DU6" s="386"/>
      <c r="DV6" s="386"/>
      <c r="DW6" s="386"/>
      <c r="DX6" s="386"/>
      <c r="DY6" s="386"/>
      <c r="DZ6" s="386"/>
      <c r="EA6" s="386"/>
      <c r="EB6" s="386"/>
      <c r="EC6" s="395"/>
    </row>
    <row r="7" spans="2:143" ht="11.25" customHeight="1" x14ac:dyDescent="0.2">
      <c r="B7" s="382" t="s">
        <v>223</v>
      </c>
      <c r="C7" s="383"/>
      <c r="D7" s="383"/>
      <c r="E7" s="383"/>
      <c r="F7" s="383"/>
      <c r="G7" s="383"/>
      <c r="H7" s="383"/>
      <c r="I7" s="383"/>
      <c r="J7" s="383"/>
      <c r="K7" s="383"/>
      <c r="L7" s="383"/>
      <c r="M7" s="383"/>
      <c r="N7" s="383"/>
      <c r="O7" s="383"/>
      <c r="P7" s="383"/>
      <c r="Q7" s="384"/>
      <c r="R7" s="385">
        <v>561</v>
      </c>
      <c r="S7" s="386"/>
      <c r="T7" s="386"/>
      <c r="U7" s="386"/>
      <c r="V7" s="386"/>
      <c r="W7" s="386"/>
      <c r="X7" s="386"/>
      <c r="Y7" s="387"/>
      <c r="Z7" s="388">
        <v>0</v>
      </c>
      <c r="AA7" s="388"/>
      <c r="AB7" s="388"/>
      <c r="AC7" s="388"/>
      <c r="AD7" s="389">
        <v>561</v>
      </c>
      <c r="AE7" s="389"/>
      <c r="AF7" s="389"/>
      <c r="AG7" s="389"/>
      <c r="AH7" s="389"/>
      <c r="AI7" s="389"/>
      <c r="AJ7" s="389"/>
      <c r="AK7" s="389"/>
      <c r="AL7" s="390">
        <v>0</v>
      </c>
      <c r="AM7" s="391"/>
      <c r="AN7" s="391"/>
      <c r="AO7" s="392"/>
      <c r="AP7" s="382" t="s">
        <v>224</v>
      </c>
      <c r="AQ7" s="383"/>
      <c r="AR7" s="383"/>
      <c r="AS7" s="383"/>
      <c r="AT7" s="383"/>
      <c r="AU7" s="383"/>
      <c r="AV7" s="383"/>
      <c r="AW7" s="383"/>
      <c r="AX7" s="383"/>
      <c r="AY7" s="383"/>
      <c r="AZ7" s="383"/>
      <c r="BA7" s="383"/>
      <c r="BB7" s="383"/>
      <c r="BC7" s="383"/>
      <c r="BD7" s="383"/>
      <c r="BE7" s="383"/>
      <c r="BF7" s="384"/>
      <c r="BG7" s="385">
        <v>742328</v>
      </c>
      <c r="BH7" s="386"/>
      <c r="BI7" s="386"/>
      <c r="BJ7" s="386"/>
      <c r="BK7" s="386"/>
      <c r="BL7" s="386"/>
      <c r="BM7" s="386"/>
      <c r="BN7" s="387"/>
      <c r="BO7" s="388">
        <v>39.299999999999997</v>
      </c>
      <c r="BP7" s="388"/>
      <c r="BQ7" s="388"/>
      <c r="BR7" s="388"/>
      <c r="BS7" s="389">
        <v>20627</v>
      </c>
      <c r="BT7" s="389"/>
      <c r="BU7" s="389"/>
      <c r="BV7" s="389"/>
      <c r="BW7" s="389"/>
      <c r="BX7" s="389"/>
      <c r="BY7" s="389"/>
      <c r="BZ7" s="389"/>
      <c r="CA7" s="389"/>
      <c r="CB7" s="393"/>
      <c r="CD7" s="382" t="s">
        <v>225</v>
      </c>
      <c r="CE7" s="383"/>
      <c r="CF7" s="383"/>
      <c r="CG7" s="383"/>
      <c r="CH7" s="383"/>
      <c r="CI7" s="383"/>
      <c r="CJ7" s="383"/>
      <c r="CK7" s="383"/>
      <c r="CL7" s="383"/>
      <c r="CM7" s="383"/>
      <c r="CN7" s="383"/>
      <c r="CO7" s="383"/>
      <c r="CP7" s="383"/>
      <c r="CQ7" s="384"/>
      <c r="CR7" s="385">
        <v>3120828</v>
      </c>
      <c r="CS7" s="386"/>
      <c r="CT7" s="386"/>
      <c r="CU7" s="386"/>
      <c r="CV7" s="386"/>
      <c r="CW7" s="386"/>
      <c r="CX7" s="386"/>
      <c r="CY7" s="387"/>
      <c r="CZ7" s="388">
        <v>25</v>
      </c>
      <c r="DA7" s="388"/>
      <c r="DB7" s="388"/>
      <c r="DC7" s="388"/>
      <c r="DD7" s="394">
        <v>722804</v>
      </c>
      <c r="DE7" s="386"/>
      <c r="DF7" s="386"/>
      <c r="DG7" s="386"/>
      <c r="DH7" s="386"/>
      <c r="DI7" s="386"/>
      <c r="DJ7" s="386"/>
      <c r="DK7" s="386"/>
      <c r="DL7" s="386"/>
      <c r="DM7" s="386"/>
      <c r="DN7" s="386"/>
      <c r="DO7" s="386"/>
      <c r="DP7" s="387"/>
      <c r="DQ7" s="394">
        <v>2074994</v>
      </c>
      <c r="DR7" s="386"/>
      <c r="DS7" s="386"/>
      <c r="DT7" s="386"/>
      <c r="DU7" s="386"/>
      <c r="DV7" s="386"/>
      <c r="DW7" s="386"/>
      <c r="DX7" s="386"/>
      <c r="DY7" s="386"/>
      <c r="DZ7" s="386"/>
      <c r="EA7" s="386"/>
      <c r="EB7" s="386"/>
      <c r="EC7" s="395"/>
    </row>
    <row r="8" spans="2:143" ht="11.25" customHeight="1" x14ac:dyDescent="0.2">
      <c r="B8" s="382" t="s">
        <v>226</v>
      </c>
      <c r="C8" s="383"/>
      <c r="D8" s="383"/>
      <c r="E8" s="383"/>
      <c r="F8" s="383"/>
      <c r="G8" s="383"/>
      <c r="H8" s="383"/>
      <c r="I8" s="383"/>
      <c r="J8" s="383"/>
      <c r="K8" s="383"/>
      <c r="L8" s="383"/>
      <c r="M8" s="383"/>
      <c r="N8" s="383"/>
      <c r="O8" s="383"/>
      <c r="P8" s="383"/>
      <c r="Q8" s="384"/>
      <c r="R8" s="385">
        <v>11342</v>
      </c>
      <c r="S8" s="386"/>
      <c r="T8" s="386"/>
      <c r="U8" s="386"/>
      <c r="V8" s="386"/>
      <c r="W8" s="386"/>
      <c r="X8" s="386"/>
      <c r="Y8" s="387"/>
      <c r="Z8" s="388">
        <v>0.1</v>
      </c>
      <c r="AA8" s="388"/>
      <c r="AB8" s="388"/>
      <c r="AC8" s="388"/>
      <c r="AD8" s="389">
        <v>11342</v>
      </c>
      <c r="AE8" s="389"/>
      <c r="AF8" s="389"/>
      <c r="AG8" s="389"/>
      <c r="AH8" s="389"/>
      <c r="AI8" s="389"/>
      <c r="AJ8" s="389"/>
      <c r="AK8" s="389"/>
      <c r="AL8" s="390">
        <v>0.2</v>
      </c>
      <c r="AM8" s="391"/>
      <c r="AN8" s="391"/>
      <c r="AO8" s="392"/>
      <c r="AP8" s="382" t="s">
        <v>227</v>
      </c>
      <c r="AQ8" s="383"/>
      <c r="AR8" s="383"/>
      <c r="AS8" s="383"/>
      <c r="AT8" s="383"/>
      <c r="AU8" s="383"/>
      <c r="AV8" s="383"/>
      <c r="AW8" s="383"/>
      <c r="AX8" s="383"/>
      <c r="AY8" s="383"/>
      <c r="AZ8" s="383"/>
      <c r="BA8" s="383"/>
      <c r="BB8" s="383"/>
      <c r="BC8" s="383"/>
      <c r="BD8" s="383"/>
      <c r="BE8" s="383"/>
      <c r="BF8" s="384"/>
      <c r="BG8" s="385">
        <v>25634</v>
      </c>
      <c r="BH8" s="386"/>
      <c r="BI8" s="386"/>
      <c r="BJ8" s="386"/>
      <c r="BK8" s="386"/>
      <c r="BL8" s="386"/>
      <c r="BM8" s="386"/>
      <c r="BN8" s="387"/>
      <c r="BO8" s="388">
        <v>1.4</v>
      </c>
      <c r="BP8" s="388"/>
      <c r="BQ8" s="388"/>
      <c r="BR8" s="388"/>
      <c r="BS8" s="389" t="s">
        <v>122</v>
      </c>
      <c r="BT8" s="389"/>
      <c r="BU8" s="389"/>
      <c r="BV8" s="389"/>
      <c r="BW8" s="389"/>
      <c r="BX8" s="389"/>
      <c r="BY8" s="389"/>
      <c r="BZ8" s="389"/>
      <c r="CA8" s="389"/>
      <c r="CB8" s="393"/>
      <c r="CD8" s="382" t="s">
        <v>228</v>
      </c>
      <c r="CE8" s="383"/>
      <c r="CF8" s="383"/>
      <c r="CG8" s="383"/>
      <c r="CH8" s="383"/>
      <c r="CI8" s="383"/>
      <c r="CJ8" s="383"/>
      <c r="CK8" s="383"/>
      <c r="CL8" s="383"/>
      <c r="CM8" s="383"/>
      <c r="CN8" s="383"/>
      <c r="CO8" s="383"/>
      <c r="CP8" s="383"/>
      <c r="CQ8" s="384"/>
      <c r="CR8" s="385">
        <v>2524499</v>
      </c>
      <c r="CS8" s="386"/>
      <c r="CT8" s="386"/>
      <c r="CU8" s="386"/>
      <c r="CV8" s="386"/>
      <c r="CW8" s="386"/>
      <c r="CX8" s="386"/>
      <c r="CY8" s="387"/>
      <c r="CZ8" s="388">
        <v>20.2</v>
      </c>
      <c r="DA8" s="388"/>
      <c r="DB8" s="388"/>
      <c r="DC8" s="388"/>
      <c r="DD8" s="394">
        <v>52756</v>
      </c>
      <c r="DE8" s="386"/>
      <c r="DF8" s="386"/>
      <c r="DG8" s="386"/>
      <c r="DH8" s="386"/>
      <c r="DI8" s="386"/>
      <c r="DJ8" s="386"/>
      <c r="DK8" s="386"/>
      <c r="DL8" s="386"/>
      <c r="DM8" s="386"/>
      <c r="DN8" s="386"/>
      <c r="DO8" s="386"/>
      <c r="DP8" s="387"/>
      <c r="DQ8" s="394">
        <v>1492545</v>
      </c>
      <c r="DR8" s="386"/>
      <c r="DS8" s="386"/>
      <c r="DT8" s="386"/>
      <c r="DU8" s="386"/>
      <c r="DV8" s="386"/>
      <c r="DW8" s="386"/>
      <c r="DX8" s="386"/>
      <c r="DY8" s="386"/>
      <c r="DZ8" s="386"/>
      <c r="EA8" s="386"/>
      <c r="EB8" s="386"/>
      <c r="EC8" s="395"/>
    </row>
    <row r="9" spans="2:143" ht="11.25" customHeight="1" x14ac:dyDescent="0.2">
      <c r="B9" s="382" t="s">
        <v>229</v>
      </c>
      <c r="C9" s="383"/>
      <c r="D9" s="383"/>
      <c r="E9" s="383"/>
      <c r="F9" s="383"/>
      <c r="G9" s="383"/>
      <c r="H9" s="383"/>
      <c r="I9" s="383"/>
      <c r="J9" s="383"/>
      <c r="K9" s="383"/>
      <c r="L9" s="383"/>
      <c r="M9" s="383"/>
      <c r="N9" s="383"/>
      <c r="O9" s="383"/>
      <c r="P9" s="383"/>
      <c r="Q9" s="384"/>
      <c r="R9" s="385">
        <v>11920</v>
      </c>
      <c r="S9" s="386"/>
      <c r="T9" s="386"/>
      <c r="U9" s="386"/>
      <c r="V9" s="386"/>
      <c r="W9" s="386"/>
      <c r="X9" s="386"/>
      <c r="Y9" s="387"/>
      <c r="Z9" s="388">
        <v>0.1</v>
      </c>
      <c r="AA9" s="388"/>
      <c r="AB9" s="388"/>
      <c r="AC9" s="388"/>
      <c r="AD9" s="389">
        <v>11920</v>
      </c>
      <c r="AE9" s="389"/>
      <c r="AF9" s="389"/>
      <c r="AG9" s="389"/>
      <c r="AH9" s="389"/>
      <c r="AI9" s="389"/>
      <c r="AJ9" s="389"/>
      <c r="AK9" s="389"/>
      <c r="AL9" s="390">
        <v>0.2</v>
      </c>
      <c r="AM9" s="391"/>
      <c r="AN9" s="391"/>
      <c r="AO9" s="392"/>
      <c r="AP9" s="382" t="s">
        <v>230</v>
      </c>
      <c r="AQ9" s="383"/>
      <c r="AR9" s="383"/>
      <c r="AS9" s="383"/>
      <c r="AT9" s="383"/>
      <c r="AU9" s="383"/>
      <c r="AV9" s="383"/>
      <c r="AW9" s="383"/>
      <c r="AX9" s="383"/>
      <c r="AY9" s="383"/>
      <c r="AZ9" s="383"/>
      <c r="BA9" s="383"/>
      <c r="BB9" s="383"/>
      <c r="BC9" s="383"/>
      <c r="BD9" s="383"/>
      <c r="BE9" s="383"/>
      <c r="BF9" s="384"/>
      <c r="BG9" s="385">
        <v>601047</v>
      </c>
      <c r="BH9" s="386"/>
      <c r="BI9" s="386"/>
      <c r="BJ9" s="386"/>
      <c r="BK9" s="386"/>
      <c r="BL9" s="386"/>
      <c r="BM9" s="386"/>
      <c r="BN9" s="387"/>
      <c r="BO9" s="388">
        <v>31.8</v>
      </c>
      <c r="BP9" s="388"/>
      <c r="BQ9" s="388"/>
      <c r="BR9" s="388"/>
      <c r="BS9" s="389" t="s">
        <v>122</v>
      </c>
      <c r="BT9" s="389"/>
      <c r="BU9" s="389"/>
      <c r="BV9" s="389"/>
      <c r="BW9" s="389"/>
      <c r="BX9" s="389"/>
      <c r="BY9" s="389"/>
      <c r="BZ9" s="389"/>
      <c r="CA9" s="389"/>
      <c r="CB9" s="393"/>
      <c r="CD9" s="382" t="s">
        <v>231</v>
      </c>
      <c r="CE9" s="383"/>
      <c r="CF9" s="383"/>
      <c r="CG9" s="383"/>
      <c r="CH9" s="383"/>
      <c r="CI9" s="383"/>
      <c r="CJ9" s="383"/>
      <c r="CK9" s="383"/>
      <c r="CL9" s="383"/>
      <c r="CM9" s="383"/>
      <c r="CN9" s="383"/>
      <c r="CO9" s="383"/>
      <c r="CP9" s="383"/>
      <c r="CQ9" s="384"/>
      <c r="CR9" s="385">
        <v>1325258</v>
      </c>
      <c r="CS9" s="386"/>
      <c r="CT9" s="386"/>
      <c r="CU9" s="386"/>
      <c r="CV9" s="386"/>
      <c r="CW9" s="386"/>
      <c r="CX9" s="386"/>
      <c r="CY9" s="387"/>
      <c r="CZ9" s="388">
        <v>10.6</v>
      </c>
      <c r="DA9" s="388"/>
      <c r="DB9" s="388"/>
      <c r="DC9" s="388"/>
      <c r="DD9" s="394">
        <v>19860</v>
      </c>
      <c r="DE9" s="386"/>
      <c r="DF9" s="386"/>
      <c r="DG9" s="386"/>
      <c r="DH9" s="386"/>
      <c r="DI9" s="386"/>
      <c r="DJ9" s="386"/>
      <c r="DK9" s="386"/>
      <c r="DL9" s="386"/>
      <c r="DM9" s="386"/>
      <c r="DN9" s="386"/>
      <c r="DO9" s="386"/>
      <c r="DP9" s="387"/>
      <c r="DQ9" s="394">
        <v>1192305</v>
      </c>
      <c r="DR9" s="386"/>
      <c r="DS9" s="386"/>
      <c r="DT9" s="386"/>
      <c r="DU9" s="386"/>
      <c r="DV9" s="386"/>
      <c r="DW9" s="386"/>
      <c r="DX9" s="386"/>
      <c r="DY9" s="386"/>
      <c r="DZ9" s="386"/>
      <c r="EA9" s="386"/>
      <c r="EB9" s="386"/>
      <c r="EC9" s="395"/>
    </row>
    <row r="10" spans="2:143" ht="11.25" customHeight="1" x14ac:dyDescent="0.2">
      <c r="B10" s="382" t="s">
        <v>232</v>
      </c>
      <c r="C10" s="383"/>
      <c r="D10" s="383"/>
      <c r="E10" s="383"/>
      <c r="F10" s="383"/>
      <c r="G10" s="383"/>
      <c r="H10" s="383"/>
      <c r="I10" s="383"/>
      <c r="J10" s="383"/>
      <c r="K10" s="383"/>
      <c r="L10" s="383"/>
      <c r="M10" s="383"/>
      <c r="N10" s="383"/>
      <c r="O10" s="383"/>
      <c r="P10" s="383"/>
      <c r="Q10" s="384"/>
      <c r="R10" s="385" t="s">
        <v>122</v>
      </c>
      <c r="S10" s="386"/>
      <c r="T10" s="386"/>
      <c r="U10" s="386"/>
      <c r="V10" s="386"/>
      <c r="W10" s="386"/>
      <c r="X10" s="386"/>
      <c r="Y10" s="387"/>
      <c r="Z10" s="388" t="s">
        <v>122</v>
      </c>
      <c r="AA10" s="388"/>
      <c r="AB10" s="388"/>
      <c r="AC10" s="388"/>
      <c r="AD10" s="389" t="s">
        <v>122</v>
      </c>
      <c r="AE10" s="389"/>
      <c r="AF10" s="389"/>
      <c r="AG10" s="389"/>
      <c r="AH10" s="389"/>
      <c r="AI10" s="389"/>
      <c r="AJ10" s="389"/>
      <c r="AK10" s="389"/>
      <c r="AL10" s="390" t="s">
        <v>122</v>
      </c>
      <c r="AM10" s="391"/>
      <c r="AN10" s="391"/>
      <c r="AO10" s="392"/>
      <c r="AP10" s="382" t="s">
        <v>233</v>
      </c>
      <c r="AQ10" s="383"/>
      <c r="AR10" s="383"/>
      <c r="AS10" s="383"/>
      <c r="AT10" s="383"/>
      <c r="AU10" s="383"/>
      <c r="AV10" s="383"/>
      <c r="AW10" s="383"/>
      <c r="AX10" s="383"/>
      <c r="AY10" s="383"/>
      <c r="AZ10" s="383"/>
      <c r="BA10" s="383"/>
      <c r="BB10" s="383"/>
      <c r="BC10" s="383"/>
      <c r="BD10" s="383"/>
      <c r="BE10" s="383"/>
      <c r="BF10" s="384"/>
      <c r="BG10" s="385">
        <v>43438</v>
      </c>
      <c r="BH10" s="386"/>
      <c r="BI10" s="386"/>
      <c r="BJ10" s="386"/>
      <c r="BK10" s="386"/>
      <c r="BL10" s="386"/>
      <c r="BM10" s="386"/>
      <c r="BN10" s="387"/>
      <c r="BO10" s="388">
        <v>2.2999999999999998</v>
      </c>
      <c r="BP10" s="388"/>
      <c r="BQ10" s="388"/>
      <c r="BR10" s="388"/>
      <c r="BS10" s="389" t="s">
        <v>122</v>
      </c>
      <c r="BT10" s="389"/>
      <c r="BU10" s="389"/>
      <c r="BV10" s="389"/>
      <c r="BW10" s="389"/>
      <c r="BX10" s="389"/>
      <c r="BY10" s="389"/>
      <c r="BZ10" s="389"/>
      <c r="CA10" s="389"/>
      <c r="CB10" s="393"/>
      <c r="CD10" s="382" t="s">
        <v>234</v>
      </c>
      <c r="CE10" s="383"/>
      <c r="CF10" s="383"/>
      <c r="CG10" s="383"/>
      <c r="CH10" s="383"/>
      <c r="CI10" s="383"/>
      <c r="CJ10" s="383"/>
      <c r="CK10" s="383"/>
      <c r="CL10" s="383"/>
      <c r="CM10" s="383"/>
      <c r="CN10" s="383"/>
      <c r="CO10" s="383"/>
      <c r="CP10" s="383"/>
      <c r="CQ10" s="384"/>
      <c r="CR10" s="385">
        <v>19839</v>
      </c>
      <c r="CS10" s="386"/>
      <c r="CT10" s="386"/>
      <c r="CU10" s="386"/>
      <c r="CV10" s="386"/>
      <c r="CW10" s="386"/>
      <c r="CX10" s="386"/>
      <c r="CY10" s="387"/>
      <c r="CZ10" s="388">
        <v>0.2</v>
      </c>
      <c r="DA10" s="388"/>
      <c r="DB10" s="388"/>
      <c r="DC10" s="388"/>
      <c r="DD10" s="394" t="s">
        <v>122</v>
      </c>
      <c r="DE10" s="386"/>
      <c r="DF10" s="386"/>
      <c r="DG10" s="386"/>
      <c r="DH10" s="386"/>
      <c r="DI10" s="386"/>
      <c r="DJ10" s="386"/>
      <c r="DK10" s="386"/>
      <c r="DL10" s="386"/>
      <c r="DM10" s="386"/>
      <c r="DN10" s="386"/>
      <c r="DO10" s="386"/>
      <c r="DP10" s="387"/>
      <c r="DQ10" s="394">
        <v>5949</v>
      </c>
      <c r="DR10" s="386"/>
      <c r="DS10" s="386"/>
      <c r="DT10" s="386"/>
      <c r="DU10" s="386"/>
      <c r="DV10" s="386"/>
      <c r="DW10" s="386"/>
      <c r="DX10" s="386"/>
      <c r="DY10" s="386"/>
      <c r="DZ10" s="386"/>
      <c r="EA10" s="386"/>
      <c r="EB10" s="386"/>
      <c r="EC10" s="395"/>
    </row>
    <row r="11" spans="2:143" ht="11.25" customHeight="1" x14ac:dyDescent="0.2">
      <c r="B11" s="382" t="s">
        <v>235</v>
      </c>
      <c r="C11" s="383"/>
      <c r="D11" s="383"/>
      <c r="E11" s="383"/>
      <c r="F11" s="383"/>
      <c r="G11" s="383"/>
      <c r="H11" s="383"/>
      <c r="I11" s="383"/>
      <c r="J11" s="383"/>
      <c r="K11" s="383"/>
      <c r="L11" s="383"/>
      <c r="M11" s="383"/>
      <c r="N11" s="383"/>
      <c r="O11" s="383"/>
      <c r="P11" s="383"/>
      <c r="Q11" s="384"/>
      <c r="R11" s="385">
        <v>344088</v>
      </c>
      <c r="S11" s="386"/>
      <c r="T11" s="386"/>
      <c r="U11" s="386"/>
      <c r="V11" s="386"/>
      <c r="W11" s="386"/>
      <c r="X11" s="386"/>
      <c r="Y11" s="387"/>
      <c r="Z11" s="390">
        <v>2.6</v>
      </c>
      <c r="AA11" s="391"/>
      <c r="AB11" s="391"/>
      <c r="AC11" s="397"/>
      <c r="AD11" s="394">
        <v>344088</v>
      </c>
      <c r="AE11" s="386"/>
      <c r="AF11" s="386"/>
      <c r="AG11" s="386"/>
      <c r="AH11" s="386"/>
      <c r="AI11" s="386"/>
      <c r="AJ11" s="386"/>
      <c r="AK11" s="387"/>
      <c r="AL11" s="390">
        <v>5.4</v>
      </c>
      <c r="AM11" s="391"/>
      <c r="AN11" s="391"/>
      <c r="AO11" s="392"/>
      <c r="AP11" s="382" t="s">
        <v>236</v>
      </c>
      <c r="AQ11" s="383"/>
      <c r="AR11" s="383"/>
      <c r="AS11" s="383"/>
      <c r="AT11" s="383"/>
      <c r="AU11" s="383"/>
      <c r="AV11" s="383"/>
      <c r="AW11" s="383"/>
      <c r="AX11" s="383"/>
      <c r="AY11" s="383"/>
      <c r="AZ11" s="383"/>
      <c r="BA11" s="383"/>
      <c r="BB11" s="383"/>
      <c r="BC11" s="383"/>
      <c r="BD11" s="383"/>
      <c r="BE11" s="383"/>
      <c r="BF11" s="384"/>
      <c r="BG11" s="385">
        <v>72209</v>
      </c>
      <c r="BH11" s="386"/>
      <c r="BI11" s="386"/>
      <c r="BJ11" s="386"/>
      <c r="BK11" s="386"/>
      <c r="BL11" s="386"/>
      <c r="BM11" s="386"/>
      <c r="BN11" s="387"/>
      <c r="BO11" s="388">
        <v>3.8</v>
      </c>
      <c r="BP11" s="388"/>
      <c r="BQ11" s="388"/>
      <c r="BR11" s="388"/>
      <c r="BS11" s="389">
        <v>20627</v>
      </c>
      <c r="BT11" s="389"/>
      <c r="BU11" s="389"/>
      <c r="BV11" s="389"/>
      <c r="BW11" s="389"/>
      <c r="BX11" s="389"/>
      <c r="BY11" s="389"/>
      <c r="BZ11" s="389"/>
      <c r="CA11" s="389"/>
      <c r="CB11" s="393"/>
      <c r="CD11" s="382" t="s">
        <v>237</v>
      </c>
      <c r="CE11" s="383"/>
      <c r="CF11" s="383"/>
      <c r="CG11" s="383"/>
      <c r="CH11" s="383"/>
      <c r="CI11" s="383"/>
      <c r="CJ11" s="383"/>
      <c r="CK11" s="383"/>
      <c r="CL11" s="383"/>
      <c r="CM11" s="383"/>
      <c r="CN11" s="383"/>
      <c r="CO11" s="383"/>
      <c r="CP11" s="383"/>
      <c r="CQ11" s="384"/>
      <c r="CR11" s="385">
        <v>649466</v>
      </c>
      <c r="CS11" s="386"/>
      <c r="CT11" s="386"/>
      <c r="CU11" s="386"/>
      <c r="CV11" s="386"/>
      <c r="CW11" s="386"/>
      <c r="CX11" s="386"/>
      <c r="CY11" s="387"/>
      <c r="CZ11" s="388">
        <v>5.2</v>
      </c>
      <c r="DA11" s="388"/>
      <c r="DB11" s="388"/>
      <c r="DC11" s="388"/>
      <c r="DD11" s="394">
        <v>120656</v>
      </c>
      <c r="DE11" s="386"/>
      <c r="DF11" s="386"/>
      <c r="DG11" s="386"/>
      <c r="DH11" s="386"/>
      <c r="DI11" s="386"/>
      <c r="DJ11" s="386"/>
      <c r="DK11" s="386"/>
      <c r="DL11" s="386"/>
      <c r="DM11" s="386"/>
      <c r="DN11" s="386"/>
      <c r="DO11" s="386"/>
      <c r="DP11" s="387"/>
      <c r="DQ11" s="394">
        <v>286256</v>
      </c>
      <c r="DR11" s="386"/>
      <c r="DS11" s="386"/>
      <c r="DT11" s="386"/>
      <c r="DU11" s="386"/>
      <c r="DV11" s="386"/>
      <c r="DW11" s="386"/>
      <c r="DX11" s="386"/>
      <c r="DY11" s="386"/>
      <c r="DZ11" s="386"/>
      <c r="EA11" s="386"/>
      <c r="EB11" s="386"/>
      <c r="EC11" s="395"/>
    </row>
    <row r="12" spans="2:143" ht="11.25" customHeight="1" x14ac:dyDescent="0.2">
      <c r="B12" s="382" t="s">
        <v>238</v>
      </c>
      <c r="C12" s="383"/>
      <c r="D12" s="383"/>
      <c r="E12" s="383"/>
      <c r="F12" s="383"/>
      <c r="G12" s="383"/>
      <c r="H12" s="383"/>
      <c r="I12" s="383"/>
      <c r="J12" s="383"/>
      <c r="K12" s="383"/>
      <c r="L12" s="383"/>
      <c r="M12" s="383"/>
      <c r="N12" s="383"/>
      <c r="O12" s="383"/>
      <c r="P12" s="383"/>
      <c r="Q12" s="384"/>
      <c r="R12" s="385">
        <v>16509</v>
      </c>
      <c r="S12" s="386"/>
      <c r="T12" s="386"/>
      <c r="U12" s="386"/>
      <c r="V12" s="386"/>
      <c r="W12" s="386"/>
      <c r="X12" s="386"/>
      <c r="Y12" s="387"/>
      <c r="Z12" s="388">
        <v>0.1</v>
      </c>
      <c r="AA12" s="388"/>
      <c r="AB12" s="388"/>
      <c r="AC12" s="388"/>
      <c r="AD12" s="389">
        <v>16509</v>
      </c>
      <c r="AE12" s="389"/>
      <c r="AF12" s="389"/>
      <c r="AG12" s="389"/>
      <c r="AH12" s="389"/>
      <c r="AI12" s="389"/>
      <c r="AJ12" s="389"/>
      <c r="AK12" s="389"/>
      <c r="AL12" s="390">
        <v>0.3</v>
      </c>
      <c r="AM12" s="391"/>
      <c r="AN12" s="391"/>
      <c r="AO12" s="392"/>
      <c r="AP12" s="382" t="s">
        <v>239</v>
      </c>
      <c r="AQ12" s="383"/>
      <c r="AR12" s="383"/>
      <c r="AS12" s="383"/>
      <c r="AT12" s="383"/>
      <c r="AU12" s="383"/>
      <c r="AV12" s="383"/>
      <c r="AW12" s="383"/>
      <c r="AX12" s="383"/>
      <c r="AY12" s="383"/>
      <c r="AZ12" s="383"/>
      <c r="BA12" s="383"/>
      <c r="BB12" s="383"/>
      <c r="BC12" s="383"/>
      <c r="BD12" s="383"/>
      <c r="BE12" s="383"/>
      <c r="BF12" s="384"/>
      <c r="BG12" s="385">
        <v>991036</v>
      </c>
      <c r="BH12" s="386"/>
      <c r="BI12" s="386"/>
      <c r="BJ12" s="386"/>
      <c r="BK12" s="386"/>
      <c r="BL12" s="386"/>
      <c r="BM12" s="386"/>
      <c r="BN12" s="387"/>
      <c r="BO12" s="388">
        <v>52.5</v>
      </c>
      <c r="BP12" s="388"/>
      <c r="BQ12" s="388"/>
      <c r="BR12" s="388"/>
      <c r="BS12" s="389" t="s">
        <v>122</v>
      </c>
      <c r="BT12" s="389"/>
      <c r="BU12" s="389"/>
      <c r="BV12" s="389"/>
      <c r="BW12" s="389"/>
      <c r="BX12" s="389"/>
      <c r="BY12" s="389"/>
      <c r="BZ12" s="389"/>
      <c r="CA12" s="389"/>
      <c r="CB12" s="393"/>
      <c r="CD12" s="382" t="s">
        <v>240</v>
      </c>
      <c r="CE12" s="383"/>
      <c r="CF12" s="383"/>
      <c r="CG12" s="383"/>
      <c r="CH12" s="383"/>
      <c r="CI12" s="383"/>
      <c r="CJ12" s="383"/>
      <c r="CK12" s="383"/>
      <c r="CL12" s="383"/>
      <c r="CM12" s="383"/>
      <c r="CN12" s="383"/>
      <c r="CO12" s="383"/>
      <c r="CP12" s="383"/>
      <c r="CQ12" s="384"/>
      <c r="CR12" s="385">
        <v>514123</v>
      </c>
      <c r="CS12" s="386"/>
      <c r="CT12" s="386"/>
      <c r="CU12" s="386"/>
      <c r="CV12" s="386"/>
      <c r="CW12" s="386"/>
      <c r="CX12" s="386"/>
      <c r="CY12" s="387"/>
      <c r="CZ12" s="388">
        <v>4.0999999999999996</v>
      </c>
      <c r="DA12" s="388"/>
      <c r="DB12" s="388"/>
      <c r="DC12" s="388"/>
      <c r="DD12" s="394">
        <v>253568</v>
      </c>
      <c r="DE12" s="386"/>
      <c r="DF12" s="386"/>
      <c r="DG12" s="386"/>
      <c r="DH12" s="386"/>
      <c r="DI12" s="386"/>
      <c r="DJ12" s="386"/>
      <c r="DK12" s="386"/>
      <c r="DL12" s="386"/>
      <c r="DM12" s="386"/>
      <c r="DN12" s="386"/>
      <c r="DO12" s="386"/>
      <c r="DP12" s="387"/>
      <c r="DQ12" s="394">
        <v>266354</v>
      </c>
      <c r="DR12" s="386"/>
      <c r="DS12" s="386"/>
      <c r="DT12" s="386"/>
      <c r="DU12" s="386"/>
      <c r="DV12" s="386"/>
      <c r="DW12" s="386"/>
      <c r="DX12" s="386"/>
      <c r="DY12" s="386"/>
      <c r="DZ12" s="386"/>
      <c r="EA12" s="386"/>
      <c r="EB12" s="386"/>
      <c r="EC12" s="395"/>
    </row>
    <row r="13" spans="2:143" ht="11.25" customHeight="1" x14ac:dyDescent="0.2">
      <c r="B13" s="382" t="s">
        <v>241</v>
      </c>
      <c r="C13" s="383"/>
      <c r="D13" s="383"/>
      <c r="E13" s="383"/>
      <c r="F13" s="383"/>
      <c r="G13" s="383"/>
      <c r="H13" s="383"/>
      <c r="I13" s="383"/>
      <c r="J13" s="383"/>
      <c r="K13" s="383"/>
      <c r="L13" s="383"/>
      <c r="M13" s="383"/>
      <c r="N13" s="383"/>
      <c r="O13" s="383"/>
      <c r="P13" s="383"/>
      <c r="Q13" s="384"/>
      <c r="R13" s="385" t="s">
        <v>122</v>
      </c>
      <c r="S13" s="386"/>
      <c r="T13" s="386"/>
      <c r="U13" s="386"/>
      <c r="V13" s="386"/>
      <c r="W13" s="386"/>
      <c r="X13" s="386"/>
      <c r="Y13" s="387"/>
      <c r="Z13" s="388" t="s">
        <v>122</v>
      </c>
      <c r="AA13" s="388"/>
      <c r="AB13" s="388"/>
      <c r="AC13" s="388"/>
      <c r="AD13" s="389" t="s">
        <v>122</v>
      </c>
      <c r="AE13" s="389"/>
      <c r="AF13" s="389"/>
      <c r="AG13" s="389"/>
      <c r="AH13" s="389"/>
      <c r="AI13" s="389"/>
      <c r="AJ13" s="389"/>
      <c r="AK13" s="389"/>
      <c r="AL13" s="390" t="s">
        <v>122</v>
      </c>
      <c r="AM13" s="391"/>
      <c r="AN13" s="391"/>
      <c r="AO13" s="392"/>
      <c r="AP13" s="382" t="s">
        <v>242</v>
      </c>
      <c r="AQ13" s="383"/>
      <c r="AR13" s="383"/>
      <c r="AS13" s="383"/>
      <c r="AT13" s="383"/>
      <c r="AU13" s="383"/>
      <c r="AV13" s="383"/>
      <c r="AW13" s="383"/>
      <c r="AX13" s="383"/>
      <c r="AY13" s="383"/>
      <c r="AZ13" s="383"/>
      <c r="BA13" s="383"/>
      <c r="BB13" s="383"/>
      <c r="BC13" s="383"/>
      <c r="BD13" s="383"/>
      <c r="BE13" s="383"/>
      <c r="BF13" s="384"/>
      <c r="BG13" s="385">
        <v>990012</v>
      </c>
      <c r="BH13" s="386"/>
      <c r="BI13" s="386"/>
      <c r="BJ13" s="386"/>
      <c r="BK13" s="386"/>
      <c r="BL13" s="386"/>
      <c r="BM13" s="386"/>
      <c r="BN13" s="387"/>
      <c r="BO13" s="388">
        <v>52.5</v>
      </c>
      <c r="BP13" s="388"/>
      <c r="BQ13" s="388"/>
      <c r="BR13" s="388"/>
      <c r="BS13" s="389" t="s">
        <v>122</v>
      </c>
      <c r="BT13" s="389"/>
      <c r="BU13" s="389"/>
      <c r="BV13" s="389"/>
      <c r="BW13" s="389"/>
      <c r="BX13" s="389"/>
      <c r="BY13" s="389"/>
      <c r="BZ13" s="389"/>
      <c r="CA13" s="389"/>
      <c r="CB13" s="393"/>
      <c r="CD13" s="382" t="s">
        <v>243</v>
      </c>
      <c r="CE13" s="383"/>
      <c r="CF13" s="383"/>
      <c r="CG13" s="383"/>
      <c r="CH13" s="383"/>
      <c r="CI13" s="383"/>
      <c r="CJ13" s="383"/>
      <c r="CK13" s="383"/>
      <c r="CL13" s="383"/>
      <c r="CM13" s="383"/>
      <c r="CN13" s="383"/>
      <c r="CO13" s="383"/>
      <c r="CP13" s="383"/>
      <c r="CQ13" s="384"/>
      <c r="CR13" s="385">
        <v>1243155</v>
      </c>
      <c r="CS13" s="386"/>
      <c r="CT13" s="386"/>
      <c r="CU13" s="386"/>
      <c r="CV13" s="386"/>
      <c r="CW13" s="386"/>
      <c r="CX13" s="386"/>
      <c r="CY13" s="387"/>
      <c r="CZ13" s="388">
        <v>9.9</v>
      </c>
      <c r="DA13" s="388"/>
      <c r="DB13" s="388"/>
      <c r="DC13" s="388"/>
      <c r="DD13" s="394">
        <v>471931</v>
      </c>
      <c r="DE13" s="386"/>
      <c r="DF13" s="386"/>
      <c r="DG13" s="386"/>
      <c r="DH13" s="386"/>
      <c r="DI13" s="386"/>
      <c r="DJ13" s="386"/>
      <c r="DK13" s="386"/>
      <c r="DL13" s="386"/>
      <c r="DM13" s="386"/>
      <c r="DN13" s="386"/>
      <c r="DO13" s="386"/>
      <c r="DP13" s="387"/>
      <c r="DQ13" s="394">
        <v>832804</v>
      </c>
      <c r="DR13" s="386"/>
      <c r="DS13" s="386"/>
      <c r="DT13" s="386"/>
      <c r="DU13" s="386"/>
      <c r="DV13" s="386"/>
      <c r="DW13" s="386"/>
      <c r="DX13" s="386"/>
      <c r="DY13" s="386"/>
      <c r="DZ13" s="386"/>
      <c r="EA13" s="386"/>
      <c r="EB13" s="386"/>
      <c r="EC13" s="395"/>
    </row>
    <row r="14" spans="2:143" ht="11.25" customHeight="1" x14ac:dyDescent="0.2">
      <c r="B14" s="382" t="s">
        <v>244</v>
      </c>
      <c r="C14" s="383"/>
      <c r="D14" s="383"/>
      <c r="E14" s="383"/>
      <c r="F14" s="383"/>
      <c r="G14" s="383"/>
      <c r="H14" s="383"/>
      <c r="I14" s="383"/>
      <c r="J14" s="383"/>
      <c r="K14" s="383"/>
      <c r="L14" s="383"/>
      <c r="M14" s="383"/>
      <c r="N14" s="383"/>
      <c r="O14" s="383"/>
      <c r="P14" s="383"/>
      <c r="Q14" s="384"/>
      <c r="R14" s="385">
        <v>1348</v>
      </c>
      <c r="S14" s="386"/>
      <c r="T14" s="386"/>
      <c r="U14" s="386"/>
      <c r="V14" s="386"/>
      <c r="W14" s="386"/>
      <c r="X14" s="386"/>
      <c r="Y14" s="387"/>
      <c r="Z14" s="388">
        <v>0</v>
      </c>
      <c r="AA14" s="388"/>
      <c r="AB14" s="388"/>
      <c r="AC14" s="388"/>
      <c r="AD14" s="389">
        <v>1348</v>
      </c>
      <c r="AE14" s="389"/>
      <c r="AF14" s="389"/>
      <c r="AG14" s="389"/>
      <c r="AH14" s="389"/>
      <c r="AI14" s="389"/>
      <c r="AJ14" s="389"/>
      <c r="AK14" s="389"/>
      <c r="AL14" s="390">
        <v>0</v>
      </c>
      <c r="AM14" s="391"/>
      <c r="AN14" s="391"/>
      <c r="AO14" s="392"/>
      <c r="AP14" s="382" t="s">
        <v>245</v>
      </c>
      <c r="AQ14" s="383"/>
      <c r="AR14" s="383"/>
      <c r="AS14" s="383"/>
      <c r="AT14" s="383"/>
      <c r="AU14" s="383"/>
      <c r="AV14" s="383"/>
      <c r="AW14" s="383"/>
      <c r="AX14" s="383"/>
      <c r="AY14" s="383"/>
      <c r="AZ14" s="383"/>
      <c r="BA14" s="383"/>
      <c r="BB14" s="383"/>
      <c r="BC14" s="383"/>
      <c r="BD14" s="383"/>
      <c r="BE14" s="383"/>
      <c r="BF14" s="384"/>
      <c r="BG14" s="385">
        <v>63597</v>
      </c>
      <c r="BH14" s="386"/>
      <c r="BI14" s="386"/>
      <c r="BJ14" s="386"/>
      <c r="BK14" s="386"/>
      <c r="BL14" s="386"/>
      <c r="BM14" s="386"/>
      <c r="BN14" s="387"/>
      <c r="BO14" s="388">
        <v>3.4</v>
      </c>
      <c r="BP14" s="388"/>
      <c r="BQ14" s="388"/>
      <c r="BR14" s="388"/>
      <c r="BS14" s="389" t="s">
        <v>122</v>
      </c>
      <c r="BT14" s="389"/>
      <c r="BU14" s="389"/>
      <c r="BV14" s="389"/>
      <c r="BW14" s="389"/>
      <c r="BX14" s="389"/>
      <c r="BY14" s="389"/>
      <c r="BZ14" s="389"/>
      <c r="CA14" s="389"/>
      <c r="CB14" s="393"/>
      <c r="CD14" s="382" t="s">
        <v>246</v>
      </c>
      <c r="CE14" s="383"/>
      <c r="CF14" s="383"/>
      <c r="CG14" s="383"/>
      <c r="CH14" s="383"/>
      <c r="CI14" s="383"/>
      <c r="CJ14" s="383"/>
      <c r="CK14" s="383"/>
      <c r="CL14" s="383"/>
      <c r="CM14" s="383"/>
      <c r="CN14" s="383"/>
      <c r="CO14" s="383"/>
      <c r="CP14" s="383"/>
      <c r="CQ14" s="384"/>
      <c r="CR14" s="385">
        <v>406644</v>
      </c>
      <c r="CS14" s="386"/>
      <c r="CT14" s="386"/>
      <c r="CU14" s="386"/>
      <c r="CV14" s="386"/>
      <c r="CW14" s="386"/>
      <c r="CX14" s="386"/>
      <c r="CY14" s="387"/>
      <c r="CZ14" s="388">
        <v>3.3</v>
      </c>
      <c r="DA14" s="388"/>
      <c r="DB14" s="388"/>
      <c r="DC14" s="388"/>
      <c r="DD14" s="394" t="s">
        <v>122</v>
      </c>
      <c r="DE14" s="386"/>
      <c r="DF14" s="386"/>
      <c r="DG14" s="386"/>
      <c r="DH14" s="386"/>
      <c r="DI14" s="386"/>
      <c r="DJ14" s="386"/>
      <c r="DK14" s="386"/>
      <c r="DL14" s="386"/>
      <c r="DM14" s="386"/>
      <c r="DN14" s="386"/>
      <c r="DO14" s="386"/>
      <c r="DP14" s="387"/>
      <c r="DQ14" s="394">
        <v>406264</v>
      </c>
      <c r="DR14" s="386"/>
      <c r="DS14" s="386"/>
      <c r="DT14" s="386"/>
      <c r="DU14" s="386"/>
      <c r="DV14" s="386"/>
      <c r="DW14" s="386"/>
      <c r="DX14" s="386"/>
      <c r="DY14" s="386"/>
      <c r="DZ14" s="386"/>
      <c r="EA14" s="386"/>
      <c r="EB14" s="386"/>
      <c r="EC14" s="395"/>
    </row>
    <row r="15" spans="2:143" ht="11.25" customHeight="1" x14ac:dyDescent="0.2">
      <c r="B15" s="382" t="s">
        <v>247</v>
      </c>
      <c r="C15" s="383"/>
      <c r="D15" s="383"/>
      <c r="E15" s="383"/>
      <c r="F15" s="383"/>
      <c r="G15" s="383"/>
      <c r="H15" s="383"/>
      <c r="I15" s="383"/>
      <c r="J15" s="383"/>
      <c r="K15" s="383"/>
      <c r="L15" s="383"/>
      <c r="M15" s="383"/>
      <c r="N15" s="383"/>
      <c r="O15" s="383"/>
      <c r="P15" s="383"/>
      <c r="Q15" s="384"/>
      <c r="R15" s="385" t="s">
        <v>122</v>
      </c>
      <c r="S15" s="386"/>
      <c r="T15" s="386"/>
      <c r="U15" s="386"/>
      <c r="V15" s="386"/>
      <c r="W15" s="386"/>
      <c r="X15" s="386"/>
      <c r="Y15" s="387"/>
      <c r="Z15" s="388" t="s">
        <v>122</v>
      </c>
      <c r="AA15" s="388"/>
      <c r="AB15" s="388"/>
      <c r="AC15" s="388"/>
      <c r="AD15" s="389" t="s">
        <v>122</v>
      </c>
      <c r="AE15" s="389"/>
      <c r="AF15" s="389"/>
      <c r="AG15" s="389"/>
      <c r="AH15" s="389"/>
      <c r="AI15" s="389"/>
      <c r="AJ15" s="389"/>
      <c r="AK15" s="389"/>
      <c r="AL15" s="390" t="s">
        <v>122</v>
      </c>
      <c r="AM15" s="391"/>
      <c r="AN15" s="391"/>
      <c r="AO15" s="392"/>
      <c r="AP15" s="382" t="s">
        <v>248</v>
      </c>
      <c r="AQ15" s="383"/>
      <c r="AR15" s="383"/>
      <c r="AS15" s="383"/>
      <c r="AT15" s="383"/>
      <c r="AU15" s="383"/>
      <c r="AV15" s="383"/>
      <c r="AW15" s="383"/>
      <c r="AX15" s="383"/>
      <c r="AY15" s="383"/>
      <c r="AZ15" s="383"/>
      <c r="BA15" s="383"/>
      <c r="BB15" s="383"/>
      <c r="BC15" s="383"/>
      <c r="BD15" s="383"/>
      <c r="BE15" s="383"/>
      <c r="BF15" s="384"/>
      <c r="BG15" s="385">
        <v>81327</v>
      </c>
      <c r="BH15" s="386"/>
      <c r="BI15" s="386"/>
      <c r="BJ15" s="386"/>
      <c r="BK15" s="386"/>
      <c r="BL15" s="386"/>
      <c r="BM15" s="386"/>
      <c r="BN15" s="387"/>
      <c r="BO15" s="388">
        <v>4.3</v>
      </c>
      <c r="BP15" s="388"/>
      <c r="BQ15" s="388"/>
      <c r="BR15" s="388"/>
      <c r="BS15" s="389" t="s">
        <v>122</v>
      </c>
      <c r="BT15" s="389"/>
      <c r="BU15" s="389"/>
      <c r="BV15" s="389"/>
      <c r="BW15" s="389"/>
      <c r="BX15" s="389"/>
      <c r="BY15" s="389"/>
      <c r="BZ15" s="389"/>
      <c r="CA15" s="389"/>
      <c r="CB15" s="393"/>
      <c r="CD15" s="382" t="s">
        <v>249</v>
      </c>
      <c r="CE15" s="383"/>
      <c r="CF15" s="383"/>
      <c r="CG15" s="383"/>
      <c r="CH15" s="383"/>
      <c r="CI15" s="383"/>
      <c r="CJ15" s="383"/>
      <c r="CK15" s="383"/>
      <c r="CL15" s="383"/>
      <c r="CM15" s="383"/>
      <c r="CN15" s="383"/>
      <c r="CO15" s="383"/>
      <c r="CP15" s="383"/>
      <c r="CQ15" s="384"/>
      <c r="CR15" s="385">
        <v>1347654</v>
      </c>
      <c r="CS15" s="386"/>
      <c r="CT15" s="386"/>
      <c r="CU15" s="386"/>
      <c r="CV15" s="386"/>
      <c r="CW15" s="386"/>
      <c r="CX15" s="386"/>
      <c r="CY15" s="387"/>
      <c r="CZ15" s="388">
        <v>10.8</v>
      </c>
      <c r="DA15" s="388"/>
      <c r="DB15" s="388"/>
      <c r="DC15" s="388"/>
      <c r="DD15" s="394">
        <v>455205</v>
      </c>
      <c r="DE15" s="386"/>
      <c r="DF15" s="386"/>
      <c r="DG15" s="386"/>
      <c r="DH15" s="386"/>
      <c r="DI15" s="386"/>
      <c r="DJ15" s="386"/>
      <c r="DK15" s="386"/>
      <c r="DL15" s="386"/>
      <c r="DM15" s="386"/>
      <c r="DN15" s="386"/>
      <c r="DO15" s="386"/>
      <c r="DP15" s="387"/>
      <c r="DQ15" s="394">
        <v>668685</v>
      </c>
      <c r="DR15" s="386"/>
      <c r="DS15" s="386"/>
      <c r="DT15" s="386"/>
      <c r="DU15" s="386"/>
      <c r="DV15" s="386"/>
      <c r="DW15" s="386"/>
      <c r="DX15" s="386"/>
      <c r="DY15" s="386"/>
      <c r="DZ15" s="386"/>
      <c r="EA15" s="386"/>
      <c r="EB15" s="386"/>
      <c r="EC15" s="395"/>
    </row>
    <row r="16" spans="2:143" ht="11.25" customHeight="1" x14ac:dyDescent="0.2">
      <c r="B16" s="382" t="s">
        <v>250</v>
      </c>
      <c r="C16" s="383"/>
      <c r="D16" s="383"/>
      <c r="E16" s="383"/>
      <c r="F16" s="383"/>
      <c r="G16" s="383"/>
      <c r="H16" s="383"/>
      <c r="I16" s="383"/>
      <c r="J16" s="383"/>
      <c r="K16" s="383"/>
      <c r="L16" s="383"/>
      <c r="M16" s="383"/>
      <c r="N16" s="383"/>
      <c r="O16" s="383"/>
      <c r="P16" s="383"/>
      <c r="Q16" s="384"/>
      <c r="R16" s="385">
        <v>15428</v>
      </c>
      <c r="S16" s="386"/>
      <c r="T16" s="386"/>
      <c r="U16" s="386"/>
      <c r="V16" s="386"/>
      <c r="W16" s="386"/>
      <c r="X16" s="386"/>
      <c r="Y16" s="387"/>
      <c r="Z16" s="388">
        <v>0.1</v>
      </c>
      <c r="AA16" s="388"/>
      <c r="AB16" s="388"/>
      <c r="AC16" s="388"/>
      <c r="AD16" s="389">
        <v>15428</v>
      </c>
      <c r="AE16" s="389"/>
      <c r="AF16" s="389"/>
      <c r="AG16" s="389"/>
      <c r="AH16" s="389"/>
      <c r="AI16" s="389"/>
      <c r="AJ16" s="389"/>
      <c r="AK16" s="389"/>
      <c r="AL16" s="390">
        <v>0.2</v>
      </c>
      <c r="AM16" s="391"/>
      <c r="AN16" s="391"/>
      <c r="AO16" s="392"/>
      <c r="AP16" s="382" t="s">
        <v>251</v>
      </c>
      <c r="AQ16" s="383"/>
      <c r="AR16" s="383"/>
      <c r="AS16" s="383"/>
      <c r="AT16" s="383"/>
      <c r="AU16" s="383"/>
      <c r="AV16" s="383"/>
      <c r="AW16" s="383"/>
      <c r="AX16" s="383"/>
      <c r="AY16" s="383"/>
      <c r="AZ16" s="383"/>
      <c r="BA16" s="383"/>
      <c r="BB16" s="383"/>
      <c r="BC16" s="383"/>
      <c r="BD16" s="383"/>
      <c r="BE16" s="383"/>
      <c r="BF16" s="384"/>
      <c r="BG16" s="385" t="s">
        <v>122</v>
      </c>
      <c r="BH16" s="386"/>
      <c r="BI16" s="386"/>
      <c r="BJ16" s="386"/>
      <c r="BK16" s="386"/>
      <c r="BL16" s="386"/>
      <c r="BM16" s="386"/>
      <c r="BN16" s="387"/>
      <c r="BO16" s="388" t="s">
        <v>122</v>
      </c>
      <c r="BP16" s="388"/>
      <c r="BQ16" s="388"/>
      <c r="BR16" s="388"/>
      <c r="BS16" s="389" t="s">
        <v>122</v>
      </c>
      <c r="BT16" s="389"/>
      <c r="BU16" s="389"/>
      <c r="BV16" s="389"/>
      <c r="BW16" s="389"/>
      <c r="BX16" s="389"/>
      <c r="BY16" s="389"/>
      <c r="BZ16" s="389"/>
      <c r="CA16" s="389"/>
      <c r="CB16" s="393"/>
      <c r="CD16" s="382" t="s">
        <v>252</v>
      </c>
      <c r="CE16" s="383"/>
      <c r="CF16" s="383"/>
      <c r="CG16" s="383"/>
      <c r="CH16" s="383"/>
      <c r="CI16" s="383"/>
      <c r="CJ16" s="383"/>
      <c r="CK16" s="383"/>
      <c r="CL16" s="383"/>
      <c r="CM16" s="383"/>
      <c r="CN16" s="383"/>
      <c r="CO16" s="383"/>
      <c r="CP16" s="383"/>
      <c r="CQ16" s="384"/>
      <c r="CR16" s="385" t="s">
        <v>122</v>
      </c>
      <c r="CS16" s="386"/>
      <c r="CT16" s="386"/>
      <c r="CU16" s="386"/>
      <c r="CV16" s="386"/>
      <c r="CW16" s="386"/>
      <c r="CX16" s="386"/>
      <c r="CY16" s="387"/>
      <c r="CZ16" s="388" t="s">
        <v>122</v>
      </c>
      <c r="DA16" s="388"/>
      <c r="DB16" s="388"/>
      <c r="DC16" s="388"/>
      <c r="DD16" s="394" t="s">
        <v>122</v>
      </c>
      <c r="DE16" s="386"/>
      <c r="DF16" s="386"/>
      <c r="DG16" s="386"/>
      <c r="DH16" s="386"/>
      <c r="DI16" s="386"/>
      <c r="DJ16" s="386"/>
      <c r="DK16" s="386"/>
      <c r="DL16" s="386"/>
      <c r="DM16" s="386"/>
      <c r="DN16" s="386"/>
      <c r="DO16" s="386"/>
      <c r="DP16" s="387"/>
      <c r="DQ16" s="394" t="s">
        <v>122</v>
      </c>
      <c r="DR16" s="386"/>
      <c r="DS16" s="386"/>
      <c r="DT16" s="386"/>
      <c r="DU16" s="386"/>
      <c r="DV16" s="386"/>
      <c r="DW16" s="386"/>
      <c r="DX16" s="386"/>
      <c r="DY16" s="386"/>
      <c r="DZ16" s="386"/>
      <c r="EA16" s="386"/>
      <c r="EB16" s="386"/>
      <c r="EC16" s="395"/>
    </row>
    <row r="17" spans="2:133" ht="11.25" customHeight="1" x14ac:dyDescent="0.2">
      <c r="B17" s="382" t="s">
        <v>253</v>
      </c>
      <c r="C17" s="383"/>
      <c r="D17" s="383"/>
      <c r="E17" s="383"/>
      <c r="F17" s="383"/>
      <c r="G17" s="383"/>
      <c r="H17" s="383"/>
      <c r="I17" s="383"/>
      <c r="J17" s="383"/>
      <c r="K17" s="383"/>
      <c r="L17" s="383"/>
      <c r="M17" s="383"/>
      <c r="N17" s="383"/>
      <c r="O17" s="383"/>
      <c r="P17" s="383"/>
      <c r="Q17" s="384"/>
      <c r="R17" s="385">
        <v>46510</v>
      </c>
      <c r="S17" s="386"/>
      <c r="T17" s="386"/>
      <c r="U17" s="386"/>
      <c r="V17" s="386"/>
      <c r="W17" s="386"/>
      <c r="X17" s="386"/>
      <c r="Y17" s="387"/>
      <c r="Z17" s="388">
        <v>0.3</v>
      </c>
      <c r="AA17" s="388"/>
      <c r="AB17" s="388"/>
      <c r="AC17" s="388"/>
      <c r="AD17" s="389">
        <v>46510</v>
      </c>
      <c r="AE17" s="389"/>
      <c r="AF17" s="389"/>
      <c r="AG17" s="389"/>
      <c r="AH17" s="389"/>
      <c r="AI17" s="389"/>
      <c r="AJ17" s="389"/>
      <c r="AK17" s="389"/>
      <c r="AL17" s="390">
        <v>0.7</v>
      </c>
      <c r="AM17" s="391"/>
      <c r="AN17" s="391"/>
      <c r="AO17" s="392"/>
      <c r="AP17" s="382" t="s">
        <v>254</v>
      </c>
      <c r="AQ17" s="383"/>
      <c r="AR17" s="383"/>
      <c r="AS17" s="383"/>
      <c r="AT17" s="383"/>
      <c r="AU17" s="383"/>
      <c r="AV17" s="383"/>
      <c r="AW17" s="383"/>
      <c r="AX17" s="383"/>
      <c r="AY17" s="383"/>
      <c r="AZ17" s="383"/>
      <c r="BA17" s="383"/>
      <c r="BB17" s="383"/>
      <c r="BC17" s="383"/>
      <c r="BD17" s="383"/>
      <c r="BE17" s="383"/>
      <c r="BF17" s="384"/>
      <c r="BG17" s="385" t="s">
        <v>122</v>
      </c>
      <c r="BH17" s="386"/>
      <c r="BI17" s="386"/>
      <c r="BJ17" s="386"/>
      <c r="BK17" s="386"/>
      <c r="BL17" s="386"/>
      <c r="BM17" s="386"/>
      <c r="BN17" s="387"/>
      <c r="BO17" s="388" t="s">
        <v>122</v>
      </c>
      <c r="BP17" s="388"/>
      <c r="BQ17" s="388"/>
      <c r="BR17" s="388"/>
      <c r="BS17" s="389" t="s">
        <v>122</v>
      </c>
      <c r="BT17" s="389"/>
      <c r="BU17" s="389"/>
      <c r="BV17" s="389"/>
      <c r="BW17" s="389"/>
      <c r="BX17" s="389"/>
      <c r="BY17" s="389"/>
      <c r="BZ17" s="389"/>
      <c r="CA17" s="389"/>
      <c r="CB17" s="393"/>
      <c r="CD17" s="382" t="s">
        <v>255</v>
      </c>
      <c r="CE17" s="383"/>
      <c r="CF17" s="383"/>
      <c r="CG17" s="383"/>
      <c r="CH17" s="383"/>
      <c r="CI17" s="383"/>
      <c r="CJ17" s="383"/>
      <c r="CK17" s="383"/>
      <c r="CL17" s="383"/>
      <c r="CM17" s="383"/>
      <c r="CN17" s="383"/>
      <c r="CO17" s="383"/>
      <c r="CP17" s="383"/>
      <c r="CQ17" s="384"/>
      <c r="CR17" s="385">
        <v>1268670</v>
      </c>
      <c r="CS17" s="386"/>
      <c r="CT17" s="386"/>
      <c r="CU17" s="386"/>
      <c r="CV17" s="386"/>
      <c r="CW17" s="386"/>
      <c r="CX17" s="386"/>
      <c r="CY17" s="387"/>
      <c r="CZ17" s="388">
        <v>10.1</v>
      </c>
      <c r="DA17" s="388"/>
      <c r="DB17" s="388"/>
      <c r="DC17" s="388"/>
      <c r="DD17" s="394" t="s">
        <v>122</v>
      </c>
      <c r="DE17" s="386"/>
      <c r="DF17" s="386"/>
      <c r="DG17" s="386"/>
      <c r="DH17" s="386"/>
      <c r="DI17" s="386"/>
      <c r="DJ17" s="386"/>
      <c r="DK17" s="386"/>
      <c r="DL17" s="386"/>
      <c r="DM17" s="386"/>
      <c r="DN17" s="386"/>
      <c r="DO17" s="386"/>
      <c r="DP17" s="387"/>
      <c r="DQ17" s="394">
        <v>1230868</v>
      </c>
      <c r="DR17" s="386"/>
      <c r="DS17" s="386"/>
      <c r="DT17" s="386"/>
      <c r="DU17" s="386"/>
      <c r="DV17" s="386"/>
      <c r="DW17" s="386"/>
      <c r="DX17" s="386"/>
      <c r="DY17" s="386"/>
      <c r="DZ17" s="386"/>
      <c r="EA17" s="386"/>
      <c r="EB17" s="386"/>
      <c r="EC17" s="395"/>
    </row>
    <row r="18" spans="2:133" ht="11.25" customHeight="1" x14ac:dyDescent="0.2">
      <c r="B18" s="382" t="s">
        <v>256</v>
      </c>
      <c r="C18" s="383"/>
      <c r="D18" s="383"/>
      <c r="E18" s="383"/>
      <c r="F18" s="383"/>
      <c r="G18" s="383"/>
      <c r="H18" s="383"/>
      <c r="I18" s="383"/>
      <c r="J18" s="383"/>
      <c r="K18" s="383"/>
      <c r="L18" s="383"/>
      <c r="M18" s="383"/>
      <c r="N18" s="383"/>
      <c r="O18" s="383"/>
      <c r="P18" s="383"/>
      <c r="Q18" s="384"/>
      <c r="R18" s="385">
        <v>11021</v>
      </c>
      <c r="S18" s="386"/>
      <c r="T18" s="386"/>
      <c r="U18" s="386"/>
      <c r="V18" s="386"/>
      <c r="W18" s="386"/>
      <c r="X18" s="386"/>
      <c r="Y18" s="387"/>
      <c r="Z18" s="388">
        <v>0.1</v>
      </c>
      <c r="AA18" s="388"/>
      <c r="AB18" s="388"/>
      <c r="AC18" s="388"/>
      <c r="AD18" s="389">
        <v>11021</v>
      </c>
      <c r="AE18" s="389"/>
      <c r="AF18" s="389"/>
      <c r="AG18" s="389"/>
      <c r="AH18" s="389"/>
      <c r="AI18" s="389"/>
      <c r="AJ18" s="389"/>
      <c r="AK18" s="389"/>
      <c r="AL18" s="390">
        <v>0.2</v>
      </c>
      <c r="AM18" s="391"/>
      <c r="AN18" s="391"/>
      <c r="AO18" s="392"/>
      <c r="AP18" s="382" t="s">
        <v>257</v>
      </c>
      <c r="AQ18" s="383"/>
      <c r="AR18" s="383"/>
      <c r="AS18" s="383"/>
      <c r="AT18" s="383"/>
      <c r="AU18" s="383"/>
      <c r="AV18" s="383"/>
      <c r="AW18" s="383"/>
      <c r="AX18" s="383"/>
      <c r="AY18" s="383"/>
      <c r="AZ18" s="383"/>
      <c r="BA18" s="383"/>
      <c r="BB18" s="383"/>
      <c r="BC18" s="383"/>
      <c r="BD18" s="383"/>
      <c r="BE18" s="383"/>
      <c r="BF18" s="384"/>
      <c r="BG18" s="385" t="s">
        <v>122</v>
      </c>
      <c r="BH18" s="386"/>
      <c r="BI18" s="386"/>
      <c r="BJ18" s="386"/>
      <c r="BK18" s="386"/>
      <c r="BL18" s="386"/>
      <c r="BM18" s="386"/>
      <c r="BN18" s="387"/>
      <c r="BO18" s="388" t="s">
        <v>122</v>
      </c>
      <c r="BP18" s="388"/>
      <c r="BQ18" s="388"/>
      <c r="BR18" s="388"/>
      <c r="BS18" s="389" t="s">
        <v>122</v>
      </c>
      <c r="BT18" s="389"/>
      <c r="BU18" s="389"/>
      <c r="BV18" s="389"/>
      <c r="BW18" s="389"/>
      <c r="BX18" s="389"/>
      <c r="BY18" s="389"/>
      <c r="BZ18" s="389"/>
      <c r="CA18" s="389"/>
      <c r="CB18" s="393"/>
      <c r="CD18" s="382" t="s">
        <v>258</v>
      </c>
      <c r="CE18" s="383"/>
      <c r="CF18" s="383"/>
      <c r="CG18" s="383"/>
      <c r="CH18" s="383"/>
      <c r="CI18" s="383"/>
      <c r="CJ18" s="383"/>
      <c r="CK18" s="383"/>
      <c r="CL18" s="383"/>
      <c r="CM18" s="383"/>
      <c r="CN18" s="383"/>
      <c r="CO18" s="383"/>
      <c r="CP18" s="383"/>
      <c r="CQ18" s="384"/>
      <c r="CR18" s="385" t="s">
        <v>122</v>
      </c>
      <c r="CS18" s="386"/>
      <c r="CT18" s="386"/>
      <c r="CU18" s="386"/>
      <c r="CV18" s="386"/>
      <c r="CW18" s="386"/>
      <c r="CX18" s="386"/>
      <c r="CY18" s="387"/>
      <c r="CZ18" s="388" t="s">
        <v>122</v>
      </c>
      <c r="DA18" s="388"/>
      <c r="DB18" s="388"/>
      <c r="DC18" s="388"/>
      <c r="DD18" s="394" t="s">
        <v>122</v>
      </c>
      <c r="DE18" s="386"/>
      <c r="DF18" s="386"/>
      <c r="DG18" s="386"/>
      <c r="DH18" s="386"/>
      <c r="DI18" s="386"/>
      <c r="DJ18" s="386"/>
      <c r="DK18" s="386"/>
      <c r="DL18" s="386"/>
      <c r="DM18" s="386"/>
      <c r="DN18" s="386"/>
      <c r="DO18" s="386"/>
      <c r="DP18" s="387"/>
      <c r="DQ18" s="394" t="s">
        <v>122</v>
      </c>
      <c r="DR18" s="386"/>
      <c r="DS18" s="386"/>
      <c r="DT18" s="386"/>
      <c r="DU18" s="386"/>
      <c r="DV18" s="386"/>
      <c r="DW18" s="386"/>
      <c r="DX18" s="386"/>
      <c r="DY18" s="386"/>
      <c r="DZ18" s="386"/>
      <c r="EA18" s="386"/>
      <c r="EB18" s="386"/>
      <c r="EC18" s="395"/>
    </row>
    <row r="19" spans="2:133" ht="11.25" customHeight="1" x14ac:dyDescent="0.2">
      <c r="B19" s="382" t="s">
        <v>259</v>
      </c>
      <c r="C19" s="383"/>
      <c r="D19" s="383"/>
      <c r="E19" s="383"/>
      <c r="F19" s="383"/>
      <c r="G19" s="383"/>
      <c r="H19" s="383"/>
      <c r="I19" s="383"/>
      <c r="J19" s="383"/>
      <c r="K19" s="383"/>
      <c r="L19" s="383"/>
      <c r="M19" s="383"/>
      <c r="N19" s="383"/>
      <c r="O19" s="383"/>
      <c r="P19" s="383"/>
      <c r="Q19" s="384"/>
      <c r="R19" s="385">
        <v>9905</v>
      </c>
      <c r="S19" s="386"/>
      <c r="T19" s="386"/>
      <c r="U19" s="386"/>
      <c r="V19" s="386"/>
      <c r="W19" s="386"/>
      <c r="X19" s="386"/>
      <c r="Y19" s="387"/>
      <c r="Z19" s="388">
        <v>0.1</v>
      </c>
      <c r="AA19" s="388"/>
      <c r="AB19" s="388"/>
      <c r="AC19" s="388"/>
      <c r="AD19" s="389">
        <v>9905</v>
      </c>
      <c r="AE19" s="389"/>
      <c r="AF19" s="389"/>
      <c r="AG19" s="389"/>
      <c r="AH19" s="389"/>
      <c r="AI19" s="389"/>
      <c r="AJ19" s="389"/>
      <c r="AK19" s="389"/>
      <c r="AL19" s="390">
        <v>0.2</v>
      </c>
      <c r="AM19" s="391"/>
      <c r="AN19" s="391"/>
      <c r="AO19" s="392"/>
      <c r="AP19" s="382" t="s">
        <v>260</v>
      </c>
      <c r="AQ19" s="383"/>
      <c r="AR19" s="383"/>
      <c r="AS19" s="383"/>
      <c r="AT19" s="383"/>
      <c r="AU19" s="383"/>
      <c r="AV19" s="383"/>
      <c r="AW19" s="383"/>
      <c r="AX19" s="383"/>
      <c r="AY19" s="383"/>
      <c r="AZ19" s="383"/>
      <c r="BA19" s="383"/>
      <c r="BB19" s="383"/>
      <c r="BC19" s="383"/>
      <c r="BD19" s="383"/>
      <c r="BE19" s="383"/>
      <c r="BF19" s="384"/>
      <c r="BG19" s="385">
        <v>9229</v>
      </c>
      <c r="BH19" s="386"/>
      <c r="BI19" s="386"/>
      <c r="BJ19" s="386"/>
      <c r="BK19" s="386"/>
      <c r="BL19" s="386"/>
      <c r="BM19" s="386"/>
      <c r="BN19" s="387"/>
      <c r="BO19" s="388">
        <v>0.5</v>
      </c>
      <c r="BP19" s="388"/>
      <c r="BQ19" s="388"/>
      <c r="BR19" s="388"/>
      <c r="BS19" s="389" t="s">
        <v>122</v>
      </c>
      <c r="BT19" s="389"/>
      <c r="BU19" s="389"/>
      <c r="BV19" s="389"/>
      <c r="BW19" s="389"/>
      <c r="BX19" s="389"/>
      <c r="BY19" s="389"/>
      <c r="BZ19" s="389"/>
      <c r="CA19" s="389"/>
      <c r="CB19" s="393"/>
      <c r="CD19" s="382" t="s">
        <v>261</v>
      </c>
      <c r="CE19" s="383"/>
      <c r="CF19" s="383"/>
      <c r="CG19" s="383"/>
      <c r="CH19" s="383"/>
      <c r="CI19" s="383"/>
      <c r="CJ19" s="383"/>
      <c r="CK19" s="383"/>
      <c r="CL19" s="383"/>
      <c r="CM19" s="383"/>
      <c r="CN19" s="383"/>
      <c r="CO19" s="383"/>
      <c r="CP19" s="383"/>
      <c r="CQ19" s="384"/>
      <c r="CR19" s="385" t="s">
        <v>122</v>
      </c>
      <c r="CS19" s="386"/>
      <c r="CT19" s="386"/>
      <c r="CU19" s="386"/>
      <c r="CV19" s="386"/>
      <c r="CW19" s="386"/>
      <c r="CX19" s="386"/>
      <c r="CY19" s="387"/>
      <c r="CZ19" s="388" t="s">
        <v>122</v>
      </c>
      <c r="DA19" s="388"/>
      <c r="DB19" s="388"/>
      <c r="DC19" s="388"/>
      <c r="DD19" s="394" t="s">
        <v>122</v>
      </c>
      <c r="DE19" s="386"/>
      <c r="DF19" s="386"/>
      <c r="DG19" s="386"/>
      <c r="DH19" s="386"/>
      <c r="DI19" s="386"/>
      <c r="DJ19" s="386"/>
      <c r="DK19" s="386"/>
      <c r="DL19" s="386"/>
      <c r="DM19" s="386"/>
      <c r="DN19" s="386"/>
      <c r="DO19" s="386"/>
      <c r="DP19" s="387"/>
      <c r="DQ19" s="394" t="s">
        <v>122</v>
      </c>
      <c r="DR19" s="386"/>
      <c r="DS19" s="386"/>
      <c r="DT19" s="386"/>
      <c r="DU19" s="386"/>
      <c r="DV19" s="386"/>
      <c r="DW19" s="386"/>
      <c r="DX19" s="386"/>
      <c r="DY19" s="386"/>
      <c r="DZ19" s="386"/>
      <c r="EA19" s="386"/>
      <c r="EB19" s="386"/>
      <c r="EC19" s="395"/>
    </row>
    <row r="20" spans="2:133" ht="11.25" customHeight="1" x14ac:dyDescent="0.2">
      <c r="B20" s="398" t="s">
        <v>262</v>
      </c>
      <c r="C20" s="399"/>
      <c r="D20" s="399"/>
      <c r="E20" s="399"/>
      <c r="F20" s="399"/>
      <c r="G20" s="399"/>
      <c r="H20" s="399"/>
      <c r="I20" s="399"/>
      <c r="J20" s="399"/>
      <c r="K20" s="399"/>
      <c r="L20" s="399"/>
      <c r="M20" s="399"/>
      <c r="N20" s="399"/>
      <c r="O20" s="399"/>
      <c r="P20" s="399"/>
      <c r="Q20" s="400"/>
      <c r="R20" s="385">
        <v>1116</v>
      </c>
      <c r="S20" s="386"/>
      <c r="T20" s="386"/>
      <c r="U20" s="386"/>
      <c r="V20" s="386"/>
      <c r="W20" s="386"/>
      <c r="X20" s="386"/>
      <c r="Y20" s="387"/>
      <c r="Z20" s="388">
        <v>0</v>
      </c>
      <c r="AA20" s="388"/>
      <c r="AB20" s="388"/>
      <c r="AC20" s="388"/>
      <c r="AD20" s="389">
        <v>1116</v>
      </c>
      <c r="AE20" s="389"/>
      <c r="AF20" s="389"/>
      <c r="AG20" s="389"/>
      <c r="AH20" s="389"/>
      <c r="AI20" s="389"/>
      <c r="AJ20" s="389"/>
      <c r="AK20" s="389"/>
      <c r="AL20" s="390">
        <v>0</v>
      </c>
      <c r="AM20" s="391"/>
      <c r="AN20" s="391"/>
      <c r="AO20" s="392"/>
      <c r="AP20" s="382" t="s">
        <v>263</v>
      </c>
      <c r="AQ20" s="383"/>
      <c r="AR20" s="383"/>
      <c r="AS20" s="383"/>
      <c r="AT20" s="383"/>
      <c r="AU20" s="383"/>
      <c r="AV20" s="383"/>
      <c r="AW20" s="383"/>
      <c r="AX20" s="383"/>
      <c r="AY20" s="383"/>
      <c r="AZ20" s="383"/>
      <c r="BA20" s="383"/>
      <c r="BB20" s="383"/>
      <c r="BC20" s="383"/>
      <c r="BD20" s="383"/>
      <c r="BE20" s="383"/>
      <c r="BF20" s="384"/>
      <c r="BG20" s="385">
        <v>9229</v>
      </c>
      <c r="BH20" s="386"/>
      <c r="BI20" s="386"/>
      <c r="BJ20" s="386"/>
      <c r="BK20" s="386"/>
      <c r="BL20" s="386"/>
      <c r="BM20" s="386"/>
      <c r="BN20" s="387"/>
      <c r="BO20" s="388">
        <v>0.5</v>
      </c>
      <c r="BP20" s="388"/>
      <c r="BQ20" s="388"/>
      <c r="BR20" s="388"/>
      <c r="BS20" s="389" t="s">
        <v>122</v>
      </c>
      <c r="BT20" s="389"/>
      <c r="BU20" s="389"/>
      <c r="BV20" s="389"/>
      <c r="BW20" s="389"/>
      <c r="BX20" s="389"/>
      <c r="BY20" s="389"/>
      <c r="BZ20" s="389"/>
      <c r="CA20" s="389"/>
      <c r="CB20" s="393"/>
      <c r="CD20" s="382" t="s">
        <v>264</v>
      </c>
      <c r="CE20" s="383"/>
      <c r="CF20" s="383"/>
      <c r="CG20" s="383"/>
      <c r="CH20" s="383"/>
      <c r="CI20" s="383"/>
      <c r="CJ20" s="383"/>
      <c r="CK20" s="383"/>
      <c r="CL20" s="383"/>
      <c r="CM20" s="383"/>
      <c r="CN20" s="383"/>
      <c r="CO20" s="383"/>
      <c r="CP20" s="383"/>
      <c r="CQ20" s="384"/>
      <c r="CR20" s="385">
        <v>12504463</v>
      </c>
      <c r="CS20" s="386"/>
      <c r="CT20" s="386"/>
      <c r="CU20" s="386"/>
      <c r="CV20" s="386"/>
      <c r="CW20" s="386"/>
      <c r="CX20" s="386"/>
      <c r="CY20" s="387"/>
      <c r="CZ20" s="388">
        <v>100</v>
      </c>
      <c r="DA20" s="388"/>
      <c r="DB20" s="388"/>
      <c r="DC20" s="388"/>
      <c r="DD20" s="394">
        <v>2096780</v>
      </c>
      <c r="DE20" s="386"/>
      <c r="DF20" s="386"/>
      <c r="DG20" s="386"/>
      <c r="DH20" s="386"/>
      <c r="DI20" s="386"/>
      <c r="DJ20" s="386"/>
      <c r="DK20" s="386"/>
      <c r="DL20" s="386"/>
      <c r="DM20" s="386"/>
      <c r="DN20" s="386"/>
      <c r="DO20" s="386"/>
      <c r="DP20" s="387"/>
      <c r="DQ20" s="394">
        <v>8541351</v>
      </c>
      <c r="DR20" s="386"/>
      <c r="DS20" s="386"/>
      <c r="DT20" s="386"/>
      <c r="DU20" s="386"/>
      <c r="DV20" s="386"/>
      <c r="DW20" s="386"/>
      <c r="DX20" s="386"/>
      <c r="DY20" s="386"/>
      <c r="DZ20" s="386"/>
      <c r="EA20" s="386"/>
      <c r="EB20" s="386"/>
      <c r="EC20" s="395"/>
    </row>
    <row r="21" spans="2:133" ht="11.25" customHeight="1" x14ac:dyDescent="0.2">
      <c r="B21" s="382" t="s">
        <v>265</v>
      </c>
      <c r="C21" s="383"/>
      <c r="D21" s="383"/>
      <c r="E21" s="383"/>
      <c r="F21" s="383"/>
      <c r="G21" s="383"/>
      <c r="H21" s="383"/>
      <c r="I21" s="383"/>
      <c r="J21" s="383"/>
      <c r="K21" s="383"/>
      <c r="L21" s="383"/>
      <c r="M21" s="383"/>
      <c r="N21" s="383"/>
      <c r="O21" s="383"/>
      <c r="P21" s="383"/>
      <c r="Q21" s="384"/>
      <c r="R21" s="385">
        <v>4733646</v>
      </c>
      <c r="S21" s="386"/>
      <c r="T21" s="386"/>
      <c r="U21" s="386"/>
      <c r="V21" s="386"/>
      <c r="W21" s="386"/>
      <c r="X21" s="386"/>
      <c r="Y21" s="387"/>
      <c r="Z21" s="388">
        <v>35.4</v>
      </c>
      <c r="AA21" s="388"/>
      <c r="AB21" s="388"/>
      <c r="AC21" s="388"/>
      <c r="AD21" s="389">
        <v>3896229</v>
      </c>
      <c r="AE21" s="389"/>
      <c r="AF21" s="389"/>
      <c r="AG21" s="389"/>
      <c r="AH21" s="389"/>
      <c r="AI21" s="389"/>
      <c r="AJ21" s="389"/>
      <c r="AK21" s="389"/>
      <c r="AL21" s="390">
        <v>61</v>
      </c>
      <c r="AM21" s="391"/>
      <c r="AN21" s="391"/>
      <c r="AO21" s="392"/>
      <c r="AP21" s="382" t="s">
        <v>266</v>
      </c>
      <c r="AQ21" s="401"/>
      <c r="AR21" s="401"/>
      <c r="AS21" s="401"/>
      <c r="AT21" s="401"/>
      <c r="AU21" s="401"/>
      <c r="AV21" s="401"/>
      <c r="AW21" s="401"/>
      <c r="AX21" s="401"/>
      <c r="AY21" s="401"/>
      <c r="AZ21" s="401"/>
      <c r="BA21" s="401"/>
      <c r="BB21" s="401"/>
      <c r="BC21" s="401"/>
      <c r="BD21" s="401"/>
      <c r="BE21" s="401"/>
      <c r="BF21" s="402"/>
      <c r="BG21" s="385">
        <v>9229</v>
      </c>
      <c r="BH21" s="386"/>
      <c r="BI21" s="386"/>
      <c r="BJ21" s="386"/>
      <c r="BK21" s="386"/>
      <c r="BL21" s="386"/>
      <c r="BM21" s="386"/>
      <c r="BN21" s="387"/>
      <c r="BO21" s="388">
        <v>0.5</v>
      </c>
      <c r="BP21" s="388"/>
      <c r="BQ21" s="388"/>
      <c r="BR21" s="388"/>
      <c r="BS21" s="389" t="s">
        <v>122</v>
      </c>
      <c r="BT21" s="389"/>
      <c r="BU21" s="389"/>
      <c r="BV21" s="389"/>
      <c r="BW21" s="389"/>
      <c r="BX21" s="389"/>
      <c r="BY21" s="389"/>
      <c r="BZ21" s="389"/>
      <c r="CA21" s="389"/>
      <c r="CB21" s="393"/>
      <c r="CD21" s="408"/>
      <c r="CE21" s="409"/>
      <c r="CF21" s="409"/>
      <c r="CG21" s="409"/>
      <c r="CH21" s="409"/>
      <c r="CI21" s="409"/>
      <c r="CJ21" s="409"/>
      <c r="CK21" s="409"/>
      <c r="CL21" s="409"/>
      <c r="CM21" s="409"/>
      <c r="CN21" s="409"/>
      <c r="CO21" s="409"/>
      <c r="CP21" s="409"/>
      <c r="CQ21" s="410"/>
      <c r="CR21" s="411"/>
      <c r="CS21" s="404"/>
      <c r="CT21" s="404"/>
      <c r="CU21" s="404"/>
      <c r="CV21" s="404"/>
      <c r="CW21" s="404"/>
      <c r="CX21" s="404"/>
      <c r="CY21" s="412"/>
      <c r="CZ21" s="413"/>
      <c r="DA21" s="413"/>
      <c r="DB21" s="413"/>
      <c r="DC21" s="413"/>
      <c r="DD21" s="403"/>
      <c r="DE21" s="404"/>
      <c r="DF21" s="404"/>
      <c r="DG21" s="404"/>
      <c r="DH21" s="404"/>
      <c r="DI21" s="404"/>
      <c r="DJ21" s="404"/>
      <c r="DK21" s="404"/>
      <c r="DL21" s="404"/>
      <c r="DM21" s="404"/>
      <c r="DN21" s="404"/>
      <c r="DO21" s="404"/>
      <c r="DP21" s="412"/>
      <c r="DQ21" s="403"/>
      <c r="DR21" s="404"/>
      <c r="DS21" s="404"/>
      <c r="DT21" s="404"/>
      <c r="DU21" s="404"/>
      <c r="DV21" s="404"/>
      <c r="DW21" s="404"/>
      <c r="DX21" s="404"/>
      <c r="DY21" s="404"/>
      <c r="DZ21" s="404"/>
      <c r="EA21" s="404"/>
      <c r="EB21" s="404"/>
      <c r="EC21" s="405"/>
    </row>
    <row r="22" spans="2:133" ht="11.25" customHeight="1" x14ac:dyDescent="0.2">
      <c r="B22" s="382" t="s">
        <v>267</v>
      </c>
      <c r="C22" s="383"/>
      <c r="D22" s="383"/>
      <c r="E22" s="383"/>
      <c r="F22" s="383"/>
      <c r="G22" s="383"/>
      <c r="H22" s="383"/>
      <c r="I22" s="383"/>
      <c r="J22" s="383"/>
      <c r="K22" s="383"/>
      <c r="L22" s="383"/>
      <c r="M22" s="383"/>
      <c r="N22" s="383"/>
      <c r="O22" s="383"/>
      <c r="P22" s="383"/>
      <c r="Q22" s="384"/>
      <c r="R22" s="385">
        <v>3896229</v>
      </c>
      <c r="S22" s="386"/>
      <c r="T22" s="386"/>
      <c r="U22" s="386"/>
      <c r="V22" s="386"/>
      <c r="W22" s="386"/>
      <c r="X22" s="386"/>
      <c r="Y22" s="387"/>
      <c r="Z22" s="388">
        <v>29.1</v>
      </c>
      <c r="AA22" s="388"/>
      <c r="AB22" s="388"/>
      <c r="AC22" s="388"/>
      <c r="AD22" s="389">
        <v>3896229</v>
      </c>
      <c r="AE22" s="389"/>
      <c r="AF22" s="389"/>
      <c r="AG22" s="389"/>
      <c r="AH22" s="389"/>
      <c r="AI22" s="389"/>
      <c r="AJ22" s="389"/>
      <c r="AK22" s="389"/>
      <c r="AL22" s="390">
        <v>61</v>
      </c>
      <c r="AM22" s="391"/>
      <c r="AN22" s="391"/>
      <c r="AO22" s="392"/>
      <c r="AP22" s="382" t="s">
        <v>268</v>
      </c>
      <c r="AQ22" s="401"/>
      <c r="AR22" s="401"/>
      <c r="AS22" s="401"/>
      <c r="AT22" s="401"/>
      <c r="AU22" s="401"/>
      <c r="AV22" s="401"/>
      <c r="AW22" s="401"/>
      <c r="AX22" s="401"/>
      <c r="AY22" s="401"/>
      <c r="AZ22" s="401"/>
      <c r="BA22" s="401"/>
      <c r="BB22" s="401"/>
      <c r="BC22" s="401"/>
      <c r="BD22" s="401"/>
      <c r="BE22" s="401"/>
      <c r="BF22" s="402"/>
      <c r="BG22" s="385" t="s">
        <v>122</v>
      </c>
      <c r="BH22" s="386"/>
      <c r="BI22" s="386"/>
      <c r="BJ22" s="386"/>
      <c r="BK22" s="386"/>
      <c r="BL22" s="386"/>
      <c r="BM22" s="386"/>
      <c r="BN22" s="387"/>
      <c r="BO22" s="388" t="s">
        <v>122</v>
      </c>
      <c r="BP22" s="388"/>
      <c r="BQ22" s="388"/>
      <c r="BR22" s="388"/>
      <c r="BS22" s="389" t="s">
        <v>122</v>
      </c>
      <c r="BT22" s="389"/>
      <c r="BU22" s="389"/>
      <c r="BV22" s="389"/>
      <c r="BW22" s="389"/>
      <c r="BX22" s="389"/>
      <c r="BY22" s="389"/>
      <c r="BZ22" s="389"/>
      <c r="CA22" s="389"/>
      <c r="CB22" s="393"/>
      <c r="CD22" s="367" t="s">
        <v>269</v>
      </c>
      <c r="CE22" s="368"/>
      <c r="CF22" s="368"/>
      <c r="CG22" s="368"/>
      <c r="CH22" s="368"/>
      <c r="CI22" s="368"/>
      <c r="CJ22" s="368"/>
      <c r="CK22" s="368"/>
      <c r="CL22" s="368"/>
      <c r="CM22" s="368"/>
      <c r="CN22" s="368"/>
      <c r="CO22" s="368"/>
      <c r="CP22" s="368"/>
      <c r="CQ22" s="368"/>
      <c r="CR22" s="368"/>
      <c r="CS22" s="368"/>
      <c r="CT22" s="368"/>
      <c r="CU22" s="368"/>
      <c r="CV22" s="368"/>
      <c r="CW22" s="368"/>
      <c r="CX22" s="368"/>
      <c r="CY22" s="368"/>
      <c r="CZ22" s="368"/>
      <c r="DA22" s="368"/>
      <c r="DB22" s="368"/>
      <c r="DC22" s="368"/>
      <c r="DD22" s="368"/>
      <c r="DE22" s="368"/>
      <c r="DF22" s="368"/>
      <c r="DG22" s="368"/>
      <c r="DH22" s="368"/>
      <c r="DI22" s="368"/>
      <c r="DJ22" s="368"/>
      <c r="DK22" s="368"/>
      <c r="DL22" s="368"/>
      <c r="DM22" s="368"/>
      <c r="DN22" s="368"/>
      <c r="DO22" s="368"/>
      <c r="DP22" s="368"/>
      <c r="DQ22" s="368"/>
      <c r="DR22" s="368"/>
      <c r="DS22" s="368"/>
      <c r="DT22" s="368"/>
      <c r="DU22" s="368"/>
      <c r="DV22" s="368"/>
      <c r="DW22" s="368"/>
      <c r="DX22" s="368"/>
      <c r="DY22" s="368"/>
      <c r="DZ22" s="368"/>
      <c r="EA22" s="368"/>
      <c r="EB22" s="368"/>
      <c r="EC22" s="369"/>
    </row>
    <row r="23" spans="2:133" ht="11.25" customHeight="1" x14ac:dyDescent="0.2">
      <c r="B23" s="382" t="s">
        <v>270</v>
      </c>
      <c r="C23" s="383"/>
      <c r="D23" s="383"/>
      <c r="E23" s="383"/>
      <c r="F23" s="383"/>
      <c r="G23" s="383"/>
      <c r="H23" s="383"/>
      <c r="I23" s="383"/>
      <c r="J23" s="383"/>
      <c r="K23" s="383"/>
      <c r="L23" s="383"/>
      <c r="M23" s="383"/>
      <c r="N23" s="383"/>
      <c r="O23" s="383"/>
      <c r="P23" s="383"/>
      <c r="Q23" s="384"/>
      <c r="R23" s="385">
        <v>837417</v>
      </c>
      <c r="S23" s="386"/>
      <c r="T23" s="386"/>
      <c r="U23" s="386"/>
      <c r="V23" s="386"/>
      <c r="W23" s="386"/>
      <c r="X23" s="386"/>
      <c r="Y23" s="387"/>
      <c r="Z23" s="388">
        <v>6.3</v>
      </c>
      <c r="AA23" s="388"/>
      <c r="AB23" s="388"/>
      <c r="AC23" s="388"/>
      <c r="AD23" s="389" t="s">
        <v>122</v>
      </c>
      <c r="AE23" s="389"/>
      <c r="AF23" s="389"/>
      <c r="AG23" s="389"/>
      <c r="AH23" s="389"/>
      <c r="AI23" s="389"/>
      <c r="AJ23" s="389"/>
      <c r="AK23" s="389"/>
      <c r="AL23" s="390" t="s">
        <v>122</v>
      </c>
      <c r="AM23" s="391"/>
      <c r="AN23" s="391"/>
      <c r="AO23" s="392"/>
      <c r="AP23" s="382" t="s">
        <v>271</v>
      </c>
      <c r="AQ23" s="401"/>
      <c r="AR23" s="401"/>
      <c r="AS23" s="401"/>
      <c r="AT23" s="401"/>
      <c r="AU23" s="401"/>
      <c r="AV23" s="401"/>
      <c r="AW23" s="401"/>
      <c r="AX23" s="401"/>
      <c r="AY23" s="401"/>
      <c r="AZ23" s="401"/>
      <c r="BA23" s="401"/>
      <c r="BB23" s="401"/>
      <c r="BC23" s="401"/>
      <c r="BD23" s="401"/>
      <c r="BE23" s="401"/>
      <c r="BF23" s="402"/>
      <c r="BG23" s="385" t="s">
        <v>122</v>
      </c>
      <c r="BH23" s="386"/>
      <c r="BI23" s="386"/>
      <c r="BJ23" s="386"/>
      <c r="BK23" s="386"/>
      <c r="BL23" s="386"/>
      <c r="BM23" s="386"/>
      <c r="BN23" s="387"/>
      <c r="BO23" s="388" t="s">
        <v>122</v>
      </c>
      <c r="BP23" s="388"/>
      <c r="BQ23" s="388"/>
      <c r="BR23" s="388"/>
      <c r="BS23" s="389" t="s">
        <v>122</v>
      </c>
      <c r="BT23" s="389"/>
      <c r="BU23" s="389"/>
      <c r="BV23" s="389"/>
      <c r="BW23" s="389"/>
      <c r="BX23" s="389"/>
      <c r="BY23" s="389"/>
      <c r="BZ23" s="389"/>
      <c r="CA23" s="389"/>
      <c r="CB23" s="393"/>
      <c r="CD23" s="367" t="s">
        <v>211</v>
      </c>
      <c r="CE23" s="368"/>
      <c r="CF23" s="368"/>
      <c r="CG23" s="368"/>
      <c r="CH23" s="368"/>
      <c r="CI23" s="368"/>
      <c r="CJ23" s="368"/>
      <c r="CK23" s="368"/>
      <c r="CL23" s="368"/>
      <c r="CM23" s="368"/>
      <c r="CN23" s="368"/>
      <c r="CO23" s="368"/>
      <c r="CP23" s="368"/>
      <c r="CQ23" s="369"/>
      <c r="CR23" s="367" t="s">
        <v>272</v>
      </c>
      <c r="CS23" s="368"/>
      <c r="CT23" s="368"/>
      <c r="CU23" s="368"/>
      <c r="CV23" s="368"/>
      <c r="CW23" s="368"/>
      <c r="CX23" s="368"/>
      <c r="CY23" s="369"/>
      <c r="CZ23" s="367" t="s">
        <v>273</v>
      </c>
      <c r="DA23" s="368"/>
      <c r="DB23" s="368"/>
      <c r="DC23" s="369"/>
      <c r="DD23" s="367" t="s">
        <v>274</v>
      </c>
      <c r="DE23" s="368"/>
      <c r="DF23" s="368"/>
      <c r="DG23" s="368"/>
      <c r="DH23" s="368"/>
      <c r="DI23" s="368"/>
      <c r="DJ23" s="368"/>
      <c r="DK23" s="369"/>
      <c r="DL23" s="414" t="s">
        <v>275</v>
      </c>
      <c r="DM23" s="415"/>
      <c r="DN23" s="415"/>
      <c r="DO23" s="415"/>
      <c r="DP23" s="415"/>
      <c r="DQ23" s="415"/>
      <c r="DR23" s="415"/>
      <c r="DS23" s="415"/>
      <c r="DT23" s="415"/>
      <c r="DU23" s="415"/>
      <c r="DV23" s="416"/>
      <c r="DW23" s="367" t="s">
        <v>276</v>
      </c>
      <c r="DX23" s="368"/>
      <c r="DY23" s="368"/>
      <c r="DZ23" s="368"/>
      <c r="EA23" s="368"/>
      <c r="EB23" s="368"/>
      <c r="EC23" s="369"/>
    </row>
    <row r="24" spans="2:133" ht="11.25" customHeight="1" x14ac:dyDescent="0.2">
      <c r="B24" s="382" t="s">
        <v>277</v>
      </c>
      <c r="C24" s="383"/>
      <c r="D24" s="383"/>
      <c r="E24" s="383"/>
      <c r="F24" s="383"/>
      <c r="G24" s="383"/>
      <c r="H24" s="383"/>
      <c r="I24" s="383"/>
      <c r="J24" s="383"/>
      <c r="K24" s="383"/>
      <c r="L24" s="383"/>
      <c r="M24" s="383"/>
      <c r="N24" s="383"/>
      <c r="O24" s="383"/>
      <c r="P24" s="383"/>
      <c r="Q24" s="384"/>
      <c r="R24" s="385" t="s">
        <v>122</v>
      </c>
      <c r="S24" s="386"/>
      <c r="T24" s="386"/>
      <c r="U24" s="386"/>
      <c r="V24" s="386"/>
      <c r="W24" s="386"/>
      <c r="X24" s="386"/>
      <c r="Y24" s="387"/>
      <c r="Z24" s="388" t="s">
        <v>122</v>
      </c>
      <c r="AA24" s="388"/>
      <c r="AB24" s="388"/>
      <c r="AC24" s="388"/>
      <c r="AD24" s="389" t="s">
        <v>122</v>
      </c>
      <c r="AE24" s="389"/>
      <c r="AF24" s="389"/>
      <c r="AG24" s="389"/>
      <c r="AH24" s="389"/>
      <c r="AI24" s="389"/>
      <c r="AJ24" s="389"/>
      <c r="AK24" s="389"/>
      <c r="AL24" s="390" t="s">
        <v>122</v>
      </c>
      <c r="AM24" s="391"/>
      <c r="AN24" s="391"/>
      <c r="AO24" s="392"/>
      <c r="AP24" s="382" t="s">
        <v>278</v>
      </c>
      <c r="AQ24" s="401"/>
      <c r="AR24" s="401"/>
      <c r="AS24" s="401"/>
      <c r="AT24" s="401"/>
      <c r="AU24" s="401"/>
      <c r="AV24" s="401"/>
      <c r="AW24" s="401"/>
      <c r="AX24" s="401"/>
      <c r="AY24" s="401"/>
      <c r="AZ24" s="401"/>
      <c r="BA24" s="401"/>
      <c r="BB24" s="401"/>
      <c r="BC24" s="401"/>
      <c r="BD24" s="401"/>
      <c r="BE24" s="401"/>
      <c r="BF24" s="402"/>
      <c r="BG24" s="385" t="s">
        <v>122</v>
      </c>
      <c r="BH24" s="386"/>
      <c r="BI24" s="386"/>
      <c r="BJ24" s="386"/>
      <c r="BK24" s="386"/>
      <c r="BL24" s="386"/>
      <c r="BM24" s="386"/>
      <c r="BN24" s="387"/>
      <c r="BO24" s="388" t="s">
        <v>122</v>
      </c>
      <c r="BP24" s="388"/>
      <c r="BQ24" s="388"/>
      <c r="BR24" s="388"/>
      <c r="BS24" s="389" t="s">
        <v>122</v>
      </c>
      <c r="BT24" s="389"/>
      <c r="BU24" s="389"/>
      <c r="BV24" s="389"/>
      <c r="BW24" s="389"/>
      <c r="BX24" s="389"/>
      <c r="BY24" s="389"/>
      <c r="BZ24" s="389"/>
      <c r="CA24" s="389"/>
      <c r="CB24" s="393"/>
      <c r="CD24" s="371" t="s">
        <v>279</v>
      </c>
      <c r="CE24" s="372"/>
      <c r="CF24" s="372"/>
      <c r="CG24" s="372"/>
      <c r="CH24" s="372"/>
      <c r="CI24" s="372"/>
      <c r="CJ24" s="372"/>
      <c r="CK24" s="372"/>
      <c r="CL24" s="372"/>
      <c r="CM24" s="372"/>
      <c r="CN24" s="372"/>
      <c r="CO24" s="372"/>
      <c r="CP24" s="372"/>
      <c r="CQ24" s="373"/>
      <c r="CR24" s="374">
        <v>4094686</v>
      </c>
      <c r="CS24" s="375"/>
      <c r="CT24" s="375"/>
      <c r="CU24" s="375"/>
      <c r="CV24" s="375"/>
      <c r="CW24" s="375"/>
      <c r="CX24" s="375"/>
      <c r="CY24" s="376"/>
      <c r="CZ24" s="379">
        <v>32.700000000000003</v>
      </c>
      <c r="DA24" s="380"/>
      <c r="DB24" s="380"/>
      <c r="DC24" s="396"/>
      <c r="DD24" s="417">
        <v>3141971</v>
      </c>
      <c r="DE24" s="375"/>
      <c r="DF24" s="375"/>
      <c r="DG24" s="375"/>
      <c r="DH24" s="375"/>
      <c r="DI24" s="375"/>
      <c r="DJ24" s="375"/>
      <c r="DK24" s="376"/>
      <c r="DL24" s="417">
        <v>2906612</v>
      </c>
      <c r="DM24" s="375"/>
      <c r="DN24" s="375"/>
      <c r="DO24" s="375"/>
      <c r="DP24" s="375"/>
      <c r="DQ24" s="375"/>
      <c r="DR24" s="375"/>
      <c r="DS24" s="375"/>
      <c r="DT24" s="375"/>
      <c r="DU24" s="375"/>
      <c r="DV24" s="376"/>
      <c r="DW24" s="379">
        <v>45.3</v>
      </c>
      <c r="DX24" s="380"/>
      <c r="DY24" s="380"/>
      <c r="DZ24" s="380"/>
      <c r="EA24" s="380"/>
      <c r="EB24" s="380"/>
      <c r="EC24" s="381"/>
    </row>
    <row r="25" spans="2:133" ht="11.25" customHeight="1" x14ac:dyDescent="0.2">
      <c r="B25" s="382" t="s">
        <v>280</v>
      </c>
      <c r="C25" s="383"/>
      <c r="D25" s="383"/>
      <c r="E25" s="383"/>
      <c r="F25" s="383"/>
      <c r="G25" s="383"/>
      <c r="H25" s="383"/>
      <c r="I25" s="383"/>
      <c r="J25" s="383"/>
      <c r="K25" s="383"/>
      <c r="L25" s="383"/>
      <c r="M25" s="383"/>
      <c r="N25" s="383"/>
      <c r="O25" s="383"/>
      <c r="P25" s="383"/>
      <c r="Q25" s="384"/>
      <c r="R25" s="385">
        <v>7215022</v>
      </c>
      <c r="S25" s="386"/>
      <c r="T25" s="386"/>
      <c r="U25" s="386"/>
      <c r="V25" s="386"/>
      <c r="W25" s="386"/>
      <c r="X25" s="386"/>
      <c r="Y25" s="387"/>
      <c r="Z25" s="388">
        <v>53.9</v>
      </c>
      <c r="AA25" s="388"/>
      <c r="AB25" s="388"/>
      <c r="AC25" s="388"/>
      <c r="AD25" s="389">
        <v>6377605</v>
      </c>
      <c r="AE25" s="389"/>
      <c r="AF25" s="389"/>
      <c r="AG25" s="389"/>
      <c r="AH25" s="389"/>
      <c r="AI25" s="389"/>
      <c r="AJ25" s="389"/>
      <c r="AK25" s="389"/>
      <c r="AL25" s="390">
        <v>99.8</v>
      </c>
      <c r="AM25" s="391"/>
      <c r="AN25" s="391"/>
      <c r="AO25" s="392"/>
      <c r="AP25" s="382" t="s">
        <v>281</v>
      </c>
      <c r="AQ25" s="401"/>
      <c r="AR25" s="401"/>
      <c r="AS25" s="401"/>
      <c r="AT25" s="401"/>
      <c r="AU25" s="401"/>
      <c r="AV25" s="401"/>
      <c r="AW25" s="401"/>
      <c r="AX25" s="401"/>
      <c r="AY25" s="401"/>
      <c r="AZ25" s="401"/>
      <c r="BA25" s="401"/>
      <c r="BB25" s="401"/>
      <c r="BC25" s="401"/>
      <c r="BD25" s="401"/>
      <c r="BE25" s="401"/>
      <c r="BF25" s="402"/>
      <c r="BG25" s="385" t="s">
        <v>122</v>
      </c>
      <c r="BH25" s="386"/>
      <c r="BI25" s="386"/>
      <c r="BJ25" s="386"/>
      <c r="BK25" s="386"/>
      <c r="BL25" s="386"/>
      <c r="BM25" s="386"/>
      <c r="BN25" s="387"/>
      <c r="BO25" s="388" t="s">
        <v>122</v>
      </c>
      <c r="BP25" s="388"/>
      <c r="BQ25" s="388"/>
      <c r="BR25" s="388"/>
      <c r="BS25" s="389" t="s">
        <v>122</v>
      </c>
      <c r="BT25" s="389"/>
      <c r="BU25" s="389"/>
      <c r="BV25" s="389"/>
      <c r="BW25" s="389"/>
      <c r="BX25" s="389"/>
      <c r="BY25" s="389"/>
      <c r="BZ25" s="389"/>
      <c r="CA25" s="389"/>
      <c r="CB25" s="393"/>
      <c r="CD25" s="382" t="s">
        <v>282</v>
      </c>
      <c r="CE25" s="383"/>
      <c r="CF25" s="383"/>
      <c r="CG25" s="383"/>
      <c r="CH25" s="383"/>
      <c r="CI25" s="383"/>
      <c r="CJ25" s="383"/>
      <c r="CK25" s="383"/>
      <c r="CL25" s="383"/>
      <c r="CM25" s="383"/>
      <c r="CN25" s="383"/>
      <c r="CO25" s="383"/>
      <c r="CP25" s="383"/>
      <c r="CQ25" s="384"/>
      <c r="CR25" s="385">
        <v>1727233</v>
      </c>
      <c r="CS25" s="406"/>
      <c r="CT25" s="406"/>
      <c r="CU25" s="406"/>
      <c r="CV25" s="406"/>
      <c r="CW25" s="406"/>
      <c r="CX25" s="406"/>
      <c r="CY25" s="407"/>
      <c r="CZ25" s="390">
        <v>13.8</v>
      </c>
      <c r="DA25" s="418"/>
      <c r="DB25" s="418"/>
      <c r="DC25" s="420"/>
      <c r="DD25" s="394">
        <v>1542026</v>
      </c>
      <c r="DE25" s="406"/>
      <c r="DF25" s="406"/>
      <c r="DG25" s="406"/>
      <c r="DH25" s="406"/>
      <c r="DI25" s="406"/>
      <c r="DJ25" s="406"/>
      <c r="DK25" s="407"/>
      <c r="DL25" s="394">
        <v>1458592</v>
      </c>
      <c r="DM25" s="406"/>
      <c r="DN25" s="406"/>
      <c r="DO25" s="406"/>
      <c r="DP25" s="406"/>
      <c r="DQ25" s="406"/>
      <c r="DR25" s="406"/>
      <c r="DS25" s="406"/>
      <c r="DT25" s="406"/>
      <c r="DU25" s="406"/>
      <c r="DV25" s="407"/>
      <c r="DW25" s="390">
        <v>22.7</v>
      </c>
      <c r="DX25" s="418"/>
      <c r="DY25" s="418"/>
      <c r="DZ25" s="418"/>
      <c r="EA25" s="418"/>
      <c r="EB25" s="418"/>
      <c r="EC25" s="419"/>
    </row>
    <row r="26" spans="2:133" ht="11.25" customHeight="1" x14ac:dyDescent="0.2">
      <c r="B26" s="382" t="s">
        <v>283</v>
      </c>
      <c r="C26" s="383"/>
      <c r="D26" s="383"/>
      <c r="E26" s="383"/>
      <c r="F26" s="383"/>
      <c r="G26" s="383"/>
      <c r="H26" s="383"/>
      <c r="I26" s="383"/>
      <c r="J26" s="383"/>
      <c r="K26" s="383"/>
      <c r="L26" s="383"/>
      <c r="M26" s="383"/>
      <c r="N26" s="383"/>
      <c r="O26" s="383"/>
      <c r="P26" s="383"/>
      <c r="Q26" s="384"/>
      <c r="R26" s="385">
        <v>1034</v>
      </c>
      <c r="S26" s="386"/>
      <c r="T26" s="386"/>
      <c r="U26" s="386"/>
      <c r="V26" s="386"/>
      <c r="W26" s="386"/>
      <c r="X26" s="386"/>
      <c r="Y26" s="387"/>
      <c r="Z26" s="388">
        <v>0</v>
      </c>
      <c r="AA26" s="388"/>
      <c r="AB26" s="388"/>
      <c r="AC26" s="388"/>
      <c r="AD26" s="389">
        <v>1034</v>
      </c>
      <c r="AE26" s="389"/>
      <c r="AF26" s="389"/>
      <c r="AG26" s="389"/>
      <c r="AH26" s="389"/>
      <c r="AI26" s="389"/>
      <c r="AJ26" s="389"/>
      <c r="AK26" s="389"/>
      <c r="AL26" s="390">
        <v>0</v>
      </c>
      <c r="AM26" s="391"/>
      <c r="AN26" s="391"/>
      <c r="AO26" s="392"/>
      <c r="AP26" s="382" t="s">
        <v>284</v>
      </c>
      <c r="AQ26" s="401"/>
      <c r="AR26" s="401"/>
      <c r="AS26" s="401"/>
      <c r="AT26" s="401"/>
      <c r="AU26" s="401"/>
      <c r="AV26" s="401"/>
      <c r="AW26" s="401"/>
      <c r="AX26" s="401"/>
      <c r="AY26" s="401"/>
      <c r="AZ26" s="401"/>
      <c r="BA26" s="401"/>
      <c r="BB26" s="401"/>
      <c r="BC26" s="401"/>
      <c r="BD26" s="401"/>
      <c r="BE26" s="401"/>
      <c r="BF26" s="402"/>
      <c r="BG26" s="385" t="s">
        <v>122</v>
      </c>
      <c r="BH26" s="386"/>
      <c r="BI26" s="386"/>
      <c r="BJ26" s="386"/>
      <c r="BK26" s="386"/>
      <c r="BL26" s="386"/>
      <c r="BM26" s="386"/>
      <c r="BN26" s="387"/>
      <c r="BO26" s="388" t="s">
        <v>122</v>
      </c>
      <c r="BP26" s="388"/>
      <c r="BQ26" s="388"/>
      <c r="BR26" s="388"/>
      <c r="BS26" s="389" t="s">
        <v>122</v>
      </c>
      <c r="BT26" s="389"/>
      <c r="BU26" s="389"/>
      <c r="BV26" s="389"/>
      <c r="BW26" s="389"/>
      <c r="BX26" s="389"/>
      <c r="BY26" s="389"/>
      <c r="BZ26" s="389"/>
      <c r="CA26" s="389"/>
      <c r="CB26" s="393"/>
      <c r="CD26" s="382" t="s">
        <v>285</v>
      </c>
      <c r="CE26" s="383"/>
      <c r="CF26" s="383"/>
      <c r="CG26" s="383"/>
      <c r="CH26" s="383"/>
      <c r="CI26" s="383"/>
      <c r="CJ26" s="383"/>
      <c r="CK26" s="383"/>
      <c r="CL26" s="383"/>
      <c r="CM26" s="383"/>
      <c r="CN26" s="383"/>
      <c r="CO26" s="383"/>
      <c r="CP26" s="383"/>
      <c r="CQ26" s="384"/>
      <c r="CR26" s="385">
        <v>1082220</v>
      </c>
      <c r="CS26" s="386"/>
      <c r="CT26" s="386"/>
      <c r="CU26" s="386"/>
      <c r="CV26" s="386"/>
      <c r="CW26" s="386"/>
      <c r="CX26" s="386"/>
      <c r="CY26" s="387"/>
      <c r="CZ26" s="390">
        <v>8.6999999999999993</v>
      </c>
      <c r="DA26" s="418"/>
      <c r="DB26" s="418"/>
      <c r="DC26" s="420"/>
      <c r="DD26" s="394">
        <v>997276</v>
      </c>
      <c r="DE26" s="386"/>
      <c r="DF26" s="386"/>
      <c r="DG26" s="386"/>
      <c r="DH26" s="386"/>
      <c r="DI26" s="386"/>
      <c r="DJ26" s="386"/>
      <c r="DK26" s="387"/>
      <c r="DL26" s="394" t="s">
        <v>122</v>
      </c>
      <c r="DM26" s="386"/>
      <c r="DN26" s="386"/>
      <c r="DO26" s="386"/>
      <c r="DP26" s="386"/>
      <c r="DQ26" s="386"/>
      <c r="DR26" s="386"/>
      <c r="DS26" s="386"/>
      <c r="DT26" s="386"/>
      <c r="DU26" s="386"/>
      <c r="DV26" s="387"/>
      <c r="DW26" s="390" t="s">
        <v>122</v>
      </c>
      <c r="DX26" s="418"/>
      <c r="DY26" s="418"/>
      <c r="DZ26" s="418"/>
      <c r="EA26" s="418"/>
      <c r="EB26" s="418"/>
      <c r="EC26" s="419"/>
    </row>
    <row r="27" spans="2:133" ht="11.25" customHeight="1" x14ac:dyDescent="0.2">
      <c r="B27" s="382" t="s">
        <v>286</v>
      </c>
      <c r="C27" s="383"/>
      <c r="D27" s="383"/>
      <c r="E27" s="383"/>
      <c r="F27" s="383"/>
      <c r="G27" s="383"/>
      <c r="H27" s="383"/>
      <c r="I27" s="383"/>
      <c r="J27" s="383"/>
      <c r="K27" s="383"/>
      <c r="L27" s="383"/>
      <c r="M27" s="383"/>
      <c r="N27" s="383"/>
      <c r="O27" s="383"/>
      <c r="P27" s="383"/>
      <c r="Q27" s="384"/>
      <c r="R27" s="385">
        <v>107858</v>
      </c>
      <c r="S27" s="386"/>
      <c r="T27" s="386"/>
      <c r="U27" s="386"/>
      <c r="V27" s="386"/>
      <c r="W27" s="386"/>
      <c r="X27" s="386"/>
      <c r="Y27" s="387"/>
      <c r="Z27" s="388">
        <v>0.8</v>
      </c>
      <c r="AA27" s="388"/>
      <c r="AB27" s="388"/>
      <c r="AC27" s="388"/>
      <c r="AD27" s="389">
        <v>5980</v>
      </c>
      <c r="AE27" s="389"/>
      <c r="AF27" s="389"/>
      <c r="AG27" s="389"/>
      <c r="AH27" s="389"/>
      <c r="AI27" s="389"/>
      <c r="AJ27" s="389"/>
      <c r="AK27" s="389"/>
      <c r="AL27" s="390">
        <v>0.1</v>
      </c>
      <c r="AM27" s="391"/>
      <c r="AN27" s="391"/>
      <c r="AO27" s="392"/>
      <c r="AP27" s="382" t="s">
        <v>287</v>
      </c>
      <c r="AQ27" s="383"/>
      <c r="AR27" s="383"/>
      <c r="AS27" s="383"/>
      <c r="AT27" s="383"/>
      <c r="AU27" s="383"/>
      <c r="AV27" s="383"/>
      <c r="AW27" s="383"/>
      <c r="AX27" s="383"/>
      <c r="AY27" s="383"/>
      <c r="AZ27" s="383"/>
      <c r="BA27" s="383"/>
      <c r="BB27" s="383"/>
      <c r="BC27" s="383"/>
      <c r="BD27" s="383"/>
      <c r="BE27" s="383"/>
      <c r="BF27" s="384"/>
      <c r="BG27" s="385">
        <v>1887517</v>
      </c>
      <c r="BH27" s="386"/>
      <c r="BI27" s="386"/>
      <c r="BJ27" s="386"/>
      <c r="BK27" s="386"/>
      <c r="BL27" s="386"/>
      <c r="BM27" s="386"/>
      <c r="BN27" s="387"/>
      <c r="BO27" s="388">
        <v>100</v>
      </c>
      <c r="BP27" s="388"/>
      <c r="BQ27" s="388"/>
      <c r="BR27" s="388"/>
      <c r="BS27" s="389">
        <v>20627</v>
      </c>
      <c r="BT27" s="389"/>
      <c r="BU27" s="389"/>
      <c r="BV27" s="389"/>
      <c r="BW27" s="389"/>
      <c r="BX27" s="389"/>
      <c r="BY27" s="389"/>
      <c r="BZ27" s="389"/>
      <c r="CA27" s="389"/>
      <c r="CB27" s="393"/>
      <c r="CD27" s="382" t="s">
        <v>288</v>
      </c>
      <c r="CE27" s="383"/>
      <c r="CF27" s="383"/>
      <c r="CG27" s="383"/>
      <c r="CH27" s="383"/>
      <c r="CI27" s="383"/>
      <c r="CJ27" s="383"/>
      <c r="CK27" s="383"/>
      <c r="CL27" s="383"/>
      <c r="CM27" s="383"/>
      <c r="CN27" s="383"/>
      <c r="CO27" s="383"/>
      <c r="CP27" s="383"/>
      <c r="CQ27" s="384"/>
      <c r="CR27" s="385">
        <v>1098783</v>
      </c>
      <c r="CS27" s="406"/>
      <c r="CT27" s="406"/>
      <c r="CU27" s="406"/>
      <c r="CV27" s="406"/>
      <c r="CW27" s="406"/>
      <c r="CX27" s="406"/>
      <c r="CY27" s="407"/>
      <c r="CZ27" s="390">
        <v>8.8000000000000007</v>
      </c>
      <c r="DA27" s="418"/>
      <c r="DB27" s="418"/>
      <c r="DC27" s="420"/>
      <c r="DD27" s="394">
        <v>369077</v>
      </c>
      <c r="DE27" s="406"/>
      <c r="DF27" s="406"/>
      <c r="DG27" s="406"/>
      <c r="DH27" s="406"/>
      <c r="DI27" s="406"/>
      <c r="DJ27" s="406"/>
      <c r="DK27" s="407"/>
      <c r="DL27" s="394">
        <v>217152</v>
      </c>
      <c r="DM27" s="406"/>
      <c r="DN27" s="406"/>
      <c r="DO27" s="406"/>
      <c r="DP27" s="406"/>
      <c r="DQ27" s="406"/>
      <c r="DR27" s="406"/>
      <c r="DS27" s="406"/>
      <c r="DT27" s="406"/>
      <c r="DU27" s="406"/>
      <c r="DV27" s="407"/>
      <c r="DW27" s="390">
        <v>3.4</v>
      </c>
      <c r="DX27" s="418"/>
      <c r="DY27" s="418"/>
      <c r="DZ27" s="418"/>
      <c r="EA27" s="418"/>
      <c r="EB27" s="418"/>
      <c r="EC27" s="419"/>
    </row>
    <row r="28" spans="2:133" ht="11.25" customHeight="1" x14ac:dyDescent="0.2">
      <c r="B28" s="382" t="s">
        <v>289</v>
      </c>
      <c r="C28" s="383"/>
      <c r="D28" s="383"/>
      <c r="E28" s="383"/>
      <c r="F28" s="383"/>
      <c r="G28" s="383"/>
      <c r="H28" s="383"/>
      <c r="I28" s="383"/>
      <c r="J28" s="383"/>
      <c r="K28" s="383"/>
      <c r="L28" s="383"/>
      <c r="M28" s="383"/>
      <c r="N28" s="383"/>
      <c r="O28" s="383"/>
      <c r="P28" s="383"/>
      <c r="Q28" s="384"/>
      <c r="R28" s="385">
        <v>75101</v>
      </c>
      <c r="S28" s="386"/>
      <c r="T28" s="386"/>
      <c r="U28" s="386"/>
      <c r="V28" s="386"/>
      <c r="W28" s="386"/>
      <c r="X28" s="386"/>
      <c r="Y28" s="387"/>
      <c r="Z28" s="388">
        <v>0.6</v>
      </c>
      <c r="AA28" s="388"/>
      <c r="AB28" s="388"/>
      <c r="AC28" s="388"/>
      <c r="AD28" s="389">
        <v>506</v>
      </c>
      <c r="AE28" s="389"/>
      <c r="AF28" s="389"/>
      <c r="AG28" s="389"/>
      <c r="AH28" s="389"/>
      <c r="AI28" s="389"/>
      <c r="AJ28" s="389"/>
      <c r="AK28" s="389"/>
      <c r="AL28" s="390">
        <v>0</v>
      </c>
      <c r="AM28" s="391"/>
      <c r="AN28" s="391"/>
      <c r="AO28" s="392"/>
      <c r="AP28" s="382"/>
      <c r="AQ28" s="383"/>
      <c r="AR28" s="383"/>
      <c r="AS28" s="383"/>
      <c r="AT28" s="383"/>
      <c r="AU28" s="383"/>
      <c r="AV28" s="383"/>
      <c r="AW28" s="383"/>
      <c r="AX28" s="383"/>
      <c r="AY28" s="383"/>
      <c r="AZ28" s="383"/>
      <c r="BA28" s="383"/>
      <c r="BB28" s="383"/>
      <c r="BC28" s="383"/>
      <c r="BD28" s="383"/>
      <c r="BE28" s="383"/>
      <c r="BF28" s="384"/>
      <c r="BG28" s="385"/>
      <c r="BH28" s="386"/>
      <c r="BI28" s="386"/>
      <c r="BJ28" s="386"/>
      <c r="BK28" s="386"/>
      <c r="BL28" s="386"/>
      <c r="BM28" s="386"/>
      <c r="BN28" s="387"/>
      <c r="BO28" s="388"/>
      <c r="BP28" s="388"/>
      <c r="BQ28" s="388"/>
      <c r="BR28" s="388"/>
      <c r="BS28" s="394"/>
      <c r="BT28" s="386"/>
      <c r="BU28" s="386"/>
      <c r="BV28" s="386"/>
      <c r="BW28" s="386"/>
      <c r="BX28" s="386"/>
      <c r="BY28" s="386"/>
      <c r="BZ28" s="386"/>
      <c r="CA28" s="386"/>
      <c r="CB28" s="395"/>
      <c r="CD28" s="382" t="s">
        <v>290</v>
      </c>
      <c r="CE28" s="383"/>
      <c r="CF28" s="383"/>
      <c r="CG28" s="383"/>
      <c r="CH28" s="383"/>
      <c r="CI28" s="383"/>
      <c r="CJ28" s="383"/>
      <c r="CK28" s="383"/>
      <c r="CL28" s="383"/>
      <c r="CM28" s="383"/>
      <c r="CN28" s="383"/>
      <c r="CO28" s="383"/>
      <c r="CP28" s="383"/>
      <c r="CQ28" s="384"/>
      <c r="CR28" s="385">
        <v>1268670</v>
      </c>
      <c r="CS28" s="386"/>
      <c r="CT28" s="386"/>
      <c r="CU28" s="386"/>
      <c r="CV28" s="386"/>
      <c r="CW28" s="386"/>
      <c r="CX28" s="386"/>
      <c r="CY28" s="387"/>
      <c r="CZ28" s="390">
        <v>10.1</v>
      </c>
      <c r="DA28" s="418"/>
      <c r="DB28" s="418"/>
      <c r="DC28" s="420"/>
      <c r="DD28" s="394">
        <v>1230868</v>
      </c>
      <c r="DE28" s="386"/>
      <c r="DF28" s="386"/>
      <c r="DG28" s="386"/>
      <c r="DH28" s="386"/>
      <c r="DI28" s="386"/>
      <c r="DJ28" s="386"/>
      <c r="DK28" s="387"/>
      <c r="DL28" s="394">
        <v>1230868</v>
      </c>
      <c r="DM28" s="386"/>
      <c r="DN28" s="386"/>
      <c r="DO28" s="386"/>
      <c r="DP28" s="386"/>
      <c r="DQ28" s="386"/>
      <c r="DR28" s="386"/>
      <c r="DS28" s="386"/>
      <c r="DT28" s="386"/>
      <c r="DU28" s="386"/>
      <c r="DV28" s="387"/>
      <c r="DW28" s="390">
        <v>19.2</v>
      </c>
      <c r="DX28" s="418"/>
      <c r="DY28" s="418"/>
      <c r="DZ28" s="418"/>
      <c r="EA28" s="418"/>
      <c r="EB28" s="418"/>
      <c r="EC28" s="419"/>
    </row>
    <row r="29" spans="2:133" ht="11.25" customHeight="1" x14ac:dyDescent="0.2">
      <c r="B29" s="382" t="s">
        <v>291</v>
      </c>
      <c r="C29" s="383"/>
      <c r="D29" s="383"/>
      <c r="E29" s="383"/>
      <c r="F29" s="383"/>
      <c r="G29" s="383"/>
      <c r="H29" s="383"/>
      <c r="I29" s="383"/>
      <c r="J29" s="383"/>
      <c r="K29" s="383"/>
      <c r="L29" s="383"/>
      <c r="M29" s="383"/>
      <c r="N29" s="383"/>
      <c r="O29" s="383"/>
      <c r="P29" s="383"/>
      <c r="Q29" s="384"/>
      <c r="R29" s="385">
        <v>7465</v>
      </c>
      <c r="S29" s="386"/>
      <c r="T29" s="386"/>
      <c r="U29" s="386"/>
      <c r="V29" s="386"/>
      <c r="W29" s="386"/>
      <c r="X29" s="386"/>
      <c r="Y29" s="387"/>
      <c r="Z29" s="388">
        <v>0.1</v>
      </c>
      <c r="AA29" s="388"/>
      <c r="AB29" s="388"/>
      <c r="AC29" s="388"/>
      <c r="AD29" s="389">
        <v>54</v>
      </c>
      <c r="AE29" s="389"/>
      <c r="AF29" s="389"/>
      <c r="AG29" s="389"/>
      <c r="AH29" s="389"/>
      <c r="AI29" s="389"/>
      <c r="AJ29" s="389"/>
      <c r="AK29" s="389"/>
      <c r="AL29" s="390">
        <v>0</v>
      </c>
      <c r="AM29" s="391"/>
      <c r="AN29" s="391"/>
      <c r="AO29" s="392"/>
      <c r="AP29" s="408"/>
      <c r="AQ29" s="409"/>
      <c r="AR29" s="409"/>
      <c r="AS29" s="409"/>
      <c r="AT29" s="409"/>
      <c r="AU29" s="409"/>
      <c r="AV29" s="409"/>
      <c r="AW29" s="409"/>
      <c r="AX29" s="409"/>
      <c r="AY29" s="409"/>
      <c r="AZ29" s="409"/>
      <c r="BA29" s="409"/>
      <c r="BB29" s="409"/>
      <c r="BC29" s="409"/>
      <c r="BD29" s="409"/>
      <c r="BE29" s="409"/>
      <c r="BF29" s="410"/>
      <c r="BG29" s="385"/>
      <c r="BH29" s="386"/>
      <c r="BI29" s="386"/>
      <c r="BJ29" s="386"/>
      <c r="BK29" s="386"/>
      <c r="BL29" s="386"/>
      <c r="BM29" s="386"/>
      <c r="BN29" s="387"/>
      <c r="BO29" s="388"/>
      <c r="BP29" s="388"/>
      <c r="BQ29" s="388"/>
      <c r="BR29" s="388"/>
      <c r="BS29" s="389"/>
      <c r="BT29" s="389"/>
      <c r="BU29" s="389"/>
      <c r="BV29" s="389"/>
      <c r="BW29" s="389"/>
      <c r="BX29" s="389"/>
      <c r="BY29" s="389"/>
      <c r="BZ29" s="389"/>
      <c r="CA29" s="389"/>
      <c r="CB29" s="393"/>
      <c r="CD29" s="423" t="s">
        <v>292</v>
      </c>
      <c r="CE29" s="424"/>
      <c r="CF29" s="382" t="s">
        <v>66</v>
      </c>
      <c r="CG29" s="383"/>
      <c r="CH29" s="383"/>
      <c r="CI29" s="383"/>
      <c r="CJ29" s="383"/>
      <c r="CK29" s="383"/>
      <c r="CL29" s="383"/>
      <c r="CM29" s="383"/>
      <c r="CN29" s="383"/>
      <c r="CO29" s="383"/>
      <c r="CP29" s="383"/>
      <c r="CQ29" s="384"/>
      <c r="CR29" s="385">
        <v>1268670</v>
      </c>
      <c r="CS29" s="406"/>
      <c r="CT29" s="406"/>
      <c r="CU29" s="406"/>
      <c r="CV29" s="406"/>
      <c r="CW29" s="406"/>
      <c r="CX29" s="406"/>
      <c r="CY29" s="407"/>
      <c r="CZ29" s="390">
        <v>10.1</v>
      </c>
      <c r="DA29" s="418"/>
      <c r="DB29" s="418"/>
      <c r="DC29" s="420"/>
      <c r="DD29" s="394">
        <v>1230868</v>
      </c>
      <c r="DE29" s="406"/>
      <c r="DF29" s="406"/>
      <c r="DG29" s="406"/>
      <c r="DH29" s="406"/>
      <c r="DI29" s="406"/>
      <c r="DJ29" s="406"/>
      <c r="DK29" s="407"/>
      <c r="DL29" s="394">
        <v>1230868</v>
      </c>
      <c r="DM29" s="406"/>
      <c r="DN29" s="406"/>
      <c r="DO29" s="406"/>
      <c r="DP29" s="406"/>
      <c r="DQ29" s="406"/>
      <c r="DR29" s="406"/>
      <c r="DS29" s="406"/>
      <c r="DT29" s="406"/>
      <c r="DU29" s="406"/>
      <c r="DV29" s="407"/>
      <c r="DW29" s="390">
        <v>19.2</v>
      </c>
      <c r="DX29" s="418"/>
      <c r="DY29" s="418"/>
      <c r="DZ29" s="418"/>
      <c r="EA29" s="418"/>
      <c r="EB29" s="418"/>
      <c r="EC29" s="419"/>
    </row>
    <row r="30" spans="2:133" ht="11.25" customHeight="1" x14ac:dyDescent="0.2">
      <c r="B30" s="382" t="s">
        <v>293</v>
      </c>
      <c r="C30" s="383"/>
      <c r="D30" s="383"/>
      <c r="E30" s="383"/>
      <c r="F30" s="383"/>
      <c r="G30" s="383"/>
      <c r="H30" s="383"/>
      <c r="I30" s="383"/>
      <c r="J30" s="383"/>
      <c r="K30" s="383"/>
      <c r="L30" s="383"/>
      <c r="M30" s="383"/>
      <c r="N30" s="383"/>
      <c r="O30" s="383"/>
      <c r="P30" s="383"/>
      <c r="Q30" s="384"/>
      <c r="R30" s="385">
        <v>1039379</v>
      </c>
      <c r="S30" s="386"/>
      <c r="T30" s="386"/>
      <c r="U30" s="386"/>
      <c r="V30" s="386"/>
      <c r="W30" s="386"/>
      <c r="X30" s="386"/>
      <c r="Y30" s="387"/>
      <c r="Z30" s="388">
        <v>7.8</v>
      </c>
      <c r="AA30" s="388"/>
      <c r="AB30" s="388"/>
      <c r="AC30" s="388"/>
      <c r="AD30" s="389" t="s">
        <v>122</v>
      </c>
      <c r="AE30" s="389"/>
      <c r="AF30" s="389"/>
      <c r="AG30" s="389"/>
      <c r="AH30" s="389"/>
      <c r="AI30" s="389"/>
      <c r="AJ30" s="389"/>
      <c r="AK30" s="389"/>
      <c r="AL30" s="390" t="s">
        <v>122</v>
      </c>
      <c r="AM30" s="391"/>
      <c r="AN30" s="391"/>
      <c r="AO30" s="392"/>
      <c r="AP30" s="367" t="s">
        <v>211</v>
      </c>
      <c r="AQ30" s="368"/>
      <c r="AR30" s="368"/>
      <c r="AS30" s="368"/>
      <c r="AT30" s="368"/>
      <c r="AU30" s="368"/>
      <c r="AV30" s="368"/>
      <c r="AW30" s="368"/>
      <c r="AX30" s="368"/>
      <c r="AY30" s="368"/>
      <c r="AZ30" s="368"/>
      <c r="BA30" s="368"/>
      <c r="BB30" s="368"/>
      <c r="BC30" s="368"/>
      <c r="BD30" s="368"/>
      <c r="BE30" s="368"/>
      <c r="BF30" s="369"/>
      <c r="BG30" s="367" t="s">
        <v>294</v>
      </c>
      <c r="BH30" s="421"/>
      <c r="BI30" s="421"/>
      <c r="BJ30" s="421"/>
      <c r="BK30" s="421"/>
      <c r="BL30" s="421"/>
      <c r="BM30" s="421"/>
      <c r="BN30" s="421"/>
      <c r="BO30" s="421"/>
      <c r="BP30" s="421"/>
      <c r="BQ30" s="422"/>
      <c r="BR30" s="367" t="s">
        <v>295</v>
      </c>
      <c r="BS30" s="421"/>
      <c r="BT30" s="421"/>
      <c r="BU30" s="421"/>
      <c r="BV30" s="421"/>
      <c r="BW30" s="421"/>
      <c r="BX30" s="421"/>
      <c r="BY30" s="421"/>
      <c r="BZ30" s="421"/>
      <c r="CA30" s="421"/>
      <c r="CB30" s="422"/>
      <c r="CD30" s="425"/>
      <c r="CE30" s="426"/>
      <c r="CF30" s="382" t="s">
        <v>296</v>
      </c>
      <c r="CG30" s="383"/>
      <c r="CH30" s="383"/>
      <c r="CI30" s="383"/>
      <c r="CJ30" s="383"/>
      <c r="CK30" s="383"/>
      <c r="CL30" s="383"/>
      <c r="CM30" s="383"/>
      <c r="CN30" s="383"/>
      <c r="CO30" s="383"/>
      <c r="CP30" s="383"/>
      <c r="CQ30" s="384"/>
      <c r="CR30" s="385">
        <v>1220695</v>
      </c>
      <c r="CS30" s="386"/>
      <c r="CT30" s="386"/>
      <c r="CU30" s="386"/>
      <c r="CV30" s="386"/>
      <c r="CW30" s="386"/>
      <c r="CX30" s="386"/>
      <c r="CY30" s="387"/>
      <c r="CZ30" s="390">
        <v>9.8000000000000007</v>
      </c>
      <c r="DA30" s="418"/>
      <c r="DB30" s="418"/>
      <c r="DC30" s="420"/>
      <c r="DD30" s="394">
        <v>1182893</v>
      </c>
      <c r="DE30" s="386"/>
      <c r="DF30" s="386"/>
      <c r="DG30" s="386"/>
      <c r="DH30" s="386"/>
      <c r="DI30" s="386"/>
      <c r="DJ30" s="386"/>
      <c r="DK30" s="387"/>
      <c r="DL30" s="394">
        <v>1182893</v>
      </c>
      <c r="DM30" s="386"/>
      <c r="DN30" s="386"/>
      <c r="DO30" s="386"/>
      <c r="DP30" s="386"/>
      <c r="DQ30" s="386"/>
      <c r="DR30" s="386"/>
      <c r="DS30" s="386"/>
      <c r="DT30" s="386"/>
      <c r="DU30" s="386"/>
      <c r="DV30" s="387"/>
      <c r="DW30" s="390">
        <v>18.399999999999999</v>
      </c>
      <c r="DX30" s="418"/>
      <c r="DY30" s="418"/>
      <c r="DZ30" s="418"/>
      <c r="EA30" s="418"/>
      <c r="EB30" s="418"/>
      <c r="EC30" s="419"/>
    </row>
    <row r="31" spans="2:133" ht="11.25" customHeight="1" x14ac:dyDescent="0.2">
      <c r="B31" s="398" t="s">
        <v>297</v>
      </c>
      <c r="C31" s="399"/>
      <c r="D31" s="399"/>
      <c r="E31" s="399"/>
      <c r="F31" s="399"/>
      <c r="G31" s="399"/>
      <c r="H31" s="399"/>
      <c r="I31" s="399"/>
      <c r="J31" s="399"/>
      <c r="K31" s="399"/>
      <c r="L31" s="399"/>
      <c r="M31" s="399"/>
      <c r="N31" s="399"/>
      <c r="O31" s="399"/>
      <c r="P31" s="399"/>
      <c r="Q31" s="400"/>
      <c r="R31" s="385" t="s">
        <v>122</v>
      </c>
      <c r="S31" s="386"/>
      <c r="T31" s="386"/>
      <c r="U31" s="386"/>
      <c r="V31" s="386"/>
      <c r="W31" s="386"/>
      <c r="X31" s="386"/>
      <c r="Y31" s="387"/>
      <c r="Z31" s="388" t="s">
        <v>122</v>
      </c>
      <c r="AA31" s="388"/>
      <c r="AB31" s="388"/>
      <c r="AC31" s="388"/>
      <c r="AD31" s="389" t="s">
        <v>122</v>
      </c>
      <c r="AE31" s="389"/>
      <c r="AF31" s="389"/>
      <c r="AG31" s="389"/>
      <c r="AH31" s="389"/>
      <c r="AI31" s="389"/>
      <c r="AJ31" s="389"/>
      <c r="AK31" s="389"/>
      <c r="AL31" s="390" t="s">
        <v>122</v>
      </c>
      <c r="AM31" s="391"/>
      <c r="AN31" s="391"/>
      <c r="AO31" s="392"/>
      <c r="AP31" s="433" t="s">
        <v>298</v>
      </c>
      <c r="AQ31" s="434"/>
      <c r="AR31" s="434"/>
      <c r="AS31" s="434"/>
      <c r="AT31" s="439" t="s">
        <v>299</v>
      </c>
      <c r="AU31" s="218"/>
      <c r="AV31" s="218"/>
      <c r="AW31" s="218"/>
      <c r="AX31" s="371" t="s">
        <v>177</v>
      </c>
      <c r="AY31" s="372"/>
      <c r="AZ31" s="372"/>
      <c r="BA31" s="372"/>
      <c r="BB31" s="372"/>
      <c r="BC31" s="372"/>
      <c r="BD31" s="372"/>
      <c r="BE31" s="372"/>
      <c r="BF31" s="373"/>
      <c r="BG31" s="432">
        <v>99.3</v>
      </c>
      <c r="BH31" s="429"/>
      <c r="BI31" s="429"/>
      <c r="BJ31" s="429"/>
      <c r="BK31" s="429"/>
      <c r="BL31" s="429"/>
      <c r="BM31" s="380">
        <v>98.6</v>
      </c>
      <c r="BN31" s="429"/>
      <c r="BO31" s="429"/>
      <c r="BP31" s="429"/>
      <c r="BQ31" s="430"/>
      <c r="BR31" s="432">
        <v>99.3</v>
      </c>
      <c r="BS31" s="429"/>
      <c r="BT31" s="429"/>
      <c r="BU31" s="429"/>
      <c r="BV31" s="429"/>
      <c r="BW31" s="429"/>
      <c r="BX31" s="380">
        <v>98.7</v>
      </c>
      <c r="BY31" s="429"/>
      <c r="BZ31" s="429"/>
      <c r="CA31" s="429"/>
      <c r="CB31" s="430"/>
      <c r="CD31" s="425"/>
      <c r="CE31" s="426"/>
      <c r="CF31" s="382" t="s">
        <v>300</v>
      </c>
      <c r="CG31" s="383"/>
      <c r="CH31" s="383"/>
      <c r="CI31" s="383"/>
      <c r="CJ31" s="383"/>
      <c r="CK31" s="383"/>
      <c r="CL31" s="383"/>
      <c r="CM31" s="383"/>
      <c r="CN31" s="383"/>
      <c r="CO31" s="383"/>
      <c r="CP31" s="383"/>
      <c r="CQ31" s="384"/>
      <c r="CR31" s="385">
        <v>47975</v>
      </c>
      <c r="CS31" s="406"/>
      <c r="CT31" s="406"/>
      <c r="CU31" s="406"/>
      <c r="CV31" s="406"/>
      <c r="CW31" s="406"/>
      <c r="CX31" s="406"/>
      <c r="CY31" s="407"/>
      <c r="CZ31" s="390">
        <v>0.4</v>
      </c>
      <c r="DA31" s="418"/>
      <c r="DB31" s="418"/>
      <c r="DC31" s="420"/>
      <c r="DD31" s="394">
        <v>47975</v>
      </c>
      <c r="DE31" s="406"/>
      <c r="DF31" s="406"/>
      <c r="DG31" s="406"/>
      <c r="DH31" s="406"/>
      <c r="DI31" s="406"/>
      <c r="DJ31" s="406"/>
      <c r="DK31" s="407"/>
      <c r="DL31" s="394">
        <v>47975</v>
      </c>
      <c r="DM31" s="406"/>
      <c r="DN31" s="406"/>
      <c r="DO31" s="406"/>
      <c r="DP31" s="406"/>
      <c r="DQ31" s="406"/>
      <c r="DR31" s="406"/>
      <c r="DS31" s="406"/>
      <c r="DT31" s="406"/>
      <c r="DU31" s="406"/>
      <c r="DV31" s="407"/>
      <c r="DW31" s="390">
        <v>0.7</v>
      </c>
      <c r="DX31" s="418"/>
      <c r="DY31" s="418"/>
      <c r="DZ31" s="418"/>
      <c r="EA31" s="418"/>
      <c r="EB31" s="418"/>
      <c r="EC31" s="419"/>
    </row>
    <row r="32" spans="2:133" ht="11.25" customHeight="1" x14ac:dyDescent="0.2">
      <c r="B32" s="382" t="s">
        <v>301</v>
      </c>
      <c r="C32" s="383"/>
      <c r="D32" s="383"/>
      <c r="E32" s="383"/>
      <c r="F32" s="383"/>
      <c r="G32" s="383"/>
      <c r="H32" s="383"/>
      <c r="I32" s="383"/>
      <c r="J32" s="383"/>
      <c r="K32" s="383"/>
      <c r="L32" s="383"/>
      <c r="M32" s="383"/>
      <c r="N32" s="383"/>
      <c r="O32" s="383"/>
      <c r="P32" s="383"/>
      <c r="Q32" s="384"/>
      <c r="R32" s="385">
        <v>1250342</v>
      </c>
      <c r="S32" s="386"/>
      <c r="T32" s="386"/>
      <c r="U32" s="386"/>
      <c r="V32" s="386"/>
      <c r="W32" s="386"/>
      <c r="X32" s="386"/>
      <c r="Y32" s="387"/>
      <c r="Z32" s="388">
        <v>9.3000000000000007</v>
      </c>
      <c r="AA32" s="388"/>
      <c r="AB32" s="388"/>
      <c r="AC32" s="388"/>
      <c r="AD32" s="389" t="s">
        <v>122</v>
      </c>
      <c r="AE32" s="389"/>
      <c r="AF32" s="389"/>
      <c r="AG32" s="389"/>
      <c r="AH32" s="389"/>
      <c r="AI32" s="389"/>
      <c r="AJ32" s="389"/>
      <c r="AK32" s="389"/>
      <c r="AL32" s="390" t="s">
        <v>122</v>
      </c>
      <c r="AM32" s="391"/>
      <c r="AN32" s="391"/>
      <c r="AO32" s="392"/>
      <c r="AP32" s="435"/>
      <c r="AQ32" s="436"/>
      <c r="AR32" s="436"/>
      <c r="AS32" s="436"/>
      <c r="AT32" s="440"/>
      <c r="AU32" s="214" t="s">
        <v>302</v>
      </c>
      <c r="AX32" s="382" t="s">
        <v>303</v>
      </c>
      <c r="AY32" s="383"/>
      <c r="AZ32" s="383"/>
      <c r="BA32" s="383"/>
      <c r="BB32" s="383"/>
      <c r="BC32" s="383"/>
      <c r="BD32" s="383"/>
      <c r="BE32" s="383"/>
      <c r="BF32" s="384"/>
      <c r="BG32" s="442">
        <v>99.4</v>
      </c>
      <c r="BH32" s="406"/>
      <c r="BI32" s="406"/>
      <c r="BJ32" s="406"/>
      <c r="BK32" s="406"/>
      <c r="BL32" s="406"/>
      <c r="BM32" s="391">
        <v>99.1</v>
      </c>
      <c r="BN32" s="406"/>
      <c r="BO32" s="406"/>
      <c r="BP32" s="406"/>
      <c r="BQ32" s="431"/>
      <c r="BR32" s="442">
        <v>99.5</v>
      </c>
      <c r="BS32" s="406"/>
      <c r="BT32" s="406"/>
      <c r="BU32" s="406"/>
      <c r="BV32" s="406"/>
      <c r="BW32" s="406"/>
      <c r="BX32" s="391">
        <v>99.2</v>
      </c>
      <c r="BY32" s="406"/>
      <c r="BZ32" s="406"/>
      <c r="CA32" s="406"/>
      <c r="CB32" s="431"/>
      <c r="CD32" s="427"/>
      <c r="CE32" s="428"/>
      <c r="CF32" s="382" t="s">
        <v>304</v>
      </c>
      <c r="CG32" s="383"/>
      <c r="CH32" s="383"/>
      <c r="CI32" s="383"/>
      <c r="CJ32" s="383"/>
      <c r="CK32" s="383"/>
      <c r="CL32" s="383"/>
      <c r="CM32" s="383"/>
      <c r="CN32" s="383"/>
      <c r="CO32" s="383"/>
      <c r="CP32" s="383"/>
      <c r="CQ32" s="384"/>
      <c r="CR32" s="385" t="s">
        <v>122</v>
      </c>
      <c r="CS32" s="386"/>
      <c r="CT32" s="386"/>
      <c r="CU32" s="386"/>
      <c r="CV32" s="386"/>
      <c r="CW32" s="386"/>
      <c r="CX32" s="386"/>
      <c r="CY32" s="387"/>
      <c r="CZ32" s="390" t="s">
        <v>122</v>
      </c>
      <c r="DA32" s="418"/>
      <c r="DB32" s="418"/>
      <c r="DC32" s="420"/>
      <c r="DD32" s="394" t="s">
        <v>122</v>
      </c>
      <c r="DE32" s="386"/>
      <c r="DF32" s="386"/>
      <c r="DG32" s="386"/>
      <c r="DH32" s="386"/>
      <c r="DI32" s="386"/>
      <c r="DJ32" s="386"/>
      <c r="DK32" s="387"/>
      <c r="DL32" s="394" t="s">
        <v>122</v>
      </c>
      <c r="DM32" s="386"/>
      <c r="DN32" s="386"/>
      <c r="DO32" s="386"/>
      <c r="DP32" s="386"/>
      <c r="DQ32" s="386"/>
      <c r="DR32" s="386"/>
      <c r="DS32" s="386"/>
      <c r="DT32" s="386"/>
      <c r="DU32" s="386"/>
      <c r="DV32" s="387"/>
      <c r="DW32" s="390" t="s">
        <v>122</v>
      </c>
      <c r="DX32" s="418"/>
      <c r="DY32" s="418"/>
      <c r="DZ32" s="418"/>
      <c r="EA32" s="418"/>
      <c r="EB32" s="418"/>
      <c r="EC32" s="419"/>
    </row>
    <row r="33" spans="2:133" ht="11.25" customHeight="1" x14ac:dyDescent="0.2">
      <c r="B33" s="382" t="s">
        <v>305</v>
      </c>
      <c r="C33" s="383"/>
      <c r="D33" s="383"/>
      <c r="E33" s="383"/>
      <c r="F33" s="383"/>
      <c r="G33" s="383"/>
      <c r="H33" s="383"/>
      <c r="I33" s="383"/>
      <c r="J33" s="383"/>
      <c r="K33" s="383"/>
      <c r="L33" s="383"/>
      <c r="M33" s="383"/>
      <c r="N33" s="383"/>
      <c r="O33" s="383"/>
      <c r="P33" s="383"/>
      <c r="Q33" s="384"/>
      <c r="R33" s="385">
        <v>42743</v>
      </c>
      <c r="S33" s="386"/>
      <c r="T33" s="386"/>
      <c r="U33" s="386"/>
      <c r="V33" s="386"/>
      <c r="W33" s="386"/>
      <c r="X33" s="386"/>
      <c r="Y33" s="387"/>
      <c r="Z33" s="388">
        <v>0.3</v>
      </c>
      <c r="AA33" s="388"/>
      <c r="AB33" s="388"/>
      <c r="AC33" s="388"/>
      <c r="AD33" s="389">
        <v>720</v>
      </c>
      <c r="AE33" s="389"/>
      <c r="AF33" s="389"/>
      <c r="AG33" s="389"/>
      <c r="AH33" s="389"/>
      <c r="AI33" s="389"/>
      <c r="AJ33" s="389"/>
      <c r="AK33" s="389"/>
      <c r="AL33" s="390">
        <v>0</v>
      </c>
      <c r="AM33" s="391"/>
      <c r="AN33" s="391"/>
      <c r="AO33" s="392"/>
      <c r="AP33" s="437"/>
      <c r="AQ33" s="438"/>
      <c r="AR33" s="438"/>
      <c r="AS33" s="438"/>
      <c r="AT33" s="441"/>
      <c r="AU33" s="219"/>
      <c r="AV33" s="219"/>
      <c r="AW33" s="219"/>
      <c r="AX33" s="408" t="s">
        <v>306</v>
      </c>
      <c r="AY33" s="409"/>
      <c r="AZ33" s="409"/>
      <c r="BA33" s="409"/>
      <c r="BB33" s="409"/>
      <c r="BC33" s="409"/>
      <c r="BD33" s="409"/>
      <c r="BE33" s="409"/>
      <c r="BF33" s="410"/>
      <c r="BG33" s="443">
        <v>99.1</v>
      </c>
      <c r="BH33" s="444"/>
      <c r="BI33" s="444"/>
      <c r="BJ33" s="444"/>
      <c r="BK33" s="444"/>
      <c r="BL33" s="444"/>
      <c r="BM33" s="445">
        <v>98.2</v>
      </c>
      <c r="BN33" s="444"/>
      <c r="BO33" s="444"/>
      <c r="BP33" s="444"/>
      <c r="BQ33" s="446"/>
      <c r="BR33" s="443">
        <v>99.1</v>
      </c>
      <c r="BS33" s="444"/>
      <c r="BT33" s="444"/>
      <c r="BU33" s="444"/>
      <c r="BV33" s="444"/>
      <c r="BW33" s="444"/>
      <c r="BX33" s="445">
        <v>98.2</v>
      </c>
      <c r="BY33" s="444"/>
      <c r="BZ33" s="444"/>
      <c r="CA33" s="444"/>
      <c r="CB33" s="446"/>
      <c r="CD33" s="382" t="s">
        <v>307</v>
      </c>
      <c r="CE33" s="383"/>
      <c r="CF33" s="383"/>
      <c r="CG33" s="383"/>
      <c r="CH33" s="383"/>
      <c r="CI33" s="383"/>
      <c r="CJ33" s="383"/>
      <c r="CK33" s="383"/>
      <c r="CL33" s="383"/>
      <c r="CM33" s="383"/>
      <c r="CN33" s="383"/>
      <c r="CO33" s="383"/>
      <c r="CP33" s="383"/>
      <c r="CQ33" s="384"/>
      <c r="CR33" s="385">
        <v>6312997</v>
      </c>
      <c r="CS33" s="406"/>
      <c r="CT33" s="406"/>
      <c r="CU33" s="406"/>
      <c r="CV33" s="406"/>
      <c r="CW33" s="406"/>
      <c r="CX33" s="406"/>
      <c r="CY33" s="407"/>
      <c r="CZ33" s="390">
        <v>50.5</v>
      </c>
      <c r="DA33" s="418"/>
      <c r="DB33" s="418"/>
      <c r="DC33" s="420"/>
      <c r="DD33" s="394">
        <v>4922802</v>
      </c>
      <c r="DE33" s="406"/>
      <c r="DF33" s="406"/>
      <c r="DG33" s="406"/>
      <c r="DH33" s="406"/>
      <c r="DI33" s="406"/>
      <c r="DJ33" s="406"/>
      <c r="DK33" s="407"/>
      <c r="DL33" s="394">
        <v>2795590</v>
      </c>
      <c r="DM33" s="406"/>
      <c r="DN33" s="406"/>
      <c r="DO33" s="406"/>
      <c r="DP33" s="406"/>
      <c r="DQ33" s="406"/>
      <c r="DR33" s="406"/>
      <c r="DS33" s="406"/>
      <c r="DT33" s="406"/>
      <c r="DU33" s="406"/>
      <c r="DV33" s="407"/>
      <c r="DW33" s="390">
        <v>43.5</v>
      </c>
      <c r="DX33" s="418"/>
      <c r="DY33" s="418"/>
      <c r="DZ33" s="418"/>
      <c r="EA33" s="418"/>
      <c r="EB33" s="418"/>
      <c r="EC33" s="419"/>
    </row>
    <row r="34" spans="2:133" ht="11.25" customHeight="1" x14ac:dyDescent="0.2">
      <c r="B34" s="382" t="s">
        <v>308</v>
      </c>
      <c r="C34" s="383"/>
      <c r="D34" s="383"/>
      <c r="E34" s="383"/>
      <c r="F34" s="383"/>
      <c r="G34" s="383"/>
      <c r="H34" s="383"/>
      <c r="I34" s="383"/>
      <c r="J34" s="383"/>
      <c r="K34" s="383"/>
      <c r="L34" s="383"/>
      <c r="M34" s="383"/>
      <c r="N34" s="383"/>
      <c r="O34" s="383"/>
      <c r="P34" s="383"/>
      <c r="Q34" s="384"/>
      <c r="R34" s="385">
        <v>402788</v>
      </c>
      <c r="S34" s="386"/>
      <c r="T34" s="386"/>
      <c r="U34" s="386"/>
      <c r="V34" s="386"/>
      <c r="W34" s="386"/>
      <c r="X34" s="386"/>
      <c r="Y34" s="387"/>
      <c r="Z34" s="388">
        <v>3</v>
      </c>
      <c r="AA34" s="388"/>
      <c r="AB34" s="388"/>
      <c r="AC34" s="388"/>
      <c r="AD34" s="389" t="s">
        <v>122</v>
      </c>
      <c r="AE34" s="389"/>
      <c r="AF34" s="389"/>
      <c r="AG34" s="389"/>
      <c r="AH34" s="389"/>
      <c r="AI34" s="389"/>
      <c r="AJ34" s="389"/>
      <c r="AK34" s="389"/>
      <c r="AL34" s="390" t="s">
        <v>122</v>
      </c>
      <c r="AM34" s="391"/>
      <c r="AN34" s="391"/>
      <c r="AO34" s="392"/>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382" t="s">
        <v>309</v>
      </c>
      <c r="CE34" s="383"/>
      <c r="CF34" s="383"/>
      <c r="CG34" s="383"/>
      <c r="CH34" s="383"/>
      <c r="CI34" s="383"/>
      <c r="CJ34" s="383"/>
      <c r="CK34" s="383"/>
      <c r="CL34" s="383"/>
      <c r="CM34" s="383"/>
      <c r="CN34" s="383"/>
      <c r="CO34" s="383"/>
      <c r="CP34" s="383"/>
      <c r="CQ34" s="384"/>
      <c r="CR34" s="385">
        <v>1703353</v>
      </c>
      <c r="CS34" s="386"/>
      <c r="CT34" s="386"/>
      <c r="CU34" s="386"/>
      <c r="CV34" s="386"/>
      <c r="CW34" s="386"/>
      <c r="CX34" s="386"/>
      <c r="CY34" s="387"/>
      <c r="CZ34" s="390">
        <v>13.6</v>
      </c>
      <c r="DA34" s="418"/>
      <c r="DB34" s="418"/>
      <c r="DC34" s="420"/>
      <c r="DD34" s="394">
        <v>1236882</v>
      </c>
      <c r="DE34" s="386"/>
      <c r="DF34" s="386"/>
      <c r="DG34" s="386"/>
      <c r="DH34" s="386"/>
      <c r="DI34" s="386"/>
      <c r="DJ34" s="386"/>
      <c r="DK34" s="387"/>
      <c r="DL34" s="394">
        <v>856637</v>
      </c>
      <c r="DM34" s="386"/>
      <c r="DN34" s="386"/>
      <c r="DO34" s="386"/>
      <c r="DP34" s="386"/>
      <c r="DQ34" s="386"/>
      <c r="DR34" s="386"/>
      <c r="DS34" s="386"/>
      <c r="DT34" s="386"/>
      <c r="DU34" s="386"/>
      <c r="DV34" s="387"/>
      <c r="DW34" s="390">
        <v>13.3</v>
      </c>
      <c r="DX34" s="418"/>
      <c r="DY34" s="418"/>
      <c r="DZ34" s="418"/>
      <c r="EA34" s="418"/>
      <c r="EB34" s="418"/>
      <c r="EC34" s="419"/>
    </row>
    <row r="35" spans="2:133" ht="11.25" customHeight="1" x14ac:dyDescent="0.2">
      <c r="B35" s="382" t="s">
        <v>310</v>
      </c>
      <c r="C35" s="383"/>
      <c r="D35" s="383"/>
      <c r="E35" s="383"/>
      <c r="F35" s="383"/>
      <c r="G35" s="383"/>
      <c r="H35" s="383"/>
      <c r="I35" s="383"/>
      <c r="J35" s="383"/>
      <c r="K35" s="383"/>
      <c r="L35" s="383"/>
      <c r="M35" s="383"/>
      <c r="N35" s="383"/>
      <c r="O35" s="383"/>
      <c r="P35" s="383"/>
      <c r="Q35" s="384"/>
      <c r="R35" s="385">
        <v>810830</v>
      </c>
      <c r="S35" s="386"/>
      <c r="T35" s="386"/>
      <c r="U35" s="386"/>
      <c r="V35" s="386"/>
      <c r="W35" s="386"/>
      <c r="X35" s="386"/>
      <c r="Y35" s="387"/>
      <c r="Z35" s="388">
        <v>6.1</v>
      </c>
      <c r="AA35" s="388"/>
      <c r="AB35" s="388"/>
      <c r="AC35" s="388"/>
      <c r="AD35" s="389" t="s">
        <v>122</v>
      </c>
      <c r="AE35" s="389"/>
      <c r="AF35" s="389"/>
      <c r="AG35" s="389"/>
      <c r="AH35" s="389"/>
      <c r="AI35" s="389"/>
      <c r="AJ35" s="389"/>
      <c r="AK35" s="389"/>
      <c r="AL35" s="390" t="s">
        <v>122</v>
      </c>
      <c r="AM35" s="391"/>
      <c r="AN35" s="391"/>
      <c r="AO35" s="392"/>
      <c r="AP35" s="222"/>
      <c r="AQ35" s="367" t="s">
        <v>311</v>
      </c>
      <c r="AR35" s="368"/>
      <c r="AS35" s="368"/>
      <c r="AT35" s="368"/>
      <c r="AU35" s="368"/>
      <c r="AV35" s="368"/>
      <c r="AW35" s="368"/>
      <c r="AX35" s="368"/>
      <c r="AY35" s="368"/>
      <c r="AZ35" s="368"/>
      <c r="BA35" s="368"/>
      <c r="BB35" s="368"/>
      <c r="BC35" s="368"/>
      <c r="BD35" s="368"/>
      <c r="BE35" s="368"/>
      <c r="BF35" s="369"/>
      <c r="BG35" s="367" t="s">
        <v>312</v>
      </c>
      <c r="BH35" s="368"/>
      <c r="BI35" s="368"/>
      <c r="BJ35" s="368"/>
      <c r="BK35" s="368"/>
      <c r="BL35" s="368"/>
      <c r="BM35" s="368"/>
      <c r="BN35" s="368"/>
      <c r="BO35" s="368"/>
      <c r="BP35" s="368"/>
      <c r="BQ35" s="368"/>
      <c r="BR35" s="368"/>
      <c r="BS35" s="368"/>
      <c r="BT35" s="368"/>
      <c r="BU35" s="368"/>
      <c r="BV35" s="368"/>
      <c r="BW35" s="368"/>
      <c r="BX35" s="368"/>
      <c r="BY35" s="368"/>
      <c r="BZ35" s="368"/>
      <c r="CA35" s="368"/>
      <c r="CB35" s="369"/>
      <c r="CD35" s="382" t="s">
        <v>313</v>
      </c>
      <c r="CE35" s="383"/>
      <c r="CF35" s="383"/>
      <c r="CG35" s="383"/>
      <c r="CH35" s="383"/>
      <c r="CI35" s="383"/>
      <c r="CJ35" s="383"/>
      <c r="CK35" s="383"/>
      <c r="CL35" s="383"/>
      <c r="CM35" s="383"/>
      <c r="CN35" s="383"/>
      <c r="CO35" s="383"/>
      <c r="CP35" s="383"/>
      <c r="CQ35" s="384"/>
      <c r="CR35" s="385">
        <v>215767</v>
      </c>
      <c r="CS35" s="406"/>
      <c r="CT35" s="406"/>
      <c r="CU35" s="406"/>
      <c r="CV35" s="406"/>
      <c r="CW35" s="406"/>
      <c r="CX35" s="406"/>
      <c r="CY35" s="407"/>
      <c r="CZ35" s="390">
        <v>1.7</v>
      </c>
      <c r="DA35" s="418"/>
      <c r="DB35" s="418"/>
      <c r="DC35" s="420"/>
      <c r="DD35" s="394">
        <v>133052</v>
      </c>
      <c r="DE35" s="406"/>
      <c r="DF35" s="406"/>
      <c r="DG35" s="406"/>
      <c r="DH35" s="406"/>
      <c r="DI35" s="406"/>
      <c r="DJ35" s="406"/>
      <c r="DK35" s="407"/>
      <c r="DL35" s="394">
        <v>122857</v>
      </c>
      <c r="DM35" s="406"/>
      <c r="DN35" s="406"/>
      <c r="DO35" s="406"/>
      <c r="DP35" s="406"/>
      <c r="DQ35" s="406"/>
      <c r="DR35" s="406"/>
      <c r="DS35" s="406"/>
      <c r="DT35" s="406"/>
      <c r="DU35" s="406"/>
      <c r="DV35" s="407"/>
      <c r="DW35" s="390">
        <v>1.9</v>
      </c>
      <c r="DX35" s="418"/>
      <c r="DY35" s="418"/>
      <c r="DZ35" s="418"/>
      <c r="EA35" s="418"/>
      <c r="EB35" s="418"/>
      <c r="EC35" s="419"/>
    </row>
    <row r="36" spans="2:133" ht="11.25" customHeight="1" x14ac:dyDescent="0.2">
      <c r="B36" s="382" t="s">
        <v>314</v>
      </c>
      <c r="C36" s="383"/>
      <c r="D36" s="383"/>
      <c r="E36" s="383"/>
      <c r="F36" s="383"/>
      <c r="G36" s="383"/>
      <c r="H36" s="383"/>
      <c r="I36" s="383"/>
      <c r="J36" s="383"/>
      <c r="K36" s="383"/>
      <c r="L36" s="383"/>
      <c r="M36" s="383"/>
      <c r="N36" s="383"/>
      <c r="O36" s="383"/>
      <c r="P36" s="383"/>
      <c r="Q36" s="384"/>
      <c r="R36" s="385">
        <v>1029709</v>
      </c>
      <c r="S36" s="386"/>
      <c r="T36" s="386"/>
      <c r="U36" s="386"/>
      <c r="V36" s="386"/>
      <c r="W36" s="386"/>
      <c r="X36" s="386"/>
      <c r="Y36" s="387"/>
      <c r="Z36" s="388">
        <v>7.7</v>
      </c>
      <c r="AA36" s="388"/>
      <c r="AB36" s="388"/>
      <c r="AC36" s="388"/>
      <c r="AD36" s="389" t="s">
        <v>122</v>
      </c>
      <c r="AE36" s="389"/>
      <c r="AF36" s="389"/>
      <c r="AG36" s="389"/>
      <c r="AH36" s="389"/>
      <c r="AI36" s="389"/>
      <c r="AJ36" s="389"/>
      <c r="AK36" s="389"/>
      <c r="AL36" s="390" t="s">
        <v>122</v>
      </c>
      <c r="AM36" s="391"/>
      <c r="AN36" s="391"/>
      <c r="AO36" s="392"/>
      <c r="AP36" s="222"/>
      <c r="AQ36" s="451" t="s">
        <v>315</v>
      </c>
      <c r="AR36" s="452"/>
      <c r="AS36" s="452"/>
      <c r="AT36" s="452"/>
      <c r="AU36" s="452"/>
      <c r="AV36" s="452"/>
      <c r="AW36" s="452"/>
      <c r="AX36" s="452"/>
      <c r="AY36" s="453"/>
      <c r="AZ36" s="374">
        <v>1736114</v>
      </c>
      <c r="BA36" s="375"/>
      <c r="BB36" s="375"/>
      <c r="BC36" s="375"/>
      <c r="BD36" s="375"/>
      <c r="BE36" s="375"/>
      <c r="BF36" s="447"/>
      <c r="BG36" s="371" t="s">
        <v>316</v>
      </c>
      <c r="BH36" s="372"/>
      <c r="BI36" s="372"/>
      <c r="BJ36" s="372"/>
      <c r="BK36" s="372"/>
      <c r="BL36" s="372"/>
      <c r="BM36" s="372"/>
      <c r="BN36" s="372"/>
      <c r="BO36" s="372"/>
      <c r="BP36" s="372"/>
      <c r="BQ36" s="372"/>
      <c r="BR36" s="372"/>
      <c r="BS36" s="372"/>
      <c r="BT36" s="372"/>
      <c r="BU36" s="373"/>
      <c r="BV36" s="374">
        <v>2731</v>
      </c>
      <c r="BW36" s="375"/>
      <c r="BX36" s="375"/>
      <c r="BY36" s="375"/>
      <c r="BZ36" s="375"/>
      <c r="CA36" s="375"/>
      <c r="CB36" s="447"/>
      <c r="CD36" s="382" t="s">
        <v>317</v>
      </c>
      <c r="CE36" s="383"/>
      <c r="CF36" s="383"/>
      <c r="CG36" s="383"/>
      <c r="CH36" s="383"/>
      <c r="CI36" s="383"/>
      <c r="CJ36" s="383"/>
      <c r="CK36" s="383"/>
      <c r="CL36" s="383"/>
      <c r="CM36" s="383"/>
      <c r="CN36" s="383"/>
      <c r="CO36" s="383"/>
      <c r="CP36" s="383"/>
      <c r="CQ36" s="384"/>
      <c r="CR36" s="385">
        <v>2748261</v>
      </c>
      <c r="CS36" s="386"/>
      <c r="CT36" s="386"/>
      <c r="CU36" s="386"/>
      <c r="CV36" s="386"/>
      <c r="CW36" s="386"/>
      <c r="CX36" s="386"/>
      <c r="CY36" s="387"/>
      <c r="CZ36" s="390">
        <v>22</v>
      </c>
      <c r="DA36" s="418"/>
      <c r="DB36" s="418"/>
      <c r="DC36" s="420"/>
      <c r="DD36" s="394">
        <v>2435297</v>
      </c>
      <c r="DE36" s="386"/>
      <c r="DF36" s="386"/>
      <c r="DG36" s="386"/>
      <c r="DH36" s="386"/>
      <c r="DI36" s="386"/>
      <c r="DJ36" s="386"/>
      <c r="DK36" s="387"/>
      <c r="DL36" s="394">
        <v>1336994</v>
      </c>
      <c r="DM36" s="386"/>
      <c r="DN36" s="386"/>
      <c r="DO36" s="386"/>
      <c r="DP36" s="386"/>
      <c r="DQ36" s="386"/>
      <c r="DR36" s="386"/>
      <c r="DS36" s="386"/>
      <c r="DT36" s="386"/>
      <c r="DU36" s="386"/>
      <c r="DV36" s="387"/>
      <c r="DW36" s="390">
        <v>20.8</v>
      </c>
      <c r="DX36" s="418"/>
      <c r="DY36" s="418"/>
      <c r="DZ36" s="418"/>
      <c r="EA36" s="418"/>
      <c r="EB36" s="418"/>
      <c r="EC36" s="419"/>
    </row>
    <row r="37" spans="2:133" ht="11.25" customHeight="1" x14ac:dyDescent="0.2">
      <c r="B37" s="382" t="s">
        <v>318</v>
      </c>
      <c r="C37" s="383"/>
      <c r="D37" s="383"/>
      <c r="E37" s="383"/>
      <c r="F37" s="383"/>
      <c r="G37" s="383"/>
      <c r="H37" s="383"/>
      <c r="I37" s="383"/>
      <c r="J37" s="383"/>
      <c r="K37" s="383"/>
      <c r="L37" s="383"/>
      <c r="M37" s="383"/>
      <c r="N37" s="383"/>
      <c r="O37" s="383"/>
      <c r="P37" s="383"/>
      <c r="Q37" s="384"/>
      <c r="R37" s="385">
        <v>303270</v>
      </c>
      <c r="S37" s="386"/>
      <c r="T37" s="386"/>
      <c r="U37" s="386"/>
      <c r="V37" s="386"/>
      <c r="W37" s="386"/>
      <c r="X37" s="386"/>
      <c r="Y37" s="387"/>
      <c r="Z37" s="388">
        <v>2.2999999999999998</v>
      </c>
      <c r="AA37" s="388"/>
      <c r="AB37" s="388"/>
      <c r="AC37" s="388"/>
      <c r="AD37" s="389">
        <v>2370</v>
      </c>
      <c r="AE37" s="389"/>
      <c r="AF37" s="389"/>
      <c r="AG37" s="389"/>
      <c r="AH37" s="389"/>
      <c r="AI37" s="389"/>
      <c r="AJ37" s="389"/>
      <c r="AK37" s="389"/>
      <c r="AL37" s="390">
        <v>0</v>
      </c>
      <c r="AM37" s="391"/>
      <c r="AN37" s="391"/>
      <c r="AO37" s="392"/>
      <c r="AQ37" s="448" t="s">
        <v>319</v>
      </c>
      <c r="AR37" s="449"/>
      <c r="AS37" s="449"/>
      <c r="AT37" s="449"/>
      <c r="AU37" s="449"/>
      <c r="AV37" s="449"/>
      <c r="AW37" s="449"/>
      <c r="AX37" s="449"/>
      <c r="AY37" s="450"/>
      <c r="AZ37" s="385">
        <v>568274</v>
      </c>
      <c r="BA37" s="386"/>
      <c r="BB37" s="386"/>
      <c r="BC37" s="386"/>
      <c r="BD37" s="406"/>
      <c r="BE37" s="406"/>
      <c r="BF37" s="431"/>
      <c r="BG37" s="382" t="s">
        <v>320</v>
      </c>
      <c r="BH37" s="383"/>
      <c r="BI37" s="383"/>
      <c r="BJ37" s="383"/>
      <c r="BK37" s="383"/>
      <c r="BL37" s="383"/>
      <c r="BM37" s="383"/>
      <c r="BN37" s="383"/>
      <c r="BO37" s="383"/>
      <c r="BP37" s="383"/>
      <c r="BQ37" s="383"/>
      <c r="BR37" s="383"/>
      <c r="BS37" s="383"/>
      <c r="BT37" s="383"/>
      <c r="BU37" s="384"/>
      <c r="BV37" s="385">
        <v>-3054</v>
      </c>
      <c r="BW37" s="386"/>
      <c r="BX37" s="386"/>
      <c r="BY37" s="386"/>
      <c r="BZ37" s="386"/>
      <c r="CA37" s="386"/>
      <c r="CB37" s="395"/>
      <c r="CD37" s="382" t="s">
        <v>321</v>
      </c>
      <c r="CE37" s="383"/>
      <c r="CF37" s="383"/>
      <c r="CG37" s="383"/>
      <c r="CH37" s="383"/>
      <c r="CI37" s="383"/>
      <c r="CJ37" s="383"/>
      <c r="CK37" s="383"/>
      <c r="CL37" s="383"/>
      <c r="CM37" s="383"/>
      <c r="CN37" s="383"/>
      <c r="CO37" s="383"/>
      <c r="CP37" s="383"/>
      <c r="CQ37" s="384"/>
      <c r="CR37" s="385">
        <v>730658</v>
      </c>
      <c r="CS37" s="406"/>
      <c r="CT37" s="406"/>
      <c r="CU37" s="406"/>
      <c r="CV37" s="406"/>
      <c r="CW37" s="406"/>
      <c r="CX37" s="406"/>
      <c r="CY37" s="407"/>
      <c r="CZ37" s="390">
        <v>5.8</v>
      </c>
      <c r="DA37" s="418"/>
      <c r="DB37" s="418"/>
      <c r="DC37" s="420"/>
      <c r="DD37" s="394">
        <v>730285</v>
      </c>
      <c r="DE37" s="406"/>
      <c r="DF37" s="406"/>
      <c r="DG37" s="406"/>
      <c r="DH37" s="406"/>
      <c r="DI37" s="406"/>
      <c r="DJ37" s="406"/>
      <c r="DK37" s="407"/>
      <c r="DL37" s="394">
        <v>730285</v>
      </c>
      <c r="DM37" s="406"/>
      <c r="DN37" s="406"/>
      <c r="DO37" s="406"/>
      <c r="DP37" s="406"/>
      <c r="DQ37" s="406"/>
      <c r="DR37" s="406"/>
      <c r="DS37" s="406"/>
      <c r="DT37" s="406"/>
      <c r="DU37" s="406"/>
      <c r="DV37" s="407"/>
      <c r="DW37" s="390">
        <v>11.4</v>
      </c>
      <c r="DX37" s="418"/>
      <c r="DY37" s="418"/>
      <c r="DZ37" s="418"/>
      <c r="EA37" s="418"/>
      <c r="EB37" s="418"/>
      <c r="EC37" s="419"/>
    </row>
    <row r="38" spans="2:133" ht="11.25" customHeight="1" x14ac:dyDescent="0.2">
      <c r="B38" s="382" t="s">
        <v>322</v>
      </c>
      <c r="C38" s="383"/>
      <c r="D38" s="383"/>
      <c r="E38" s="383"/>
      <c r="F38" s="383"/>
      <c r="G38" s="383"/>
      <c r="H38" s="383"/>
      <c r="I38" s="383"/>
      <c r="J38" s="383"/>
      <c r="K38" s="383"/>
      <c r="L38" s="383"/>
      <c r="M38" s="383"/>
      <c r="N38" s="383"/>
      <c r="O38" s="383"/>
      <c r="P38" s="383"/>
      <c r="Q38" s="384"/>
      <c r="R38" s="385">
        <v>1102578</v>
      </c>
      <c r="S38" s="386"/>
      <c r="T38" s="386"/>
      <c r="U38" s="386"/>
      <c r="V38" s="386"/>
      <c r="W38" s="386"/>
      <c r="X38" s="386"/>
      <c r="Y38" s="387"/>
      <c r="Z38" s="388">
        <v>8.1999999999999993</v>
      </c>
      <c r="AA38" s="388"/>
      <c r="AB38" s="388"/>
      <c r="AC38" s="388"/>
      <c r="AD38" s="389" t="s">
        <v>122</v>
      </c>
      <c r="AE38" s="389"/>
      <c r="AF38" s="389"/>
      <c r="AG38" s="389"/>
      <c r="AH38" s="389"/>
      <c r="AI38" s="389"/>
      <c r="AJ38" s="389"/>
      <c r="AK38" s="389"/>
      <c r="AL38" s="390" t="s">
        <v>122</v>
      </c>
      <c r="AM38" s="391"/>
      <c r="AN38" s="391"/>
      <c r="AO38" s="392"/>
      <c r="AQ38" s="448" t="s">
        <v>323</v>
      </c>
      <c r="AR38" s="449"/>
      <c r="AS38" s="449"/>
      <c r="AT38" s="449"/>
      <c r="AU38" s="449"/>
      <c r="AV38" s="449"/>
      <c r="AW38" s="449"/>
      <c r="AX38" s="449"/>
      <c r="AY38" s="450"/>
      <c r="AZ38" s="385">
        <v>386592</v>
      </c>
      <c r="BA38" s="386"/>
      <c r="BB38" s="386"/>
      <c r="BC38" s="386"/>
      <c r="BD38" s="406"/>
      <c r="BE38" s="406"/>
      <c r="BF38" s="431"/>
      <c r="BG38" s="382" t="s">
        <v>324</v>
      </c>
      <c r="BH38" s="383"/>
      <c r="BI38" s="383"/>
      <c r="BJ38" s="383"/>
      <c r="BK38" s="383"/>
      <c r="BL38" s="383"/>
      <c r="BM38" s="383"/>
      <c r="BN38" s="383"/>
      <c r="BO38" s="383"/>
      <c r="BP38" s="383"/>
      <c r="BQ38" s="383"/>
      <c r="BR38" s="383"/>
      <c r="BS38" s="383"/>
      <c r="BT38" s="383"/>
      <c r="BU38" s="384"/>
      <c r="BV38" s="385">
        <v>1700</v>
      </c>
      <c r="BW38" s="386"/>
      <c r="BX38" s="386"/>
      <c r="BY38" s="386"/>
      <c r="BZ38" s="386"/>
      <c r="CA38" s="386"/>
      <c r="CB38" s="395"/>
      <c r="CD38" s="382" t="s">
        <v>325</v>
      </c>
      <c r="CE38" s="383"/>
      <c r="CF38" s="383"/>
      <c r="CG38" s="383"/>
      <c r="CH38" s="383"/>
      <c r="CI38" s="383"/>
      <c r="CJ38" s="383"/>
      <c r="CK38" s="383"/>
      <c r="CL38" s="383"/>
      <c r="CM38" s="383"/>
      <c r="CN38" s="383"/>
      <c r="CO38" s="383"/>
      <c r="CP38" s="383"/>
      <c r="CQ38" s="384"/>
      <c r="CR38" s="385">
        <v>634936</v>
      </c>
      <c r="CS38" s="386"/>
      <c r="CT38" s="386"/>
      <c r="CU38" s="386"/>
      <c r="CV38" s="386"/>
      <c r="CW38" s="386"/>
      <c r="CX38" s="386"/>
      <c r="CY38" s="387"/>
      <c r="CZ38" s="390">
        <v>5.0999999999999996</v>
      </c>
      <c r="DA38" s="418"/>
      <c r="DB38" s="418"/>
      <c r="DC38" s="420"/>
      <c r="DD38" s="394">
        <v>540178</v>
      </c>
      <c r="DE38" s="386"/>
      <c r="DF38" s="386"/>
      <c r="DG38" s="386"/>
      <c r="DH38" s="386"/>
      <c r="DI38" s="386"/>
      <c r="DJ38" s="386"/>
      <c r="DK38" s="387"/>
      <c r="DL38" s="394">
        <v>479102</v>
      </c>
      <c r="DM38" s="386"/>
      <c r="DN38" s="386"/>
      <c r="DO38" s="386"/>
      <c r="DP38" s="386"/>
      <c r="DQ38" s="386"/>
      <c r="DR38" s="386"/>
      <c r="DS38" s="386"/>
      <c r="DT38" s="386"/>
      <c r="DU38" s="386"/>
      <c r="DV38" s="387"/>
      <c r="DW38" s="390">
        <v>7.5</v>
      </c>
      <c r="DX38" s="418"/>
      <c r="DY38" s="418"/>
      <c r="DZ38" s="418"/>
      <c r="EA38" s="418"/>
      <c r="EB38" s="418"/>
      <c r="EC38" s="419"/>
    </row>
    <row r="39" spans="2:133" ht="11.25" customHeight="1" x14ac:dyDescent="0.2">
      <c r="B39" s="382" t="s">
        <v>326</v>
      </c>
      <c r="C39" s="383"/>
      <c r="D39" s="383"/>
      <c r="E39" s="383"/>
      <c r="F39" s="383"/>
      <c r="G39" s="383"/>
      <c r="H39" s="383"/>
      <c r="I39" s="383"/>
      <c r="J39" s="383"/>
      <c r="K39" s="383"/>
      <c r="L39" s="383"/>
      <c r="M39" s="383"/>
      <c r="N39" s="383"/>
      <c r="O39" s="383"/>
      <c r="P39" s="383"/>
      <c r="Q39" s="384"/>
      <c r="R39" s="385" t="s">
        <v>122</v>
      </c>
      <c r="S39" s="386"/>
      <c r="T39" s="386"/>
      <c r="U39" s="386"/>
      <c r="V39" s="386"/>
      <c r="W39" s="386"/>
      <c r="X39" s="386"/>
      <c r="Y39" s="387"/>
      <c r="Z39" s="388" t="s">
        <v>122</v>
      </c>
      <c r="AA39" s="388"/>
      <c r="AB39" s="388"/>
      <c r="AC39" s="388"/>
      <c r="AD39" s="389" t="s">
        <v>122</v>
      </c>
      <c r="AE39" s="389"/>
      <c r="AF39" s="389"/>
      <c r="AG39" s="389"/>
      <c r="AH39" s="389"/>
      <c r="AI39" s="389"/>
      <c r="AJ39" s="389"/>
      <c r="AK39" s="389"/>
      <c r="AL39" s="390" t="s">
        <v>122</v>
      </c>
      <c r="AM39" s="391"/>
      <c r="AN39" s="391"/>
      <c r="AO39" s="392"/>
      <c r="AQ39" s="448" t="s">
        <v>327</v>
      </c>
      <c r="AR39" s="449"/>
      <c r="AS39" s="449"/>
      <c r="AT39" s="449"/>
      <c r="AU39" s="449"/>
      <c r="AV39" s="449"/>
      <c r="AW39" s="449"/>
      <c r="AX39" s="449"/>
      <c r="AY39" s="450"/>
      <c r="AZ39" s="385">
        <v>119990</v>
      </c>
      <c r="BA39" s="386"/>
      <c r="BB39" s="386"/>
      <c r="BC39" s="386"/>
      <c r="BD39" s="406"/>
      <c r="BE39" s="406"/>
      <c r="BF39" s="431"/>
      <c r="BG39" s="382" t="s">
        <v>328</v>
      </c>
      <c r="BH39" s="383"/>
      <c r="BI39" s="383"/>
      <c r="BJ39" s="383"/>
      <c r="BK39" s="383"/>
      <c r="BL39" s="383"/>
      <c r="BM39" s="383"/>
      <c r="BN39" s="383"/>
      <c r="BO39" s="383"/>
      <c r="BP39" s="383"/>
      <c r="BQ39" s="383"/>
      <c r="BR39" s="383"/>
      <c r="BS39" s="383"/>
      <c r="BT39" s="383"/>
      <c r="BU39" s="384"/>
      <c r="BV39" s="385">
        <v>2684</v>
      </c>
      <c r="BW39" s="386"/>
      <c r="BX39" s="386"/>
      <c r="BY39" s="386"/>
      <c r="BZ39" s="386"/>
      <c r="CA39" s="386"/>
      <c r="CB39" s="395"/>
      <c r="CD39" s="382" t="s">
        <v>329</v>
      </c>
      <c r="CE39" s="383"/>
      <c r="CF39" s="383"/>
      <c r="CG39" s="383"/>
      <c r="CH39" s="383"/>
      <c r="CI39" s="383"/>
      <c r="CJ39" s="383"/>
      <c r="CK39" s="383"/>
      <c r="CL39" s="383"/>
      <c r="CM39" s="383"/>
      <c r="CN39" s="383"/>
      <c r="CO39" s="383"/>
      <c r="CP39" s="383"/>
      <c r="CQ39" s="384"/>
      <c r="CR39" s="385">
        <v>1000680</v>
      </c>
      <c r="CS39" s="406"/>
      <c r="CT39" s="406"/>
      <c r="CU39" s="406"/>
      <c r="CV39" s="406"/>
      <c r="CW39" s="406"/>
      <c r="CX39" s="406"/>
      <c r="CY39" s="407"/>
      <c r="CZ39" s="390">
        <v>8</v>
      </c>
      <c r="DA39" s="418"/>
      <c r="DB39" s="418"/>
      <c r="DC39" s="420"/>
      <c r="DD39" s="394">
        <v>577393</v>
      </c>
      <c r="DE39" s="406"/>
      <c r="DF39" s="406"/>
      <c r="DG39" s="406"/>
      <c r="DH39" s="406"/>
      <c r="DI39" s="406"/>
      <c r="DJ39" s="406"/>
      <c r="DK39" s="407"/>
      <c r="DL39" s="394" t="s">
        <v>122</v>
      </c>
      <c r="DM39" s="406"/>
      <c r="DN39" s="406"/>
      <c r="DO39" s="406"/>
      <c r="DP39" s="406"/>
      <c r="DQ39" s="406"/>
      <c r="DR39" s="406"/>
      <c r="DS39" s="406"/>
      <c r="DT39" s="406"/>
      <c r="DU39" s="406"/>
      <c r="DV39" s="407"/>
      <c r="DW39" s="390" t="s">
        <v>122</v>
      </c>
      <c r="DX39" s="418"/>
      <c r="DY39" s="418"/>
      <c r="DZ39" s="418"/>
      <c r="EA39" s="418"/>
      <c r="EB39" s="418"/>
      <c r="EC39" s="419"/>
    </row>
    <row r="40" spans="2:133" ht="11.25" customHeight="1" x14ac:dyDescent="0.2">
      <c r="B40" s="382" t="s">
        <v>330</v>
      </c>
      <c r="C40" s="383"/>
      <c r="D40" s="383"/>
      <c r="E40" s="383"/>
      <c r="F40" s="383"/>
      <c r="G40" s="383"/>
      <c r="H40" s="383"/>
      <c r="I40" s="383"/>
      <c r="J40" s="383"/>
      <c r="K40" s="383"/>
      <c r="L40" s="383"/>
      <c r="M40" s="383"/>
      <c r="N40" s="383"/>
      <c r="O40" s="383"/>
      <c r="P40" s="383"/>
      <c r="Q40" s="384"/>
      <c r="R40" s="385">
        <v>32278</v>
      </c>
      <c r="S40" s="386"/>
      <c r="T40" s="386"/>
      <c r="U40" s="386"/>
      <c r="V40" s="386"/>
      <c r="W40" s="386"/>
      <c r="X40" s="386"/>
      <c r="Y40" s="387"/>
      <c r="Z40" s="388">
        <v>0.2</v>
      </c>
      <c r="AA40" s="388"/>
      <c r="AB40" s="388"/>
      <c r="AC40" s="388"/>
      <c r="AD40" s="389" t="s">
        <v>122</v>
      </c>
      <c r="AE40" s="389"/>
      <c r="AF40" s="389"/>
      <c r="AG40" s="389"/>
      <c r="AH40" s="389"/>
      <c r="AI40" s="389"/>
      <c r="AJ40" s="389"/>
      <c r="AK40" s="389"/>
      <c r="AL40" s="390" t="s">
        <v>122</v>
      </c>
      <c r="AM40" s="391"/>
      <c r="AN40" s="391"/>
      <c r="AO40" s="392"/>
      <c r="AQ40" s="448" t="s">
        <v>331</v>
      </c>
      <c r="AR40" s="449"/>
      <c r="AS40" s="449"/>
      <c r="AT40" s="449"/>
      <c r="AU40" s="449"/>
      <c r="AV40" s="449"/>
      <c r="AW40" s="449"/>
      <c r="AX40" s="449"/>
      <c r="AY40" s="450"/>
      <c r="AZ40" s="385">
        <v>25940</v>
      </c>
      <c r="BA40" s="386"/>
      <c r="BB40" s="386"/>
      <c r="BC40" s="386"/>
      <c r="BD40" s="406"/>
      <c r="BE40" s="406"/>
      <c r="BF40" s="431"/>
      <c r="BG40" s="435" t="s">
        <v>332</v>
      </c>
      <c r="BH40" s="436"/>
      <c r="BI40" s="436"/>
      <c r="BJ40" s="436"/>
      <c r="BK40" s="436"/>
      <c r="BL40" s="223"/>
      <c r="BM40" s="383" t="s">
        <v>333</v>
      </c>
      <c r="BN40" s="383"/>
      <c r="BO40" s="383"/>
      <c r="BP40" s="383"/>
      <c r="BQ40" s="383"/>
      <c r="BR40" s="383"/>
      <c r="BS40" s="383"/>
      <c r="BT40" s="383"/>
      <c r="BU40" s="384"/>
      <c r="BV40" s="385">
        <v>111</v>
      </c>
      <c r="BW40" s="386"/>
      <c r="BX40" s="386"/>
      <c r="BY40" s="386"/>
      <c r="BZ40" s="386"/>
      <c r="CA40" s="386"/>
      <c r="CB40" s="395"/>
      <c r="CD40" s="382" t="s">
        <v>334</v>
      </c>
      <c r="CE40" s="383"/>
      <c r="CF40" s="383"/>
      <c r="CG40" s="383"/>
      <c r="CH40" s="383"/>
      <c r="CI40" s="383"/>
      <c r="CJ40" s="383"/>
      <c r="CK40" s="383"/>
      <c r="CL40" s="383"/>
      <c r="CM40" s="383"/>
      <c r="CN40" s="383"/>
      <c r="CO40" s="383"/>
      <c r="CP40" s="383"/>
      <c r="CQ40" s="384"/>
      <c r="CR40" s="385">
        <v>10000</v>
      </c>
      <c r="CS40" s="386"/>
      <c r="CT40" s="386"/>
      <c r="CU40" s="386"/>
      <c r="CV40" s="386"/>
      <c r="CW40" s="386"/>
      <c r="CX40" s="386"/>
      <c r="CY40" s="387"/>
      <c r="CZ40" s="390">
        <v>0.1</v>
      </c>
      <c r="DA40" s="418"/>
      <c r="DB40" s="418"/>
      <c r="DC40" s="420"/>
      <c r="DD40" s="394" t="s">
        <v>122</v>
      </c>
      <c r="DE40" s="386"/>
      <c r="DF40" s="386"/>
      <c r="DG40" s="386"/>
      <c r="DH40" s="386"/>
      <c r="DI40" s="386"/>
      <c r="DJ40" s="386"/>
      <c r="DK40" s="387"/>
      <c r="DL40" s="394" t="s">
        <v>122</v>
      </c>
      <c r="DM40" s="386"/>
      <c r="DN40" s="386"/>
      <c r="DO40" s="386"/>
      <c r="DP40" s="386"/>
      <c r="DQ40" s="386"/>
      <c r="DR40" s="386"/>
      <c r="DS40" s="386"/>
      <c r="DT40" s="386"/>
      <c r="DU40" s="386"/>
      <c r="DV40" s="387"/>
      <c r="DW40" s="390" t="s">
        <v>122</v>
      </c>
      <c r="DX40" s="418"/>
      <c r="DY40" s="418"/>
      <c r="DZ40" s="418"/>
      <c r="EA40" s="418"/>
      <c r="EB40" s="418"/>
      <c r="EC40" s="419"/>
    </row>
    <row r="41" spans="2:133" ht="11.25" customHeight="1" x14ac:dyDescent="0.2">
      <c r="B41" s="408" t="s">
        <v>335</v>
      </c>
      <c r="C41" s="409"/>
      <c r="D41" s="409"/>
      <c r="E41" s="409"/>
      <c r="F41" s="409"/>
      <c r="G41" s="409"/>
      <c r="H41" s="409"/>
      <c r="I41" s="409"/>
      <c r="J41" s="409"/>
      <c r="K41" s="409"/>
      <c r="L41" s="409"/>
      <c r="M41" s="409"/>
      <c r="N41" s="409"/>
      <c r="O41" s="409"/>
      <c r="P41" s="409"/>
      <c r="Q41" s="410"/>
      <c r="R41" s="457">
        <v>13388119</v>
      </c>
      <c r="S41" s="458"/>
      <c r="T41" s="458"/>
      <c r="U41" s="458"/>
      <c r="V41" s="458"/>
      <c r="W41" s="458"/>
      <c r="X41" s="458"/>
      <c r="Y41" s="462"/>
      <c r="Z41" s="463">
        <v>100</v>
      </c>
      <c r="AA41" s="463"/>
      <c r="AB41" s="463"/>
      <c r="AC41" s="463"/>
      <c r="AD41" s="464">
        <v>6388269</v>
      </c>
      <c r="AE41" s="464"/>
      <c r="AF41" s="464"/>
      <c r="AG41" s="464"/>
      <c r="AH41" s="464"/>
      <c r="AI41" s="464"/>
      <c r="AJ41" s="464"/>
      <c r="AK41" s="464"/>
      <c r="AL41" s="465">
        <v>100</v>
      </c>
      <c r="AM41" s="445"/>
      <c r="AN41" s="445"/>
      <c r="AO41" s="466"/>
      <c r="AQ41" s="448" t="s">
        <v>336</v>
      </c>
      <c r="AR41" s="449"/>
      <c r="AS41" s="449"/>
      <c r="AT41" s="449"/>
      <c r="AU41" s="449"/>
      <c r="AV41" s="449"/>
      <c r="AW41" s="449"/>
      <c r="AX41" s="449"/>
      <c r="AY41" s="450"/>
      <c r="AZ41" s="385">
        <v>115194</v>
      </c>
      <c r="BA41" s="386"/>
      <c r="BB41" s="386"/>
      <c r="BC41" s="386"/>
      <c r="BD41" s="406"/>
      <c r="BE41" s="406"/>
      <c r="BF41" s="431"/>
      <c r="BG41" s="435"/>
      <c r="BH41" s="436"/>
      <c r="BI41" s="436"/>
      <c r="BJ41" s="436"/>
      <c r="BK41" s="436"/>
      <c r="BL41" s="223"/>
      <c r="BM41" s="383" t="s">
        <v>337</v>
      </c>
      <c r="BN41" s="383"/>
      <c r="BO41" s="383"/>
      <c r="BP41" s="383"/>
      <c r="BQ41" s="383"/>
      <c r="BR41" s="383"/>
      <c r="BS41" s="383"/>
      <c r="BT41" s="383"/>
      <c r="BU41" s="384"/>
      <c r="BV41" s="385" t="s">
        <v>122</v>
      </c>
      <c r="BW41" s="386"/>
      <c r="BX41" s="386"/>
      <c r="BY41" s="386"/>
      <c r="BZ41" s="386"/>
      <c r="CA41" s="386"/>
      <c r="CB41" s="395"/>
      <c r="CD41" s="382" t="s">
        <v>338</v>
      </c>
      <c r="CE41" s="383"/>
      <c r="CF41" s="383"/>
      <c r="CG41" s="383"/>
      <c r="CH41" s="383"/>
      <c r="CI41" s="383"/>
      <c r="CJ41" s="383"/>
      <c r="CK41" s="383"/>
      <c r="CL41" s="383"/>
      <c r="CM41" s="383"/>
      <c r="CN41" s="383"/>
      <c r="CO41" s="383"/>
      <c r="CP41" s="383"/>
      <c r="CQ41" s="384"/>
      <c r="CR41" s="385" t="s">
        <v>122</v>
      </c>
      <c r="CS41" s="406"/>
      <c r="CT41" s="406"/>
      <c r="CU41" s="406"/>
      <c r="CV41" s="406"/>
      <c r="CW41" s="406"/>
      <c r="CX41" s="406"/>
      <c r="CY41" s="407"/>
      <c r="CZ41" s="390" t="s">
        <v>122</v>
      </c>
      <c r="DA41" s="418"/>
      <c r="DB41" s="418"/>
      <c r="DC41" s="420"/>
      <c r="DD41" s="394" t="s">
        <v>122</v>
      </c>
      <c r="DE41" s="406"/>
      <c r="DF41" s="406"/>
      <c r="DG41" s="406"/>
      <c r="DH41" s="406"/>
      <c r="DI41" s="406"/>
      <c r="DJ41" s="406"/>
      <c r="DK41" s="407"/>
      <c r="DL41" s="468"/>
      <c r="DM41" s="469"/>
      <c r="DN41" s="469"/>
      <c r="DO41" s="469"/>
      <c r="DP41" s="469"/>
      <c r="DQ41" s="469"/>
      <c r="DR41" s="469"/>
      <c r="DS41" s="469"/>
      <c r="DT41" s="469"/>
      <c r="DU41" s="469"/>
      <c r="DV41" s="470"/>
      <c r="DW41" s="459"/>
      <c r="DX41" s="460"/>
      <c r="DY41" s="460"/>
      <c r="DZ41" s="460"/>
      <c r="EA41" s="460"/>
      <c r="EB41" s="460"/>
      <c r="EC41" s="461"/>
    </row>
    <row r="42" spans="2:133" ht="11.25" customHeight="1" x14ac:dyDescent="0.2">
      <c r="AQ42" s="454" t="s">
        <v>327</v>
      </c>
      <c r="AR42" s="455"/>
      <c r="AS42" s="455"/>
      <c r="AT42" s="455"/>
      <c r="AU42" s="455"/>
      <c r="AV42" s="455"/>
      <c r="AW42" s="455"/>
      <c r="AX42" s="455"/>
      <c r="AY42" s="456"/>
      <c r="AZ42" s="457">
        <v>520124</v>
      </c>
      <c r="BA42" s="458"/>
      <c r="BB42" s="458"/>
      <c r="BC42" s="458"/>
      <c r="BD42" s="444"/>
      <c r="BE42" s="444"/>
      <c r="BF42" s="446"/>
      <c r="BG42" s="437"/>
      <c r="BH42" s="438"/>
      <c r="BI42" s="438"/>
      <c r="BJ42" s="438"/>
      <c r="BK42" s="438"/>
      <c r="BL42" s="224"/>
      <c r="BM42" s="409" t="s">
        <v>339</v>
      </c>
      <c r="BN42" s="409"/>
      <c r="BO42" s="409"/>
      <c r="BP42" s="409"/>
      <c r="BQ42" s="409"/>
      <c r="BR42" s="409"/>
      <c r="BS42" s="409"/>
      <c r="BT42" s="409"/>
      <c r="BU42" s="410"/>
      <c r="BV42" s="457">
        <v>391</v>
      </c>
      <c r="BW42" s="458"/>
      <c r="BX42" s="458"/>
      <c r="BY42" s="458"/>
      <c r="BZ42" s="458"/>
      <c r="CA42" s="458"/>
      <c r="CB42" s="467"/>
      <c r="CD42" s="382" t="s">
        <v>340</v>
      </c>
      <c r="CE42" s="383"/>
      <c r="CF42" s="383"/>
      <c r="CG42" s="383"/>
      <c r="CH42" s="383"/>
      <c r="CI42" s="383"/>
      <c r="CJ42" s="383"/>
      <c r="CK42" s="383"/>
      <c r="CL42" s="383"/>
      <c r="CM42" s="383"/>
      <c r="CN42" s="383"/>
      <c r="CO42" s="383"/>
      <c r="CP42" s="383"/>
      <c r="CQ42" s="384"/>
      <c r="CR42" s="385">
        <v>2096780</v>
      </c>
      <c r="CS42" s="406"/>
      <c r="CT42" s="406"/>
      <c r="CU42" s="406"/>
      <c r="CV42" s="406"/>
      <c r="CW42" s="406"/>
      <c r="CX42" s="406"/>
      <c r="CY42" s="407"/>
      <c r="CZ42" s="390">
        <v>16.8</v>
      </c>
      <c r="DA42" s="418"/>
      <c r="DB42" s="418"/>
      <c r="DC42" s="420"/>
      <c r="DD42" s="394">
        <v>476578</v>
      </c>
      <c r="DE42" s="406"/>
      <c r="DF42" s="406"/>
      <c r="DG42" s="406"/>
      <c r="DH42" s="406"/>
      <c r="DI42" s="406"/>
      <c r="DJ42" s="406"/>
      <c r="DK42" s="407"/>
      <c r="DL42" s="468"/>
      <c r="DM42" s="469"/>
      <c r="DN42" s="469"/>
      <c r="DO42" s="469"/>
      <c r="DP42" s="469"/>
      <c r="DQ42" s="469"/>
      <c r="DR42" s="469"/>
      <c r="DS42" s="469"/>
      <c r="DT42" s="469"/>
      <c r="DU42" s="469"/>
      <c r="DV42" s="470"/>
      <c r="DW42" s="459"/>
      <c r="DX42" s="460"/>
      <c r="DY42" s="460"/>
      <c r="DZ42" s="460"/>
      <c r="EA42" s="460"/>
      <c r="EB42" s="460"/>
      <c r="EC42" s="461"/>
    </row>
    <row r="43" spans="2:133" ht="11.25" customHeight="1" x14ac:dyDescent="0.2">
      <c r="B43" s="214" t="s">
        <v>341</v>
      </c>
      <c r="CD43" s="382" t="s">
        <v>342</v>
      </c>
      <c r="CE43" s="383"/>
      <c r="CF43" s="383"/>
      <c r="CG43" s="383"/>
      <c r="CH43" s="383"/>
      <c r="CI43" s="383"/>
      <c r="CJ43" s="383"/>
      <c r="CK43" s="383"/>
      <c r="CL43" s="383"/>
      <c r="CM43" s="383"/>
      <c r="CN43" s="383"/>
      <c r="CO43" s="383"/>
      <c r="CP43" s="383"/>
      <c r="CQ43" s="384"/>
      <c r="CR43" s="385">
        <v>21364</v>
      </c>
      <c r="CS43" s="406"/>
      <c r="CT43" s="406"/>
      <c r="CU43" s="406"/>
      <c r="CV43" s="406"/>
      <c r="CW43" s="406"/>
      <c r="CX43" s="406"/>
      <c r="CY43" s="407"/>
      <c r="CZ43" s="390">
        <v>0.2</v>
      </c>
      <c r="DA43" s="418"/>
      <c r="DB43" s="418"/>
      <c r="DC43" s="420"/>
      <c r="DD43" s="394">
        <v>21364</v>
      </c>
      <c r="DE43" s="406"/>
      <c r="DF43" s="406"/>
      <c r="DG43" s="406"/>
      <c r="DH43" s="406"/>
      <c r="DI43" s="406"/>
      <c r="DJ43" s="406"/>
      <c r="DK43" s="407"/>
      <c r="DL43" s="468"/>
      <c r="DM43" s="469"/>
      <c r="DN43" s="469"/>
      <c r="DO43" s="469"/>
      <c r="DP43" s="469"/>
      <c r="DQ43" s="469"/>
      <c r="DR43" s="469"/>
      <c r="DS43" s="469"/>
      <c r="DT43" s="469"/>
      <c r="DU43" s="469"/>
      <c r="DV43" s="470"/>
      <c r="DW43" s="459"/>
      <c r="DX43" s="460"/>
      <c r="DY43" s="460"/>
      <c r="DZ43" s="460"/>
      <c r="EA43" s="460"/>
      <c r="EB43" s="460"/>
      <c r="EC43" s="461"/>
    </row>
    <row r="44" spans="2:133" ht="11.25" customHeight="1" x14ac:dyDescent="0.2">
      <c r="B44" s="471" t="s">
        <v>343</v>
      </c>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1"/>
      <c r="AM44" s="471"/>
      <c r="AN44" s="471"/>
      <c r="AO44" s="471"/>
      <c r="AP44" s="471"/>
      <c r="AQ44" s="471"/>
      <c r="AR44" s="471"/>
      <c r="AS44" s="471"/>
      <c r="AT44" s="471"/>
      <c r="AU44" s="471"/>
      <c r="AV44" s="471"/>
      <c r="AW44" s="471"/>
      <c r="AX44" s="471"/>
      <c r="AY44" s="471"/>
      <c r="AZ44" s="471"/>
      <c r="BA44" s="471"/>
      <c r="BB44" s="471"/>
      <c r="BC44" s="471"/>
      <c r="BD44" s="471"/>
      <c r="BE44" s="471"/>
      <c r="BF44" s="471"/>
      <c r="BG44" s="471"/>
      <c r="BH44" s="471"/>
      <c r="BI44" s="471"/>
      <c r="BJ44" s="471"/>
      <c r="BK44" s="471"/>
      <c r="BL44" s="471"/>
      <c r="BM44" s="471"/>
      <c r="BN44" s="471"/>
      <c r="BO44" s="471"/>
      <c r="BP44" s="471"/>
      <c r="BQ44" s="471"/>
      <c r="BR44" s="471"/>
      <c r="BS44" s="471"/>
      <c r="BT44" s="471"/>
      <c r="BU44" s="471"/>
      <c r="BV44" s="471"/>
      <c r="BW44" s="471"/>
      <c r="BX44" s="471"/>
      <c r="BY44" s="471"/>
      <c r="BZ44" s="471"/>
      <c r="CA44" s="471"/>
      <c r="CB44" s="471"/>
      <c r="CC44" s="472"/>
      <c r="CD44" s="423" t="s">
        <v>292</v>
      </c>
      <c r="CE44" s="424"/>
      <c r="CF44" s="382" t="s">
        <v>344</v>
      </c>
      <c r="CG44" s="383"/>
      <c r="CH44" s="383"/>
      <c r="CI44" s="383"/>
      <c r="CJ44" s="383"/>
      <c r="CK44" s="383"/>
      <c r="CL44" s="383"/>
      <c r="CM44" s="383"/>
      <c r="CN44" s="383"/>
      <c r="CO44" s="383"/>
      <c r="CP44" s="383"/>
      <c r="CQ44" s="384"/>
      <c r="CR44" s="385">
        <v>2096780</v>
      </c>
      <c r="CS44" s="386"/>
      <c r="CT44" s="386"/>
      <c r="CU44" s="386"/>
      <c r="CV44" s="386"/>
      <c r="CW44" s="386"/>
      <c r="CX44" s="386"/>
      <c r="CY44" s="387"/>
      <c r="CZ44" s="390">
        <v>16.8</v>
      </c>
      <c r="DA44" s="391"/>
      <c r="DB44" s="391"/>
      <c r="DC44" s="397"/>
      <c r="DD44" s="394">
        <v>476578</v>
      </c>
      <c r="DE44" s="386"/>
      <c r="DF44" s="386"/>
      <c r="DG44" s="386"/>
      <c r="DH44" s="386"/>
      <c r="DI44" s="386"/>
      <c r="DJ44" s="386"/>
      <c r="DK44" s="387"/>
      <c r="DL44" s="468"/>
      <c r="DM44" s="469"/>
      <c r="DN44" s="469"/>
      <c r="DO44" s="469"/>
      <c r="DP44" s="469"/>
      <c r="DQ44" s="469"/>
      <c r="DR44" s="469"/>
      <c r="DS44" s="469"/>
      <c r="DT44" s="469"/>
      <c r="DU44" s="469"/>
      <c r="DV44" s="470"/>
      <c r="DW44" s="459"/>
      <c r="DX44" s="460"/>
      <c r="DY44" s="460"/>
      <c r="DZ44" s="460"/>
      <c r="EA44" s="460"/>
      <c r="EB44" s="460"/>
      <c r="EC44" s="461"/>
    </row>
    <row r="45" spans="2:133" ht="11.25" customHeight="1" x14ac:dyDescent="0.2">
      <c r="B45" s="471" t="s">
        <v>345</v>
      </c>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1"/>
      <c r="AW45" s="471"/>
      <c r="AX45" s="471"/>
      <c r="AY45" s="471"/>
      <c r="AZ45" s="471"/>
      <c r="BA45" s="471"/>
      <c r="BB45" s="471"/>
      <c r="BC45" s="471"/>
      <c r="BD45" s="471"/>
      <c r="BE45" s="471"/>
      <c r="BF45" s="471"/>
      <c r="BG45" s="471"/>
      <c r="BH45" s="471"/>
      <c r="BI45" s="471"/>
      <c r="BJ45" s="471"/>
      <c r="BK45" s="471"/>
      <c r="BL45" s="471"/>
      <c r="BM45" s="471"/>
      <c r="BN45" s="471"/>
      <c r="BO45" s="471"/>
      <c r="BP45" s="471"/>
      <c r="BQ45" s="471"/>
      <c r="BR45" s="471"/>
      <c r="BS45" s="471"/>
      <c r="BT45" s="471"/>
      <c r="BU45" s="471"/>
      <c r="BV45" s="471"/>
      <c r="BW45" s="471"/>
      <c r="BX45" s="471"/>
      <c r="BY45" s="471"/>
      <c r="BZ45" s="471"/>
      <c r="CA45" s="471"/>
      <c r="CB45" s="471"/>
      <c r="CC45" s="472"/>
      <c r="CD45" s="425"/>
      <c r="CE45" s="426"/>
      <c r="CF45" s="382" t="s">
        <v>346</v>
      </c>
      <c r="CG45" s="383"/>
      <c r="CH45" s="383"/>
      <c r="CI45" s="383"/>
      <c r="CJ45" s="383"/>
      <c r="CK45" s="383"/>
      <c r="CL45" s="383"/>
      <c r="CM45" s="383"/>
      <c r="CN45" s="383"/>
      <c r="CO45" s="383"/>
      <c r="CP45" s="383"/>
      <c r="CQ45" s="384"/>
      <c r="CR45" s="385">
        <v>611130</v>
      </c>
      <c r="CS45" s="406"/>
      <c r="CT45" s="406"/>
      <c r="CU45" s="406"/>
      <c r="CV45" s="406"/>
      <c r="CW45" s="406"/>
      <c r="CX45" s="406"/>
      <c r="CY45" s="407"/>
      <c r="CZ45" s="390">
        <v>4.9000000000000004</v>
      </c>
      <c r="DA45" s="418"/>
      <c r="DB45" s="418"/>
      <c r="DC45" s="420"/>
      <c r="DD45" s="394">
        <v>48748</v>
      </c>
      <c r="DE45" s="406"/>
      <c r="DF45" s="406"/>
      <c r="DG45" s="406"/>
      <c r="DH45" s="406"/>
      <c r="DI45" s="406"/>
      <c r="DJ45" s="406"/>
      <c r="DK45" s="407"/>
      <c r="DL45" s="468"/>
      <c r="DM45" s="469"/>
      <c r="DN45" s="469"/>
      <c r="DO45" s="469"/>
      <c r="DP45" s="469"/>
      <c r="DQ45" s="469"/>
      <c r="DR45" s="469"/>
      <c r="DS45" s="469"/>
      <c r="DT45" s="469"/>
      <c r="DU45" s="469"/>
      <c r="DV45" s="470"/>
      <c r="DW45" s="459"/>
      <c r="DX45" s="460"/>
      <c r="DY45" s="460"/>
      <c r="DZ45" s="460"/>
      <c r="EA45" s="460"/>
      <c r="EB45" s="460"/>
      <c r="EC45" s="461"/>
    </row>
    <row r="46" spans="2:133" ht="11.25" customHeight="1" x14ac:dyDescent="0.2">
      <c r="B46" s="225"/>
      <c r="CD46" s="425"/>
      <c r="CE46" s="426"/>
      <c r="CF46" s="382" t="s">
        <v>347</v>
      </c>
      <c r="CG46" s="383"/>
      <c r="CH46" s="383"/>
      <c r="CI46" s="383"/>
      <c r="CJ46" s="383"/>
      <c r="CK46" s="383"/>
      <c r="CL46" s="383"/>
      <c r="CM46" s="383"/>
      <c r="CN46" s="383"/>
      <c r="CO46" s="383"/>
      <c r="CP46" s="383"/>
      <c r="CQ46" s="384"/>
      <c r="CR46" s="385">
        <v>1479200</v>
      </c>
      <c r="CS46" s="386"/>
      <c r="CT46" s="386"/>
      <c r="CU46" s="386"/>
      <c r="CV46" s="386"/>
      <c r="CW46" s="386"/>
      <c r="CX46" s="386"/>
      <c r="CY46" s="387"/>
      <c r="CZ46" s="390">
        <v>11.8</v>
      </c>
      <c r="DA46" s="391"/>
      <c r="DB46" s="391"/>
      <c r="DC46" s="397"/>
      <c r="DD46" s="394">
        <v>422595</v>
      </c>
      <c r="DE46" s="386"/>
      <c r="DF46" s="386"/>
      <c r="DG46" s="386"/>
      <c r="DH46" s="386"/>
      <c r="DI46" s="386"/>
      <c r="DJ46" s="386"/>
      <c r="DK46" s="387"/>
      <c r="DL46" s="468"/>
      <c r="DM46" s="469"/>
      <c r="DN46" s="469"/>
      <c r="DO46" s="469"/>
      <c r="DP46" s="469"/>
      <c r="DQ46" s="469"/>
      <c r="DR46" s="469"/>
      <c r="DS46" s="469"/>
      <c r="DT46" s="469"/>
      <c r="DU46" s="469"/>
      <c r="DV46" s="470"/>
      <c r="DW46" s="459"/>
      <c r="DX46" s="460"/>
      <c r="DY46" s="460"/>
      <c r="DZ46" s="460"/>
      <c r="EA46" s="460"/>
      <c r="EB46" s="460"/>
      <c r="EC46" s="461"/>
    </row>
    <row r="47" spans="2:133" ht="11.25" customHeight="1" x14ac:dyDescent="0.2">
      <c r="B47" s="225"/>
      <c r="CD47" s="425"/>
      <c r="CE47" s="426"/>
      <c r="CF47" s="382" t="s">
        <v>348</v>
      </c>
      <c r="CG47" s="383"/>
      <c r="CH47" s="383"/>
      <c r="CI47" s="383"/>
      <c r="CJ47" s="383"/>
      <c r="CK47" s="383"/>
      <c r="CL47" s="383"/>
      <c r="CM47" s="383"/>
      <c r="CN47" s="383"/>
      <c r="CO47" s="383"/>
      <c r="CP47" s="383"/>
      <c r="CQ47" s="384"/>
      <c r="CR47" s="385" t="s">
        <v>122</v>
      </c>
      <c r="CS47" s="406"/>
      <c r="CT47" s="406"/>
      <c r="CU47" s="406"/>
      <c r="CV47" s="406"/>
      <c r="CW47" s="406"/>
      <c r="CX47" s="406"/>
      <c r="CY47" s="407"/>
      <c r="CZ47" s="390" t="s">
        <v>122</v>
      </c>
      <c r="DA47" s="418"/>
      <c r="DB47" s="418"/>
      <c r="DC47" s="420"/>
      <c r="DD47" s="394" t="s">
        <v>122</v>
      </c>
      <c r="DE47" s="406"/>
      <c r="DF47" s="406"/>
      <c r="DG47" s="406"/>
      <c r="DH47" s="406"/>
      <c r="DI47" s="406"/>
      <c r="DJ47" s="406"/>
      <c r="DK47" s="407"/>
      <c r="DL47" s="468"/>
      <c r="DM47" s="469"/>
      <c r="DN47" s="469"/>
      <c r="DO47" s="469"/>
      <c r="DP47" s="469"/>
      <c r="DQ47" s="469"/>
      <c r="DR47" s="469"/>
      <c r="DS47" s="469"/>
      <c r="DT47" s="469"/>
      <c r="DU47" s="469"/>
      <c r="DV47" s="470"/>
      <c r="DW47" s="459"/>
      <c r="DX47" s="460"/>
      <c r="DY47" s="460"/>
      <c r="DZ47" s="460"/>
      <c r="EA47" s="460"/>
      <c r="EB47" s="460"/>
      <c r="EC47" s="461"/>
    </row>
    <row r="48" spans="2:133" ht="10.8" x14ac:dyDescent="0.2">
      <c r="B48" s="225"/>
      <c r="CD48" s="427"/>
      <c r="CE48" s="428"/>
      <c r="CF48" s="382" t="s">
        <v>349</v>
      </c>
      <c r="CG48" s="383"/>
      <c r="CH48" s="383"/>
      <c r="CI48" s="383"/>
      <c r="CJ48" s="383"/>
      <c r="CK48" s="383"/>
      <c r="CL48" s="383"/>
      <c r="CM48" s="383"/>
      <c r="CN48" s="383"/>
      <c r="CO48" s="383"/>
      <c r="CP48" s="383"/>
      <c r="CQ48" s="384"/>
      <c r="CR48" s="385" t="s">
        <v>122</v>
      </c>
      <c r="CS48" s="386"/>
      <c r="CT48" s="386"/>
      <c r="CU48" s="386"/>
      <c r="CV48" s="386"/>
      <c r="CW48" s="386"/>
      <c r="CX48" s="386"/>
      <c r="CY48" s="387"/>
      <c r="CZ48" s="390" t="s">
        <v>122</v>
      </c>
      <c r="DA48" s="391"/>
      <c r="DB48" s="391"/>
      <c r="DC48" s="397"/>
      <c r="DD48" s="394" t="s">
        <v>122</v>
      </c>
      <c r="DE48" s="386"/>
      <c r="DF48" s="386"/>
      <c r="DG48" s="386"/>
      <c r="DH48" s="386"/>
      <c r="DI48" s="386"/>
      <c r="DJ48" s="386"/>
      <c r="DK48" s="387"/>
      <c r="DL48" s="468"/>
      <c r="DM48" s="469"/>
      <c r="DN48" s="469"/>
      <c r="DO48" s="469"/>
      <c r="DP48" s="469"/>
      <c r="DQ48" s="469"/>
      <c r="DR48" s="469"/>
      <c r="DS48" s="469"/>
      <c r="DT48" s="469"/>
      <c r="DU48" s="469"/>
      <c r="DV48" s="470"/>
      <c r="DW48" s="459"/>
      <c r="DX48" s="460"/>
      <c r="DY48" s="460"/>
      <c r="DZ48" s="460"/>
      <c r="EA48" s="460"/>
      <c r="EB48" s="460"/>
      <c r="EC48" s="461"/>
    </row>
    <row r="49" spans="2:133" ht="11.25" customHeight="1" x14ac:dyDescent="0.2">
      <c r="B49" s="225"/>
      <c r="CD49" s="408" t="s">
        <v>350</v>
      </c>
      <c r="CE49" s="409"/>
      <c r="CF49" s="409"/>
      <c r="CG49" s="409"/>
      <c r="CH49" s="409"/>
      <c r="CI49" s="409"/>
      <c r="CJ49" s="409"/>
      <c r="CK49" s="409"/>
      <c r="CL49" s="409"/>
      <c r="CM49" s="409"/>
      <c r="CN49" s="409"/>
      <c r="CO49" s="409"/>
      <c r="CP49" s="409"/>
      <c r="CQ49" s="410"/>
      <c r="CR49" s="457">
        <v>12504463</v>
      </c>
      <c r="CS49" s="444"/>
      <c r="CT49" s="444"/>
      <c r="CU49" s="444"/>
      <c r="CV49" s="444"/>
      <c r="CW49" s="444"/>
      <c r="CX49" s="444"/>
      <c r="CY49" s="473"/>
      <c r="CZ49" s="465">
        <v>100</v>
      </c>
      <c r="DA49" s="474"/>
      <c r="DB49" s="474"/>
      <c r="DC49" s="475"/>
      <c r="DD49" s="476">
        <v>8541351</v>
      </c>
      <c r="DE49" s="444"/>
      <c r="DF49" s="444"/>
      <c r="DG49" s="444"/>
      <c r="DH49" s="444"/>
      <c r="DI49" s="444"/>
      <c r="DJ49" s="444"/>
      <c r="DK49" s="473"/>
      <c r="DL49" s="477"/>
      <c r="DM49" s="478"/>
      <c r="DN49" s="478"/>
      <c r="DO49" s="478"/>
      <c r="DP49" s="478"/>
      <c r="DQ49" s="478"/>
      <c r="DR49" s="478"/>
      <c r="DS49" s="478"/>
      <c r="DT49" s="478"/>
      <c r="DU49" s="478"/>
      <c r="DV49" s="479"/>
      <c r="DW49" s="480"/>
      <c r="DX49" s="481"/>
      <c r="DY49" s="481"/>
      <c r="DZ49" s="481"/>
      <c r="EA49" s="481"/>
      <c r="EB49" s="481"/>
      <c r="EC49" s="482"/>
    </row>
  </sheetData>
  <sheetProtection algorithmName="SHA-512" hashValue="EJPOIWpPGe7jaWuIbodvWOZkWHvMmq7a+GM5RzRi5DGbPxeyRYJ8bU9ISlt02Foo2YyIt7ARuV5bovJFx7oPJg==" saltValue="HhGprNROGQqiE5OJCdENg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373</v>
      </c>
      <c r="C7" s="750"/>
      <c r="D7" s="750"/>
      <c r="E7" s="750"/>
      <c r="F7" s="750"/>
      <c r="G7" s="750"/>
      <c r="H7" s="750"/>
      <c r="I7" s="750"/>
      <c r="J7" s="750"/>
      <c r="K7" s="750"/>
      <c r="L7" s="750"/>
      <c r="M7" s="750"/>
      <c r="N7" s="750"/>
      <c r="O7" s="750"/>
      <c r="P7" s="751"/>
      <c r="Q7" s="752">
        <v>13352</v>
      </c>
      <c r="R7" s="753"/>
      <c r="S7" s="753"/>
      <c r="T7" s="753"/>
      <c r="U7" s="753"/>
      <c r="V7" s="753">
        <v>12474</v>
      </c>
      <c r="W7" s="753"/>
      <c r="X7" s="753"/>
      <c r="Y7" s="753"/>
      <c r="Z7" s="753"/>
      <c r="AA7" s="753">
        <v>878</v>
      </c>
      <c r="AB7" s="753"/>
      <c r="AC7" s="753"/>
      <c r="AD7" s="753"/>
      <c r="AE7" s="754"/>
      <c r="AF7" s="755">
        <v>841</v>
      </c>
      <c r="AG7" s="756"/>
      <c r="AH7" s="756"/>
      <c r="AI7" s="756"/>
      <c r="AJ7" s="757"/>
      <c r="AK7" s="758">
        <v>816</v>
      </c>
      <c r="AL7" s="759"/>
      <c r="AM7" s="759"/>
      <c r="AN7" s="759"/>
      <c r="AO7" s="759"/>
      <c r="AP7" s="759">
        <v>9402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569</v>
      </c>
      <c r="BS7" s="746" t="s">
        <v>572</v>
      </c>
      <c r="BT7" s="747"/>
      <c r="BU7" s="747"/>
      <c r="BV7" s="747"/>
      <c r="BW7" s="747"/>
      <c r="BX7" s="747"/>
      <c r="BY7" s="747"/>
      <c r="BZ7" s="747"/>
      <c r="CA7" s="747"/>
      <c r="CB7" s="747"/>
      <c r="CC7" s="747"/>
      <c r="CD7" s="747"/>
      <c r="CE7" s="747"/>
      <c r="CF7" s="747"/>
      <c r="CG7" s="762"/>
      <c r="CH7" s="743">
        <v>67</v>
      </c>
      <c r="CI7" s="744"/>
      <c r="CJ7" s="744"/>
      <c r="CK7" s="744"/>
      <c r="CL7" s="745"/>
      <c r="CM7" s="743">
        <v>212</v>
      </c>
      <c r="CN7" s="744"/>
      <c r="CO7" s="744"/>
      <c r="CP7" s="744"/>
      <c r="CQ7" s="745"/>
      <c r="CR7" s="743">
        <v>3</v>
      </c>
      <c r="CS7" s="744"/>
      <c r="CT7" s="744"/>
      <c r="CU7" s="744"/>
      <c r="CV7" s="745"/>
      <c r="CW7" s="743">
        <v>6</v>
      </c>
      <c r="CX7" s="744"/>
      <c r="CY7" s="744"/>
      <c r="CZ7" s="744"/>
      <c r="DA7" s="745"/>
      <c r="DB7" s="743" t="s">
        <v>575</v>
      </c>
      <c r="DC7" s="744"/>
      <c r="DD7" s="744"/>
      <c r="DE7" s="744"/>
      <c r="DF7" s="745"/>
      <c r="DG7" s="743" t="s">
        <v>575</v>
      </c>
      <c r="DH7" s="744"/>
      <c r="DI7" s="744"/>
      <c r="DJ7" s="744"/>
      <c r="DK7" s="745"/>
      <c r="DL7" s="743">
        <v>21</v>
      </c>
      <c r="DM7" s="744"/>
      <c r="DN7" s="744"/>
      <c r="DO7" s="744"/>
      <c r="DP7" s="745"/>
      <c r="DQ7" s="743" t="s">
        <v>575</v>
      </c>
      <c r="DR7" s="744"/>
      <c r="DS7" s="744"/>
      <c r="DT7" s="744"/>
      <c r="DU7" s="745"/>
      <c r="DV7" s="746"/>
      <c r="DW7" s="747"/>
      <c r="DX7" s="747"/>
      <c r="DY7" s="747"/>
      <c r="DZ7" s="748"/>
      <c r="EA7" s="234"/>
    </row>
    <row r="8" spans="1:131" s="235" customFormat="1" ht="26.25" customHeight="1" x14ac:dyDescent="0.2">
      <c r="A8" s="238">
        <v>2</v>
      </c>
      <c r="B8" s="780" t="s">
        <v>374</v>
      </c>
      <c r="C8" s="781"/>
      <c r="D8" s="781"/>
      <c r="E8" s="781"/>
      <c r="F8" s="781"/>
      <c r="G8" s="781"/>
      <c r="H8" s="781"/>
      <c r="I8" s="781"/>
      <c r="J8" s="781"/>
      <c r="K8" s="781"/>
      <c r="L8" s="781"/>
      <c r="M8" s="781"/>
      <c r="N8" s="781"/>
      <c r="O8" s="781"/>
      <c r="P8" s="782"/>
      <c r="Q8" s="783">
        <v>5</v>
      </c>
      <c r="R8" s="784"/>
      <c r="S8" s="784"/>
      <c r="T8" s="784"/>
      <c r="U8" s="784"/>
      <c r="V8" s="784">
        <v>4</v>
      </c>
      <c r="W8" s="784"/>
      <c r="X8" s="784"/>
      <c r="Y8" s="784"/>
      <c r="Z8" s="784"/>
      <c r="AA8" s="784">
        <v>0</v>
      </c>
      <c r="AB8" s="784"/>
      <c r="AC8" s="784"/>
      <c r="AD8" s="784"/>
      <c r="AE8" s="785"/>
      <c r="AF8" s="786">
        <v>0</v>
      </c>
      <c r="AG8" s="787"/>
      <c r="AH8" s="787"/>
      <c r="AI8" s="787"/>
      <c r="AJ8" s="788"/>
      <c r="AK8" s="769">
        <v>1</v>
      </c>
      <c r="AL8" s="770"/>
      <c r="AM8" s="770"/>
      <c r="AN8" s="770"/>
      <c r="AO8" s="770"/>
      <c r="AP8" s="770" t="s">
        <v>552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570</v>
      </c>
      <c r="BT8" s="774"/>
      <c r="BU8" s="774"/>
      <c r="BV8" s="774"/>
      <c r="BW8" s="774"/>
      <c r="BX8" s="774"/>
      <c r="BY8" s="774"/>
      <c r="BZ8" s="774"/>
      <c r="CA8" s="774"/>
      <c r="CB8" s="774"/>
      <c r="CC8" s="774"/>
      <c r="CD8" s="774"/>
      <c r="CE8" s="774"/>
      <c r="CF8" s="774"/>
      <c r="CG8" s="775"/>
      <c r="CH8" s="776">
        <v>-1</v>
      </c>
      <c r="CI8" s="777"/>
      <c r="CJ8" s="777"/>
      <c r="CK8" s="777"/>
      <c r="CL8" s="778"/>
      <c r="CM8" s="776">
        <v>50</v>
      </c>
      <c r="CN8" s="777"/>
      <c r="CO8" s="777"/>
      <c r="CP8" s="777"/>
      <c r="CQ8" s="778"/>
      <c r="CR8" s="776">
        <v>75</v>
      </c>
      <c r="CS8" s="777"/>
      <c r="CT8" s="777"/>
      <c r="CU8" s="777"/>
      <c r="CV8" s="778"/>
      <c r="CW8" s="776">
        <v>0</v>
      </c>
      <c r="CX8" s="777"/>
      <c r="CY8" s="777"/>
      <c r="CZ8" s="777"/>
      <c r="DA8" s="778"/>
      <c r="DB8" s="776" t="s">
        <v>575</v>
      </c>
      <c r="DC8" s="777"/>
      <c r="DD8" s="777"/>
      <c r="DE8" s="777"/>
      <c r="DF8" s="778"/>
      <c r="DG8" s="776" t="s">
        <v>575</v>
      </c>
      <c r="DH8" s="777"/>
      <c r="DI8" s="777"/>
      <c r="DJ8" s="777"/>
      <c r="DK8" s="778"/>
      <c r="DL8" s="776" t="s">
        <v>575</v>
      </c>
      <c r="DM8" s="777"/>
      <c r="DN8" s="777"/>
      <c r="DO8" s="777"/>
      <c r="DP8" s="778"/>
      <c r="DQ8" s="776" t="s">
        <v>575</v>
      </c>
      <c r="DR8" s="777"/>
      <c r="DS8" s="777"/>
      <c r="DT8" s="777"/>
      <c r="DU8" s="778"/>
      <c r="DV8" s="773"/>
      <c r="DW8" s="774"/>
      <c r="DX8" s="774"/>
      <c r="DY8" s="774"/>
      <c r="DZ8" s="779"/>
      <c r="EA8" s="234"/>
    </row>
    <row r="9" spans="1:131" s="235" customFormat="1" ht="26.25" customHeight="1" x14ac:dyDescent="0.2">
      <c r="A9" s="238">
        <v>3</v>
      </c>
      <c r="B9" s="780" t="s">
        <v>375</v>
      </c>
      <c r="C9" s="781"/>
      <c r="D9" s="781"/>
      <c r="E9" s="781"/>
      <c r="F9" s="781"/>
      <c r="G9" s="781"/>
      <c r="H9" s="781"/>
      <c r="I9" s="781"/>
      <c r="J9" s="781"/>
      <c r="K9" s="781"/>
      <c r="L9" s="781"/>
      <c r="M9" s="781"/>
      <c r="N9" s="781"/>
      <c r="O9" s="781"/>
      <c r="P9" s="782"/>
      <c r="Q9" s="783">
        <v>42</v>
      </c>
      <c r="R9" s="784"/>
      <c r="S9" s="784"/>
      <c r="T9" s="784"/>
      <c r="U9" s="784"/>
      <c r="V9" s="784">
        <v>36</v>
      </c>
      <c r="W9" s="784"/>
      <c r="X9" s="784"/>
      <c r="Y9" s="784"/>
      <c r="Z9" s="784"/>
      <c r="AA9" s="784">
        <v>6</v>
      </c>
      <c r="AB9" s="784"/>
      <c r="AC9" s="784"/>
      <c r="AD9" s="784"/>
      <c r="AE9" s="785"/>
      <c r="AF9" s="786">
        <v>6</v>
      </c>
      <c r="AG9" s="787"/>
      <c r="AH9" s="787"/>
      <c r="AI9" s="787"/>
      <c r="AJ9" s="788"/>
      <c r="AK9" s="769">
        <v>5</v>
      </c>
      <c r="AL9" s="770"/>
      <c r="AM9" s="770"/>
      <c r="AN9" s="770"/>
      <c r="AO9" s="770"/>
      <c r="AP9" s="770">
        <v>12</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573</v>
      </c>
      <c r="BT9" s="774"/>
      <c r="BU9" s="774"/>
      <c r="BV9" s="774"/>
      <c r="BW9" s="774"/>
      <c r="BX9" s="774"/>
      <c r="BY9" s="774"/>
      <c r="BZ9" s="774"/>
      <c r="CA9" s="774"/>
      <c r="CB9" s="774"/>
      <c r="CC9" s="774"/>
      <c r="CD9" s="774"/>
      <c r="CE9" s="774"/>
      <c r="CF9" s="774"/>
      <c r="CG9" s="775"/>
      <c r="CH9" s="776">
        <v>1</v>
      </c>
      <c r="CI9" s="777"/>
      <c r="CJ9" s="777"/>
      <c r="CK9" s="777"/>
      <c r="CL9" s="778"/>
      <c r="CM9" s="776">
        <v>39</v>
      </c>
      <c r="CN9" s="777"/>
      <c r="CO9" s="777"/>
      <c r="CP9" s="777"/>
      <c r="CQ9" s="778"/>
      <c r="CR9" s="776">
        <v>9</v>
      </c>
      <c r="CS9" s="777"/>
      <c r="CT9" s="777"/>
      <c r="CU9" s="777"/>
      <c r="CV9" s="778"/>
      <c r="CW9" s="776">
        <v>0</v>
      </c>
      <c r="CX9" s="777"/>
      <c r="CY9" s="777"/>
      <c r="CZ9" s="777"/>
      <c r="DA9" s="778"/>
      <c r="DB9" s="776" t="s">
        <v>575</v>
      </c>
      <c r="DC9" s="777"/>
      <c r="DD9" s="777"/>
      <c r="DE9" s="777"/>
      <c r="DF9" s="778"/>
      <c r="DG9" s="776" t="s">
        <v>575</v>
      </c>
      <c r="DH9" s="777"/>
      <c r="DI9" s="777"/>
      <c r="DJ9" s="777"/>
      <c r="DK9" s="778"/>
      <c r="DL9" s="776" t="s">
        <v>575</v>
      </c>
      <c r="DM9" s="777"/>
      <c r="DN9" s="777"/>
      <c r="DO9" s="777"/>
      <c r="DP9" s="778"/>
      <c r="DQ9" s="776" t="s">
        <v>575</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574</v>
      </c>
      <c r="BT10" s="774"/>
      <c r="BU10" s="774"/>
      <c r="BV10" s="774"/>
      <c r="BW10" s="774"/>
      <c r="BX10" s="774"/>
      <c r="BY10" s="774"/>
      <c r="BZ10" s="774"/>
      <c r="CA10" s="774"/>
      <c r="CB10" s="774"/>
      <c r="CC10" s="774"/>
      <c r="CD10" s="774"/>
      <c r="CE10" s="774"/>
      <c r="CF10" s="774"/>
      <c r="CG10" s="775"/>
      <c r="CH10" s="776">
        <v>5</v>
      </c>
      <c r="CI10" s="777"/>
      <c r="CJ10" s="777"/>
      <c r="CK10" s="777"/>
      <c r="CL10" s="778"/>
      <c r="CM10" s="776">
        <v>53</v>
      </c>
      <c r="CN10" s="777"/>
      <c r="CO10" s="777"/>
      <c r="CP10" s="777"/>
      <c r="CQ10" s="778"/>
      <c r="CR10" s="776">
        <v>5</v>
      </c>
      <c r="CS10" s="777"/>
      <c r="CT10" s="777"/>
      <c r="CU10" s="777"/>
      <c r="CV10" s="778"/>
      <c r="CW10" s="776" t="s">
        <v>552</v>
      </c>
      <c r="CX10" s="777"/>
      <c r="CY10" s="777"/>
      <c r="CZ10" s="777"/>
      <c r="DA10" s="778"/>
      <c r="DB10" s="776" t="s">
        <v>575</v>
      </c>
      <c r="DC10" s="777"/>
      <c r="DD10" s="777"/>
      <c r="DE10" s="777"/>
      <c r="DF10" s="778"/>
      <c r="DG10" s="776" t="s">
        <v>575</v>
      </c>
      <c r="DH10" s="777"/>
      <c r="DI10" s="777"/>
      <c r="DJ10" s="777"/>
      <c r="DK10" s="778"/>
      <c r="DL10" s="776" t="s">
        <v>575</v>
      </c>
      <c r="DM10" s="777"/>
      <c r="DN10" s="777"/>
      <c r="DO10" s="777"/>
      <c r="DP10" s="778"/>
      <c r="DQ10" s="776" t="s">
        <v>575</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571</v>
      </c>
      <c r="BT11" s="774"/>
      <c r="BU11" s="774"/>
      <c r="BV11" s="774"/>
      <c r="BW11" s="774"/>
      <c r="BX11" s="774"/>
      <c r="BY11" s="774"/>
      <c r="BZ11" s="774"/>
      <c r="CA11" s="774"/>
      <c r="CB11" s="774"/>
      <c r="CC11" s="774"/>
      <c r="CD11" s="774"/>
      <c r="CE11" s="774"/>
      <c r="CF11" s="774"/>
      <c r="CG11" s="775"/>
      <c r="CH11" s="776">
        <v>-9</v>
      </c>
      <c r="CI11" s="777"/>
      <c r="CJ11" s="777"/>
      <c r="CK11" s="777"/>
      <c r="CL11" s="778"/>
      <c r="CM11" s="776">
        <v>9</v>
      </c>
      <c r="CN11" s="777"/>
      <c r="CO11" s="777"/>
      <c r="CP11" s="777"/>
      <c r="CQ11" s="778"/>
      <c r="CR11" s="776">
        <v>5</v>
      </c>
      <c r="CS11" s="777"/>
      <c r="CT11" s="777"/>
      <c r="CU11" s="777"/>
      <c r="CV11" s="778"/>
      <c r="CW11" s="776">
        <v>94</v>
      </c>
      <c r="CX11" s="777"/>
      <c r="CY11" s="777"/>
      <c r="CZ11" s="777"/>
      <c r="DA11" s="778"/>
      <c r="DB11" s="776" t="s">
        <v>575</v>
      </c>
      <c r="DC11" s="777"/>
      <c r="DD11" s="777"/>
      <c r="DE11" s="777"/>
      <c r="DF11" s="778"/>
      <c r="DG11" s="776" t="s">
        <v>575</v>
      </c>
      <c r="DH11" s="777"/>
      <c r="DI11" s="777"/>
      <c r="DJ11" s="777"/>
      <c r="DK11" s="778"/>
      <c r="DL11" s="776" t="s">
        <v>575</v>
      </c>
      <c r="DM11" s="777"/>
      <c r="DN11" s="777"/>
      <c r="DO11" s="777"/>
      <c r="DP11" s="778"/>
      <c r="DQ11" s="776" t="s">
        <v>575</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13388</v>
      </c>
      <c r="R23" s="793"/>
      <c r="S23" s="793"/>
      <c r="T23" s="793"/>
      <c r="U23" s="793"/>
      <c r="V23" s="793">
        <v>12504</v>
      </c>
      <c r="W23" s="793"/>
      <c r="X23" s="793"/>
      <c r="Y23" s="793"/>
      <c r="Z23" s="793"/>
      <c r="AA23" s="793">
        <v>884</v>
      </c>
      <c r="AB23" s="793"/>
      <c r="AC23" s="793"/>
      <c r="AD23" s="793"/>
      <c r="AE23" s="794"/>
      <c r="AF23" s="795">
        <v>847</v>
      </c>
      <c r="AG23" s="793"/>
      <c r="AH23" s="793"/>
      <c r="AI23" s="793"/>
      <c r="AJ23" s="796"/>
      <c r="AK23" s="797"/>
      <c r="AL23" s="798"/>
      <c r="AM23" s="798"/>
      <c r="AN23" s="798"/>
      <c r="AO23" s="798"/>
      <c r="AP23" s="793">
        <v>9413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356</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1550</v>
      </c>
      <c r="R28" s="823"/>
      <c r="S28" s="823"/>
      <c r="T28" s="823"/>
      <c r="U28" s="823"/>
      <c r="V28" s="823">
        <v>1547</v>
      </c>
      <c r="W28" s="823"/>
      <c r="X28" s="823"/>
      <c r="Y28" s="823"/>
      <c r="Z28" s="823"/>
      <c r="AA28" s="823">
        <v>3</v>
      </c>
      <c r="AB28" s="823"/>
      <c r="AC28" s="823"/>
      <c r="AD28" s="823"/>
      <c r="AE28" s="824"/>
      <c r="AF28" s="825">
        <v>3</v>
      </c>
      <c r="AG28" s="823"/>
      <c r="AH28" s="823"/>
      <c r="AI28" s="823"/>
      <c r="AJ28" s="826"/>
      <c r="AK28" s="827">
        <v>146</v>
      </c>
      <c r="AL28" s="828"/>
      <c r="AM28" s="828"/>
      <c r="AN28" s="828"/>
      <c r="AO28" s="828"/>
      <c r="AP28" s="828" t="s">
        <v>552</v>
      </c>
      <c r="AQ28" s="828"/>
      <c r="AR28" s="828"/>
      <c r="AS28" s="828"/>
      <c r="AT28" s="828"/>
      <c r="AU28" s="828" t="s">
        <v>552</v>
      </c>
      <c r="AV28" s="828"/>
      <c r="AW28" s="828"/>
      <c r="AX28" s="828"/>
      <c r="AY28" s="828"/>
      <c r="AZ28" s="829" t="s">
        <v>552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151</v>
      </c>
      <c r="R29" s="784"/>
      <c r="S29" s="784"/>
      <c r="T29" s="784"/>
      <c r="U29" s="784"/>
      <c r="V29" s="784">
        <v>122</v>
      </c>
      <c r="W29" s="784"/>
      <c r="X29" s="784"/>
      <c r="Y29" s="784"/>
      <c r="Z29" s="784"/>
      <c r="AA29" s="784">
        <v>29</v>
      </c>
      <c r="AB29" s="784"/>
      <c r="AC29" s="784"/>
      <c r="AD29" s="784"/>
      <c r="AE29" s="785"/>
      <c r="AF29" s="786">
        <v>29</v>
      </c>
      <c r="AG29" s="787"/>
      <c r="AH29" s="787"/>
      <c r="AI29" s="787"/>
      <c r="AJ29" s="788"/>
      <c r="AK29" s="834">
        <v>9</v>
      </c>
      <c r="AL29" s="830"/>
      <c r="AM29" s="830"/>
      <c r="AN29" s="830"/>
      <c r="AO29" s="830"/>
      <c r="AP29" s="830" t="s">
        <v>552</v>
      </c>
      <c r="AQ29" s="830"/>
      <c r="AR29" s="830"/>
      <c r="AS29" s="830"/>
      <c r="AT29" s="830"/>
      <c r="AU29" s="830" t="s">
        <v>552</v>
      </c>
      <c r="AV29" s="830"/>
      <c r="AW29" s="830"/>
      <c r="AX29" s="830"/>
      <c r="AY29" s="830"/>
      <c r="AZ29" s="831" t="s">
        <v>552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2003</v>
      </c>
      <c r="R30" s="784"/>
      <c r="S30" s="784"/>
      <c r="T30" s="784"/>
      <c r="U30" s="784"/>
      <c r="V30" s="784">
        <v>1898</v>
      </c>
      <c r="W30" s="784"/>
      <c r="X30" s="784"/>
      <c r="Y30" s="784"/>
      <c r="Z30" s="784"/>
      <c r="AA30" s="784">
        <v>105</v>
      </c>
      <c r="AB30" s="784"/>
      <c r="AC30" s="784"/>
      <c r="AD30" s="784"/>
      <c r="AE30" s="785"/>
      <c r="AF30" s="786">
        <v>105</v>
      </c>
      <c r="AG30" s="787"/>
      <c r="AH30" s="787"/>
      <c r="AI30" s="787"/>
      <c r="AJ30" s="788"/>
      <c r="AK30" s="834">
        <v>272</v>
      </c>
      <c r="AL30" s="830"/>
      <c r="AM30" s="830"/>
      <c r="AN30" s="830"/>
      <c r="AO30" s="830"/>
      <c r="AP30" s="830" t="s">
        <v>552</v>
      </c>
      <c r="AQ30" s="830"/>
      <c r="AR30" s="830"/>
      <c r="AS30" s="830"/>
      <c r="AT30" s="830"/>
      <c r="AU30" s="830" t="s">
        <v>552</v>
      </c>
      <c r="AV30" s="830"/>
      <c r="AW30" s="830"/>
      <c r="AX30" s="830"/>
      <c r="AY30" s="830"/>
      <c r="AZ30" s="831" t="s">
        <v>552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26</v>
      </c>
      <c r="R31" s="784"/>
      <c r="S31" s="784"/>
      <c r="T31" s="784"/>
      <c r="U31" s="784"/>
      <c r="V31" s="784">
        <v>25</v>
      </c>
      <c r="W31" s="784"/>
      <c r="X31" s="784"/>
      <c r="Y31" s="784"/>
      <c r="Z31" s="784"/>
      <c r="AA31" s="784">
        <v>1</v>
      </c>
      <c r="AB31" s="784"/>
      <c r="AC31" s="784"/>
      <c r="AD31" s="784"/>
      <c r="AE31" s="785"/>
      <c r="AF31" s="786">
        <v>1</v>
      </c>
      <c r="AG31" s="787"/>
      <c r="AH31" s="787"/>
      <c r="AI31" s="787"/>
      <c r="AJ31" s="788"/>
      <c r="AK31" s="834">
        <v>17</v>
      </c>
      <c r="AL31" s="830"/>
      <c r="AM31" s="830"/>
      <c r="AN31" s="830"/>
      <c r="AO31" s="830"/>
      <c r="AP31" s="830">
        <v>135</v>
      </c>
      <c r="AQ31" s="830"/>
      <c r="AR31" s="830"/>
      <c r="AS31" s="830"/>
      <c r="AT31" s="830"/>
      <c r="AU31" s="830">
        <v>91</v>
      </c>
      <c r="AV31" s="830"/>
      <c r="AW31" s="830"/>
      <c r="AX31" s="830"/>
      <c r="AY31" s="830"/>
      <c r="AZ31" s="831" t="s">
        <v>552</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225</v>
      </c>
      <c r="R32" s="784"/>
      <c r="S32" s="784"/>
      <c r="T32" s="784"/>
      <c r="U32" s="784"/>
      <c r="V32" s="784">
        <v>225</v>
      </c>
      <c r="W32" s="784"/>
      <c r="X32" s="784"/>
      <c r="Y32" s="784"/>
      <c r="Z32" s="784"/>
      <c r="AA32" s="784">
        <v>0</v>
      </c>
      <c r="AB32" s="784"/>
      <c r="AC32" s="784"/>
      <c r="AD32" s="784"/>
      <c r="AE32" s="785"/>
      <c r="AF32" s="786">
        <v>0</v>
      </c>
      <c r="AG32" s="787"/>
      <c r="AH32" s="787"/>
      <c r="AI32" s="787"/>
      <c r="AJ32" s="788"/>
      <c r="AK32" s="834">
        <v>45</v>
      </c>
      <c r="AL32" s="830"/>
      <c r="AM32" s="830"/>
      <c r="AN32" s="830"/>
      <c r="AO32" s="830"/>
      <c r="AP32" s="830" t="s">
        <v>552</v>
      </c>
      <c r="AQ32" s="830"/>
      <c r="AR32" s="830"/>
      <c r="AS32" s="830"/>
      <c r="AT32" s="830"/>
      <c r="AU32" s="830" t="s">
        <v>552</v>
      </c>
      <c r="AV32" s="830"/>
      <c r="AW32" s="830"/>
      <c r="AX32" s="830"/>
      <c r="AY32" s="830"/>
      <c r="AZ32" s="831" t="s">
        <v>552</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387</v>
      </c>
      <c r="R33" s="784"/>
      <c r="S33" s="784"/>
      <c r="T33" s="784"/>
      <c r="U33" s="784"/>
      <c r="V33" s="784">
        <v>368</v>
      </c>
      <c r="W33" s="784"/>
      <c r="X33" s="784"/>
      <c r="Y33" s="784"/>
      <c r="Z33" s="784"/>
      <c r="AA33" s="784">
        <v>19</v>
      </c>
      <c r="AB33" s="784"/>
      <c r="AC33" s="784"/>
      <c r="AD33" s="784"/>
      <c r="AE33" s="785"/>
      <c r="AF33" s="786">
        <v>1157</v>
      </c>
      <c r="AG33" s="787"/>
      <c r="AH33" s="787"/>
      <c r="AI33" s="787"/>
      <c r="AJ33" s="788"/>
      <c r="AK33" s="834">
        <v>26</v>
      </c>
      <c r="AL33" s="830"/>
      <c r="AM33" s="830"/>
      <c r="AN33" s="830"/>
      <c r="AO33" s="830"/>
      <c r="AP33" s="830">
        <v>2276</v>
      </c>
      <c r="AQ33" s="830"/>
      <c r="AR33" s="830"/>
      <c r="AS33" s="830"/>
      <c r="AT33" s="830"/>
      <c r="AU33" s="830">
        <v>376</v>
      </c>
      <c r="AV33" s="830"/>
      <c r="AW33" s="830"/>
      <c r="AX33" s="830"/>
      <c r="AY33" s="830"/>
      <c r="AZ33" s="831" t="s">
        <v>552</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783">
        <v>25</v>
      </c>
      <c r="R34" s="784"/>
      <c r="S34" s="784"/>
      <c r="T34" s="784"/>
      <c r="U34" s="784"/>
      <c r="V34" s="784">
        <v>34</v>
      </c>
      <c r="W34" s="784"/>
      <c r="X34" s="784"/>
      <c r="Y34" s="784"/>
      <c r="Z34" s="784"/>
      <c r="AA34" s="784">
        <v>-9</v>
      </c>
      <c r="AB34" s="784"/>
      <c r="AC34" s="784"/>
      <c r="AD34" s="784"/>
      <c r="AE34" s="785"/>
      <c r="AF34" s="786">
        <v>238</v>
      </c>
      <c r="AG34" s="787"/>
      <c r="AH34" s="787"/>
      <c r="AI34" s="787"/>
      <c r="AJ34" s="788"/>
      <c r="AK34" s="834">
        <v>0</v>
      </c>
      <c r="AL34" s="830"/>
      <c r="AM34" s="830"/>
      <c r="AN34" s="830"/>
      <c r="AO34" s="830"/>
      <c r="AP34" s="830" t="s">
        <v>552</v>
      </c>
      <c r="AQ34" s="830"/>
      <c r="AR34" s="830"/>
      <c r="AS34" s="830"/>
      <c r="AT34" s="830"/>
      <c r="AU34" s="830" t="s">
        <v>552</v>
      </c>
      <c r="AV34" s="830"/>
      <c r="AW34" s="830"/>
      <c r="AX34" s="830"/>
      <c r="AY34" s="830"/>
      <c r="AZ34" s="831" t="s">
        <v>552</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397</v>
      </c>
      <c r="C35" s="781"/>
      <c r="D35" s="781"/>
      <c r="E35" s="781"/>
      <c r="F35" s="781"/>
      <c r="G35" s="781"/>
      <c r="H35" s="781"/>
      <c r="I35" s="781"/>
      <c r="J35" s="781"/>
      <c r="K35" s="781"/>
      <c r="L35" s="781"/>
      <c r="M35" s="781"/>
      <c r="N35" s="781"/>
      <c r="O35" s="781"/>
      <c r="P35" s="782"/>
      <c r="Q35" s="783">
        <v>664</v>
      </c>
      <c r="R35" s="784"/>
      <c r="S35" s="784"/>
      <c r="T35" s="784"/>
      <c r="U35" s="784"/>
      <c r="V35" s="784">
        <v>845</v>
      </c>
      <c r="W35" s="784"/>
      <c r="X35" s="784"/>
      <c r="Y35" s="784"/>
      <c r="Z35" s="784"/>
      <c r="AA35" s="784">
        <v>-181</v>
      </c>
      <c r="AB35" s="784"/>
      <c r="AC35" s="784"/>
      <c r="AD35" s="784"/>
      <c r="AE35" s="785"/>
      <c r="AF35" s="786">
        <v>310</v>
      </c>
      <c r="AG35" s="787"/>
      <c r="AH35" s="787"/>
      <c r="AI35" s="787"/>
      <c r="AJ35" s="788"/>
      <c r="AK35" s="834">
        <v>78</v>
      </c>
      <c r="AL35" s="830"/>
      <c r="AM35" s="830"/>
      <c r="AN35" s="830"/>
      <c r="AO35" s="830"/>
      <c r="AP35" s="830">
        <v>2095</v>
      </c>
      <c r="AQ35" s="830"/>
      <c r="AR35" s="830"/>
      <c r="AS35" s="830"/>
      <c r="AT35" s="830"/>
      <c r="AU35" s="830">
        <v>1945</v>
      </c>
      <c r="AV35" s="830"/>
      <c r="AW35" s="830"/>
      <c r="AX35" s="830"/>
      <c r="AY35" s="830"/>
      <c r="AZ35" s="831" t="s">
        <v>552</v>
      </c>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398</v>
      </c>
      <c r="C36" s="781"/>
      <c r="D36" s="781"/>
      <c r="E36" s="781"/>
      <c r="F36" s="781"/>
      <c r="G36" s="781"/>
      <c r="H36" s="781"/>
      <c r="I36" s="781"/>
      <c r="J36" s="781"/>
      <c r="K36" s="781"/>
      <c r="L36" s="781"/>
      <c r="M36" s="781"/>
      <c r="N36" s="781"/>
      <c r="O36" s="781"/>
      <c r="P36" s="782"/>
      <c r="Q36" s="783">
        <v>435</v>
      </c>
      <c r="R36" s="784"/>
      <c r="S36" s="784"/>
      <c r="T36" s="784"/>
      <c r="U36" s="784"/>
      <c r="V36" s="784">
        <v>448</v>
      </c>
      <c r="W36" s="784"/>
      <c r="X36" s="784"/>
      <c r="Y36" s="784"/>
      <c r="Z36" s="784"/>
      <c r="AA36" s="784">
        <v>-13</v>
      </c>
      <c r="AB36" s="784"/>
      <c r="AC36" s="784"/>
      <c r="AD36" s="784"/>
      <c r="AE36" s="785"/>
      <c r="AF36" s="786">
        <v>33</v>
      </c>
      <c r="AG36" s="787"/>
      <c r="AH36" s="787"/>
      <c r="AI36" s="787"/>
      <c r="AJ36" s="788"/>
      <c r="AK36" s="834">
        <v>120</v>
      </c>
      <c r="AL36" s="830"/>
      <c r="AM36" s="830"/>
      <c r="AN36" s="830"/>
      <c r="AO36" s="830"/>
      <c r="AP36" s="830">
        <v>464</v>
      </c>
      <c r="AQ36" s="830"/>
      <c r="AR36" s="830"/>
      <c r="AS36" s="830"/>
      <c r="AT36" s="830"/>
      <c r="AU36" s="830">
        <v>229</v>
      </c>
      <c r="AV36" s="830"/>
      <c r="AW36" s="830"/>
      <c r="AX36" s="830"/>
      <c r="AY36" s="830"/>
      <c r="AZ36" s="831" t="s">
        <v>552</v>
      </c>
      <c r="BA36" s="831"/>
      <c r="BB36" s="831"/>
      <c r="BC36" s="831"/>
      <c r="BD36" s="831"/>
      <c r="BE36" s="832" t="s">
        <v>395</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399</v>
      </c>
      <c r="C37" s="781"/>
      <c r="D37" s="781"/>
      <c r="E37" s="781"/>
      <c r="F37" s="781"/>
      <c r="G37" s="781"/>
      <c r="H37" s="781"/>
      <c r="I37" s="781"/>
      <c r="J37" s="781"/>
      <c r="K37" s="781"/>
      <c r="L37" s="781"/>
      <c r="M37" s="781"/>
      <c r="N37" s="781"/>
      <c r="O37" s="781"/>
      <c r="P37" s="782"/>
      <c r="Q37" s="783">
        <v>96</v>
      </c>
      <c r="R37" s="784"/>
      <c r="S37" s="784"/>
      <c r="T37" s="784"/>
      <c r="U37" s="784"/>
      <c r="V37" s="784">
        <v>96</v>
      </c>
      <c r="W37" s="784"/>
      <c r="X37" s="784"/>
      <c r="Y37" s="784"/>
      <c r="Z37" s="784"/>
      <c r="AA37" s="784">
        <v>0</v>
      </c>
      <c r="AB37" s="784"/>
      <c r="AC37" s="784"/>
      <c r="AD37" s="784"/>
      <c r="AE37" s="785"/>
      <c r="AF37" s="786" t="s">
        <v>122</v>
      </c>
      <c r="AG37" s="787"/>
      <c r="AH37" s="787"/>
      <c r="AI37" s="787"/>
      <c r="AJ37" s="788"/>
      <c r="AK37" s="834">
        <v>29</v>
      </c>
      <c r="AL37" s="830"/>
      <c r="AM37" s="830"/>
      <c r="AN37" s="830"/>
      <c r="AO37" s="830"/>
      <c r="AP37" s="830">
        <v>71</v>
      </c>
      <c r="AQ37" s="830"/>
      <c r="AR37" s="830"/>
      <c r="AS37" s="830"/>
      <c r="AT37" s="830"/>
      <c r="AU37" s="830" t="s">
        <v>552</v>
      </c>
      <c r="AV37" s="830"/>
      <c r="AW37" s="830"/>
      <c r="AX37" s="830"/>
      <c r="AY37" s="830"/>
      <c r="AZ37" s="831" t="s">
        <v>552</v>
      </c>
      <c r="BA37" s="831"/>
      <c r="BB37" s="831"/>
      <c r="BC37" s="831"/>
      <c r="BD37" s="831"/>
      <c r="BE37" s="832" t="s">
        <v>400</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402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1876</v>
      </c>
      <c r="AG63" s="844"/>
      <c r="AH63" s="844"/>
      <c r="AI63" s="844"/>
      <c r="AJ63" s="845"/>
      <c r="AK63" s="846"/>
      <c r="AL63" s="841"/>
      <c r="AM63" s="841"/>
      <c r="AN63" s="841"/>
      <c r="AO63" s="841"/>
      <c r="AP63" s="844">
        <v>5041</v>
      </c>
      <c r="AQ63" s="844"/>
      <c r="AR63" s="844"/>
      <c r="AS63" s="844"/>
      <c r="AT63" s="844"/>
      <c r="AU63" s="844">
        <v>2641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404</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405</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558</v>
      </c>
      <c r="C68" s="870"/>
      <c r="D68" s="870"/>
      <c r="E68" s="870"/>
      <c r="F68" s="870"/>
      <c r="G68" s="870"/>
      <c r="H68" s="870"/>
      <c r="I68" s="870"/>
      <c r="J68" s="870"/>
      <c r="K68" s="870"/>
      <c r="L68" s="870"/>
      <c r="M68" s="870"/>
      <c r="N68" s="870"/>
      <c r="O68" s="870"/>
      <c r="P68" s="871"/>
      <c r="Q68" s="872">
        <v>10758</v>
      </c>
      <c r="R68" s="866"/>
      <c r="S68" s="866"/>
      <c r="T68" s="866"/>
      <c r="U68" s="866"/>
      <c r="V68" s="866">
        <v>10636</v>
      </c>
      <c r="W68" s="866"/>
      <c r="X68" s="866"/>
      <c r="Y68" s="866"/>
      <c r="Z68" s="866"/>
      <c r="AA68" s="866">
        <v>123</v>
      </c>
      <c r="AB68" s="866"/>
      <c r="AC68" s="866"/>
      <c r="AD68" s="866"/>
      <c r="AE68" s="866"/>
      <c r="AF68" s="866">
        <v>1273</v>
      </c>
      <c r="AG68" s="866"/>
      <c r="AH68" s="866"/>
      <c r="AI68" s="866"/>
      <c r="AJ68" s="866"/>
      <c r="AK68" s="866">
        <v>1116</v>
      </c>
      <c r="AL68" s="866"/>
      <c r="AM68" s="866"/>
      <c r="AN68" s="866"/>
      <c r="AO68" s="866"/>
      <c r="AP68" s="866">
        <v>7284</v>
      </c>
      <c r="AQ68" s="866"/>
      <c r="AR68" s="866"/>
      <c r="AS68" s="866"/>
      <c r="AT68" s="866"/>
      <c r="AU68" s="866">
        <v>824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559</v>
      </c>
      <c r="C69" s="874"/>
      <c r="D69" s="874"/>
      <c r="E69" s="874"/>
      <c r="F69" s="874"/>
      <c r="G69" s="874"/>
      <c r="H69" s="874"/>
      <c r="I69" s="874"/>
      <c r="J69" s="874"/>
      <c r="K69" s="874"/>
      <c r="L69" s="874"/>
      <c r="M69" s="874"/>
      <c r="N69" s="874"/>
      <c r="O69" s="874"/>
      <c r="P69" s="875"/>
      <c r="Q69" s="876">
        <v>1453</v>
      </c>
      <c r="R69" s="830"/>
      <c r="S69" s="830"/>
      <c r="T69" s="830"/>
      <c r="U69" s="830"/>
      <c r="V69" s="830">
        <v>1408</v>
      </c>
      <c r="W69" s="830"/>
      <c r="X69" s="830"/>
      <c r="Y69" s="830"/>
      <c r="Z69" s="830"/>
      <c r="AA69" s="830">
        <v>46</v>
      </c>
      <c r="AB69" s="830"/>
      <c r="AC69" s="830"/>
      <c r="AD69" s="830"/>
      <c r="AE69" s="830"/>
      <c r="AF69" s="830">
        <v>42</v>
      </c>
      <c r="AG69" s="830"/>
      <c r="AH69" s="830"/>
      <c r="AI69" s="830"/>
      <c r="AJ69" s="830"/>
      <c r="AK69" s="830" t="s">
        <v>575</v>
      </c>
      <c r="AL69" s="830"/>
      <c r="AM69" s="830"/>
      <c r="AN69" s="830"/>
      <c r="AO69" s="830"/>
      <c r="AP69" s="830">
        <v>528</v>
      </c>
      <c r="AQ69" s="830"/>
      <c r="AR69" s="830"/>
      <c r="AS69" s="830"/>
      <c r="AT69" s="830"/>
      <c r="AU69" s="830">
        <v>77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560</v>
      </c>
      <c r="C70" s="874"/>
      <c r="D70" s="874"/>
      <c r="E70" s="874"/>
      <c r="F70" s="874"/>
      <c r="G70" s="874"/>
      <c r="H70" s="874"/>
      <c r="I70" s="874"/>
      <c r="J70" s="874"/>
      <c r="K70" s="874"/>
      <c r="L70" s="874"/>
      <c r="M70" s="874"/>
      <c r="N70" s="874"/>
      <c r="O70" s="874"/>
      <c r="P70" s="875"/>
      <c r="Q70" s="876">
        <v>1649</v>
      </c>
      <c r="R70" s="830"/>
      <c r="S70" s="830"/>
      <c r="T70" s="830"/>
      <c r="U70" s="830"/>
      <c r="V70" s="830">
        <v>1622</v>
      </c>
      <c r="W70" s="830"/>
      <c r="X70" s="830"/>
      <c r="Y70" s="830"/>
      <c r="Z70" s="830"/>
      <c r="AA70" s="830">
        <v>23</v>
      </c>
      <c r="AB70" s="830"/>
      <c r="AC70" s="830"/>
      <c r="AD70" s="830"/>
      <c r="AE70" s="830"/>
      <c r="AF70" s="830">
        <v>26</v>
      </c>
      <c r="AG70" s="830"/>
      <c r="AH70" s="830"/>
      <c r="AI70" s="830"/>
      <c r="AJ70" s="830"/>
      <c r="AK70" s="830" t="s">
        <v>575</v>
      </c>
      <c r="AL70" s="830"/>
      <c r="AM70" s="830"/>
      <c r="AN70" s="830"/>
      <c r="AO70" s="830"/>
      <c r="AP70" s="830">
        <v>1716</v>
      </c>
      <c r="AQ70" s="830"/>
      <c r="AR70" s="830"/>
      <c r="AS70" s="830"/>
      <c r="AT70" s="830"/>
      <c r="AU70" s="830">
        <v>94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561</v>
      </c>
      <c r="C71" s="874"/>
      <c r="D71" s="874"/>
      <c r="E71" s="874"/>
      <c r="F71" s="874"/>
      <c r="G71" s="874"/>
      <c r="H71" s="874"/>
      <c r="I71" s="874"/>
      <c r="J71" s="874"/>
      <c r="K71" s="874"/>
      <c r="L71" s="874"/>
      <c r="M71" s="874"/>
      <c r="N71" s="874"/>
      <c r="O71" s="874"/>
      <c r="P71" s="875"/>
      <c r="Q71" s="876">
        <v>585</v>
      </c>
      <c r="R71" s="830"/>
      <c r="S71" s="830"/>
      <c r="T71" s="830"/>
      <c r="U71" s="830"/>
      <c r="V71" s="830">
        <v>476</v>
      </c>
      <c r="W71" s="830"/>
      <c r="X71" s="830"/>
      <c r="Y71" s="830"/>
      <c r="Z71" s="830"/>
      <c r="AA71" s="830">
        <v>109</v>
      </c>
      <c r="AB71" s="830"/>
      <c r="AC71" s="830"/>
      <c r="AD71" s="830"/>
      <c r="AE71" s="830"/>
      <c r="AF71" s="830">
        <v>109</v>
      </c>
      <c r="AG71" s="830"/>
      <c r="AH71" s="830"/>
      <c r="AI71" s="830"/>
      <c r="AJ71" s="830"/>
      <c r="AK71" s="830" t="s">
        <v>575</v>
      </c>
      <c r="AL71" s="830"/>
      <c r="AM71" s="830"/>
      <c r="AN71" s="830"/>
      <c r="AO71" s="830"/>
      <c r="AP71" s="830">
        <v>458</v>
      </c>
      <c r="AQ71" s="830"/>
      <c r="AR71" s="830"/>
      <c r="AS71" s="830"/>
      <c r="AT71" s="830"/>
      <c r="AU71" s="830">
        <v>206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562</v>
      </c>
      <c r="C72" s="874"/>
      <c r="D72" s="874"/>
      <c r="E72" s="874"/>
      <c r="F72" s="874"/>
      <c r="G72" s="874"/>
      <c r="H72" s="874"/>
      <c r="I72" s="874"/>
      <c r="J72" s="874"/>
      <c r="K72" s="874"/>
      <c r="L72" s="874"/>
      <c r="M72" s="874"/>
      <c r="N72" s="874"/>
      <c r="O72" s="874"/>
      <c r="P72" s="875"/>
      <c r="Q72" s="876">
        <v>510</v>
      </c>
      <c r="R72" s="830"/>
      <c r="S72" s="830"/>
      <c r="T72" s="830"/>
      <c r="U72" s="830"/>
      <c r="V72" s="830">
        <v>455</v>
      </c>
      <c r="W72" s="830"/>
      <c r="X72" s="830"/>
      <c r="Y72" s="830"/>
      <c r="Z72" s="830"/>
      <c r="AA72" s="830">
        <v>6</v>
      </c>
      <c r="AB72" s="830"/>
      <c r="AC72" s="830"/>
      <c r="AD72" s="830"/>
      <c r="AE72" s="830"/>
      <c r="AF72" s="830">
        <v>6</v>
      </c>
      <c r="AG72" s="830"/>
      <c r="AH72" s="830"/>
      <c r="AI72" s="830"/>
      <c r="AJ72" s="830"/>
      <c r="AK72" s="830" t="s">
        <v>575</v>
      </c>
      <c r="AL72" s="830"/>
      <c r="AM72" s="830"/>
      <c r="AN72" s="830"/>
      <c r="AO72" s="830"/>
      <c r="AP72" s="830" t="s">
        <v>575</v>
      </c>
      <c r="AQ72" s="830"/>
      <c r="AR72" s="830"/>
      <c r="AS72" s="830"/>
      <c r="AT72" s="830"/>
      <c r="AU72" s="830" t="s">
        <v>575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563</v>
      </c>
      <c r="C73" s="874"/>
      <c r="D73" s="874"/>
      <c r="E73" s="874"/>
      <c r="F73" s="874"/>
      <c r="G73" s="874"/>
      <c r="H73" s="874"/>
      <c r="I73" s="874"/>
      <c r="J73" s="874"/>
      <c r="K73" s="874"/>
      <c r="L73" s="874"/>
      <c r="M73" s="874"/>
      <c r="N73" s="874"/>
      <c r="O73" s="874"/>
      <c r="P73" s="875"/>
      <c r="Q73" s="876">
        <v>113047</v>
      </c>
      <c r="R73" s="830"/>
      <c r="S73" s="830"/>
      <c r="T73" s="830"/>
      <c r="U73" s="830"/>
      <c r="V73" s="830">
        <v>111097</v>
      </c>
      <c r="W73" s="830"/>
      <c r="X73" s="830"/>
      <c r="Y73" s="830"/>
      <c r="Z73" s="830"/>
      <c r="AA73" s="830">
        <v>1950</v>
      </c>
      <c r="AB73" s="830"/>
      <c r="AC73" s="830"/>
      <c r="AD73" s="830"/>
      <c r="AE73" s="830"/>
      <c r="AF73" s="830">
        <v>1949</v>
      </c>
      <c r="AG73" s="830"/>
      <c r="AH73" s="830"/>
      <c r="AI73" s="830"/>
      <c r="AJ73" s="830"/>
      <c r="AK73" s="830">
        <v>42</v>
      </c>
      <c r="AL73" s="830"/>
      <c r="AM73" s="830"/>
      <c r="AN73" s="830"/>
      <c r="AO73" s="830"/>
      <c r="AP73" s="830" t="s">
        <v>575</v>
      </c>
      <c r="AQ73" s="830"/>
      <c r="AR73" s="830"/>
      <c r="AS73" s="830"/>
      <c r="AT73" s="830"/>
      <c r="AU73" s="830" t="s">
        <v>575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564</v>
      </c>
      <c r="C74" s="874"/>
      <c r="D74" s="874"/>
      <c r="E74" s="874"/>
      <c r="F74" s="874"/>
      <c r="G74" s="874"/>
      <c r="H74" s="874"/>
      <c r="I74" s="874"/>
      <c r="J74" s="874"/>
      <c r="K74" s="874"/>
      <c r="L74" s="874"/>
      <c r="M74" s="874"/>
      <c r="N74" s="874"/>
      <c r="O74" s="874"/>
      <c r="P74" s="875"/>
      <c r="Q74" s="876">
        <v>78</v>
      </c>
      <c r="R74" s="830"/>
      <c r="S74" s="830"/>
      <c r="T74" s="830"/>
      <c r="U74" s="830"/>
      <c r="V74" s="830">
        <v>74</v>
      </c>
      <c r="W74" s="830"/>
      <c r="X74" s="830"/>
      <c r="Y74" s="830"/>
      <c r="Z74" s="830"/>
      <c r="AA74" s="830">
        <v>4</v>
      </c>
      <c r="AB74" s="830"/>
      <c r="AC74" s="830"/>
      <c r="AD74" s="830"/>
      <c r="AE74" s="830"/>
      <c r="AF74" s="830">
        <v>4</v>
      </c>
      <c r="AG74" s="830"/>
      <c r="AH74" s="830"/>
      <c r="AI74" s="830"/>
      <c r="AJ74" s="830"/>
      <c r="AK74" s="830">
        <v>11</v>
      </c>
      <c r="AL74" s="830"/>
      <c r="AM74" s="830"/>
      <c r="AN74" s="830"/>
      <c r="AO74" s="830"/>
      <c r="AP74" s="830" t="s">
        <v>575</v>
      </c>
      <c r="AQ74" s="830"/>
      <c r="AR74" s="830"/>
      <c r="AS74" s="830"/>
      <c r="AT74" s="830"/>
      <c r="AU74" s="830" t="s">
        <v>575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565</v>
      </c>
      <c r="C75" s="874"/>
      <c r="D75" s="874"/>
      <c r="E75" s="874"/>
      <c r="F75" s="874"/>
      <c r="G75" s="874"/>
      <c r="H75" s="874"/>
      <c r="I75" s="874"/>
      <c r="J75" s="874"/>
      <c r="K75" s="874"/>
      <c r="L75" s="874"/>
      <c r="M75" s="874"/>
      <c r="N75" s="874"/>
      <c r="O75" s="874"/>
      <c r="P75" s="875"/>
      <c r="Q75" s="877">
        <v>4853</v>
      </c>
      <c r="R75" s="878"/>
      <c r="S75" s="878"/>
      <c r="T75" s="878"/>
      <c r="U75" s="834"/>
      <c r="V75" s="879">
        <v>3922</v>
      </c>
      <c r="W75" s="878"/>
      <c r="X75" s="878"/>
      <c r="Y75" s="878"/>
      <c r="Z75" s="834"/>
      <c r="AA75" s="879">
        <v>931</v>
      </c>
      <c r="AB75" s="878"/>
      <c r="AC75" s="878"/>
      <c r="AD75" s="878"/>
      <c r="AE75" s="834"/>
      <c r="AF75" s="879">
        <v>931</v>
      </c>
      <c r="AG75" s="878"/>
      <c r="AH75" s="878"/>
      <c r="AI75" s="878"/>
      <c r="AJ75" s="834"/>
      <c r="AK75" s="879" t="s">
        <v>575</v>
      </c>
      <c r="AL75" s="878"/>
      <c r="AM75" s="878"/>
      <c r="AN75" s="878"/>
      <c r="AO75" s="834"/>
      <c r="AP75" s="879" t="s">
        <v>575</v>
      </c>
      <c r="AQ75" s="878"/>
      <c r="AR75" s="878"/>
      <c r="AS75" s="878"/>
      <c r="AT75" s="834"/>
      <c r="AU75" s="879" t="s">
        <v>575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566</v>
      </c>
      <c r="C76" s="874"/>
      <c r="D76" s="874"/>
      <c r="E76" s="874"/>
      <c r="F76" s="874"/>
      <c r="G76" s="874"/>
      <c r="H76" s="874"/>
      <c r="I76" s="874"/>
      <c r="J76" s="874"/>
      <c r="K76" s="874"/>
      <c r="L76" s="874"/>
      <c r="M76" s="874"/>
      <c r="N76" s="874"/>
      <c r="O76" s="874"/>
      <c r="P76" s="875"/>
      <c r="Q76" s="877">
        <v>116</v>
      </c>
      <c r="R76" s="878"/>
      <c r="S76" s="878"/>
      <c r="T76" s="878"/>
      <c r="U76" s="834"/>
      <c r="V76" s="879">
        <v>111</v>
      </c>
      <c r="W76" s="878"/>
      <c r="X76" s="878"/>
      <c r="Y76" s="878"/>
      <c r="Z76" s="834"/>
      <c r="AA76" s="879">
        <v>5</v>
      </c>
      <c r="AB76" s="878"/>
      <c r="AC76" s="878"/>
      <c r="AD76" s="878"/>
      <c r="AE76" s="834"/>
      <c r="AF76" s="879">
        <v>5</v>
      </c>
      <c r="AG76" s="878"/>
      <c r="AH76" s="878"/>
      <c r="AI76" s="878"/>
      <c r="AJ76" s="834"/>
      <c r="AK76" s="879" t="s">
        <v>575</v>
      </c>
      <c r="AL76" s="878"/>
      <c r="AM76" s="878"/>
      <c r="AN76" s="878"/>
      <c r="AO76" s="834"/>
      <c r="AP76" s="879" t="s">
        <v>575</v>
      </c>
      <c r="AQ76" s="878"/>
      <c r="AR76" s="878"/>
      <c r="AS76" s="878"/>
      <c r="AT76" s="834"/>
      <c r="AU76" s="879" t="s">
        <v>575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567</v>
      </c>
      <c r="C77" s="874"/>
      <c r="D77" s="874"/>
      <c r="E77" s="874"/>
      <c r="F77" s="874"/>
      <c r="G77" s="874"/>
      <c r="H77" s="874"/>
      <c r="I77" s="874"/>
      <c r="J77" s="874"/>
      <c r="K77" s="874"/>
      <c r="L77" s="874"/>
      <c r="M77" s="874"/>
      <c r="N77" s="874"/>
      <c r="O77" s="874"/>
      <c r="P77" s="875"/>
      <c r="Q77" s="877">
        <v>1665</v>
      </c>
      <c r="R77" s="878"/>
      <c r="S77" s="878"/>
      <c r="T77" s="878"/>
      <c r="U77" s="834"/>
      <c r="V77" s="879">
        <v>1665</v>
      </c>
      <c r="W77" s="878"/>
      <c r="X77" s="878"/>
      <c r="Y77" s="878"/>
      <c r="Z77" s="834"/>
      <c r="AA77" s="879">
        <v>0</v>
      </c>
      <c r="AB77" s="878"/>
      <c r="AC77" s="878"/>
      <c r="AD77" s="878"/>
      <c r="AE77" s="834"/>
      <c r="AF77" s="879">
        <v>0</v>
      </c>
      <c r="AG77" s="878"/>
      <c r="AH77" s="878"/>
      <c r="AI77" s="878"/>
      <c r="AJ77" s="834"/>
      <c r="AK77" s="879">
        <v>734</v>
      </c>
      <c r="AL77" s="878"/>
      <c r="AM77" s="878"/>
      <c r="AN77" s="878"/>
      <c r="AO77" s="834"/>
      <c r="AP77" s="879" t="s">
        <v>575</v>
      </c>
      <c r="AQ77" s="878"/>
      <c r="AR77" s="878"/>
      <c r="AS77" s="878"/>
      <c r="AT77" s="834"/>
      <c r="AU77" s="879" t="s">
        <v>575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568</v>
      </c>
      <c r="C78" s="874"/>
      <c r="D78" s="874"/>
      <c r="E78" s="874"/>
      <c r="F78" s="874"/>
      <c r="G78" s="874"/>
      <c r="H78" s="874"/>
      <c r="I78" s="874"/>
      <c r="J78" s="874"/>
      <c r="K78" s="874"/>
      <c r="L78" s="874"/>
      <c r="M78" s="874"/>
      <c r="N78" s="874"/>
      <c r="O78" s="874"/>
      <c r="P78" s="875"/>
      <c r="Q78" s="876">
        <v>1199</v>
      </c>
      <c r="R78" s="830"/>
      <c r="S78" s="830"/>
      <c r="T78" s="830"/>
      <c r="U78" s="830"/>
      <c r="V78" s="830">
        <v>1156</v>
      </c>
      <c r="W78" s="830"/>
      <c r="X78" s="830"/>
      <c r="Y78" s="830"/>
      <c r="Z78" s="830"/>
      <c r="AA78" s="830">
        <v>43</v>
      </c>
      <c r="AB78" s="830"/>
      <c r="AC78" s="830"/>
      <c r="AD78" s="830"/>
      <c r="AE78" s="830"/>
      <c r="AF78" s="830">
        <v>43</v>
      </c>
      <c r="AG78" s="830"/>
      <c r="AH78" s="830"/>
      <c r="AI78" s="830"/>
      <c r="AJ78" s="830"/>
      <c r="AK78" s="830" t="s">
        <v>575</v>
      </c>
      <c r="AL78" s="830"/>
      <c r="AM78" s="830"/>
      <c r="AN78" s="830"/>
      <c r="AO78" s="830"/>
      <c r="AP78" s="830">
        <v>6708</v>
      </c>
      <c r="AQ78" s="830"/>
      <c r="AR78" s="830"/>
      <c r="AS78" s="830"/>
      <c r="AT78" s="830"/>
      <c r="AU78" s="830">
        <v>1073</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4388</v>
      </c>
      <c r="AG88" s="844"/>
      <c r="AH88" s="844"/>
      <c r="AI88" s="844"/>
      <c r="AJ88" s="844"/>
      <c r="AK88" s="841"/>
      <c r="AL88" s="841"/>
      <c r="AM88" s="841"/>
      <c r="AN88" s="841"/>
      <c r="AO88" s="841"/>
      <c r="AP88" s="844">
        <v>16694</v>
      </c>
      <c r="AQ88" s="844"/>
      <c r="AR88" s="844"/>
      <c r="AS88" s="844"/>
      <c r="AT88" s="844"/>
      <c r="AU88" s="844">
        <v>2274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97</v>
      </c>
      <c r="CS102" s="852"/>
      <c r="CT102" s="852"/>
      <c r="CU102" s="852"/>
      <c r="CV102" s="891"/>
      <c r="CW102" s="890">
        <v>100</v>
      </c>
      <c r="CX102" s="852"/>
      <c r="CY102" s="852"/>
      <c r="CZ102" s="852"/>
      <c r="DA102" s="891"/>
      <c r="DB102" s="890"/>
      <c r="DC102" s="852"/>
      <c r="DD102" s="852"/>
      <c r="DE102" s="852"/>
      <c r="DF102" s="891"/>
      <c r="DG102" s="890"/>
      <c r="DH102" s="852"/>
      <c r="DI102" s="852"/>
      <c r="DJ102" s="852"/>
      <c r="DK102" s="891"/>
      <c r="DL102" s="890">
        <v>21</v>
      </c>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415</v>
      </c>
      <c r="AB109" s="893"/>
      <c r="AC109" s="893"/>
      <c r="AD109" s="893"/>
      <c r="AE109" s="894"/>
      <c r="AF109" s="892" t="s">
        <v>416</v>
      </c>
      <c r="AG109" s="893"/>
      <c r="AH109" s="893"/>
      <c r="AI109" s="893"/>
      <c r="AJ109" s="894"/>
      <c r="AK109" s="892" t="s">
        <v>294</v>
      </c>
      <c r="AL109" s="893"/>
      <c r="AM109" s="893"/>
      <c r="AN109" s="893"/>
      <c r="AO109" s="894"/>
      <c r="AP109" s="892" t="s">
        <v>417</v>
      </c>
      <c r="AQ109" s="893"/>
      <c r="AR109" s="893"/>
      <c r="AS109" s="893"/>
      <c r="AT109" s="895"/>
      <c r="AU109" s="912" t="s">
        <v>414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415</v>
      </c>
      <c r="BR109" s="893"/>
      <c r="BS109" s="893"/>
      <c r="BT109" s="893"/>
      <c r="BU109" s="894"/>
      <c r="BV109" s="892" t="s">
        <v>416</v>
      </c>
      <c r="BW109" s="893"/>
      <c r="BX109" s="893"/>
      <c r="BY109" s="893"/>
      <c r="BZ109" s="894"/>
      <c r="CA109" s="892" t="s">
        <v>294</v>
      </c>
      <c r="CB109" s="893"/>
      <c r="CC109" s="893"/>
      <c r="CD109" s="893"/>
      <c r="CE109" s="894"/>
      <c r="CF109" s="913" t="s">
        <v>417</v>
      </c>
      <c r="CG109" s="913"/>
      <c r="CH109" s="913"/>
      <c r="CI109" s="913"/>
      <c r="CJ109" s="913"/>
      <c r="CK109" s="892" t="s">
        <v>418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415</v>
      </c>
      <c r="DH109" s="893"/>
      <c r="DI109" s="893"/>
      <c r="DJ109" s="893"/>
      <c r="DK109" s="894"/>
      <c r="DL109" s="892" t="s">
        <v>416</v>
      </c>
      <c r="DM109" s="893"/>
      <c r="DN109" s="893"/>
      <c r="DO109" s="893"/>
      <c r="DP109" s="894"/>
      <c r="DQ109" s="892" t="s">
        <v>294</v>
      </c>
      <c r="DR109" s="893"/>
      <c r="DS109" s="893"/>
      <c r="DT109" s="893"/>
      <c r="DU109" s="894"/>
      <c r="DV109" s="892" t="s">
        <v>417</v>
      </c>
      <c r="DW109" s="893"/>
      <c r="DX109" s="893"/>
      <c r="DY109" s="893"/>
      <c r="DZ109" s="895"/>
    </row>
    <row r="110" spans="1:131" s="230" customFormat="1" ht="26.25" customHeight="1" x14ac:dyDescent="0.2">
      <c r="A110" s="896" t="s">
        <v>419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1304624</v>
      </c>
      <c r="AB110" s="900"/>
      <c r="AC110" s="900"/>
      <c r="AD110" s="900"/>
      <c r="AE110" s="901"/>
      <c r="AF110" s="902">
        <v>1273556</v>
      </c>
      <c r="AG110" s="900"/>
      <c r="AH110" s="900"/>
      <c r="AI110" s="900"/>
      <c r="AJ110" s="901"/>
      <c r="AK110" s="902">
        <v>1268670</v>
      </c>
      <c r="AL110" s="900"/>
      <c r="AM110" s="900"/>
      <c r="AN110" s="900"/>
      <c r="AO110" s="901"/>
      <c r="AP110" s="903">
        <v>24.2</v>
      </c>
      <c r="AQ110" s="904"/>
      <c r="AR110" s="904"/>
      <c r="AS110" s="904"/>
      <c r="AT110" s="905"/>
      <c r="AU110" s="906" t="s">
        <v>69</v>
      </c>
      <c r="AV110" s="907"/>
      <c r="AW110" s="907"/>
      <c r="AX110" s="907"/>
      <c r="AY110" s="907"/>
      <c r="AZ110" s="929" t="s">
        <v>420</v>
      </c>
      <c r="BA110" s="897"/>
      <c r="BB110" s="897"/>
      <c r="BC110" s="897"/>
      <c r="BD110" s="897"/>
      <c r="BE110" s="897"/>
      <c r="BF110" s="897"/>
      <c r="BG110" s="897"/>
      <c r="BH110" s="897"/>
      <c r="BI110" s="897"/>
      <c r="BJ110" s="897"/>
      <c r="BK110" s="897"/>
      <c r="BL110" s="897"/>
      <c r="BM110" s="897"/>
      <c r="BN110" s="897"/>
      <c r="BO110" s="897"/>
      <c r="BP110" s="898"/>
      <c r="BQ110" s="930">
        <v>10066765</v>
      </c>
      <c r="BR110" s="931"/>
      <c r="BS110" s="931"/>
      <c r="BT110" s="931"/>
      <c r="BU110" s="931"/>
      <c r="BV110" s="931">
        <v>9531420</v>
      </c>
      <c r="BW110" s="931"/>
      <c r="BX110" s="931"/>
      <c r="BY110" s="931"/>
      <c r="BZ110" s="931"/>
      <c r="CA110" s="931">
        <v>9413303</v>
      </c>
      <c r="CB110" s="931"/>
      <c r="CC110" s="931"/>
      <c r="CD110" s="931"/>
      <c r="CE110" s="931"/>
      <c r="CF110" s="944">
        <v>179.7</v>
      </c>
      <c r="CG110" s="945"/>
      <c r="CH110" s="945"/>
      <c r="CI110" s="945"/>
      <c r="CJ110" s="945"/>
      <c r="CK110" s="946" t="s">
        <v>421</v>
      </c>
      <c r="CL110" s="947"/>
      <c r="CM110" s="929" t="s">
        <v>422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424</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426</v>
      </c>
      <c r="B112" s="953"/>
      <c r="C112" s="923" t="s">
        <v>427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428</v>
      </c>
      <c r="BA112" s="923"/>
      <c r="BB112" s="923"/>
      <c r="BC112" s="923"/>
      <c r="BD112" s="923"/>
      <c r="BE112" s="923"/>
      <c r="BF112" s="923"/>
      <c r="BG112" s="923"/>
      <c r="BH112" s="923"/>
      <c r="BI112" s="923"/>
      <c r="BJ112" s="923"/>
      <c r="BK112" s="923"/>
      <c r="BL112" s="923"/>
      <c r="BM112" s="923"/>
      <c r="BN112" s="923"/>
      <c r="BO112" s="923"/>
      <c r="BP112" s="924"/>
      <c r="BQ112" s="925">
        <v>2614893</v>
      </c>
      <c r="BR112" s="926"/>
      <c r="BS112" s="926"/>
      <c r="BT112" s="926"/>
      <c r="BU112" s="926"/>
      <c r="BV112" s="926">
        <v>2246686</v>
      </c>
      <c r="BW112" s="926"/>
      <c r="BX112" s="926"/>
      <c r="BY112" s="926"/>
      <c r="BZ112" s="926"/>
      <c r="CA112" s="926">
        <v>2647260</v>
      </c>
      <c r="CB112" s="926"/>
      <c r="CC112" s="926"/>
      <c r="CD112" s="926"/>
      <c r="CE112" s="926"/>
      <c r="CF112" s="920">
        <v>50.5</v>
      </c>
      <c r="CG112" s="921"/>
      <c r="CH112" s="921"/>
      <c r="CI112" s="921"/>
      <c r="CJ112" s="921"/>
      <c r="CK112" s="948"/>
      <c r="CL112" s="949"/>
      <c r="CM112" s="922" t="s">
        <v>429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430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498853</v>
      </c>
      <c r="AB113" s="938"/>
      <c r="AC113" s="938"/>
      <c r="AD113" s="938"/>
      <c r="AE113" s="939"/>
      <c r="AF113" s="940">
        <v>439215</v>
      </c>
      <c r="AG113" s="938"/>
      <c r="AH113" s="938"/>
      <c r="AI113" s="938"/>
      <c r="AJ113" s="939"/>
      <c r="AK113" s="940">
        <v>538891</v>
      </c>
      <c r="AL113" s="938"/>
      <c r="AM113" s="938"/>
      <c r="AN113" s="938"/>
      <c r="AO113" s="939"/>
      <c r="AP113" s="941">
        <v>10.3</v>
      </c>
      <c r="AQ113" s="942"/>
      <c r="AR113" s="942"/>
      <c r="AS113" s="942"/>
      <c r="AT113" s="943"/>
      <c r="AU113" s="908"/>
      <c r="AV113" s="909"/>
      <c r="AW113" s="909"/>
      <c r="AX113" s="909"/>
      <c r="AY113" s="909"/>
      <c r="AZ113" s="922" t="s">
        <v>431</v>
      </c>
      <c r="BA113" s="923"/>
      <c r="BB113" s="923"/>
      <c r="BC113" s="923"/>
      <c r="BD113" s="923"/>
      <c r="BE113" s="923"/>
      <c r="BF113" s="923"/>
      <c r="BG113" s="923"/>
      <c r="BH113" s="923"/>
      <c r="BI113" s="923"/>
      <c r="BJ113" s="923"/>
      <c r="BK113" s="923"/>
      <c r="BL113" s="923"/>
      <c r="BM113" s="923"/>
      <c r="BN113" s="923"/>
      <c r="BO113" s="923"/>
      <c r="BP113" s="924"/>
      <c r="BQ113" s="925">
        <v>1625635</v>
      </c>
      <c r="BR113" s="926"/>
      <c r="BS113" s="926"/>
      <c r="BT113" s="926"/>
      <c r="BU113" s="926"/>
      <c r="BV113" s="926">
        <v>2331981</v>
      </c>
      <c r="BW113" s="926"/>
      <c r="BX113" s="926"/>
      <c r="BY113" s="926"/>
      <c r="BZ113" s="926"/>
      <c r="CA113" s="926">
        <v>2274896</v>
      </c>
      <c r="CB113" s="926"/>
      <c r="CC113" s="926"/>
      <c r="CD113" s="926"/>
      <c r="CE113" s="926"/>
      <c r="CF113" s="920">
        <v>43.4</v>
      </c>
      <c r="CG113" s="921"/>
      <c r="CH113" s="921"/>
      <c r="CI113" s="921"/>
      <c r="CJ113" s="921"/>
      <c r="CK113" s="948"/>
      <c r="CL113" s="949"/>
      <c r="CM113" s="922" t="s">
        <v>432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210454</v>
      </c>
      <c r="AB114" s="959"/>
      <c r="AC114" s="959"/>
      <c r="AD114" s="959"/>
      <c r="AE114" s="960"/>
      <c r="AF114" s="961">
        <v>216481</v>
      </c>
      <c r="AG114" s="959"/>
      <c r="AH114" s="959"/>
      <c r="AI114" s="959"/>
      <c r="AJ114" s="960"/>
      <c r="AK114" s="961">
        <v>225172</v>
      </c>
      <c r="AL114" s="959"/>
      <c r="AM114" s="959"/>
      <c r="AN114" s="959"/>
      <c r="AO114" s="960"/>
      <c r="AP114" s="962">
        <v>4.3</v>
      </c>
      <c r="AQ114" s="963"/>
      <c r="AR114" s="963"/>
      <c r="AS114" s="963"/>
      <c r="AT114" s="964"/>
      <c r="AU114" s="908"/>
      <c r="AV114" s="909"/>
      <c r="AW114" s="909"/>
      <c r="AX114" s="909"/>
      <c r="AY114" s="909"/>
      <c r="AZ114" s="922" t="s">
        <v>434</v>
      </c>
      <c r="BA114" s="923"/>
      <c r="BB114" s="923"/>
      <c r="BC114" s="923"/>
      <c r="BD114" s="923"/>
      <c r="BE114" s="923"/>
      <c r="BF114" s="923"/>
      <c r="BG114" s="923"/>
      <c r="BH114" s="923"/>
      <c r="BI114" s="923"/>
      <c r="BJ114" s="923"/>
      <c r="BK114" s="923"/>
      <c r="BL114" s="923"/>
      <c r="BM114" s="923"/>
      <c r="BN114" s="923"/>
      <c r="BO114" s="923"/>
      <c r="BP114" s="924"/>
      <c r="BQ114" s="925">
        <v>1926452</v>
      </c>
      <c r="BR114" s="926"/>
      <c r="BS114" s="926"/>
      <c r="BT114" s="926"/>
      <c r="BU114" s="926"/>
      <c r="BV114" s="926">
        <v>1882713</v>
      </c>
      <c r="BW114" s="926"/>
      <c r="BX114" s="926"/>
      <c r="BY114" s="926"/>
      <c r="BZ114" s="926"/>
      <c r="CA114" s="926">
        <v>1824793</v>
      </c>
      <c r="CB114" s="926"/>
      <c r="CC114" s="926"/>
      <c r="CD114" s="926"/>
      <c r="CE114" s="926"/>
      <c r="CF114" s="920">
        <v>34.799999999999997</v>
      </c>
      <c r="CG114" s="921"/>
      <c r="CH114" s="921"/>
      <c r="CI114" s="921"/>
      <c r="CJ114" s="921"/>
      <c r="CK114" s="948"/>
      <c r="CL114" s="949"/>
      <c r="CM114" s="922" t="s">
        <v>435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437</v>
      </c>
      <c r="BA115" s="923"/>
      <c r="BB115" s="923"/>
      <c r="BC115" s="923"/>
      <c r="BD115" s="923"/>
      <c r="BE115" s="923"/>
      <c r="BF115" s="923"/>
      <c r="BG115" s="923"/>
      <c r="BH115" s="923"/>
      <c r="BI115" s="923"/>
      <c r="BJ115" s="923"/>
      <c r="BK115" s="923"/>
      <c r="BL115" s="923"/>
      <c r="BM115" s="923"/>
      <c r="BN115" s="923"/>
      <c r="BO115" s="923"/>
      <c r="BP115" s="924"/>
      <c r="BQ115" s="925">
        <v>4220</v>
      </c>
      <c r="BR115" s="926"/>
      <c r="BS115" s="926"/>
      <c r="BT115" s="926"/>
      <c r="BU115" s="926"/>
      <c r="BV115" s="926">
        <v>2840</v>
      </c>
      <c r="BW115" s="926"/>
      <c r="BX115" s="926"/>
      <c r="BY115" s="926"/>
      <c r="BZ115" s="926"/>
      <c r="CA115" s="926">
        <v>2120</v>
      </c>
      <c r="CB115" s="926"/>
      <c r="CC115" s="926"/>
      <c r="CD115" s="926"/>
      <c r="CE115" s="926"/>
      <c r="CF115" s="920">
        <v>0</v>
      </c>
      <c r="CG115" s="921"/>
      <c r="CH115" s="921"/>
      <c r="CI115" s="921"/>
      <c r="CJ115" s="921"/>
      <c r="CK115" s="948"/>
      <c r="CL115" s="949"/>
      <c r="CM115" s="922" t="s">
        <v>438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440</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442</v>
      </c>
      <c r="Z117" s="894"/>
      <c r="AA117" s="978">
        <v>2013931</v>
      </c>
      <c r="AB117" s="979"/>
      <c r="AC117" s="979"/>
      <c r="AD117" s="979"/>
      <c r="AE117" s="980"/>
      <c r="AF117" s="981">
        <v>1929252</v>
      </c>
      <c r="AG117" s="979"/>
      <c r="AH117" s="979"/>
      <c r="AI117" s="979"/>
      <c r="AJ117" s="980"/>
      <c r="AK117" s="981">
        <v>2032733</v>
      </c>
      <c r="AL117" s="979"/>
      <c r="AM117" s="979"/>
      <c r="AN117" s="979"/>
      <c r="AO117" s="980"/>
      <c r="AP117" s="982"/>
      <c r="AQ117" s="983"/>
      <c r="AR117" s="983"/>
      <c r="AS117" s="983"/>
      <c r="AT117" s="984"/>
      <c r="AU117" s="908"/>
      <c r="AV117" s="909"/>
      <c r="AW117" s="909"/>
      <c r="AX117" s="909"/>
      <c r="AY117" s="909"/>
      <c r="AZ117" s="974" t="s">
        <v>443</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415</v>
      </c>
      <c r="AB118" s="893"/>
      <c r="AC118" s="893"/>
      <c r="AD118" s="893"/>
      <c r="AE118" s="894"/>
      <c r="AF118" s="892" t="s">
        <v>416</v>
      </c>
      <c r="AG118" s="893"/>
      <c r="AH118" s="893"/>
      <c r="AI118" s="893"/>
      <c r="AJ118" s="894"/>
      <c r="AK118" s="892" t="s">
        <v>294</v>
      </c>
      <c r="AL118" s="893"/>
      <c r="AM118" s="893"/>
      <c r="AN118" s="893"/>
      <c r="AO118" s="894"/>
      <c r="AP118" s="970" t="s">
        <v>417</v>
      </c>
      <c r="AQ118" s="971"/>
      <c r="AR118" s="971"/>
      <c r="AS118" s="971"/>
      <c r="AT118" s="972"/>
      <c r="AU118" s="908"/>
      <c r="AV118" s="909"/>
      <c r="AW118" s="909"/>
      <c r="AX118" s="909"/>
      <c r="AY118" s="909"/>
      <c r="AZ118" s="973" t="s">
        <v>445</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421</v>
      </c>
      <c r="B119" s="947"/>
      <c r="C119" s="929" t="s">
        <v>422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447</v>
      </c>
      <c r="BP119" s="1005"/>
      <c r="BQ119" s="999">
        <v>16237965</v>
      </c>
      <c r="BR119" s="1000"/>
      <c r="BS119" s="1000"/>
      <c r="BT119" s="1000"/>
      <c r="BU119" s="1000"/>
      <c r="BV119" s="1000">
        <v>15995640</v>
      </c>
      <c r="BW119" s="1000"/>
      <c r="BX119" s="1000"/>
      <c r="BY119" s="1000"/>
      <c r="BZ119" s="1000"/>
      <c r="CA119" s="1000">
        <v>16162372</v>
      </c>
      <c r="CB119" s="1000"/>
      <c r="CC119" s="1000"/>
      <c r="CD119" s="1000"/>
      <c r="CE119" s="1000"/>
      <c r="CF119" s="1001"/>
      <c r="CG119" s="1002"/>
      <c r="CH119" s="1002"/>
      <c r="CI119" s="1002"/>
      <c r="CJ119" s="1003"/>
      <c r="CK119" s="950"/>
      <c r="CL119" s="951"/>
      <c r="CM119" s="973" t="s">
        <v>448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449</v>
      </c>
      <c r="AV120" s="992"/>
      <c r="AW120" s="992"/>
      <c r="AX120" s="992"/>
      <c r="AY120" s="993"/>
      <c r="AZ120" s="929" t="s">
        <v>450</v>
      </c>
      <c r="BA120" s="897"/>
      <c r="BB120" s="897"/>
      <c r="BC120" s="897"/>
      <c r="BD120" s="897"/>
      <c r="BE120" s="897"/>
      <c r="BF120" s="897"/>
      <c r="BG120" s="897"/>
      <c r="BH120" s="897"/>
      <c r="BI120" s="897"/>
      <c r="BJ120" s="897"/>
      <c r="BK120" s="897"/>
      <c r="BL120" s="897"/>
      <c r="BM120" s="897"/>
      <c r="BN120" s="897"/>
      <c r="BO120" s="897"/>
      <c r="BP120" s="898"/>
      <c r="BQ120" s="930">
        <v>2492514</v>
      </c>
      <c r="BR120" s="931"/>
      <c r="BS120" s="931"/>
      <c r="BT120" s="931"/>
      <c r="BU120" s="931"/>
      <c r="BV120" s="931">
        <v>3634112</v>
      </c>
      <c r="BW120" s="931"/>
      <c r="BX120" s="931"/>
      <c r="BY120" s="931"/>
      <c r="BZ120" s="931"/>
      <c r="CA120" s="931">
        <v>3878427</v>
      </c>
      <c r="CB120" s="931"/>
      <c r="CC120" s="931"/>
      <c r="CD120" s="931"/>
      <c r="CE120" s="931"/>
      <c r="CF120" s="944">
        <v>74.099999999999994</v>
      </c>
      <c r="CG120" s="945"/>
      <c r="CH120" s="945"/>
      <c r="CI120" s="945"/>
      <c r="CJ120" s="945"/>
      <c r="CK120" s="1006" t="s">
        <v>451</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1944567</v>
      </c>
      <c r="DR120" s="931"/>
      <c r="DS120" s="931"/>
      <c r="DT120" s="931"/>
      <c r="DU120" s="931"/>
      <c r="DV120" s="932">
        <v>37.1</v>
      </c>
      <c r="DW120" s="932"/>
      <c r="DX120" s="932"/>
      <c r="DY120" s="932"/>
      <c r="DZ120" s="933"/>
    </row>
    <row r="121" spans="1:130" s="230" customFormat="1" ht="26.25" customHeight="1" x14ac:dyDescent="0.2">
      <c r="A121" s="1057"/>
      <c r="B121" s="949"/>
      <c r="C121" s="974" t="s">
        <v>452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453</v>
      </c>
      <c r="BA121" s="923"/>
      <c r="BB121" s="923"/>
      <c r="BC121" s="923"/>
      <c r="BD121" s="923"/>
      <c r="BE121" s="923"/>
      <c r="BF121" s="923"/>
      <c r="BG121" s="923"/>
      <c r="BH121" s="923"/>
      <c r="BI121" s="923"/>
      <c r="BJ121" s="923"/>
      <c r="BK121" s="923"/>
      <c r="BL121" s="923"/>
      <c r="BM121" s="923"/>
      <c r="BN121" s="923"/>
      <c r="BO121" s="923"/>
      <c r="BP121" s="924"/>
      <c r="BQ121" s="925">
        <v>224102</v>
      </c>
      <c r="BR121" s="926"/>
      <c r="BS121" s="926"/>
      <c r="BT121" s="926"/>
      <c r="BU121" s="926"/>
      <c r="BV121" s="926">
        <v>114300</v>
      </c>
      <c r="BW121" s="926"/>
      <c r="BX121" s="926"/>
      <c r="BY121" s="926"/>
      <c r="BZ121" s="926"/>
      <c r="CA121" s="926">
        <v>76498</v>
      </c>
      <c r="CB121" s="926"/>
      <c r="CC121" s="926"/>
      <c r="CD121" s="926"/>
      <c r="CE121" s="926"/>
      <c r="CF121" s="920">
        <v>1.5</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71432</v>
      </c>
      <c r="DH121" s="926"/>
      <c r="DI121" s="926"/>
      <c r="DJ121" s="926"/>
      <c r="DK121" s="926"/>
      <c r="DL121" s="926">
        <v>208619</v>
      </c>
      <c r="DM121" s="926"/>
      <c r="DN121" s="926"/>
      <c r="DO121" s="926"/>
      <c r="DP121" s="926"/>
      <c r="DQ121" s="926">
        <v>375566</v>
      </c>
      <c r="DR121" s="926"/>
      <c r="DS121" s="926"/>
      <c r="DT121" s="926"/>
      <c r="DU121" s="926"/>
      <c r="DV121" s="927">
        <v>7.2</v>
      </c>
      <c r="DW121" s="927"/>
      <c r="DX121" s="927"/>
      <c r="DY121" s="927"/>
      <c r="DZ121" s="928"/>
    </row>
    <row r="122" spans="1:130" s="230" customFormat="1" ht="26.25" customHeight="1" x14ac:dyDescent="0.2">
      <c r="A122" s="1057"/>
      <c r="B122" s="949"/>
      <c r="C122" s="922" t="s">
        <v>435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454</v>
      </c>
      <c r="BA122" s="965"/>
      <c r="BB122" s="965"/>
      <c r="BC122" s="965"/>
      <c r="BD122" s="965"/>
      <c r="BE122" s="965"/>
      <c r="BF122" s="965"/>
      <c r="BG122" s="965"/>
      <c r="BH122" s="965"/>
      <c r="BI122" s="965"/>
      <c r="BJ122" s="965"/>
      <c r="BK122" s="965"/>
      <c r="BL122" s="965"/>
      <c r="BM122" s="965"/>
      <c r="BN122" s="965"/>
      <c r="BO122" s="965"/>
      <c r="BP122" s="966"/>
      <c r="BQ122" s="999">
        <v>9395593</v>
      </c>
      <c r="BR122" s="1000"/>
      <c r="BS122" s="1000"/>
      <c r="BT122" s="1000"/>
      <c r="BU122" s="1000"/>
      <c r="BV122" s="1000">
        <v>9038768</v>
      </c>
      <c r="BW122" s="1000"/>
      <c r="BX122" s="1000"/>
      <c r="BY122" s="1000"/>
      <c r="BZ122" s="1000"/>
      <c r="CA122" s="1000">
        <v>9185254</v>
      </c>
      <c r="CB122" s="1000"/>
      <c r="CC122" s="1000"/>
      <c r="CD122" s="1000"/>
      <c r="CE122" s="1000"/>
      <c r="CF122" s="1017">
        <v>175.4</v>
      </c>
      <c r="CG122" s="1018"/>
      <c r="CH122" s="1018"/>
      <c r="CI122" s="1018"/>
      <c r="CJ122" s="1018"/>
      <c r="CK122" s="1009"/>
      <c r="CL122" s="1010"/>
      <c r="CM122" s="1010"/>
      <c r="CN122" s="1010"/>
      <c r="CO122" s="1011"/>
      <c r="CP122" s="1019" t="s">
        <v>398</v>
      </c>
      <c r="CQ122" s="1020"/>
      <c r="CR122" s="1020"/>
      <c r="CS122" s="1020"/>
      <c r="CT122" s="1020"/>
      <c r="CU122" s="1020"/>
      <c r="CV122" s="1020"/>
      <c r="CW122" s="1020"/>
      <c r="CX122" s="1020"/>
      <c r="CY122" s="1020"/>
      <c r="CZ122" s="1020"/>
      <c r="DA122" s="1020"/>
      <c r="DB122" s="1020"/>
      <c r="DC122" s="1020"/>
      <c r="DD122" s="1020"/>
      <c r="DE122" s="1020"/>
      <c r="DF122" s="1021"/>
      <c r="DG122" s="925">
        <v>261346</v>
      </c>
      <c r="DH122" s="926"/>
      <c r="DI122" s="926"/>
      <c r="DJ122" s="926"/>
      <c r="DK122" s="926"/>
      <c r="DL122" s="926">
        <v>232870</v>
      </c>
      <c r="DM122" s="926"/>
      <c r="DN122" s="926"/>
      <c r="DO122" s="926"/>
      <c r="DP122" s="926"/>
      <c r="DQ122" s="926">
        <v>228508</v>
      </c>
      <c r="DR122" s="926"/>
      <c r="DS122" s="926"/>
      <c r="DT122" s="926"/>
      <c r="DU122" s="926"/>
      <c r="DV122" s="927">
        <v>4.4000000000000004</v>
      </c>
      <c r="DW122" s="927"/>
      <c r="DX122" s="927"/>
      <c r="DY122" s="927"/>
      <c r="DZ122" s="928"/>
    </row>
    <row r="123" spans="1:130" s="230" customFormat="1" ht="26.25" customHeight="1" x14ac:dyDescent="0.2">
      <c r="A123" s="1057"/>
      <c r="B123" s="949"/>
      <c r="C123" s="922" t="s">
        <v>441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455</v>
      </c>
      <c r="BP123" s="1005"/>
      <c r="BQ123" s="1063">
        <v>12112209</v>
      </c>
      <c r="BR123" s="1064"/>
      <c r="BS123" s="1064"/>
      <c r="BT123" s="1064"/>
      <c r="BU123" s="1064"/>
      <c r="BV123" s="1064">
        <v>12787180</v>
      </c>
      <c r="BW123" s="1064"/>
      <c r="BX123" s="1064"/>
      <c r="BY123" s="1064"/>
      <c r="BZ123" s="1064"/>
      <c r="CA123" s="1064">
        <v>13140179</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v>90919</v>
      </c>
      <c r="DR123" s="959"/>
      <c r="DS123" s="959"/>
      <c r="DT123" s="959"/>
      <c r="DU123" s="960"/>
      <c r="DV123" s="962">
        <v>1.7</v>
      </c>
      <c r="DW123" s="963"/>
      <c r="DX123" s="963"/>
      <c r="DY123" s="963"/>
      <c r="DZ123" s="964"/>
    </row>
    <row r="124" spans="1:130" s="230" customFormat="1" ht="26.25" customHeight="1" thickBot="1" x14ac:dyDescent="0.25">
      <c r="A124" s="1057"/>
      <c r="B124" s="949"/>
      <c r="C124" s="922" t="s">
        <v>444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77.2</v>
      </c>
      <c r="BR124" s="1027"/>
      <c r="BS124" s="1027"/>
      <c r="BT124" s="1027"/>
      <c r="BU124" s="1027"/>
      <c r="BV124" s="1027">
        <v>61.1</v>
      </c>
      <c r="BW124" s="1027"/>
      <c r="BX124" s="1027"/>
      <c r="BY124" s="1027"/>
      <c r="BZ124" s="1027"/>
      <c r="CA124" s="1027">
        <v>57.7</v>
      </c>
      <c r="CB124" s="1027"/>
      <c r="CC124" s="1027"/>
      <c r="CD124" s="1027"/>
      <c r="CE124" s="1027"/>
      <c r="CF124" s="1028"/>
      <c r="CG124" s="1029"/>
      <c r="CH124" s="1029"/>
      <c r="CI124" s="1029"/>
      <c r="CJ124" s="1030"/>
      <c r="CK124" s="1012"/>
      <c r="CL124" s="1012"/>
      <c r="CM124" s="1012"/>
      <c r="CN124" s="1012"/>
      <c r="CO124" s="1013"/>
      <c r="CP124" s="1019" t="s">
        <v>457</v>
      </c>
      <c r="CQ124" s="1020"/>
      <c r="CR124" s="1020"/>
      <c r="CS124" s="1020"/>
      <c r="CT124" s="1020"/>
      <c r="CU124" s="1020"/>
      <c r="CV124" s="1020"/>
      <c r="CW124" s="1020"/>
      <c r="CX124" s="1020"/>
      <c r="CY124" s="1020"/>
      <c r="CZ124" s="1020"/>
      <c r="DA124" s="1020"/>
      <c r="DB124" s="1020"/>
      <c r="DC124" s="1020"/>
      <c r="DD124" s="1020"/>
      <c r="DE124" s="1020"/>
      <c r="DF124" s="1021"/>
      <c r="DG124" s="1004">
        <v>2282115</v>
      </c>
      <c r="DH124" s="986"/>
      <c r="DI124" s="986"/>
      <c r="DJ124" s="986"/>
      <c r="DK124" s="987"/>
      <c r="DL124" s="985">
        <v>1805197</v>
      </c>
      <c r="DM124" s="986"/>
      <c r="DN124" s="986"/>
      <c r="DO124" s="986"/>
      <c r="DP124" s="987"/>
      <c r="DQ124" s="985">
        <v>7700</v>
      </c>
      <c r="DR124" s="986"/>
      <c r="DS124" s="986"/>
      <c r="DT124" s="986"/>
      <c r="DU124" s="987"/>
      <c r="DV124" s="988">
        <v>0.1</v>
      </c>
      <c r="DW124" s="989"/>
      <c r="DX124" s="989"/>
      <c r="DY124" s="989"/>
      <c r="DZ124" s="990"/>
    </row>
    <row r="125" spans="1:130" s="230" customFormat="1" ht="26.25" customHeight="1" x14ac:dyDescent="0.2">
      <c r="A125" s="1057"/>
      <c r="B125" s="949"/>
      <c r="C125" s="922" t="s">
        <v>446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458</v>
      </c>
      <c r="CL125" s="1007"/>
      <c r="CM125" s="1007"/>
      <c r="CN125" s="1007"/>
      <c r="CO125" s="1008"/>
      <c r="CP125" s="929" t="s">
        <v>459</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460</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462</v>
      </c>
      <c r="AY127" s="1032"/>
      <c r="AZ127" s="1032"/>
      <c r="BA127" s="1032"/>
      <c r="BB127" s="1032"/>
      <c r="BC127" s="1032"/>
      <c r="BD127" s="1032"/>
      <c r="BE127" s="1033"/>
      <c r="BF127" s="1034" t="s">
        <v>463</v>
      </c>
      <c r="BG127" s="1032"/>
      <c r="BH127" s="1032"/>
      <c r="BI127" s="1032"/>
      <c r="BJ127" s="1032"/>
      <c r="BK127" s="1032"/>
      <c r="BL127" s="1033"/>
      <c r="BM127" s="1034" t="s">
        <v>464</v>
      </c>
      <c r="BN127" s="1032"/>
      <c r="BO127" s="1032"/>
      <c r="BP127" s="1032"/>
      <c r="BQ127" s="1032"/>
      <c r="BR127" s="1032"/>
      <c r="BS127" s="1033"/>
      <c r="BT127" s="1034" t="s">
        <v>465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466</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468</v>
      </c>
      <c r="X128" s="1043"/>
      <c r="Y128" s="1043"/>
      <c r="Z128" s="1044"/>
      <c r="AA128" s="1045">
        <v>37802</v>
      </c>
      <c r="AB128" s="1046"/>
      <c r="AC128" s="1046"/>
      <c r="AD128" s="1046"/>
      <c r="AE128" s="1047"/>
      <c r="AF128" s="1048">
        <v>37802</v>
      </c>
      <c r="AG128" s="1046"/>
      <c r="AH128" s="1046"/>
      <c r="AI128" s="1046"/>
      <c r="AJ128" s="1047"/>
      <c r="AK128" s="1048">
        <v>37802</v>
      </c>
      <c r="AL128" s="1046"/>
      <c r="AM128" s="1046"/>
      <c r="AN128" s="1046"/>
      <c r="AO128" s="1047"/>
      <c r="AP128" s="1049"/>
      <c r="AQ128" s="1050"/>
      <c r="AR128" s="1050"/>
      <c r="AS128" s="1050"/>
      <c r="AT128" s="1051"/>
      <c r="AU128" s="232"/>
      <c r="AV128" s="232"/>
      <c r="AW128" s="232"/>
      <c r="AX128" s="896" t="s">
        <v>469</v>
      </c>
      <c r="AY128" s="897"/>
      <c r="AZ128" s="897"/>
      <c r="BA128" s="897"/>
      <c r="BB128" s="897"/>
      <c r="BC128" s="897"/>
      <c r="BD128" s="897"/>
      <c r="BE128" s="898"/>
      <c r="BF128" s="1052" t="s">
        <v>122</v>
      </c>
      <c r="BG128" s="1053"/>
      <c r="BH128" s="1053"/>
      <c r="BI128" s="1053"/>
      <c r="BJ128" s="1053"/>
      <c r="BK128" s="1053"/>
      <c r="BL128" s="1054"/>
      <c r="BM128" s="1052">
        <v>14.29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470</v>
      </c>
      <c r="CQ128" s="726"/>
      <c r="CR128" s="726"/>
      <c r="CS128" s="726"/>
      <c r="CT128" s="726"/>
      <c r="CU128" s="726"/>
      <c r="CV128" s="726"/>
      <c r="CW128" s="726"/>
      <c r="CX128" s="726"/>
      <c r="CY128" s="726"/>
      <c r="CZ128" s="726"/>
      <c r="DA128" s="726"/>
      <c r="DB128" s="726"/>
      <c r="DC128" s="726"/>
      <c r="DD128" s="726"/>
      <c r="DE128" s="726"/>
      <c r="DF128" s="1036"/>
      <c r="DG128" s="1037">
        <v>4220</v>
      </c>
      <c r="DH128" s="1038"/>
      <c r="DI128" s="1038"/>
      <c r="DJ128" s="1038"/>
      <c r="DK128" s="1038"/>
      <c r="DL128" s="1038">
        <v>2840</v>
      </c>
      <c r="DM128" s="1038"/>
      <c r="DN128" s="1038"/>
      <c r="DO128" s="1038"/>
      <c r="DP128" s="1038"/>
      <c r="DQ128" s="1038">
        <v>2120</v>
      </c>
      <c r="DR128" s="1038"/>
      <c r="DS128" s="1038"/>
      <c r="DT128" s="1038"/>
      <c r="DU128" s="1038"/>
      <c r="DV128" s="1039">
        <v>0</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471</v>
      </c>
      <c r="X129" s="1071"/>
      <c r="Y129" s="1071"/>
      <c r="Z129" s="1072"/>
      <c r="AA129" s="958">
        <v>6568059</v>
      </c>
      <c r="AB129" s="959"/>
      <c r="AC129" s="959"/>
      <c r="AD129" s="959"/>
      <c r="AE129" s="960"/>
      <c r="AF129" s="961">
        <v>6405798</v>
      </c>
      <c r="AG129" s="959"/>
      <c r="AH129" s="959"/>
      <c r="AI129" s="959"/>
      <c r="AJ129" s="960"/>
      <c r="AK129" s="961">
        <v>6360427</v>
      </c>
      <c r="AL129" s="959"/>
      <c r="AM129" s="959"/>
      <c r="AN129" s="959"/>
      <c r="AO129" s="960"/>
      <c r="AP129" s="1073"/>
      <c r="AQ129" s="1074"/>
      <c r="AR129" s="1074"/>
      <c r="AS129" s="1074"/>
      <c r="AT129" s="1075"/>
      <c r="AU129" s="233"/>
      <c r="AV129" s="233"/>
      <c r="AW129" s="233"/>
      <c r="AX129" s="1065" t="s">
        <v>472</v>
      </c>
      <c r="AY129" s="923"/>
      <c r="AZ129" s="923"/>
      <c r="BA129" s="923"/>
      <c r="BB129" s="923"/>
      <c r="BC129" s="923"/>
      <c r="BD129" s="923"/>
      <c r="BE129" s="924"/>
      <c r="BF129" s="1066" t="s">
        <v>122</v>
      </c>
      <c r="BG129" s="1067"/>
      <c r="BH129" s="1067"/>
      <c r="BI129" s="1067"/>
      <c r="BJ129" s="1067"/>
      <c r="BK129" s="1067"/>
      <c r="BL129" s="1068"/>
      <c r="BM129" s="1066">
        <v>19.29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474</v>
      </c>
      <c r="X130" s="1071"/>
      <c r="Y130" s="1071"/>
      <c r="Z130" s="1072"/>
      <c r="AA130" s="958">
        <v>1229302</v>
      </c>
      <c r="AB130" s="959"/>
      <c r="AC130" s="959"/>
      <c r="AD130" s="959"/>
      <c r="AE130" s="960"/>
      <c r="AF130" s="961">
        <v>1160505</v>
      </c>
      <c r="AG130" s="959"/>
      <c r="AH130" s="959"/>
      <c r="AI130" s="959"/>
      <c r="AJ130" s="960"/>
      <c r="AK130" s="961">
        <v>1123442</v>
      </c>
      <c r="AL130" s="959"/>
      <c r="AM130" s="959"/>
      <c r="AN130" s="959"/>
      <c r="AO130" s="960"/>
      <c r="AP130" s="1073"/>
      <c r="AQ130" s="1074"/>
      <c r="AR130" s="1074"/>
      <c r="AS130" s="1074"/>
      <c r="AT130" s="1075"/>
      <c r="AU130" s="233"/>
      <c r="AV130" s="233"/>
      <c r="AW130" s="233"/>
      <c r="AX130" s="1065" t="s">
        <v>475</v>
      </c>
      <c r="AY130" s="923"/>
      <c r="AZ130" s="923"/>
      <c r="BA130" s="923"/>
      <c r="BB130" s="923"/>
      <c r="BC130" s="923"/>
      <c r="BD130" s="923"/>
      <c r="BE130" s="924"/>
      <c r="BF130" s="1101">
        <v>14.8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476</v>
      </c>
      <c r="X131" s="1108"/>
      <c r="Y131" s="1108"/>
      <c r="Z131" s="1109"/>
      <c r="AA131" s="1004">
        <v>5338757</v>
      </c>
      <c r="AB131" s="986"/>
      <c r="AC131" s="986"/>
      <c r="AD131" s="986"/>
      <c r="AE131" s="987"/>
      <c r="AF131" s="985">
        <v>5245293</v>
      </c>
      <c r="AG131" s="986"/>
      <c r="AH131" s="986"/>
      <c r="AI131" s="986"/>
      <c r="AJ131" s="987"/>
      <c r="AK131" s="985">
        <v>5236985</v>
      </c>
      <c r="AL131" s="986"/>
      <c r="AM131" s="986"/>
      <c r="AN131" s="986"/>
      <c r="AO131" s="987"/>
      <c r="AP131" s="1110"/>
      <c r="AQ131" s="1111"/>
      <c r="AR131" s="1111"/>
      <c r="AS131" s="1111"/>
      <c r="AT131" s="1112"/>
      <c r="AU131" s="233"/>
      <c r="AV131" s="233"/>
      <c r="AW131" s="233"/>
      <c r="AX131" s="1083" t="s">
        <v>477</v>
      </c>
      <c r="AY131" s="726"/>
      <c r="AZ131" s="726"/>
      <c r="BA131" s="726"/>
      <c r="BB131" s="726"/>
      <c r="BC131" s="726"/>
      <c r="BD131" s="726"/>
      <c r="BE131" s="1036"/>
      <c r="BF131" s="1084">
        <v>57.7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479</v>
      </c>
      <c r="W132" s="1094"/>
      <c r="X132" s="1094"/>
      <c r="Y132" s="1094"/>
      <c r="Z132" s="1095"/>
      <c r="AA132" s="1096">
        <v>13.98878053</v>
      </c>
      <c r="AB132" s="1097"/>
      <c r="AC132" s="1097"/>
      <c r="AD132" s="1097"/>
      <c r="AE132" s="1098"/>
      <c r="AF132" s="1099">
        <v>13.93525586</v>
      </c>
      <c r="AG132" s="1097"/>
      <c r="AH132" s="1097"/>
      <c r="AI132" s="1097"/>
      <c r="AJ132" s="1098"/>
      <c r="AK132" s="1099">
        <v>16.64104442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480</v>
      </c>
      <c r="W133" s="1077"/>
      <c r="X133" s="1077"/>
      <c r="Y133" s="1077"/>
      <c r="Z133" s="1078"/>
      <c r="AA133" s="1079">
        <v>14.8</v>
      </c>
      <c r="AB133" s="1080"/>
      <c r="AC133" s="1080"/>
      <c r="AD133" s="1080"/>
      <c r="AE133" s="1081"/>
      <c r="AF133" s="1079">
        <v>14.2</v>
      </c>
      <c r="AG133" s="1080"/>
      <c r="AH133" s="1080"/>
      <c r="AI133" s="1080"/>
      <c r="AJ133" s="1081"/>
      <c r="AK133" s="1079">
        <v>14.8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fRJ3ekWpm9DGlT3UsyuZl4oddsYVXXIcH3FswH5glTSjSBOzeg2390wfnunVJrCZeQE37rF41crACqrg3SSYg==" saltValue="zOzWlYEP9F0eA63bKHLn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31CUBegilZeBwDftsN//7hlZ6KxnwZXImoNObdYnKTK+ujkyc3bo5Yad50b4Z+R+qAznnlpHkX/pkqDufJA74g==" saltValue="BS5aGqPHKMULITWyFRy0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aCU8RbxBrHDvX/bSIgQ8j6vsvVgGHPyaZzVgx9nv0zf4jka/r8bmwUuib4E73z1YQLE4IrsVpaQ6aeiX1nM+g==" saltValue="UlADwpAs0tKbI/ejOIlAP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484</v>
      </c>
      <c r="AP7" s="272"/>
      <c r="AQ7" s="273" t="s">
        <v>485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486</v>
      </c>
      <c r="AQ8" s="279" t="s">
        <v>487</v>
      </c>
      <c r="AR8" s="280" t="s">
        <v>488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489</v>
      </c>
      <c r="AL9" s="1117"/>
      <c r="AM9" s="1117"/>
      <c r="AN9" s="1118"/>
      <c r="AO9" s="281">
        <v>1727233</v>
      </c>
      <c r="AP9" s="281">
        <v>126769</v>
      </c>
      <c r="AQ9" s="282">
        <v>111034</v>
      </c>
      <c r="AR9" s="283">
        <v>14.2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490</v>
      </c>
      <c r="AL10" s="1117"/>
      <c r="AM10" s="1117"/>
      <c r="AN10" s="1118"/>
      <c r="AO10" s="284">
        <v>317793</v>
      </c>
      <c r="AP10" s="284">
        <v>23324</v>
      </c>
      <c r="AQ10" s="285">
        <v>15617</v>
      </c>
      <c r="AR10" s="286">
        <v>49.4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491</v>
      </c>
      <c r="AL11" s="1117"/>
      <c r="AM11" s="1117"/>
      <c r="AN11" s="1118"/>
      <c r="AO11" s="284">
        <v>190578</v>
      </c>
      <c r="AP11" s="284">
        <v>13987</v>
      </c>
      <c r="AQ11" s="285">
        <v>1538</v>
      </c>
      <c r="AR11" s="286">
        <v>809.4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493</v>
      </c>
      <c r="AP12" s="284" t="s">
        <v>493</v>
      </c>
      <c r="AQ12" s="285">
        <v>0</v>
      </c>
      <c r="AR12" s="286" t="s">
        <v>493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494</v>
      </c>
      <c r="AL13" s="1117"/>
      <c r="AM13" s="1117"/>
      <c r="AN13" s="1118"/>
      <c r="AO13" s="284">
        <v>44961</v>
      </c>
      <c r="AP13" s="284">
        <v>3300</v>
      </c>
      <c r="AQ13" s="285">
        <v>4378</v>
      </c>
      <c r="AR13" s="286">
        <v>-24.6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495</v>
      </c>
      <c r="AL14" s="1117"/>
      <c r="AM14" s="1117"/>
      <c r="AN14" s="1118"/>
      <c r="AO14" s="284">
        <v>21364</v>
      </c>
      <c r="AP14" s="284">
        <v>1568</v>
      </c>
      <c r="AQ14" s="285">
        <v>2499</v>
      </c>
      <c r="AR14" s="286">
        <v>-37.299999999999997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496</v>
      </c>
      <c r="AL15" s="1120"/>
      <c r="AM15" s="1120"/>
      <c r="AN15" s="1121"/>
      <c r="AO15" s="284">
        <v>-127922</v>
      </c>
      <c r="AP15" s="284">
        <v>-9389</v>
      </c>
      <c r="AQ15" s="285">
        <v>-6867</v>
      </c>
      <c r="AR15" s="286">
        <v>36.700000000000003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2174007</v>
      </c>
      <c r="AP16" s="284">
        <v>159560</v>
      </c>
      <c r="AQ16" s="285">
        <v>128199</v>
      </c>
      <c r="AR16" s="286">
        <v>24.5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501</v>
      </c>
      <c r="AL21" s="1123"/>
      <c r="AM21" s="1123"/>
      <c r="AN21" s="1124"/>
      <c r="AO21" s="297">
        <v>13.72</v>
      </c>
      <c r="AP21" s="298">
        <v>10.85</v>
      </c>
      <c r="AQ21" s="299">
        <v>2.87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502</v>
      </c>
      <c r="AL22" s="1123"/>
      <c r="AM22" s="1123"/>
      <c r="AN22" s="1124"/>
      <c r="AO22" s="302">
        <v>91.4</v>
      </c>
      <c r="AP22" s="303">
        <v>96.2</v>
      </c>
      <c r="AQ22" s="304">
        <v>-4.8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484</v>
      </c>
      <c r="AP30" s="272"/>
      <c r="AQ30" s="273" t="s">
        <v>485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486</v>
      </c>
      <c r="AQ31" s="279" t="s">
        <v>487</v>
      </c>
      <c r="AR31" s="280" t="s">
        <v>488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506</v>
      </c>
      <c r="AL32" s="1131"/>
      <c r="AM32" s="1131"/>
      <c r="AN32" s="1132"/>
      <c r="AO32" s="312">
        <v>1268670</v>
      </c>
      <c r="AP32" s="312">
        <v>93113</v>
      </c>
      <c r="AQ32" s="313">
        <v>62185</v>
      </c>
      <c r="AR32" s="314">
        <v>49.7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507</v>
      </c>
      <c r="AL33" s="1131"/>
      <c r="AM33" s="1131"/>
      <c r="AN33" s="1132"/>
      <c r="AO33" s="312" t="s">
        <v>493</v>
      </c>
      <c r="AP33" s="312" t="s">
        <v>493</v>
      </c>
      <c r="AQ33" s="313" t="s">
        <v>493</v>
      </c>
      <c r="AR33" s="314" t="s">
        <v>493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508</v>
      </c>
      <c r="AL34" s="1131"/>
      <c r="AM34" s="1131"/>
      <c r="AN34" s="1132"/>
      <c r="AO34" s="312" t="s">
        <v>493</v>
      </c>
      <c r="AP34" s="312" t="s">
        <v>493</v>
      </c>
      <c r="AQ34" s="313" t="s">
        <v>493</v>
      </c>
      <c r="AR34" s="314" t="s">
        <v>493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509</v>
      </c>
      <c r="AL35" s="1131"/>
      <c r="AM35" s="1131"/>
      <c r="AN35" s="1132"/>
      <c r="AO35" s="312">
        <v>538891</v>
      </c>
      <c r="AP35" s="312">
        <v>39552</v>
      </c>
      <c r="AQ35" s="313">
        <v>15497</v>
      </c>
      <c r="AR35" s="314">
        <v>155.19999999999999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510</v>
      </c>
      <c r="AL36" s="1131"/>
      <c r="AM36" s="1131"/>
      <c r="AN36" s="1132"/>
      <c r="AO36" s="312">
        <v>225172</v>
      </c>
      <c r="AP36" s="312">
        <v>16526</v>
      </c>
      <c r="AQ36" s="313">
        <v>3842</v>
      </c>
      <c r="AR36" s="314">
        <v>330.1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511</v>
      </c>
      <c r="AL37" s="1131"/>
      <c r="AM37" s="1131"/>
      <c r="AN37" s="1132"/>
      <c r="AO37" s="312" t="s">
        <v>493</v>
      </c>
      <c r="AP37" s="312" t="s">
        <v>493</v>
      </c>
      <c r="AQ37" s="313">
        <v>306</v>
      </c>
      <c r="AR37" s="314" t="s">
        <v>493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512</v>
      </c>
      <c r="AL38" s="1134"/>
      <c r="AM38" s="1134"/>
      <c r="AN38" s="1135"/>
      <c r="AO38" s="315" t="s">
        <v>493</v>
      </c>
      <c r="AP38" s="315" t="s">
        <v>493</v>
      </c>
      <c r="AQ38" s="316">
        <v>4</v>
      </c>
      <c r="AR38" s="304" t="s">
        <v>493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513</v>
      </c>
      <c r="AL39" s="1134"/>
      <c r="AM39" s="1134"/>
      <c r="AN39" s="1135"/>
      <c r="AO39" s="312">
        <v>-37802</v>
      </c>
      <c r="AP39" s="312">
        <v>-2774</v>
      </c>
      <c r="AQ39" s="313">
        <v>-2250</v>
      </c>
      <c r="AR39" s="314">
        <v>23.3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514</v>
      </c>
      <c r="AL40" s="1131"/>
      <c r="AM40" s="1131"/>
      <c r="AN40" s="1132"/>
      <c r="AO40" s="312">
        <v>-1123442</v>
      </c>
      <c r="AP40" s="312">
        <v>-82454</v>
      </c>
      <c r="AQ40" s="313">
        <v>-52332</v>
      </c>
      <c r="AR40" s="314">
        <v>57.6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871489</v>
      </c>
      <c r="AP41" s="312">
        <v>63962</v>
      </c>
      <c r="AQ41" s="313">
        <v>27253</v>
      </c>
      <c r="AR41" s="314">
        <v>134.69999999999999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484</v>
      </c>
      <c r="AN49" s="1127" t="s">
        <v>517</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518</v>
      </c>
      <c r="AO50" s="329" t="s">
        <v>519</v>
      </c>
      <c r="AP50" s="330" t="s">
        <v>520</v>
      </c>
      <c r="AQ50" s="331" t="s">
        <v>521</v>
      </c>
      <c r="AR50" s="332" t="s">
        <v>522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1018361</v>
      </c>
      <c r="AN51" s="334">
        <v>69380</v>
      </c>
      <c r="AO51" s="335">
        <v>-0.2</v>
      </c>
      <c r="AP51" s="336">
        <v>87464</v>
      </c>
      <c r="AQ51" s="337">
        <v>19</v>
      </c>
      <c r="AR51" s="338">
        <v>-19.2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365405</v>
      </c>
      <c r="AN52" s="342">
        <v>24895</v>
      </c>
      <c r="AO52" s="343">
        <v>22.1</v>
      </c>
      <c r="AP52" s="344">
        <v>47479</v>
      </c>
      <c r="AQ52" s="345">
        <v>10.199999999999999</v>
      </c>
      <c r="AR52" s="346">
        <v>11.9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1459110</v>
      </c>
      <c r="AN53" s="334">
        <v>101109</v>
      </c>
      <c r="AO53" s="335">
        <v>45.7</v>
      </c>
      <c r="AP53" s="336">
        <v>117234</v>
      </c>
      <c r="AQ53" s="337">
        <v>34</v>
      </c>
      <c r="AR53" s="338">
        <v>11.7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442192</v>
      </c>
      <c r="AN54" s="342">
        <v>30642</v>
      </c>
      <c r="AO54" s="343">
        <v>23.1</v>
      </c>
      <c r="AP54" s="344">
        <v>59796</v>
      </c>
      <c r="AQ54" s="345">
        <v>25.9</v>
      </c>
      <c r="AR54" s="346">
        <v>-2.8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1821633</v>
      </c>
      <c r="AN55" s="334">
        <v>128910</v>
      </c>
      <c r="AO55" s="335">
        <v>27.5</v>
      </c>
      <c r="AP55" s="336">
        <v>97758</v>
      </c>
      <c r="AQ55" s="337">
        <v>-16.600000000000001</v>
      </c>
      <c r="AR55" s="338">
        <v>44.1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279889</v>
      </c>
      <c r="AN56" s="342">
        <v>19807</v>
      </c>
      <c r="AO56" s="343">
        <v>-35.4</v>
      </c>
      <c r="AP56" s="344">
        <v>45946</v>
      </c>
      <c r="AQ56" s="345">
        <v>-23.2</v>
      </c>
      <c r="AR56" s="346">
        <v>-12.2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1282195</v>
      </c>
      <c r="AN57" s="334">
        <v>92444</v>
      </c>
      <c r="AO57" s="335">
        <v>-28.3</v>
      </c>
      <c r="AP57" s="336">
        <v>91338</v>
      </c>
      <c r="AQ57" s="337">
        <v>-6.6</v>
      </c>
      <c r="AR57" s="338">
        <v>-21.7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777152</v>
      </c>
      <c r="AN58" s="342">
        <v>56031</v>
      </c>
      <c r="AO58" s="343">
        <v>182.9</v>
      </c>
      <c r="AP58" s="344">
        <v>43989</v>
      </c>
      <c r="AQ58" s="345">
        <v>-4.3</v>
      </c>
      <c r="AR58" s="346">
        <v>187.2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2096780</v>
      </c>
      <c r="AN59" s="334">
        <v>153892</v>
      </c>
      <c r="AO59" s="335">
        <v>66.5</v>
      </c>
      <c r="AP59" s="336">
        <v>103975</v>
      </c>
      <c r="AQ59" s="337">
        <v>13.8</v>
      </c>
      <c r="AR59" s="338">
        <v>52.7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1479200</v>
      </c>
      <c r="AN60" s="342">
        <v>108565</v>
      </c>
      <c r="AO60" s="343">
        <v>93.8</v>
      </c>
      <c r="AP60" s="344">
        <v>52698</v>
      </c>
      <c r="AQ60" s="345">
        <v>19.8</v>
      </c>
      <c r="AR60" s="346">
        <v>74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1535616</v>
      </c>
      <c r="AN61" s="349">
        <v>109147</v>
      </c>
      <c r="AO61" s="350">
        <v>22.2</v>
      </c>
      <c r="AP61" s="351">
        <v>99554</v>
      </c>
      <c r="AQ61" s="352">
        <v>8.6999999999999993</v>
      </c>
      <c r="AR61" s="338">
        <v>13.5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668768</v>
      </c>
      <c r="AN62" s="342">
        <v>47988</v>
      </c>
      <c r="AO62" s="343">
        <v>57.3</v>
      </c>
      <c r="AP62" s="344">
        <v>49982</v>
      </c>
      <c r="AQ62" s="345">
        <v>5.7</v>
      </c>
      <c r="AR62" s="346">
        <v>51.6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XtT7Ok3DknJSiEEv2FS57mqls0FgFCStidQVHhjiio6JXxKuP52WKdDyHYhTG/ochgzDVjNHwwv7krnlWxMlTA==" saltValue="jz5dxYrj0bIpwaw0HiGY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481</v>
      </c>
    </row>
    <row r="121" spans="125:125" ht="13.5" hidden="1" customHeight="1" x14ac:dyDescent="0.2">
      <c r="DU121" s="259"/>
    </row>
  </sheetData>
  <sheetProtection algorithmName="SHA-512" hashValue="K+C/rpo2++qX/oJsZ2zVOHbLIX622Pro+EbPMsevnvpaH1kzlg9+KOhwOwpg8tRvcy4IpFWe7uW9Sek3cXJUcQ==" saltValue="oOA72sWIZBnddnJqsado1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481</v>
      </c>
    </row>
  </sheetData>
  <sheetProtection algorithmName="SHA-512" hashValue="m238wp2tWCQWvhki/jQh6A212KnQkhJhkrc/zqLVgs2nJjwr3VNBuOByDtzXgfi2ePhfmrKOLh0Ut8CU4TvfEQ==" saltValue="Hi30563WR4WjTk2YfYHM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2">
      <c r="B47" s="10"/>
      <c r="C47" s="1139" t="s">
        <v>3</v>
      </c>
      <c r="D47" s="1139"/>
      <c r="E47" s="1140"/>
      <c r="F47" s="11">
        <v>15.5</v>
      </c>
      <c r="G47" s="12">
        <v>17.059999999999999</v>
      </c>
      <c r="H47" s="12">
        <v>20.54</v>
      </c>
      <c r="I47" s="12">
        <v>28.36</v>
      </c>
      <c r="J47" s="13">
        <v>31.24</v>
      </c>
    </row>
    <row r="48" spans="2:10" ht="57.75" customHeight="1" x14ac:dyDescent="0.2">
      <c r="B48" s="14"/>
      <c r="C48" s="1141" t="s">
        <v>4</v>
      </c>
      <c r="D48" s="1141"/>
      <c r="E48" s="1142"/>
      <c r="F48" s="15">
        <v>8.7899999999999991</v>
      </c>
      <c r="G48" s="16">
        <v>8.8000000000000007</v>
      </c>
      <c r="H48" s="16">
        <v>14.28</v>
      </c>
      <c r="I48" s="16">
        <v>15.17</v>
      </c>
      <c r="J48" s="17">
        <v>13.32</v>
      </c>
    </row>
    <row r="49" spans="2:10" ht="57.75" customHeight="1" thickBot="1" x14ac:dyDescent="0.25">
      <c r="B49" s="18"/>
      <c r="C49" s="1143" t="s">
        <v>5</v>
      </c>
      <c r="D49" s="1143"/>
      <c r="E49" s="1144"/>
      <c r="F49" s="19" t="s">
        <v>536</v>
      </c>
      <c r="G49" s="20">
        <v>2.7</v>
      </c>
      <c r="H49" s="20">
        <v>10.039999999999999</v>
      </c>
      <c r="I49" s="20">
        <v>7.83</v>
      </c>
      <c r="J49" s="21">
        <v>0.71</v>
      </c>
    </row>
    <row r="50" spans="2:10" ht="13.2" x14ac:dyDescent="0.2"/>
  </sheetData>
  <sheetProtection algorithmName="SHA-512" hashValue="zO3ZQqQIPOZneY9sUz8vANkzt58NtdheV2846aagI0mn2j37N3AA/Er+RRmUPJUjvxmqFo6hYLqsLP9C4pKy8g==" saltValue="cvBpQYxd0tllFuh/U5ig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51" t="s">
        <v>537</v>
      </c>
      <c r="D34" s="1151"/>
      <c r="E34" s="1152"/>
      <c r="F34" s="32">
        <v>12.69</v>
      </c>
      <c r="G34" s="33">
        <v>12.06</v>
      </c>
      <c r="H34" s="33">
        <v>11.93</v>
      </c>
      <c r="I34" s="33">
        <v>17.04</v>
      </c>
      <c r="J34" s="34">
        <v>18.190000000000001</v>
      </c>
      <c r="K34" s="22"/>
      <c r="L34" s="22"/>
      <c r="M34" s="22"/>
      <c r="N34" s="22"/>
      <c r="O34" s="22"/>
      <c r="P34" s="22"/>
    </row>
    <row r="35" spans="1:16" ht="39" customHeight="1" x14ac:dyDescent="0.2">
      <c r="A35" s="22"/>
      <c r="B35" s="35"/>
      <c r="C35" s="1145" t="s">
        <v>538</v>
      </c>
      <c r="D35" s="1146"/>
      <c r="E35" s="1147"/>
      <c r="F35" s="36">
        <v>8.64</v>
      </c>
      <c r="G35" s="37">
        <v>8.0500000000000007</v>
      </c>
      <c r="H35" s="37">
        <v>14.21</v>
      </c>
      <c r="I35" s="37">
        <v>14.96</v>
      </c>
      <c r="J35" s="38">
        <v>13.22</v>
      </c>
      <c r="K35" s="22"/>
      <c r="L35" s="22"/>
      <c r="M35" s="22"/>
      <c r="N35" s="22"/>
      <c r="O35" s="22"/>
      <c r="P35" s="22"/>
    </row>
    <row r="36" spans="1:16" ht="39" customHeight="1" x14ac:dyDescent="0.2">
      <c r="A36" s="22"/>
      <c r="B36" s="35"/>
      <c r="C36" s="1145" t="s">
        <v>539</v>
      </c>
      <c r="D36" s="1146"/>
      <c r="E36" s="1147"/>
      <c r="F36" s="36" t="s">
        <v>493</v>
      </c>
      <c r="G36" s="37" t="s">
        <v>493</v>
      </c>
      <c r="H36" s="37" t="s">
        <v>493</v>
      </c>
      <c r="I36" s="37" t="s">
        <v>493</v>
      </c>
      <c r="J36" s="38">
        <v>4.87</v>
      </c>
      <c r="K36" s="22"/>
      <c r="L36" s="22"/>
      <c r="M36" s="22"/>
      <c r="N36" s="22"/>
      <c r="O36" s="22"/>
      <c r="P36" s="22"/>
    </row>
    <row r="37" spans="1:16" ht="39" customHeight="1" x14ac:dyDescent="0.2">
      <c r="A37" s="22"/>
      <c r="B37" s="35"/>
      <c r="C37" s="1145" t="s">
        <v>540</v>
      </c>
      <c r="D37" s="1146"/>
      <c r="E37" s="1147"/>
      <c r="F37" s="36">
        <v>4.05</v>
      </c>
      <c r="G37" s="37">
        <v>3.87</v>
      </c>
      <c r="H37" s="37">
        <v>3.76</v>
      </c>
      <c r="I37" s="37">
        <v>3.88</v>
      </c>
      <c r="J37" s="38">
        <v>3.74</v>
      </c>
      <c r="K37" s="22"/>
      <c r="L37" s="22"/>
      <c r="M37" s="22"/>
      <c r="N37" s="22"/>
      <c r="O37" s="22"/>
      <c r="P37" s="22"/>
    </row>
    <row r="38" spans="1:16" ht="39" customHeight="1" x14ac:dyDescent="0.2">
      <c r="A38" s="22"/>
      <c r="B38" s="35"/>
      <c r="C38" s="1145" t="s">
        <v>541</v>
      </c>
      <c r="D38" s="1146"/>
      <c r="E38" s="1147"/>
      <c r="F38" s="36">
        <v>0.36</v>
      </c>
      <c r="G38" s="37">
        <v>0.73</v>
      </c>
      <c r="H38" s="37">
        <v>1.18</v>
      </c>
      <c r="I38" s="37">
        <v>2.0099999999999998</v>
      </c>
      <c r="J38" s="38">
        <v>1.64</v>
      </c>
      <c r="K38" s="22"/>
      <c r="L38" s="22"/>
      <c r="M38" s="22"/>
      <c r="N38" s="22"/>
      <c r="O38" s="22"/>
      <c r="P38" s="22"/>
    </row>
    <row r="39" spans="1:16" ht="39" customHeight="1" x14ac:dyDescent="0.2">
      <c r="A39" s="22"/>
      <c r="B39" s="35"/>
      <c r="C39" s="1145" t="s">
        <v>542</v>
      </c>
      <c r="D39" s="1146"/>
      <c r="E39" s="1147"/>
      <c r="F39" s="36">
        <v>0.33</v>
      </c>
      <c r="G39" s="37">
        <v>0.31</v>
      </c>
      <c r="H39" s="37">
        <v>0.49</v>
      </c>
      <c r="I39" s="37">
        <v>0.65</v>
      </c>
      <c r="J39" s="38">
        <v>0.51</v>
      </c>
      <c r="K39" s="22"/>
      <c r="L39" s="22"/>
      <c r="M39" s="22"/>
      <c r="N39" s="22"/>
      <c r="O39" s="22"/>
      <c r="P39" s="22"/>
    </row>
    <row r="40" spans="1:16" ht="39" customHeight="1" x14ac:dyDescent="0.2">
      <c r="A40" s="22"/>
      <c r="B40" s="35"/>
      <c r="C40" s="1145" t="s">
        <v>543</v>
      </c>
      <c r="D40" s="1146"/>
      <c r="E40" s="1147"/>
      <c r="F40" s="36">
        <v>0.12</v>
      </c>
      <c r="G40" s="37">
        <v>0.08</v>
      </c>
      <c r="H40" s="37">
        <v>0.08</v>
      </c>
      <c r="I40" s="37">
        <v>0.32</v>
      </c>
      <c r="J40" s="38">
        <v>0.45</v>
      </c>
      <c r="K40" s="22"/>
      <c r="L40" s="22"/>
      <c r="M40" s="22"/>
      <c r="N40" s="22"/>
      <c r="O40" s="22"/>
      <c r="P40" s="22"/>
    </row>
    <row r="41" spans="1:16" ht="39" customHeight="1" x14ac:dyDescent="0.2">
      <c r="A41" s="22"/>
      <c r="B41" s="35"/>
      <c r="C41" s="1145" t="s">
        <v>544</v>
      </c>
      <c r="D41" s="1146"/>
      <c r="E41" s="1147"/>
      <c r="F41" s="36">
        <v>0.12</v>
      </c>
      <c r="G41" s="37">
        <v>7.0000000000000007E-2</v>
      </c>
      <c r="H41" s="37">
        <v>0.06</v>
      </c>
      <c r="I41" s="37">
        <v>0.16</v>
      </c>
      <c r="J41" s="38">
        <v>0.08</v>
      </c>
      <c r="K41" s="22"/>
      <c r="L41" s="22"/>
      <c r="M41" s="22"/>
      <c r="N41" s="22"/>
      <c r="O41" s="22"/>
      <c r="P41" s="22"/>
    </row>
    <row r="42" spans="1:16" ht="39" customHeight="1" x14ac:dyDescent="0.2">
      <c r="A42" s="22"/>
      <c r="B42" s="39"/>
      <c r="C42" s="1145" t="s">
        <v>545</v>
      </c>
      <c r="D42" s="1146"/>
      <c r="E42" s="1147"/>
      <c r="F42" s="36" t="s">
        <v>493</v>
      </c>
      <c r="G42" s="37" t="s">
        <v>493</v>
      </c>
      <c r="H42" s="37" t="s">
        <v>493</v>
      </c>
      <c r="I42" s="37" t="s">
        <v>493</v>
      </c>
      <c r="J42" s="38" t="s">
        <v>493</v>
      </c>
      <c r="K42" s="22"/>
      <c r="L42" s="22"/>
      <c r="M42" s="22"/>
      <c r="N42" s="22"/>
      <c r="O42" s="22"/>
      <c r="P42" s="22"/>
    </row>
    <row r="43" spans="1:16" ht="39" customHeight="1" thickBot="1" x14ac:dyDescent="0.25">
      <c r="A43" s="22"/>
      <c r="B43" s="40"/>
      <c r="C43" s="1148" t="s">
        <v>546</v>
      </c>
      <c r="D43" s="1149"/>
      <c r="E43" s="1150"/>
      <c r="F43" s="41">
        <v>0.92</v>
      </c>
      <c r="G43" s="42">
        <v>1.81</v>
      </c>
      <c r="H43" s="42">
        <v>5.35</v>
      </c>
      <c r="I43" s="42">
        <v>3.06</v>
      </c>
      <c r="J43" s="43">
        <v>0.06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14+AcQCWCfLZogA5LnWHCNfx4H4fd+WnJqket4s8UziFswKWRjjtVIaQxREnBLsdXTWfyXe5hpHQLoxeEOmVA==" saltValue="oDv3QAwFN4/XQ5jCDgT7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1262</v>
      </c>
      <c r="L45" s="60">
        <v>1283</v>
      </c>
      <c r="M45" s="60">
        <v>1305</v>
      </c>
      <c r="N45" s="60">
        <v>1274</v>
      </c>
      <c r="O45" s="61">
        <v>1269</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493</v>
      </c>
      <c r="L46" s="64" t="s">
        <v>493</v>
      </c>
      <c r="M46" s="64" t="s">
        <v>493</v>
      </c>
      <c r="N46" s="64" t="s">
        <v>493</v>
      </c>
      <c r="O46" s="65" t="s">
        <v>493</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493</v>
      </c>
      <c r="L47" s="64" t="s">
        <v>493</v>
      </c>
      <c r="M47" s="64" t="s">
        <v>493</v>
      </c>
      <c r="N47" s="64" t="s">
        <v>493</v>
      </c>
      <c r="O47" s="65" t="s">
        <v>493</v>
      </c>
      <c r="P47" s="48"/>
      <c r="Q47" s="48"/>
      <c r="R47" s="48"/>
      <c r="S47" s="48"/>
      <c r="T47" s="48"/>
      <c r="U47" s="48"/>
    </row>
    <row r="48" spans="1:21" ht="30.75" customHeight="1" x14ac:dyDescent="0.2">
      <c r="A48" s="48"/>
      <c r="B48" s="1155"/>
      <c r="C48" s="1156"/>
      <c r="D48" s="62"/>
      <c r="E48" s="1161" t="s">
        <v>13</v>
      </c>
      <c r="F48" s="1161"/>
      <c r="G48" s="1161"/>
      <c r="H48" s="1161"/>
      <c r="I48" s="1161"/>
      <c r="J48" s="1162"/>
      <c r="K48" s="63">
        <v>470</v>
      </c>
      <c r="L48" s="64">
        <v>475</v>
      </c>
      <c r="M48" s="64">
        <v>499</v>
      </c>
      <c r="N48" s="64">
        <v>439</v>
      </c>
      <c r="O48" s="65">
        <v>539</v>
      </c>
      <c r="P48" s="48"/>
      <c r="Q48" s="48"/>
      <c r="R48" s="48"/>
      <c r="S48" s="48"/>
      <c r="T48" s="48"/>
      <c r="U48" s="48"/>
    </row>
    <row r="49" spans="1:21" ht="30.75" customHeight="1" x14ac:dyDescent="0.2">
      <c r="A49" s="48"/>
      <c r="B49" s="1155"/>
      <c r="C49" s="1156"/>
      <c r="D49" s="62"/>
      <c r="E49" s="1161" t="s">
        <v>14</v>
      </c>
      <c r="F49" s="1161"/>
      <c r="G49" s="1161"/>
      <c r="H49" s="1161"/>
      <c r="I49" s="1161"/>
      <c r="J49" s="1162"/>
      <c r="K49" s="63">
        <v>219</v>
      </c>
      <c r="L49" s="64">
        <v>207</v>
      </c>
      <c r="M49" s="64">
        <v>210</v>
      </c>
      <c r="N49" s="64">
        <v>216</v>
      </c>
      <c r="O49" s="65">
        <v>225</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493</v>
      </c>
      <c r="L50" s="64" t="s">
        <v>493</v>
      </c>
      <c r="M50" s="64" t="s">
        <v>493</v>
      </c>
      <c r="N50" s="64" t="s">
        <v>493</v>
      </c>
      <c r="O50" s="65" t="s">
        <v>493</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0</v>
      </c>
      <c r="M51" s="64" t="s">
        <v>493</v>
      </c>
      <c r="N51" s="64" t="s">
        <v>493</v>
      </c>
      <c r="O51" s="65" t="s">
        <v>493</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1187</v>
      </c>
      <c r="L52" s="64">
        <v>1207</v>
      </c>
      <c r="M52" s="64">
        <v>1268</v>
      </c>
      <c r="N52" s="64">
        <v>1198</v>
      </c>
      <c r="O52" s="65">
        <v>1161</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764</v>
      </c>
      <c r="L53" s="69">
        <v>758</v>
      </c>
      <c r="M53" s="69">
        <v>746</v>
      </c>
      <c r="N53" s="69">
        <v>731</v>
      </c>
      <c r="O53" s="70">
        <v>872</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0RY2iUPImY7CX/+HWR//k93bJAZr41CFGBhcsWcs9kYLHcVcP2yRYosY1PwRioMGF0JC7uLGqzGKwCJnbRdlg==" saltValue="SKzo0UbaT1Liow6vOApUL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531</v>
      </c>
      <c r="J40" s="103" t="s">
        <v>532</v>
      </c>
      <c r="K40" s="103" t="s">
        <v>533</v>
      </c>
      <c r="L40" s="103" t="s">
        <v>534</v>
      </c>
      <c r="M40" s="104" t="s">
        <v>535</v>
      </c>
    </row>
    <row r="41" spans="2:13" ht="27.75" customHeight="1" x14ac:dyDescent="0.2">
      <c r="B41" s="1184" t="s">
        <v>30</v>
      </c>
      <c r="C41" s="1185"/>
      <c r="D41" s="105"/>
      <c r="E41" s="1190" t="s">
        <v>31</v>
      </c>
      <c r="F41" s="1190"/>
      <c r="G41" s="1190"/>
      <c r="H41" s="1191"/>
      <c r="I41" s="355">
        <v>10735</v>
      </c>
      <c r="J41" s="356">
        <v>10354</v>
      </c>
      <c r="K41" s="356">
        <v>10067</v>
      </c>
      <c r="L41" s="356">
        <v>9531</v>
      </c>
      <c r="M41" s="357">
        <v>9413</v>
      </c>
    </row>
    <row r="42" spans="2:13" ht="27.75" customHeight="1" x14ac:dyDescent="0.2">
      <c r="B42" s="1186"/>
      <c r="C42" s="1187"/>
      <c r="D42" s="106"/>
      <c r="E42" s="1192" t="s">
        <v>32</v>
      </c>
      <c r="F42" s="1192"/>
      <c r="G42" s="1192"/>
      <c r="H42" s="1193"/>
      <c r="I42" s="358">
        <v>35</v>
      </c>
      <c r="J42" s="359" t="s">
        <v>493</v>
      </c>
      <c r="K42" s="359" t="s">
        <v>493</v>
      </c>
      <c r="L42" s="359" t="s">
        <v>493</v>
      </c>
      <c r="M42" s="360" t="s">
        <v>493</v>
      </c>
    </row>
    <row r="43" spans="2:13" ht="27.75" customHeight="1" x14ac:dyDescent="0.2">
      <c r="B43" s="1186"/>
      <c r="C43" s="1187"/>
      <c r="D43" s="106"/>
      <c r="E43" s="1192" t="s">
        <v>33</v>
      </c>
      <c r="F43" s="1192"/>
      <c r="G43" s="1192"/>
      <c r="H43" s="1193"/>
      <c r="I43" s="358">
        <v>3301</v>
      </c>
      <c r="J43" s="359">
        <v>2959</v>
      </c>
      <c r="K43" s="359">
        <v>2615</v>
      </c>
      <c r="L43" s="359">
        <v>2247</v>
      </c>
      <c r="M43" s="360">
        <v>2647</v>
      </c>
    </row>
    <row r="44" spans="2:13" ht="27.75" customHeight="1" x14ac:dyDescent="0.2">
      <c r="B44" s="1186"/>
      <c r="C44" s="1187"/>
      <c r="D44" s="106"/>
      <c r="E44" s="1192" t="s">
        <v>34</v>
      </c>
      <c r="F44" s="1192"/>
      <c r="G44" s="1192"/>
      <c r="H44" s="1193"/>
      <c r="I44" s="358">
        <v>1533</v>
      </c>
      <c r="J44" s="359">
        <v>1457</v>
      </c>
      <c r="K44" s="359">
        <v>1626</v>
      </c>
      <c r="L44" s="359">
        <v>2332</v>
      </c>
      <c r="M44" s="360">
        <v>2275</v>
      </c>
    </row>
    <row r="45" spans="2:13" ht="27.75" customHeight="1" x14ac:dyDescent="0.2">
      <c r="B45" s="1186"/>
      <c r="C45" s="1187"/>
      <c r="D45" s="106"/>
      <c r="E45" s="1192" t="s">
        <v>35</v>
      </c>
      <c r="F45" s="1192"/>
      <c r="G45" s="1192"/>
      <c r="H45" s="1193"/>
      <c r="I45" s="358">
        <v>1811</v>
      </c>
      <c r="J45" s="359">
        <v>1923</v>
      </c>
      <c r="K45" s="359">
        <v>1926</v>
      </c>
      <c r="L45" s="359">
        <v>1883</v>
      </c>
      <c r="M45" s="360">
        <v>1825</v>
      </c>
    </row>
    <row r="46" spans="2:13" ht="27.75" customHeight="1" x14ac:dyDescent="0.2">
      <c r="B46" s="1186"/>
      <c r="C46" s="1187"/>
      <c r="D46" s="107"/>
      <c r="E46" s="1192" t="s">
        <v>36</v>
      </c>
      <c r="F46" s="1192"/>
      <c r="G46" s="1192"/>
      <c r="H46" s="1193"/>
      <c r="I46" s="358">
        <v>5</v>
      </c>
      <c r="J46" s="359">
        <v>4</v>
      </c>
      <c r="K46" s="359">
        <v>4</v>
      </c>
      <c r="L46" s="359">
        <v>3</v>
      </c>
      <c r="M46" s="360">
        <v>2</v>
      </c>
    </row>
    <row r="47" spans="2:13" ht="27.75" customHeight="1" x14ac:dyDescent="0.2">
      <c r="B47" s="1186"/>
      <c r="C47" s="1187"/>
      <c r="D47" s="108"/>
      <c r="E47" s="1194" t="s">
        <v>37</v>
      </c>
      <c r="F47" s="1195"/>
      <c r="G47" s="1195"/>
      <c r="H47" s="1196"/>
      <c r="I47" s="358" t="s">
        <v>493</v>
      </c>
      <c r="J47" s="359" t="s">
        <v>493</v>
      </c>
      <c r="K47" s="359" t="s">
        <v>493</v>
      </c>
      <c r="L47" s="359" t="s">
        <v>493</v>
      </c>
      <c r="M47" s="360" t="s">
        <v>493</v>
      </c>
    </row>
    <row r="48" spans="2:13" ht="27.75" customHeight="1" x14ac:dyDescent="0.2">
      <c r="B48" s="1186"/>
      <c r="C48" s="1187"/>
      <c r="D48" s="106"/>
      <c r="E48" s="1192" t="s">
        <v>38</v>
      </c>
      <c r="F48" s="1192"/>
      <c r="G48" s="1192"/>
      <c r="H48" s="1193"/>
      <c r="I48" s="358" t="s">
        <v>493</v>
      </c>
      <c r="J48" s="359" t="s">
        <v>493</v>
      </c>
      <c r="K48" s="359" t="s">
        <v>493</v>
      </c>
      <c r="L48" s="359" t="s">
        <v>493</v>
      </c>
      <c r="M48" s="360" t="s">
        <v>493</v>
      </c>
    </row>
    <row r="49" spans="2:13" ht="27.75" customHeight="1" x14ac:dyDescent="0.2">
      <c r="B49" s="1188"/>
      <c r="C49" s="1189"/>
      <c r="D49" s="106"/>
      <c r="E49" s="1192" t="s">
        <v>39</v>
      </c>
      <c r="F49" s="1192"/>
      <c r="G49" s="1192"/>
      <c r="H49" s="1193"/>
      <c r="I49" s="358">
        <v>121</v>
      </c>
      <c r="J49" s="359" t="s">
        <v>493</v>
      </c>
      <c r="K49" s="359" t="s">
        <v>493</v>
      </c>
      <c r="L49" s="359" t="s">
        <v>493</v>
      </c>
      <c r="M49" s="360" t="s">
        <v>493</v>
      </c>
    </row>
    <row r="50" spans="2:13" ht="27.75" customHeight="1" x14ac:dyDescent="0.2">
      <c r="B50" s="1197" t="s">
        <v>40</v>
      </c>
      <c r="C50" s="1198"/>
      <c r="D50" s="109"/>
      <c r="E50" s="1192" t="s">
        <v>41</v>
      </c>
      <c r="F50" s="1192"/>
      <c r="G50" s="1192"/>
      <c r="H50" s="1193"/>
      <c r="I50" s="358">
        <v>2015</v>
      </c>
      <c r="J50" s="359">
        <v>2115</v>
      </c>
      <c r="K50" s="359">
        <v>2493</v>
      </c>
      <c r="L50" s="359">
        <v>3634</v>
      </c>
      <c r="M50" s="360">
        <v>3878</v>
      </c>
    </row>
    <row r="51" spans="2:13" ht="27.75" customHeight="1" x14ac:dyDescent="0.2">
      <c r="B51" s="1186"/>
      <c r="C51" s="1187"/>
      <c r="D51" s="106"/>
      <c r="E51" s="1192" t="s">
        <v>42</v>
      </c>
      <c r="F51" s="1192"/>
      <c r="G51" s="1192"/>
      <c r="H51" s="1193"/>
      <c r="I51" s="358">
        <v>272</v>
      </c>
      <c r="J51" s="359">
        <v>244</v>
      </c>
      <c r="K51" s="359">
        <v>224</v>
      </c>
      <c r="L51" s="359">
        <v>114</v>
      </c>
      <c r="M51" s="360">
        <v>76</v>
      </c>
    </row>
    <row r="52" spans="2:13" ht="27.75" customHeight="1" x14ac:dyDescent="0.2">
      <c r="B52" s="1188"/>
      <c r="C52" s="1189"/>
      <c r="D52" s="106"/>
      <c r="E52" s="1192" t="s">
        <v>43</v>
      </c>
      <c r="F52" s="1192"/>
      <c r="G52" s="1192"/>
      <c r="H52" s="1193"/>
      <c r="I52" s="358">
        <v>10517</v>
      </c>
      <c r="J52" s="359">
        <v>10139</v>
      </c>
      <c r="K52" s="359">
        <v>9396</v>
      </c>
      <c r="L52" s="359">
        <v>9039</v>
      </c>
      <c r="M52" s="360">
        <v>9185</v>
      </c>
    </row>
    <row r="53" spans="2:13" ht="27.75" customHeight="1" thickBot="1" x14ac:dyDescent="0.25">
      <c r="B53" s="1199" t="s">
        <v>19</v>
      </c>
      <c r="C53" s="1200"/>
      <c r="D53" s="110"/>
      <c r="E53" s="1201" t="s">
        <v>44</v>
      </c>
      <c r="F53" s="1201"/>
      <c r="G53" s="1201"/>
      <c r="H53" s="1202"/>
      <c r="I53" s="361">
        <v>4737</v>
      </c>
      <c r="J53" s="362">
        <v>4200</v>
      </c>
      <c r="K53" s="362">
        <v>4126</v>
      </c>
      <c r="L53" s="362">
        <v>3208</v>
      </c>
      <c r="M53" s="363">
        <v>3022</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rQDiBEbItBOs13Vn/QAB9ENiBl9+QqmbJrvg817cgGParN1u0HFh5ru6+xuMMpD/+2H6PVr5KoDUJo15fOeYUQ==" saltValue="6Nt4Srnq9QOCjJvuw5m2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533</v>
      </c>
      <c r="G54" s="119" t="s">
        <v>534</v>
      </c>
      <c r="H54" s="120" t="s">
        <v>535</v>
      </c>
    </row>
    <row r="55" spans="2:8" ht="52.5" customHeight="1" x14ac:dyDescent="0.2">
      <c r="B55" s="121"/>
      <c r="C55" s="1211" t="s">
        <v>46</v>
      </c>
      <c r="D55" s="1211"/>
      <c r="E55" s="1212"/>
      <c r="F55" s="122">
        <v>1349</v>
      </c>
      <c r="G55" s="122">
        <v>1817</v>
      </c>
      <c r="H55" s="123">
        <v>1987</v>
      </c>
    </row>
    <row r="56" spans="2:8" ht="52.5" customHeight="1" x14ac:dyDescent="0.2">
      <c r="B56" s="124"/>
      <c r="C56" s="1213" t="s">
        <v>47</v>
      </c>
      <c r="D56" s="1213"/>
      <c r="E56" s="1214"/>
      <c r="F56" s="125">
        <v>124</v>
      </c>
      <c r="G56" s="125">
        <v>52</v>
      </c>
      <c r="H56" s="126">
        <v>78</v>
      </c>
    </row>
    <row r="57" spans="2:8" ht="53.25" customHeight="1" x14ac:dyDescent="0.2">
      <c r="B57" s="124"/>
      <c r="C57" s="1215" t="s">
        <v>48</v>
      </c>
      <c r="D57" s="1215"/>
      <c r="E57" s="1216"/>
      <c r="F57" s="127">
        <v>1284</v>
      </c>
      <c r="G57" s="127">
        <v>1417</v>
      </c>
      <c r="H57" s="128">
        <v>1411</v>
      </c>
    </row>
    <row r="58" spans="2:8" ht="45.75" customHeight="1" x14ac:dyDescent="0.2">
      <c r="B58" s="129"/>
      <c r="C58" s="1203" t="s">
        <v>553</v>
      </c>
      <c r="D58" s="1204"/>
      <c r="E58" s="1205"/>
      <c r="F58" s="130">
        <v>464</v>
      </c>
      <c r="G58" s="130">
        <v>465</v>
      </c>
      <c r="H58" s="131">
        <v>465</v>
      </c>
    </row>
    <row r="59" spans="2:8" ht="45.75" customHeight="1" x14ac:dyDescent="0.2">
      <c r="B59" s="129"/>
      <c r="C59" s="1203" t="s">
        <v>554</v>
      </c>
      <c r="D59" s="1204"/>
      <c r="E59" s="1205"/>
      <c r="F59" s="130">
        <v>230</v>
      </c>
      <c r="G59" s="130">
        <v>344</v>
      </c>
      <c r="H59" s="131">
        <v>432</v>
      </c>
    </row>
    <row r="60" spans="2:8" ht="45.75" customHeight="1" x14ac:dyDescent="0.2">
      <c r="B60" s="129"/>
      <c r="C60" s="1203" t="s">
        <v>555</v>
      </c>
      <c r="D60" s="1204"/>
      <c r="E60" s="1205"/>
      <c r="F60" s="130">
        <v>52</v>
      </c>
      <c r="G60" s="130">
        <v>69</v>
      </c>
      <c r="H60" s="131">
        <v>80</v>
      </c>
    </row>
    <row r="61" spans="2:8" ht="45.75" customHeight="1" x14ac:dyDescent="0.2">
      <c r="B61" s="129"/>
      <c r="C61" s="1203" t="s">
        <v>556</v>
      </c>
      <c r="D61" s="1204"/>
      <c r="E61" s="1205"/>
      <c r="F61" s="130">
        <v>61</v>
      </c>
      <c r="G61" s="130">
        <v>61</v>
      </c>
      <c r="H61" s="131">
        <v>54</v>
      </c>
    </row>
    <row r="62" spans="2:8" ht="45.75" customHeight="1" thickBot="1" x14ac:dyDescent="0.25">
      <c r="B62" s="132"/>
      <c r="C62" s="1206" t="s">
        <v>557</v>
      </c>
      <c r="D62" s="1207"/>
      <c r="E62" s="1208"/>
      <c r="F62" s="133">
        <v>52</v>
      </c>
      <c r="G62" s="133">
        <v>52</v>
      </c>
      <c r="H62" s="134">
        <v>52</v>
      </c>
    </row>
    <row r="63" spans="2:8" ht="52.5" customHeight="1" thickBot="1" x14ac:dyDescent="0.25">
      <c r="B63" s="135"/>
      <c r="C63" s="1209" t="s">
        <v>49</v>
      </c>
      <c r="D63" s="1209"/>
      <c r="E63" s="1210"/>
      <c r="F63" s="136">
        <v>2758</v>
      </c>
      <c r="G63" s="136">
        <v>3285</v>
      </c>
      <c r="H63" s="137">
        <v>3476</v>
      </c>
    </row>
    <row r="64" spans="2:8" ht="13.2" x14ac:dyDescent="0.2"/>
  </sheetData>
  <sheetProtection algorithmName="SHA-512" hashValue="HNXlG31jfeculmHfb3pYPTq94sRb8KBEV+tMpAGTyD1dErXfsrI5qI4i119DEJaggp++O4hS8xaKQXiNTcxNPw==" saltValue="5WERbsRUM8lHcUhPdWLS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530</v>
      </c>
      <c r="G2" s="151"/>
      <c r="H2" s="152"/>
    </row>
    <row r="3" spans="1:8" x14ac:dyDescent="0.2">
      <c r="A3" s="148" t="s">
        <v>523</v>
      </c>
      <c r="B3" s="153"/>
      <c r="C3" s="154"/>
      <c r="D3" s="155">
        <v>69380</v>
      </c>
      <c r="E3" s="156"/>
      <c r="F3" s="157">
        <v>87464</v>
      </c>
      <c r="G3" s="158"/>
      <c r="H3" s="159"/>
    </row>
    <row r="4" spans="1:8" x14ac:dyDescent="0.2">
      <c r="A4" s="160"/>
      <c r="B4" s="161"/>
      <c r="C4" s="162"/>
      <c r="D4" s="163">
        <v>24895</v>
      </c>
      <c r="E4" s="164"/>
      <c r="F4" s="165">
        <v>47479</v>
      </c>
      <c r="G4" s="166"/>
      <c r="H4" s="167"/>
    </row>
    <row r="5" spans="1:8" x14ac:dyDescent="0.2">
      <c r="A5" s="148" t="s">
        <v>525</v>
      </c>
      <c r="B5" s="153"/>
      <c r="C5" s="154"/>
      <c r="D5" s="155">
        <v>101109</v>
      </c>
      <c r="E5" s="156"/>
      <c r="F5" s="157">
        <v>117234</v>
      </c>
      <c r="G5" s="158"/>
      <c r="H5" s="159"/>
    </row>
    <row r="6" spans="1:8" x14ac:dyDescent="0.2">
      <c r="A6" s="160"/>
      <c r="B6" s="161"/>
      <c r="C6" s="162"/>
      <c r="D6" s="163">
        <v>30642</v>
      </c>
      <c r="E6" s="164"/>
      <c r="F6" s="165">
        <v>59796</v>
      </c>
      <c r="G6" s="166"/>
      <c r="H6" s="167"/>
    </row>
    <row r="7" spans="1:8" x14ac:dyDescent="0.2">
      <c r="A7" s="148" t="s">
        <v>526</v>
      </c>
      <c r="B7" s="153"/>
      <c r="C7" s="154"/>
      <c r="D7" s="155">
        <v>128910</v>
      </c>
      <c r="E7" s="156"/>
      <c r="F7" s="157">
        <v>97758</v>
      </c>
      <c r="G7" s="158"/>
      <c r="H7" s="159"/>
    </row>
    <row r="8" spans="1:8" x14ac:dyDescent="0.2">
      <c r="A8" s="160"/>
      <c r="B8" s="161"/>
      <c r="C8" s="162"/>
      <c r="D8" s="163">
        <v>19807</v>
      </c>
      <c r="E8" s="164"/>
      <c r="F8" s="165">
        <v>45946</v>
      </c>
      <c r="G8" s="166"/>
      <c r="H8" s="167"/>
    </row>
    <row r="9" spans="1:8" x14ac:dyDescent="0.2">
      <c r="A9" s="148" t="s">
        <v>527</v>
      </c>
      <c r="B9" s="153"/>
      <c r="C9" s="154"/>
      <c r="D9" s="155">
        <v>92444</v>
      </c>
      <c r="E9" s="156"/>
      <c r="F9" s="157">
        <v>91338</v>
      </c>
      <c r="G9" s="158"/>
      <c r="H9" s="159"/>
    </row>
    <row r="10" spans="1:8" x14ac:dyDescent="0.2">
      <c r="A10" s="160"/>
      <c r="B10" s="161"/>
      <c r="C10" s="162"/>
      <c r="D10" s="163">
        <v>56031</v>
      </c>
      <c r="E10" s="164"/>
      <c r="F10" s="165">
        <v>43989</v>
      </c>
      <c r="G10" s="166"/>
      <c r="H10" s="167"/>
    </row>
    <row r="11" spans="1:8" x14ac:dyDescent="0.2">
      <c r="A11" s="148" t="s">
        <v>528</v>
      </c>
      <c r="B11" s="153"/>
      <c r="C11" s="154"/>
      <c r="D11" s="155">
        <v>153892</v>
      </c>
      <c r="E11" s="156"/>
      <c r="F11" s="157">
        <v>103975</v>
      </c>
      <c r="G11" s="158"/>
      <c r="H11" s="159"/>
    </row>
    <row r="12" spans="1:8" x14ac:dyDescent="0.2">
      <c r="A12" s="160"/>
      <c r="B12" s="161"/>
      <c r="C12" s="168"/>
      <c r="D12" s="163">
        <v>108565</v>
      </c>
      <c r="E12" s="164"/>
      <c r="F12" s="165">
        <v>52698</v>
      </c>
      <c r="G12" s="166"/>
      <c r="H12" s="167"/>
    </row>
    <row r="13" spans="1:8" x14ac:dyDescent="0.2">
      <c r="A13" s="148"/>
      <c r="B13" s="153"/>
      <c r="C13" s="169"/>
      <c r="D13" s="170">
        <v>109147</v>
      </c>
      <c r="E13" s="171"/>
      <c r="F13" s="172">
        <v>99554</v>
      </c>
      <c r="G13" s="173"/>
      <c r="H13" s="159"/>
    </row>
    <row r="14" spans="1:8" x14ac:dyDescent="0.2">
      <c r="A14" s="160"/>
      <c r="B14" s="161"/>
      <c r="C14" s="162"/>
      <c r="D14" s="163">
        <v>47988</v>
      </c>
      <c r="E14" s="164"/>
      <c r="F14" s="165">
        <v>49982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8.7899999999999991</v>
      </c>
      <c r="C19" s="174">
        <f>ROUND(VALUE(SUBSTITUTE(実質収支比率等に係る経年分析!G$48,"▲","-")),2)</f>
        <v>8.8000000000000007</v>
      </c>
      <c r="D19" s="174">
        <f>ROUND(VALUE(SUBSTITUTE(実質収支比率等に係る経年分析!H$48,"▲","-")),2)</f>
        <v>14.28</v>
      </c>
      <c r="E19" s="174">
        <f>ROUND(VALUE(SUBSTITUTE(実質収支比率等に係る経年分析!I$48,"▲","-")),2)</f>
        <v>15.17</v>
      </c>
      <c r="F19" s="174">
        <f>ROUND(VALUE(SUBSTITUTE(実質収支比率等に係る経年分析!J$48,"▲","-")),2)</f>
        <v>13.32</v>
      </c>
    </row>
    <row r="20" spans="1:11" x14ac:dyDescent="0.2">
      <c r="A20" s="174" t="s">
        <v>53</v>
      </c>
      <c r="B20" s="174">
        <f>ROUND(VALUE(SUBSTITUTE(実質収支比率等に係る経年分析!F$47,"▲","-")),2)</f>
        <v>15.5</v>
      </c>
      <c r="C20" s="174">
        <f>ROUND(VALUE(SUBSTITUTE(実質収支比率等に係る経年分析!G$47,"▲","-")),2)</f>
        <v>17.059999999999999</v>
      </c>
      <c r="D20" s="174">
        <f>ROUND(VALUE(SUBSTITUTE(実質収支比率等に係る経年分析!H$47,"▲","-")),2)</f>
        <v>20.54</v>
      </c>
      <c r="E20" s="174">
        <f>ROUND(VALUE(SUBSTITUTE(実質収支比率等に係る経年分析!I$47,"▲","-")),2)</f>
        <v>28.36</v>
      </c>
      <c r="F20" s="174">
        <f>ROUND(VALUE(SUBSTITUTE(実質収支比率等に係る経年分析!J$47,"▲","-")),2)</f>
        <v>31.24</v>
      </c>
    </row>
    <row r="21" spans="1:11" x14ac:dyDescent="0.2">
      <c r="A21" s="174" t="s">
        <v>54</v>
      </c>
      <c r="B21" s="174">
        <f>IF(ISNUMBER(VALUE(SUBSTITUTE(実質収支比率等に係る経年分析!F$49,"▲","-"))),ROUND(VALUE(SUBSTITUTE(実質収支比率等に係る経年分析!F$49,"▲","-")),2),NA())</f>
        <v>-0.4</v>
      </c>
      <c r="C21" s="174">
        <f>IF(ISNUMBER(VALUE(SUBSTITUTE(実質収支比率等に係る経年分析!G$49,"▲","-"))),ROUND(VALUE(SUBSTITUTE(実質収支比率等に係る経年分析!G$49,"▲","-")),2),NA())</f>
        <v>2.7</v>
      </c>
      <c r="D21" s="174">
        <f>IF(ISNUMBER(VALUE(SUBSTITUTE(実質収支比率等に係る経年分析!H$49,"▲","-"))),ROUND(VALUE(SUBSTITUTE(実質収支比率等に係る経年分析!H$49,"▲","-")),2),NA())</f>
        <v>10.039999999999999</v>
      </c>
      <c r="E21" s="174">
        <f>IF(ISNUMBER(VALUE(SUBSTITUTE(実質収支比率等に係る経年分析!I$49,"▲","-"))),ROUND(VALUE(SUBSTITUTE(実質収支比率等に係る経年分析!I$49,"▲","-")),2),NA())</f>
        <v>7.83</v>
      </c>
      <c r="F21" s="174">
        <f>IF(ISNUMBER(VALUE(SUBSTITUTE(実質収支比率等に係る経年分析!J$49,"▲","-"))),ROUND(VALUE(SUBSTITUTE(実質収支比率等に係る経年分析!J$49,"▲","-")),2),NA())</f>
        <v>0.71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0.92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1.81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5.35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3.06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町営住宅等特別会計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2">
      <c r="A30" s="175" t="str">
        <f>IF(連結実質赤字比率に係る赤字・黒字の構成分析!C$40="",NA(),連結実質赤字比率に係る赤字・黒字の構成分析!C$40)</f>
        <v>直営診療所特別会計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0.45</v>
      </c>
    </row>
    <row r="31" spans="1:11" x14ac:dyDescent="0.2">
      <c r="A31" s="175" t="str">
        <f>IF(連結実質赤字比率に係る赤字・黒字の構成分析!C$39="",NA(),連結実質赤字比率に係る赤字・黒字の構成分析!C$39)</f>
        <v>国民健康保険上中診療所事業会計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0.51</v>
      </c>
    </row>
    <row r="32" spans="1:11" x14ac:dyDescent="0.2">
      <c r="A32" s="175" t="str">
        <f>IF(連結実質赤字比率に係る赤字・黒字の構成分析!C$38="",NA(),連結実質赤字比率に係る赤字・黒字の構成分析!C$38)</f>
        <v>介護保険特別会計（事業勘定）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2.0099999999999998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1.64</v>
      </c>
    </row>
    <row r="33" spans="1:16" x14ac:dyDescent="0.2">
      <c r="A33" s="175" t="str">
        <f>IF(連結実質赤字比率に係る赤字・黒字の構成分析!C$37="",NA(),連結実質赤字比率に係る赤字・黒字の構成分析!C$37)</f>
        <v>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3.88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3.74</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4.87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8.0500000000000007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13.22</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18.190000000000001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1187</v>
      </c>
      <c r="E42" s="176"/>
      <c r="F42" s="176"/>
      <c r="G42" s="176">
        <f>'実質公債費比率（分子）の構造'!L$52</f>
        <v>1207</v>
      </c>
      <c r="H42" s="176"/>
      <c r="I42" s="176"/>
      <c r="J42" s="176">
        <f>'実質公債費比率（分子）の構造'!M$52</f>
        <v>1268</v>
      </c>
      <c r="K42" s="176"/>
      <c r="L42" s="176"/>
      <c r="M42" s="176">
        <f>'実質公債費比率（分子）の構造'!N$52</f>
        <v>1198</v>
      </c>
      <c r="N42" s="176"/>
      <c r="O42" s="176"/>
      <c r="P42" s="176">
        <f>'実質公債費比率（分子）の構造'!O$52</f>
        <v>1161</v>
      </c>
    </row>
    <row r="43" spans="1:16" x14ac:dyDescent="0.2">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219</v>
      </c>
      <c r="C45" s="176"/>
      <c r="D45" s="176"/>
      <c r="E45" s="176">
        <f>'実質公債費比率（分子）の構造'!L$49</f>
        <v>207</v>
      </c>
      <c r="F45" s="176"/>
      <c r="G45" s="176"/>
      <c r="H45" s="176">
        <f>'実質公債費比率（分子）の構造'!M$49</f>
        <v>210</v>
      </c>
      <c r="I45" s="176"/>
      <c r="J45" s="176"/>
      <c r="K45" s="176">
        <f>'実質公債費比率（分子）の構造'!N$49</f>
        <v>216</v>
      </c>
      <c r="L45" s="176"/>
      <c r="M45" s="176"/>
      <c r="N45" s="176">
        <f>'実質公債費比率（分子）の構造'!O$49</f>
        <v>225</v>
      </c>
      <c r="O45" s="176"/>
      <c r="P45" s="176"/>
    </row>
    <row r="46" spans="1:16" x14ac:dyDescent="0.2">
      <c r="A46" s="176" t="s">
        <v>64</v>
      </c>
      <c r="B46" s="176">
        <f>'実質公債費比率（分子）の構造'!K$48</f>
        <v>470</v>
      </c>
      <c r="C46" s="176"/>
      <c r="D46" s="176"/>
      <c r="E46" s="176">
        <f>'実質公債費比率（分子）の構造'!L$48</f>
        <v>475</v>
      </c>
      <c r="F46" s="176"/>
      <c r="G46" s="176"/>
      <c r="H46" s="176">
        <f>'実質公債費比率（分子）の構造'!M$48</f>
        <v>499</v>
      </c>
      <c r="I46" s="176"/>
      <c r="J46" s="176"/>
      <c r="K46" s="176">
        <f>'実質公債費比率（分子）の構造'!N$48</f>
        <v>439</v>
      </c>
      <c r="L46" s="176"/>
      <c r="M46" s="176"/>
      <c r="N46" s="176">
        <f>'実質公債費比率（分子）の構造'!O$48</f>
        <v>539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1262</v>
      </c>
      <c r="C49" s="176"/>
      <c r="D49" s="176"/>
      <c r="E49" s="176">
        <f>'実質公債費比率（分子）の構造'!L$45</f>
        <v>1283</v>
      </c>
      <c r="F49" s="176"/>
      <c r="G49" s="176"/>
      <c r="H49" s="176">
        <f>'実質公債費比率（分子）の構造'!M$45</f>
        <v>1305</v>
      </c>
      <c r="I49" s="176"/>
      <c r="J49" s="176"/>
      <c r="K49" s="176">
        <f>'実質公債費比率（分子）の構造'!N$45</f>
        <v>1274</v>
      </c>
      <c r="L49" s="176"/>
      <c r="M49" s="176"/>
      <c r="N49" s="176">
        <f>'実質公債費比率（分子）の構造'!O$45</f>
        <v>1269</v>
      </c>
      <c r="O49" s="176"/>
      <c r="P49" s="176"/>
    </row>
    <row r="50" spans="1:16" x14ac:dyDescent="0.2">
      <c r="A50" s="176" t="s">
        <v>67</v>
      </c>
      <c r="B50" s="176" t="e">
        <f>NA()</f>
        <v>#N/A</v>
      </c>
      <c r="C50" s="176">
        <f>IF(ISNUMBER('実質公債費比率（分子）の構造'!K$53),'実質公債費比率（分子）の構造'!K$53,NA())</f>
        <v>764</v>
      </c>
      <c r="D50" s="176" t="e">
        <f>NA()</f>
        <v>#N/A</v>
      </c>
      <c r="E50" s="176" t="e">
        <f>NA()</f>
        <v>#N/A</v>
      </c>
      <c r="F50" s="176">
        <f>IF(ISNUMBER('実質公債費比率（分子）の構造'!L$53),'実質公債費比率（分子）の構造'!L$53,NA())</f>
        <v>758</v>
      </c>
      <c r="G50" s="176" t="e">
        <f>NA()</f>
        <v>#N/A</v>
      </c>
      <c r="H50" s="176" t="e">
        <f>NA()</f>
        <v>#N/A</v>
      </c>
      <c r="I50" s="176">
        <f>IF(ISNUMBER('実質公債費比率（分子）の構造'!M$53),'実質公債費比率（分子）の構造'!M$53,NA())</f>
        <v>746</v>
      </c>
      <c r="J50" s="176" t="e">
        <f>NA()</f>
        <v>#N/A</v>
      </c>
      <c r="K50" s="176" t="e">
        <f>NA()</f>
        <v>#N/A</v>
      </c>
      <c r="L50" s="176">
        <f>IF(ISNUMBER('実質公債費比率（分子）の構造'!N$53),'実質公債費比率（分子）の構造'!N$53,NA())</f>
        <v>731</v>
      </c>
      <c r="M50" s="176" t="e">
        <f>NA()</f>
        <v>#N/A</v>
      </c>
      <c r="N50" s="176" t="e">
        <f>NA()</f>
        <v>#N/A</v>
      </c>
      <c r="O50" s="176">
        <f>IF(ISNUMBER('実質公債費比率（分子）の構造'!O$53),'実質公債費比率（分子）の構造'!O$53,NA())</f>
        <v>872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10517</v>
      </c>
      <c r="E56" s="175"/>
      <c r="F56" s="175"/>
      <c r="G56" s="175">
        <f>'将来負担比率（分子）の構造'!J$52</f>
        <v>10139</v>
      </c>
      <c r="H56" s="175"/>
      <c r="I56" s="175"/>
      <c r="J56" s="175">
        <f>'将来負担比率（分子）の構造'!K$52</f>
        <v>9396</v>
      </c>
      <c r="K56" s="175"/>
      <c r="L56" s="175"/>
      <c r="M56" s="175">
        <f>'将来負担比率（分子）の構造'!L$52</f>
        <v>9039</v>
      </c>
      <c r="N56" s="175"/>
      <c r="O56" s="175"/>
      <c r="P56" s="175">
        <f>'将来負担比率（分子）の構造'!M$52</f>
        <v>9185</v>
      </c>
    </row>
    <row r="57" spans="1:16" x14ac:dyDescent="0.2">
      <c r="A57" s="175" t="s">
        <v>42</v>
      </c>
      <c r="B57" s="175"/>
      <c r="C57" s="175"/>
      <c r="D57" s="175">
        <f>'将来負担比率（分子）の構造'!I$51</f>
        <v>272</v>
      </c>
      <c r="E57" s="175"/>
      <c r="F57" s="175"/>
      <c r="G57" s="175">
        <f>'将来負担比率（分子）の構造'!J$51</f>
        <v>244</v>
      </c>
      <c r="H57" s="175"/>
      <c r="I57" s="175"/>
      <c r="J57" s="175">
        <f>'将来負担比率（分子）の構造'!K$51</f>
        <v>224</v>
      </c>
      <c r="K57" s="175"/>
      <c r="L57" s="175"/>
      <c r="M57" s="175">
        <f>'将来負担比率（分子）の構造'!L$51</f>
        <v>114</v>
      </c>
      <c r="N57" s="175"/>
      <c r="O57" s="175"/>
      <c r="P57" s="175">
        <f>'将来負担比率（分子）の構造'!M$51</f>
        <v>76</v>
      </c>
    </row>
    <row r="58" spans="1:16" x14ac:dyDescent="0.2">
      <c r="A58" s="175" t="s">
        <v>41</v>
      </c>
      <c r="B58" s="175"/>
      <c r="C58" s="175"/>
      <c r="D58" s="175">
        <f>'将来負担比率（分子）の構造'!I$50</f>
        <v>2015</v>
      </c>
      <c r="E58" s="175"/>
      <c r="F58" s="175"/>
      <c r="G58" s="175">
        <f>'将来負担比率（分子）の構造'!J$50</f>
        <v>2115</v>
      </c>
      <c r="H58" s="175"/>
      <c r="I58" s="175"/>
      <c r="J58" s="175">
        <f>'将来負担比率（分子）の構造'!K$50</f>
        <v>2493</v>
      </c>
      <c r="K58" s="175"/>
      <c r="L58" s="175"/>
      <c r="M58" s="175">
        <f>'将来負担比率（分子）の構造'!L$50</f>
        <v>3634</v>
      </c>
      <c r="N58" s="175"/>
      <c r="O58" s="175"/>
      <c r="P58" s="175">
        <f>'将来負担比率（分子）の構造'!M$50</f>
        <v>3878</v>
      </c>
    </row>
    <row r="59" spans="1:16" x14ac:dyDescent="0.2">
      <c r="A59" s="175" t="s">
        <v>39</v>
      </c>
      <c r="B59" s="175">
        <f>'将来負担比率（分子）の構造'!I$49</f>
        <v>121</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5</v>
      </c>
      <c r="C61" s="175"/>
      <c r="D61" s="175"/>
      <c r="E61" s="175">
        <f>'将来負担比率（分子）の構造'!J$46</f>
        <v>4</v>
      </c>
      <c r="F61" s="175"/>
      <c r="G61" s="175"/>
      <c r="H61" s="175">
        <f>'将来負担比率（分子）の構造'!K$46</f>
        <v>4</v>
      </c>
      <c r="I61" s="175"/>
      <c r="J61" s="175"/>
      <c r="K61" s="175">
        <f>'将来負担比率（分子）の構造'!L$46</f>
        <v>3</v>
      </c>
      <c r="L61" s="175"/>
      <c r="M61" s="175"/>
      <c r="N61" s="175">
        <f>'将来負担比率（分子）の構造'!M$46</f>
        <v>2</v>
      </c>
      <c r="O61" s="175"/>
      <c r="P61" s="175"/>
    </row>
    <row r="62" spans="1:16" x14ac:dyDescent="0.2">
      <c r="A62" s="175" t="s">
        <v>35</v>
      </c>
      <c r="B62" s="175">
        <f>'将来負担比率（分子）の構造'!I$45</f>
        <v>1811</v>
      </c>
      <c r="C62" s="175"/>
      <c r="D62" s="175"/>
      <c r="E62" s="175">
        <f>'将来負担比率（分子）の構造'!J$45</f>
        <v>1923</v>
      </c>
      <c r="F62" s="175"/>
      <c r="G62" s="175"/>
      <c r="H62" s="175">
        <f>'将来負担比率（分子）の構造'!K$45</f>
        <v>1926</v>
      </c>
      <c r="I62" s="175"/>
      <c r="J62" s="175"/>
      <c r="K62" s="175">
        <f>'将来負担比率（分子）の構造'!L$45</f>
        <v>1883</v>
      </c>
      <c r="L62" s="175"/>
      <c r="M62" s="175"/>
      <c r="N62" s="175">
        <f>'将来負担比率（分子）の構造'!M$45</f>
        <v>1825</v>
      </c>
      <c r="O62" s="175"/>
      <c r="P62" s="175"/>
    </row>
    <row r="63" spans="1:16" x14ac:dyDescent="0.2">
      <c r="A63" s="175" t="s">
        <v>34</v>
      </c>
      <c r="B63" s="175">
        <f>'将来負担比率（分子）の構造'!I$44</f>
        <v>1533</v>
      </c>
      <c r="C63" s="175"/>
      <c r="D63" s="175"/>
      <c r="E63" s="175">
        <f>'将来負担比率（分子）の構造'!J$44</f>
        <v>1457</v>
      </c>
      <c r="F63" s="175"/>
      <c r="G63" s="175"/>
      <c r="H63" s="175">
        <f>'将来負担比率（分子）の構造'!K$44</f>
        <v>1626</v>
      </c>
      <c r="I63" s="175"/>
      <c r="J63" s="175"/>
      <c r="K63" s="175">
        <f>'将来負担比率（分子）の構造'!L$44</f>
        <v>2332</v>
      </c>
      <c r="L63" s="175"/>
      <c r="M63" s="175"/>
      <c r="N63" s="175">
        <f>'将来負担比率（分子）の構造'!M$44</f>
        <v>2275</v>
      </c>
      <c r="O63" s="175"/>
      <c r="P63" s="175"/>
    </row>
    <row r="64" spans="1:16" x14ac:dyDescent="0.2">
      <c r="A64" s="175" t="s">
        <v>33</v>
      </c>
      <c r="B64" s="175">
        <f>'将来負担比率（分子）の構造'!I$43</f>
        <v>3301</v>
      </c>
      <c r="C64" s="175"/>
      <c r="D64" s="175"/>
      <c r="E64" s="175">
        <f>'将来負担比率（分子）の構造'!J$43</f>
        <v>2959</v>
      </c>
      <c r="F64" s="175"/>
      <c r="G64" s="175"/>
      <c r="H64" s="175">
        <f>'将来負担比率（分子）の構造'!K$43</f>
        <v>2615</v>
      </c>
      <c r="I64" s="175"/>
      <c r="J64" s="175"/>
      <c r="K64" s="175">
        <f>'将来負担比率（分子）の構造'!L$43</f>
        <v>2247</v>
      </c>
      <c r="L64" s="175"/>
      <c r="M64" s="175"/>
      <c r="N64" s="175">
        <f>'将来負担比率（分子）の構造'!M$43</f>
        <v>2647</v>
      </c>
      <c r="O64" s="175"/>
      <c r="P64" s="175"/>
    </row>
    <row r="65" spans="1:16" x14ac:dyDescent="0.2">
      <c r="A65" s="175" t="s">
        <v>32</v>
      </c>
      <c r="B65" s="175">
        <f>'将来負担比率（分子）の構造'!I$42</f>
        <v>35</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10735</v>
      </c>
      <c r="C66" s="175"/>
      <c r="D66" s="175"/>
      <c r="E66" s="175">
        <f>'将来負担比率（分子）の構造'!J$41</f>
        <v>10354</v>
      </c>
      <c r="F66" s="175"/>
      <c r="G66" s="175"/>
      <c r="H66" s="175">
        <f>'将来負担比率（分子）の構造'!K$41</f>
        <v>10067</v>
      </c>
      <c r="I66" s="175"/>
      <c r="J66" s="175"/>
      <c r="K66" s="175">
        <f>'将来負担比率（分子）の構造'!L$41</f>
        <v>9531</v>
      </c>
      <c r="L66" s="175"/>
      <c r="M66" s="175"/>
      <c r="N66" s="175">
        <f>'将来負担比率（分子）の構造'!M$41</f>
        <v>9413</v>
      </c>
      <c r="O66" s="175"/>
      <c r="P66" s="175"/>
    </row>
    <row r="67" spans="1:16" x14ac:dyDescent="0.2">
      <c r="A67" s="175" t="s">
        <v>71</v>
      </c>
      <c r="B67" s="175" t="e">
        <f>NA()</f>
        <v>#N/A</v>
      </c>
      <c r="C67" s="175">
        <f>IF(ISNUMBER('将来負担比率（分子）の構造'!I$53), IF('将来負担比率（分子）の構造'!I$53 &lt; 0, 0, '将来負担比率（分子）の構造'!I$53), NA())</f>
        <v>4737</v>
      </c>
      <c r="D67" s="175" t="e">
        <f>NA()</f>
        <v>#N/A</v>
      </c>
      <c r="E67" s="175" t="e">
        <f>NA()</f>
        <v>#N/A</v>
      </c>
      <c r="F67" s="175">
        <f>IF(ISNUMBER('将来負担比率（分子）の構造'!J$53), IF('将来負担比率（分子）の構造'!J$53 &lt; 0, 0, '将来負担比率（分子）の構造'!J$53), NA())</f>
        <v>4200</v>
      </c>
      <c r="G67" s="175" t="e">
        <f>NA()</f>
        <v>#N/A</v>
      </c>
      <c r="H67" s="175" t="e">
        <f>NA()</f>
        <v>#N/A</v>
      </c>
      <c r="I67" s="175">
        <f>IF(ISNUMBER('将来負担比率（分子）の構造'!K$53), IF('将来負担比率（分子）の構造'!K$53 &lt; 0, 0, '将来負担比率（分子）の構造'!K$53), NA())</f>
        <v>4126</v>
      </c>
      <c r="J67" s="175" t="e">
        <f>NA()</f>
        <v>#N/A</v>
      </c>
      <c r="K67" s="175" t="e">
        <f>NA()</f>
        <v>#N/A</v>
      </c>
      <c r="L67" s="175">
        <f>IF(ISNUMBER('将来負担比率（分子）の構造'!L$53), IF('将来負担比率（分子）の構造'!L$53 &lt; 0, 0, '将来負担比率（分子）の構造'!L$53), NA())</f>
        <v>3208</v>
      </c>
      <c r="M67" s="175" t="e">
        <f>NA()</f>
        <v>#N/A</v>
      </c>
      <c r="N67" s="175" t="e">
        <f>NA()</f>
        <v>#N/A</v>
      </c>
      <c r="O67" s="175">
        <f>IF(ISNUMBER('将来負担比率（分子）の構造'!M$53), IF('将来負担比率（分子）の構造'!M$53 &lt; 0, 0, '将来負担比率（分子）の構造'!M$53), NA())</f>
        <v>3022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1349</v>
      </c>
      <c r="C72" s="179">
        <f>基金残高に係る経年分析!G55</f>
        <v>1817</v>
      </c>
      <c r="D72" s="179">
        <f>基金残高に係る経年分析!H55</f>
        <v>1987</v>
      </c>
    </row>
    <row r="73" spans="1:16" x14ac:dyDescent="0.2">
      <c r="A73" s="178" t="s">
        <v>74</v>
      </c>
      <c r="B73" s="179">
        <f>基金残高に係る経年分析!F56</f>
        <v>124</v>
      </c>
      <c r="C73" s="179">
        <f>基金残高に係る経年分析!G56</f>
        <v>52</v>
      </c>
      <c r="D73" s="179">
        <f>基金残高に係る経年分析!H56</f>
        <v>78</v>
      </c>
    </row>
    <row r="74" spans="1:16" x14ac:dyDescent="0.2">
      <c r="A74" s="178" t="s">
        <v>75</v>
      </c>
      <c r="B74" s="179">
        <f>基金残高に係る経年分析!F57</f>
        <v>1284</v>
      </c>
      <c r="C74" s="179">
        <f>基金残高に係る経年分析!G57</f>
        <v>1417</v>
      </c>
      <c r="D74" s="179">
        <f>基金残高に係る経年分析!H57</f>
        <v>1411</v>
      </c>
    </row>
  </sheetData>
  <sheetProtection algorithmName="SHA-512" hashValue="GzsZeoT0Gz7G9AgWfZGt+SjIl4PBlp9qbhCEiHQ+22jClr9Uv2Er/f5pAiNuTHNU4954Ai2s58e71FCP+OZq0Q==" saltValue="483wWAzZN1uI43okxPA9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松浦 早姫</cp:lastModifiedBy>
  <cp:lastPrinted>2025-03-06T05:56:46Z</cp:lastPrinted>
  <dcterms:created xsi:type="dcterms:W3CDTF">2025-02-19T02:20:13Z</dcterms:created>
  <dcterms:modified xsi:type="dcterms:W3CDTF">2025-03-18T07:45:06Z</dcterms:modified>
  <cp:category/>
</cp:coreProperties>
</file>