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2_財政状況資料集/R5財政状況資料集/02_1回目/01_財政状況資料集/03_市町から/02_敦賀市/"/>
    </mc:Choice>
  </mc:AlternateContent>
  <xr:revisionPtr revIDLastSave="0" documentId="11_FEBF95E2BBA27DD88741DBCFD42CB51AE57E41BA"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C36"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l="1"/>
  <c r="BW34" i="10"/>
  <c r="BW35" i="10" s="1"/>
  <c r="BW36" i="10" s="1"/>
  <c r="BW37" i="10" s="1"/>
  <c r="BW38" i="10" s="1"/>
  <c r="BW39" i="10" s="1"/>
  <c r="BW40" i="10" s="1"/>
  <c r="CO34" i="10"/>
  <c r="CO35" i="10" s="1"/>
  <c r="CO36" i="10" s="1"/>
</calcChain>
</file>

<file path=xl/sharedStrings.xml><?xml version="1.0" encoding="utf-8"?>
<sst xmlns="http://schemas.openxmlformats.org/spreadsheetml/2006/main" count="1106" uniqueCount="570">
  <si>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</si>
  <si>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</si>
  <si>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</si>
  <si>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</si>
  <si>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</si>
  <si>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</si>
  <si>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</si>
  <si>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</si>
  <si>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</si>
  <si>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</si>
  <si>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</si>
  <si>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</si>
  <si>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</si>
  <si>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</si>
  <si>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</si>
  <si>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</si>
  <si>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</si>
  <si>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</si>
  <si>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</si>
  <si>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</si>
  <si>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</si>
  <si>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</si>
  <si>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</si>
  <si>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</si>
  <si>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</si>
  <si>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</si>
  <si>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</si>
  <si>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</si>
  <si>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</si>
  <si>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</si>
  <si>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</si>
  <si>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</si>
  <si>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</si>
  <si>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</si>
  <si>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</si>
  <si>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</si>
  <si>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</si>
  <si>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</si>
  <si>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</si>
  <si>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</si>
  <si>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</si>
  <si>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</si>
  <si>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</si>
  <si>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</si>
  <si>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</si>
  <si>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</si>
  <si>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</si>
  <si>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</si>
  <si>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</si>
  <si>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</si>
  <si>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</si>
  <si>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</si>
  <si>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</si>
  <si>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</si>
  <si>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</si>
  <si>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</si>
  <si>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</si>
  <si>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</si>
  <si>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</si>
  <si>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</si>
  <si>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</si>
  <si>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</si>
  <si>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</si>
  <si>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</si>
  <si>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</si>
  <si>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</si>
  <si>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</si>
  <si>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</si>
  <si>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</si>
  <si>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</si>
  <si>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</si>
  <si>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</si>
  <si>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</si>
  <si>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</si>
  <si>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</si>
  <si>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</si>
  <si>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</si>
  <si>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</si>
  <si>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</si>
  <si>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</si>
  <si>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</si>
  <si>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</si>
  <si>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</si>
  <si>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</si>
  <si>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</si>
  <si>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</si>
  <si>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</si>
  <si>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</si>
  <si>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</si>
  <si>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</si>
  <si>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</si>
  <si>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</si>
  <si>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</si>
  <si>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</si>
  <si>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敦賀市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</si>
  <si>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</si>
  <si>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</si>
  <si>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</si>
  <si>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</si>
  <si>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</si>
  <si>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</si>
  <si>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</si>
  <si>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</si>
  <si>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</si>
  <si>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</si>
  <si>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</si>
  <si>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</si>
  <si>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</si>
  <si>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</si>
  <si>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</si>
  <si>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</si>
  <si>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</si>
  <si>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</si>
  <si>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</si>
  <si>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</si>
  <si>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</si>
  <si>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</si>
  <si>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</si>
  <si>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</si>
  <si>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</si>
  <si>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</si>
  <si>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</si>
  <si>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</si>
  <si>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</si>
  <si>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</si>
  <si>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</si>
  <si>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</si>
  <si>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</si>
  <si>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</si>
  <si>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</si>
  <si>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</si>
  <si>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</si>
  <si>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</si>
  <si>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</si>
  <si>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</si>
  <si>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</si>
  <si>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</si>
  <si>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</si>
  <si>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</si>
  <si>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</si>
  <si>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</si>
  <si>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</si>
  <si>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</si>
  <si>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</si>
  <si>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</si>
  <si>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</si>
  <si>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</si>
  <si>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</si>
  <si>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</si>
  <si>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</si>
  <si>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</si>
  <si>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</si>
  <si>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</si>
  <si>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</si>
  <si>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</si>
  <si>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</si>
  <si>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</si>
  <si>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</si>
  <si>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</si>
  <si>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</si>
  <si>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</si>
  <si>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</si>
  <si>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</si>
  <si>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</si>
  <si>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</si>
  <si>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</si>
  <si>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</si>
  <si>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</si>
  <si>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</si>
  <si>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</si>
  <si>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</si>
  <si>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</si>
  <si>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</si>
  <si>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</si>
  <si>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</si>
  <si>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</si>
  <si>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</si>
  <si>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</si>
  <si>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</si>
  <si>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</si>
  <si>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</si>
  <si>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</si>
  <si>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</si>
  <si>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</si>
  <si>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</si>
  <si>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</si>
  <si>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</si>
  <si>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</si>
  <si>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</si>
  <si>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</si>
  <si>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</si>
  <si>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</si>
  <si>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</si>
  <si>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</si>
  <si>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</si>
  <si>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</si>
  <si>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</si>
  <si>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</si>
  <si>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</si>
  <si>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</si>
  <si>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</si>
  <si>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</si>
  <si>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</si>
  <si>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福井県敦賀市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</si>
  <si>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</si>
  <si>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</si>
  <si>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</si>
  <si>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</si>
  <si>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</si>
  <si>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</si>
  <si>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</si>
  <si>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</si>
  <si>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</si>
  <si>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</si>
  <si>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</si>
  <si>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</si>
  <si>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</si>
  <si>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</si>
  <si>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</si>
  <si>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</si>
  <si>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</si>
  <si>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</si>
  <si>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</si>
  <si>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</si>
  <si>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</si>
  <si>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</si>
  <si>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</si>
  <si>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</si>
  <si>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</si>
  <si>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</si>
  <si>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</si>
  <si>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</si>
  <si>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</si>
  <si>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</si>
  <si>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</si>
  <si>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</si>
  <si>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</si>
  <si>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</si>
  <si>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</si>
  <si>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</si>
  <si>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</si>
  <si>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</si>
  <si>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</si>
  <si>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</si>
  <si>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</si>
  <si>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</si>
  <si>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</si>
  <si>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</si>
  <si>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</si>
  <si>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</si>
  <si>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</si>
  <si>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</si>
  <si>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</si>
  <si>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</si>
  <si>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</si>
  <si>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</si>
  <si>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</si>
  <si>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</si>
  <si>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</si>
  <si>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</si>
  <si>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</si>
  <si>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</si>
  <si>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</si>
  <si>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</si>
  <si>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</si>
  <si>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</si>
  <si>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</si>
  <si>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</si>
  <si>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</si>
  <si>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</si>
  <si>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</si>
  <si>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</si>
  <si>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</si>
  <si>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</si>
  <si>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</si>
  <si>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</si>
  <si>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</si>
  <si>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</si>
  <si>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</si>
  <si>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</si>
  <si>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</si>
  <si>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</si>
  <si>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</si>
  <si>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</si>
  <si>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</si>
  <si>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</si>
  <si>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</si>
  <si>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</si>
  <si>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</si>
  <si>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</si>
  <si>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</si>
  <si>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</si>
  <si>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</si>
  <si>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</si>
  <si>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</si>
  <si>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</si>
  <si>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</si>
  <si>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</si>
  <si>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</si>
  <si>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</si>
  <si>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</si>
  <si>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</si>
  <si>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</si>
  <si>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</si>
  <si>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</si>
  <si>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</si>
  <si>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</si>
  <si>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</si>
  <si>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</si>
  <si>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</si>
  <si>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</si>
  <si>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</si>
  <si>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</si>
  <si>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</si>
  <si>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</si>
  <si>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</si>
  <si>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</si>
  <si>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</si>
  <si>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</si>
  <si>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</si>
  <si>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</si>
  <si>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</si>
  <si>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</si>
  <si>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</si>
  <si>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</si>
  <si>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</si>
  <si>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</si>
  <si>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</si>
  <si>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</si>
  <si>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</si>
  <si>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</si>
  <si>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</si>
  <si>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</si>
  <si>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</si>
  <si>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</si>
  <si>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</si>
  <si>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</si>
  <si>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</si>
  <si>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</si>
  <si>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</si>
  <si>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</si>
  <si>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</si>
  <si>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</si>
  <si>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</si>
  <si>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</si>
  <si>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</si>
  <si>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</si>
  <si>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</si>
  <si>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</si>
  <si>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</si>
  <si>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</si>
  <si>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</si>
  <si>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</si>
  <si>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</si>
  <si>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福井県敦賀市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</si>
  <si>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</si>
  <si>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</si>
  <si>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</si>
  <si>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</si>
  <si>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</si>
  <si>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</si>
  <si>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</si>
  <si>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</si>
  <si>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</si>
  <si>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</si>
  <si>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</si>
  <si>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</si>
  <si>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</si>
  <si>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</si>
  <si>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</si>
  <si>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</si>
  <si>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</si>
  <si>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</si>
  <si>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</si>
  <si>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</si>
  <si>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</si>
  <si>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</si>
  <si>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</si>
  <si>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</si>
  <si>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</si>
  <si>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</si>
  <si>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</si>
  <si>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</si>
  <si>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</si>
  <si>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</si>
  <si>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</si>
  <si>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</si>
  <si>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</si>
  <si>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</si>
  <si>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国民健康保険（事業勘定の部）特別会計</t>
    <phoneticPr fontId="5"/>
  </si>
  <si>
    <t>国民健康保険（施設勘定の部）特別会計</t>
    <phoneticPr fontId="5"/>
  </si>
  <si>
    <t>介護保険特別会計</t>
    <phoneticPr fontId="5"/>
  </si>
  <si>
    <t>後期高齢者医療特別会計</t>
    <phoneticPr fontId="5"/>
  </si>
  <si>
    <t>市立敦賀病院事業会計</t>
    <phoneticPr fontId="5"/>
  </si>
  <si>
    <t>法適用企業</t>
    <phoneticPr fontId="5"/>
  </si>
  <si>
    <t>水道事業会計</t>
    <phoneticPr fontId="5"/>
  </si>
  <si>
    <t>下水道事業会計</t>
    <phoneticPr fontId="5"/>
  </si>
  <si>
    <t>港湾施設事業特別会計</t>
    <phoneticPr fontId="5"/>
  </si>
  <si>
    <t>法非適用企業</t>
    <phoneticPr fontId="5"/>
  </si>
  <si>
    <t>産業団地整備事業特別会計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</si>
  <si>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</si>
  <si>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</si>
  <si>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</si>
  <si>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</si>
  <si>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</si>
  <si>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</si>
  <si>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</si>
  <si>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</si>
  <si>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</si>
  <si>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</si>
  <si>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</si>
  <si>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</si>
  <si>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</si>
  <si>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</si>
  <si>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</si>
  <si>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</si>
  <si>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</si>
  <si>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</si>
  <si>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</si>
  <si>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</si>
  <si>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</si>
  <si>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</si>
  <si>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</si>
  <si>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</si>
  <si>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</si>
  <si>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</si>
  <si>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</si>
  <si>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</si>
  <si>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</si>
  <si>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</si>
  <si>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</si>
  <si>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</si>
  <si>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</si>
  <si>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</si>
  <si>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</si>
  <si>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</si>
  <si>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</si>
  <si>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</si>
  <si>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</si>
  <si>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</si>
  <si>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</si>
  <si>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</si>
  <si>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</si>
  <si>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</si>
  <si>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</si>
  <si>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</si>
  <si>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</si>
  <si>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</si>
  <si>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</si>
  <si>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</si>
  <si>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</si>
  <si>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</si>
  <si>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</si>
  <si>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</si>
  <si>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</si>
  <si>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</si>
  <si>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</si>
  <si>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</si>
  <si>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</si>
  <si>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</si>
  <si>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</si>
  <si>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</si>
  <si>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</si>
  <si>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</si>
  <si>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</si>
  <si>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</si>
  <si>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</si>
  <si>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</si>
  <si>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</si>
  <si>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</si>
  <si>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</si>
  <si>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</si>
  <si>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</si>
  <si>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</si>
  <si>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</si>
  <si>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</si>
  <si>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</si>
  <si>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</si>
  <si>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</si>
  <si>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</si>
  <si>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</si>
  <si>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</si>
  <si>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</si>
  <si>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</si>
  <si>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</si>
  <si>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</si>
  <si>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</si>
  <si>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</si>
  <si>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</si>
  <si>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</si>
  <si>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</si>
  <si>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</si>
  <si>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</si>
  <si>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</si>
  <si>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</si>
  <si>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</si>
  <si>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</si>
  <si>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</si>
  <si>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</si>
  <si>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</si>
  <si>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</si>
  <si>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</si>
  <si>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</si>
  <si>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</si>
  <si>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</si>
  <si>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</si>
  <si>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</si>
  <si>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</si>
  <si>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</si>
  <si>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</si>
  <si>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</si>
  <si>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</si>
  <si>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</si>
  <si>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</si>
  <si>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</si>
  <si>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</si>
  <si>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</si>
  <si>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</si>
  <si>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</si>
  <si>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</si>
  <si>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</si>
  <si>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</si>
  <si>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</si>
  <si>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</si>
  <si>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</si>
  <si>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</si>
  <si>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</si>
  <si>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</si>
  <si>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</si>
  <si>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</si>
  <si>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</si>
  <si>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</si>
  <si>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</si>
  <si>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</si>
  <si>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</si>
  <si>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0.24</t>
  </si>
  <si>
    <t>▲ 0.51</t>
  </si>
  <si>
    <t>市立敦賀病院事業会計</t>
  </si>
  <si>
    <t>一般会計</t>
  </si>
  <si>
    <t>水道事業会計</t>
  </si>
  <si>
    <t>下水道事業会計</t>
  </si>
  <si>
    <t>介護保険特別会計</t>
  </si>
  <si>
    <t>国民健康保険（事業勘定の部）特別会計</t>
  </si>
  <si>
    <t>後期高齢者医療特別会計</t>
  </si>
  <si>
    <t>港湾施設事業特別会計</t>
  </si>
  <si>
    <t>その他会計（赤字）</t>
  </si>
  <si>
    <t>その他会計（黒字）</t>
  </si>
  <si>
    <t>R01</t>
    <phoneticPr fontId="5"/>
  </si>
  <si>
    <t>R02</t>
    <phoneticPr fontId="5"/>
  </si>
  <si>
    <t>R03</t>
    <phoneticPr fontId="5"/>
  </si>
  <si>
    <t>R04</t>
    <phoneticPr fontId="5"/>
  </si>
  <si>
    <t>R05</t>
    <phoneticPr fontId="5"/>
  </si>
  <si>
    <t>-</t>
    <phoneticPr fontId="2"/>
  </si>
  <si>
    <t>敦賀美方消防組合</t>
    <rPh sb="0" eb="2">
      <t>ツルガ</t>
    </rPh>
    <rPh sb="2" eb="4">
      <t>ミカタ</t>
    </rPh>
    <rPh sb="4" eb="8">
      <t>ショウボウクミアイ</t>
    </rPh>
    <phoneticPr fontId="2"/>
  </si>
  <si>
    <t>嶺南広域行政組合</t>
    <rPh sb="0" eb="8">
      <t>レイナンコウイキギョウセイクミアイ</t>
    </rPh>
    <phoneticPr fontId="2"/>
  </si>
  <si>
    <t>福井県後期高齢者医療広域連合（一般会計）</t>
    <rPh sb="0" eb="14">
      <t>フクイケンコウキコウレイシャイリョウコウイキレンゴウ</t>
    </rPh>
    <rPh sb="15" eb="19">
      <t>イッパンカイケイ</t>
    </rPh>
    <phoneticPr fontId="2"/>
  </si>
  <si>
    <t>福井県後期高齢者医療広域連合（特別会計）</t>
    <rPh sb="0" eb="14">
      <t>フクイケンコウキコウレイシャイリョウコウイキレンゴウ</t>
    </rPh>
    <rPh sb="15" eb="19">
      <t>トクベツカイケイ</t>
    </rPh>
    <phoneticPr fontId="2"/>
  </si>
  <si>
    <t>福井県市町総合事務組合（一般会計）</t>
    <rPh sb="0" eb="11">
      <t>フクイケンシマチソウゴウジムクミアイ</t>
    </rPh>
    <rPh sb="12" eb="16">
      <t>イッパンカイケイ</t>
    </rPh>
    <phoneticPr fontId="2"/>
  </si>
  <si>
    <t>福井県市町総合事務組合（特別会計）</t>
    <rPh sb="0" eb="11">
      <t>フクイケンシマチソウゴウジムクミアイ</t>
    </rPh>
    <rPh sb="12" eb="16">
      <t>トクベツカイケイ</t>
    </rPh>
    <phoneticPr fontId="2"/>
  </si>
  <si>
    <t>福井県自治会館組合</t>
    <rPh sb="0" eb="9">
      <t>フクイケンジチカイカンクミアイ</t>
    </rPh>
    <phoneticPr fontId="2"/>
  </si>
  <si>
    <t>-</t>
    <phoneticPr fontId="2"/>
  </si>
  <si>
    <t>港都つるが</t>
    <rPh sb="0" eb="1">
      <t>ミナト</t>
    </rPh>
    <rPh sb="1" eb="2">
      <t>ト</t>
    </rPh>
    <phoneticPr fontId="2"/>
  </si>
  <si>
    <t>嶺南ケーブルネットワーク</t>
    <rPh sb="0" eb="2">
      <t>レイナン</t>
    </rPh>
    <phoneticPr fontId="2"/>
  </si>
  <si>
    <t>公立大学法人敦賀市立看護大学</t>
    <rPh sb="0" eb="14">
      <t>コウリツダイガクホウジンツルガシリツカンゴダイガク</t>
    </rPh>
    <phoneticPr fontId="2"/>
  </si>
  <si>
    <t>ふるさと応援基金</t>
    <rPh sb="4" eb="8">
      <t>オウエンキキン</t>
    </rPh>
    <phoneticPr fontId="5"/>
  </si>
  <si>
    <t>公共施設等総合管理基金</t>
    <rPh sb="0" eb="11">
      <t>コウキョウシセツトウソウゴウカンリキキン</t>
    </rPh>
    <phoneticPr fontId="2"/>
  </si>
  <si>
    <t>教育・文化振興基金</t>
    <rPh sb="0" eb="2">
      <t>キョウイク</t>
    </rPh>
    <rPh sb="3" eb="9">
      <t>ブンカシンコウキキン</t>
    </rPh>
    <phoneticPr fontId="2"/>
  </si>
  <si>
    <t>企業立地促進基金</t>
    <rPh sb="0" eb="8">
      <t>キギョウリッチソクシンキキン</t>
    </rPh>
    <phoneticPr fontId="2"/>
  </si>
  <si>
    <t>子育て等福祉基金</t>
    <rPh sb="0" eb="2">
      <t>コソダ</t>
    </rPh>
    <rPh sb="3" eb="8">
      <t>トウフクシキキン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</si>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</sst>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5050-4D81-918A-DB03A8C92F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86569</c:v>
                </c:pt>
                <c:pt idx="1">
                  <c:v>127822</c:v>
                </c:pt>
                <c:pt idx="2">
                  <c:v>138201</c:v>
                </c:pt>
                <c:pt idx="3">
                  <c:v>83601</c:v>
                </c:pt>
                <c:pt idx="4">
                  <c:v>115745</c:v>
                </c:pt>
              </c:numCache>
            </c:numRef>
          </c:val>
          <c:smooth val="0"/>
          <c:extLst>
            <c:ext xmlns:c16="http://schemas.microsoft.com/office/drawing/2014/chart" uri="{C3380CC4-5D6E-409C-BE32-E72D297353CC}">
              <c16:uniqueId val="{00000001-5050-4D81-918A-DB03A8C92F5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10.199999999999999</c:v>
                </c:pt>
                <c:pt idx="1">
                  <c:v>9.5500000000000007</c:v>
                </c:pt>
                <c:pt idx="2">
                  <c:v>13.68</c:v>
                </c:pt>
                <c:pt idx="3">
                  <c:v>13.05</c:v>
                </c:pt>
                <c:pt idx="4">
                  <c:v>9.93</c:v>
                </c:pt>
              </c:numCache>
            </c:numRef>
          </c:val>
          <c:extLst>
            <c:ext xmlns:c16="http://schemas.microsoft.com/office/drawing/2014/chart" uri="{C3380CC4-5D6E-409C-BE32-E72D297353CC}">
              <c16:uniqueId val="{00000000-2D9F-4BE2-A989-B493C2DD14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20.37</c:v>
                </c:pt>
                <c:pt idx="1">
                  <c:v>18.87</c:v>
                </c:pt>
                <c:pt idx="2">
                  <c:v>18.2</c:v>
                </c:pt>
                <c:pt idx="3">
                  <c:v>18.739999999999998</c:v>
                </c:pt>
                <c:pt idx="4">
                  <c:v>22.73</c:v>
                </c:pt>
              </c:numCache>
            </c:numRef>
          </c:val>
          <c:extLst>
            <c:ext xmlns:c16="http://schemas.microsoft.com/office/drawing/2014/chart" uri="{C3380CC4-5D6E-409C-BE32-E72D297353CC}">
              <c16:uniqueId val="{00000001-2D9F-4BE2-A989-B493C2DD14F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-0.24</c:v>
                </c:pt>
                <c:pt idx="1">
                  <c:v>-0.51</c:v>
                </c:pt>
                <c:pt idx="2">
                  <c:v>5.82</c:v>
                </c:pt>
                <c:pt idx="3">
                  <c:v>1.31</c:v>
                </c:pt>
                <c:pt idx="4">
                  <c:v>5.16</c:v>
                </c:pt>
              </c:numCache>
            </c:numRef>
          </c:val>
          <c:smooth val="0"/>
          <c:extLst>
            <c:ext xmlns:c16="http://schemas.microsoft.com/office/drawing/2014/chart" uri="{C3380CC4-5D6E-409C-BE32-E72D297353CC}">
              <c16:uniqueId val="{00000002-2D9F-4BE2-A989-B493C2DD14F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0.28000000000000003</c:v>
                </c:pt>
                <c:pt idx="4">
                  <c:v>#N/A</c:v>
                </c:pt>
                <c:pt idx="5">
                  <c:v>0.33</c:v>
                </c:pt>
                <c:pt idx="6">
                  <c:v>#N/A</c:v>
                </c:pt>
                <c:pt idx="7">
                  <c:v>0.37</c:v>
                </c:pt>
                <c:pt idx="8">
                  <c:v>#N/A</c:v>
                </c:pt>
                <c:pt idx="9">
                  <c:v>0</c:v>
                </c:pt>
              </c:numCache>
            </c:numRef>
          </c:val>
          <c:extLst>
            <c:ext xmlns:c16="http://schemas.microsoft.com/office/drawing/2014/chart" uri="{C3380CC4-5D6E-409C-BE32-E72D297353CC}">
              <c16:uniqueId val="{00000000-E2CF-43AF-987F-F0DADE5F55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CF-43AF-987F-F0DADE5F5549}"/>
            </c:ext>
          </c:extLst>
        </c:ser>
        <c:ser>
          <c:idx val="2"/>
          <c:order val="2"/>
          <c:tx>
            <c:strRef>
              <c:f>データシート!$A$29</c:f>
              <c:strCache>
                <c:ptCount val="1"/>
                <c:pt idx="0">
                  <c:v>港湾施設事業特別会計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2CF-43AF-987F-F0DADE5F554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E2CF-43AF-987F-F0DADE5F5549}"/>
            </c:ext>
          </c:extLst>
        </c:ser>
        <c:ser>
          <c:idx val="4"/>
          <c:order val="4"/>
          <c:tx>
            <c:strRef>
              <c:f>データシート!$A$31</c:f>
              <c:strCache>
                <c:ptCount val="1"/>
                <c:pt idx="0">
                  <c:v>国民健康保険（事業勘定の部）特別会計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0.33</c:v>
                </c:pt>
                <c:pt idx="8">
                  <c:v>#N/A</c:v>
                </c:pt>
                <c:pt idx="9">
                  <c:v>0.09</c:v>
                </c:pt>
              </c:numCache>
            </c:numRef>
          </c:val>
          <c:extLst>
            <c:ext xmlns:c16="http://schemas.microsoft.com/office/drawing/2014/chart" uri="{C3380CC4-5D6E-409C-BE32-E72D297353CC}">
              <c16:uniqueId val="{00000004-E2CF-43AF-987F-F0DADE5F554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0.37</c:v>
                </c:pt>
                <c:pt idx="2">
                  <c:v>#N/A</c:v>
                </c:pt>
                <c:pt idx="3">
                  <c:v>0.63</c:v>
                </c:pt>
                <c:pt idx="4">
                  <c:v>#N/A</c:v>
                </c:pt>
                <c:pt idx="5">
                  <c:v>0.72</c:v>
                </c:pt>
                <c:pt idx="6">
                  <c:v>#N/A</c:v>
                </c:pt>
                <c:pt idx="7">
                  <c:v>1.08</c:v>
                </c:pt>
                <c:pt idx="8">
                  <c:v>#N/A</c:v>
                </c:pt>
                <c:pt idx="9">
                  <c:v>1.28</c:v>
                </c:pt>
              </c:numCache>
            </c:numRef>
          </c:val>
          <c:extLst>
            <c:ext xmlns:c16="http://schemas.microsoft.com/office/drawing/2014/chart" uri="{C3380CC4-5D6E-409C-BE32-E72D297353CC}">
              <c16:uniqueId val="{00000005-E2CF-43AF-987F-F0DADE5F554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1.45</c:v>
                </c:pt>
                <c:pt idx="2">
                  <c:v>#N/A</c:v>
                </c:pt>
                <c:pt idx="3">
                  <c:v>2.33</c:v>
                </c:pt>
                <c:pt idx="4">
                  <c:v>#N/A</c:v>
                </c:pt>
                <c:pt idx="5">
                  <c:v>2.13</c:v>
                </c:pt>
                <c:pt idx="6">
                  <c:v>#N/A</c:v>
                </c:pt>
                <c:pt idx="7">
                  <c:v>2.34</c:v>
                </c:pt>
                <c:pt idx="8">
                  <c:v>#N/A</c:v>
                </c:pt>
                <c:pt idx="9">
                  <c:v>1.66</c:v>
                </c:pt>
              </c:numCache>
            </c:numRef>
          </c:val>
          <c:extLst>
            <c:ext xmlns:c16="http://schemas.microsoft.com/office/drawing/2014/chart" uri="{C3380CC4-5D6E-409C-BE32-E72D297353CC}">
              <c16:uniqueId val="{00000006-E2CF-43AF-987F-F0DADE5F554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7.39</c:v>
                </c:pt>
                <c:pt idx="2">
                  <c:v>#N/A</c:v>
                </c:pt>
                <c:pt idx="3">
                  <c:v>7.09</c:v>
                </c:pt>
                <c:pt idx="4">
                  <c:v>#N/A</c:v>
                </c:pt>
                <c:pt idx="5">
                  <c:v>8</c:v>
                </c:pt>
                <c:pt idx="6">
                  <c:v>#N/A</c:v>
                </c:pt>
                <c:pt idx="7">
                  <c:v>8.7100000000000009</c:v>
                </c:pt>
                <c:pt idx="8">
                  <c:v>#N/A</c:v>
                </c:pt>
                <c:pt idx="9">
                  <c:v>8.34</c:v>
                </c:pt>
              </c:numCache>
            </c:numRef>
          </c:val>
          <c:extLst>
            <c:ext xmlns:c16="http://schemas.microsoft.com/office/drawing/2014/chart" uri="{C3380CC4-5D6E-409C-BE32-E72D297353CC}">
              <c16:uniqueId val="{00000007-E2CF-43AF-987F-F0DADE5F554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10.199999999999999</c:v>
                </c:pt>
                <c:pt idx="2">
                  <c:v>#N/A</c:v>
                </c:pt>
                <c:pt idx="3">
                  <c:v>9.5399999999999991</c:v>
                </c:pt>
                <c:pt idx="4">
                  <c:v>#N/A</c:v>
                </c:pt>
                <c:pt idx="5">
                  <c:v>13.68</c:v>
                </c:pt>
                <c:pt idx="6">
                  <c:v>#N/A</c:v>
                </c:pt>
                <c:pt idx="7">
                  <c:v>13.05</c:v>
                </c:pt>
                <c:pt idx="8">
                  <c:v>#N/A</c:v>
                </c:pt>
                <c:pt idx="9">
                  <c:v>10.029999999999999</c:v>
                </c:pt>
              </c:numCache>
            </c:numRef>
          </c:val>
          <c:extLst>
            <c:ext xmlns:c16="http://schemas.microsoft.com/office/drawing/2014/chart" uri="{C3380CC4-5D6E-409C-BE32-E72D297353CC}">
              <c16:uniqueId val="{00000008-E2CF-43AF-987F-F0DADE5F5549}"/>
            </c:ext>
          </c:extLst>
        </c:ser>
        <c:ser>
          <c:idx val="9"/>
          <c:order val="9"/>
          <c:tx>
            <c:strRef>
              <c:f>データシート!$A$36</c:f>
              <c:strCache>
                <c:ptCount val="1"/>
                <c:pt idx="0">
                  <c:v>市立敦賀病院事業会計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19.760000000000002</c:v>
                </c:pt>
                <c:pt idx="2">
                  <c:v>#N/A</c:v>
                </c:pt>
                <c:pt idx="3">
                  <c:v>23.09</c:v>
                </c:pt>
                <c:pt idx="4">
                  <c:v>#N/A</c:v>
                </c:pt>
                <c:pt idx="5">
                  <c:v>28.52</c:v>
                </c:pt>
                <c:pt idx="6">
                  <c:v>#N/A</c:v>
                </c:pt>
                <c:pt idx="7">
                  <c:v>28.14</c:v>
                </c:pt>
                <c:pt idx="8">
                  <c:v>#N/A</c:v>
                </c:pt>
                <c:pt idx="9">
                  <c:v>23.45</c:v>
                </c:pt>
              </c:numCache>
            </c:numRef>
          </c:val>
          <c:extLst>
            <c:ext xmlns:c16="http://schemas.microsoft.com/office/drawing/2014/chart" uri="{C3380CC4-5D6E-409C-BE32-E72D297353CC}">
              <c16:uniqueId val="{00000009-E2CF-43AF-987F-F0DADE5F554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2217</c:v>
                </c:pt>
                <c:pt idx="5">
                  <c:v>2206</c:v>
                </c:pt>
                <c:pt idx="8">
                  <c:v>2298</c:v>
                </c:pt>
                <c:pt idx="11">
                  <c:v>2442</c:v>
                </c:pt>
                <c:pt idx="14">
                  <c:v>2492</c:v>
                </c:pt>
              </c:numCache>
            </c:numRef>
          </c:val>
          <c:extLst>
            <c:ext xmlns:c16="http://schemas.microsoft.com/office/drawing/2014/chart" uri="{C3380CC4-5D6E-409C-BE32-E72D297353CC}">
              <c16:uniqueId val="{00000000-EBF9-4031-A5D3-298EAF21B0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F9-4031-A5D3-298EAF21B0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BF9-4031-A5D3-298EAF21B0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109</c:v>
                </c:pt>
                <c:pt idx="3">
                  <c:v>114</c:v>
                </c:pt>
                <c:pt idx="6">
                  <c:v>107</c:v>
                </c:pt>
                <c:pt idx="9">
                  <c:v>105</c:v>
                </c:pt>
                <c:pt idx="12">
                  <c:v>122</c:v>
                </c:pt>
              </c:numCache>
            </c:numRef>
          </c:val>
          <c:extLst>
            <c:ext xmlns:c16="http://schemas.microsoft.com/office/drawing/2014/chart" uri="{C3380CC4-5D6E-409C-BE32-E72D297353CC}">
              <c16:uniqueId val="{00000003-EBF9-4031-A5D3-298EAF21B0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1113</c:v>
                </c:pt>
                <c:pt idx="3">
                  <c:v>1040</c:v>
                </c:pt>
                <c:pt idx="6">
                  <c:v>1028</c:v>
                </c:pt>
                <c:pt idx="9">
                  <c:v>1029</c:v>
                </c:pt>
                <c:pt idx="12">
                  <c:v>974</c:v>
                </c:pt>
              </c:numCache>
            </c:numRef>
          </c:val>
          <c:extLst>
            <c:ext xmlns:c16="http://schemas.microsoft.com/office/drawing/2014/chart" uri="{C3380CC4-5D6E-409C-BE32-E72D297353CC}">
              <c16:uniqueId val="{00000004-EBF9-4031-A5D3-298EAF21B0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F9-4031-A5D3-298EAF21B0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F9-4031-A5D3-298EAF21B0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1951</c:v>
                </c:pt>
                <c:pt idx="3">
                  <c:v>1797</c:v>
                </c:pt>
                <c:pt idx="6">
                  <c:v>1833</c:v>
                </c:pt>
                <c:pt idx="9">
                  <c:v>1885</c:v>
                </c:pt>
                <c:pt idx="12">
                  <c:v>1975</c:v>
                </c:pt>
              </c:numCache>
            </c:numRef>
          </c:val>
          <c:extLst>
            <c:ext xmlns:c16="http://schemas.microsoft.com/office/drawing/2014/chart" uri="{C3380CC4-5D6E-409C-BE32-E72D297353CC}">
              <c16:uniqueId val="{00000007-EBF9-4031-A5D3-298EAF21B0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956</c:v>
                </c:pt>
                <c:pt idx="2">
                  <c:v>#N/A</c:v>
                </c:pt>
                <c:pt idx="3">
                  <c:v>#N/A</c:v>
                </c:pt>
                <c:pt idx="4">
                  <c:v>745</c:v>
                </c:pt>
                <c:pt idx="5">
                  <c:v>#N/A</c:v>
                </c:pt>
                <c:pt idx="6">
                  <c:v>#N/A</c:v>
                </c:pt>
                <c:pt idx="7">
                  <c:v>670</c:v>
                </c:pt>
                <c:pt idx="8">
                  <c:v>#N/A</c:v>
                </c:pt>
                <c:pt idx="9">
                  <c:v>#N/A</c:v>
                </c:pt>
                <c:pt idx="10">
                  <c:v>577</c:v>
                </c:pt>
                <c:pt idx="11">
                  <c:v>#N/A</c:v>
                </c:pt>
                <c:pt idx="12">
                  <c:v>#N/A</c:v>
                </c:pt>
                <c:pt idx="13">
                  <c:v>579</c:v>
                </c:pt>
                <c:pt idx="14">
                  <c:v>#N/A</c:v>
                </c:pt>
              </c:numCache>
            </c:numRef>
          </c:val>
          <c:smooth val="0"/>
          <c:extLst>
            <c:ext xmlns:c16="http://schemas.microsoft.com/office/drawing/2014/chart" uri="{C3380CC4-5D6E-409C-BE32-E72D297353CC}">
              <c16:uniqueId val="{00000008-EBF9-4031-A5D3-298EAF21B0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23532</c:v>
                </c:pt>
                <c:pt idx="5">
                  <c:v>26168</c:v>
                </c:pt>
                <c:pt idx="8">
                  <c:v>26292</c:v>
                </c:pt>
                <c:pt idx="11">
                  <c:v>26253</c:v>
                </c:pt>
                <c:pt idx="14">
                  <c:v>26130</c:v>
                </c:pt>
              </c:numCache>
            </c:numRef>
          </c:val>
          <c:extLst>
            <c:ext xmlns:c16="http://schemas.microsoft.com/office/drawing/2014/chart" uri="{C3380CC4-5D6E-409C-BE32-E72D297353CC}">
              <c16:uniqueId val="{00000000-2171-41A6-946C-A905B35F33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4509</c:v>
                </c:pt>
                <c:pt idx="5">
                  <c:v>4038</c:v>
                </c:pt>
                <c:pt idx="8">
                  <c:v>4201</c:v>
                </c:pt>
                <c:pt idx="11">
                  <c:v>4551</c:v>
                </c:pt>
                <c:pt idx="14">
                  <c:v>4707</c:v>
                </c:pt>
              </c:numCache>
            </c:numRef>
          </c:val>
          <c:extLst>
            <c:ext xmlns:c16="http://schemas.microsoft.com/office/drawing/2014/chart" uri="{C3380CC4-5D6E-409C-BE32-E72D297353CC}">
              <c16:uniqueId val="{00000001-2171-41A6-946C-A905B35F33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12364</c:v>
                </c:pt>
                <c:pt idx="5">
                  <c:v>13312</c:v>
                </c:pt>
                <c:pt idx="8">
                  <c:v>15867</c:v>
                </c:pt>
                <c:pt idx="11">
                  <c:v>19873</c:v>
                </c:pt>
                <c:pt idx="14">
                  <c:v>22078</c:v>
                </c:pt>
              </c:numCache>
            </c:numRef>
          </c:val>
          <c:extLst>
            <c:ext xmlns:c16="http://schemas.microsoft.com/office/drawing/2014/chart" uri="{C3380CC4-5D6E-409C-BE32-E72D297353CC}">
              <c16:uniqueId val="{00000002-2171-41A6-946C-A905B35F33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71-41A6-946C-A905B35F33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71-41A6-946C-A905B35F33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71-41A6-946C-A905B35F33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3453</c:v>
                </c:pt>
                <c:pt idx="3">
                  <c:v>4102</c:v>
                </c:pt>
                <c:pt idx="6">
                  <c:v>4079</c:v>
                </c:pt>
                <c:pt idx="9">
                  <c:v>4124</c:v>
                </c:pt>
                <c:pt idx="12">
                  <c:v>4253</c:v>
                </c:pt>
              </c:numCache>
            </c:numRef>
          </c:val>
          <c:extLst>
            <c:ext xmlns:c16="http://schemas.microsoft.com/office/drawing/2014/chart" uri="{C3380CC4-5D6E-409C-BE32-E72D297353CC}">
              <c16:uniqueId val="{00000006-2171-41A6-946C-A905B35F33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523</c:v>
                </c:pt>
                <c:pt idx="3">
                  <c:v>829</c:v>
                </c:pt>
                <c:pt idx="6">
                  <c:v>1497</c:v>
                </c:pt>
                <c:pt idx="9">
                  <c:v>1606</c:v>
                </c:pt>
                <c:pt idx="12">
                  <c:v>1520</c:v>
                </c:pt>
              </c:numCache>
            </c:numRef>
          </c:val>
          <c:extLst>
            <c:ext xmlns:c16="http://schemas.microsoft.com/office/drawing/2014/chart" uri="{C3380CC4-5D6E-409C-BE32-E72D297353CC}">
              <c16:uniqueId val="{00000007-2171-41A6-946C-A905B35F33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10435</c:v>
                </c:pt>
                <c:pt idx="3">
                  <c:v>9864</c:v>
                </c:pt>
                <c:pt idx="6">
                  <c:v>9473</c:v>
                </c:pt>
                <c:pt idx="9">
                  <c:v>9248</c:v>
                </c:pt>
                <c:pt idx="12">
                  <c:v>8735</c:v>
                </c:pt>
              </c:numCache>
            </c:numRef>
          </c:val>
          <c:extLst>
            <c:ext xmlns:c16="http://schemas.microsoft.com/office/drawing/2014/chart" uri="{C3380CC4-5D6E-409C-BE32-E72D297353CC}">
              <c16:uniqueId val="{00000008-2171-41A6-946C-A905B35F33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171-41A6-946C-A905B35F33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22132</c:v>
                </c:pt>
                <c:pt idx="3">
                  <c:v>24884</c:v>
                </c:pt>
                <c:pt idx="6">
                  <c:v>27730</c:v>
                </c:pt>
                <c:pt idx="9">
                  <c:v>27858</c:v>
                </c:pt>
                <c:pt idx="12">
                  <c:v>28045</c:v>
                </c:pt>
              </c:numCache>
            </c:numRef>
          </c:val>
          <c:extLst>
            <c:ext xmlns:c16="http://schemas.microsoft.com/office/drawing/2014/chart" uri="{C3380CC4-5D6E-409C-BE32-E72D297353CC}">
              <c16:uniqueId val="{0000000A-2171-41A6-946C-A905B35F33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171-41A6-946C-A905B35F33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3160</c:v>
                </c:pt>
                <c:pt idx="1">
                  <c:v>3160</c:v>
                </c:pt>
                <c:pt idx="2">
                  <c:v>3874</c:v>
                </c:pt>
              </c:numCache>
            </c:numRef>
          </c:val>
          <c:extLst>
            <c:ext xmlns:c16="http://schemas.microsoft.com/office/drawing/2014/chart" uri="{C3380CC4-5D6E-409C-BE32-E72D297353CC}">
              <c16:uniqueId val="{00000000-217B-489C-BC13-BC010CB9A2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1982</c:v>
                </c:pt>
                <c:pt idx="1">
                  <c:v>2682</c:v>
                </c:pt>
                <c:pt idx="2">
                  <c:v>2748</c:v>
                </c:pt>
              </c:numCache>
            </c:numRef>
          </c:val>
          <c:extLst>
            <c:ext xmlns:c16="http://schemas.microsoft.com/office/drawing/2014/chart" uri="{C3380CC4-5D6E-409C-BE32-E72D297353CC}">
              <c16:uniqueId val="{00000001-217B-489C-BC13-BC010CB9A2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11089</c:v>
                </c:pt>
                <c:pt idx="1">
                  <c:v>14279</c:v>
                </c:pt>
                <c:pt idx="2">
                  <c:v>15403</c:v>
                </c:pt>
              </c:numCache>
            </c:numRef>
          </c:val>
          <c:extLst>
            <c:ext xmlns:c16="http://schemas.microsoft.com/office/drawing/2014/chart" uri="{C3380CC4-5D6E-409C-BE32-E72D297353CC}">
              <c16:uniqueId val="{00000002-217B-489C-BC13-BC010CB9A2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62,942
61,760
251.47
49,093,294
46,847,008
1,692,356
17,045,470
28,045,164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電力事業者等からの固定資産税収入の割合が大きく、昭和６３年の原子力発電所への固定資産税の課税開始から財政力指数が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を超え不交付団体となっていたが、減価償却による税収入の減少などにより、財政力指数が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を下回り、平成２２年度から地方交付税の交付団体となっている。</a:t>
          </a:r>
        </a:p>
        <a:p>
          <a:r>
            <a:rPr kumimoji="1" lang="ja-JP" altLang="en-US" sz="1100">
              <a:latin typeface="ＭＳ Ｐゴシック" panose="020B0600070205080204" pitchFamily="50" charset="-128"/>
              <a:ea typeface="ＭＳ Ｐゴシック" panose="020B0600070205080204" pitchFamily="50" charset="-128"/>
            </a:rPr>
            <a:t>　全国平均や類似団体内平均は上回っているが、日本原電敦賀１号機やもんじゅの廃炉決定に加え、日本原電敦賀２号機の再稼働不認可による税収の減少傾向の影響等により、今後も指数の低下が見込まれる。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定員管理をはじめとした組織の見直し、事業コストの削減、市税等の最大限の徴収努力に加え、企業誘致等による産業の複軸化の取組みを通じて、財政基盤の強化に努める。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2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137583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97367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37042</xdr:rowOff>
    </xdr:from>
    <xdr:to>
      <xdr:col>11</xdr:col>
      <xdr:colOff>31750</xdr:colOff>
      <xdr:row>39</xdr:row>
      <xdr:rowOff>57150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本年度の経常収支比率は前年度と比較して２．８ポイント悪化したことにより、全国平均、福井県平均より低い水準となった。</a:t>
          </a:r>
        </a:p>
        <a:p>
          <a:r>
            <a:rPr kumimoji="1" lang="ja-JP" altLang="en-US" sz="1100">
              <a:latin typeface="ＭＳ Ｐゴシック" panose="020B0600070205080204" pitchFamily="50" charset="-128"/>
              <a:ea typeface="ＭＳ Ｐゴシック" panose="020B0600070205080204" pitchFamily="50" charset="-128"/>
            </a:rPr>
            <a:t>　悪化の要因としては、普通交付税等の増加による計上一般財源等総額が増加した一方で、物価高騰等に起因する指定管理料や電気代増加等に伴う物件費の増加や、最低賃金引上げ・人事院勧告に伴う人件費の増加等により、経常経費が増加したことによる。</a:t>
          </a:r>
        </a:p>
        <a:p>
          <a:r>
            <a:rPr kumimoji="1" lang="ja-JP" altLang="en-US" sz="1100">
              <a:latin typeface="ＭＳ Ｐゴシック" panose="020B0600070205080204" pitchFamily="50" charset="-128"/>
              <a:ea typeface="ＭＳ Ｐゴシック" panose="020B0600070205080204" pitchFamily="50" charset="-128"/>
            </a:rPr>
            <a:t>　今後も老朽化が進む公共施設等の維持管理経費や社会保障関係経費、人件費など、経常経費の増加傾向は続くと考えられるため、公共施設等総合管理計画等に基づく取組みを通じて経常経費の削減に努める。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15494</xdr:rowOff>
    </xdr:from>
    <xdr:to>
      <xdr:col>23</xdr:col>
      <xdr:colOff>133350</xdr:colOff>
      <xdr:row>62</xdr:row>
      <xdr:rowOff>150622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4539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62</xdr:row>
      <xdr:rowOff>15494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1161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62</xdr:row>
      <xdr:rowOff>145796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1161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107188</xdr:rowOff>
    </xdr:from>
    <xdr:to>
      <xdr:col>11</xdr:col>
      <xdr:colOff>31750</xdr:colOff>
      <xdr:row>62</xdr:row>
      <xdr:rowOff>145796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370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71899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136144</xdr:rowOff>
    </xdr:from>
    <xdr:to>
      <xdr:col>19</xdr:col>
      <xdr:colOff>184150</xdr:colOff>
      <xdr:row>62</xdr:row>
      <xdr:rowOff>66294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76471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102362</xdr:rowOff>
    </xdr:from>
    <xdr:to>
      <xdr:col>15</xdr:col>
      <xdr:colOff>133350</xdr:colOff>
      <xdr:row>62</xdr:row>
      <xdr:rowOff>32512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17289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94996</xdr:rowOff>
    </xdr:from>
    <xdr:to>
      <xdr:col>11</xdr:col>
      <xdr:colOff>82550</xdr:colOff>
      <xdr:row>63</xdr:row>
      <xdr:rowOff>25146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本年度の人件費・物件費等の人口１人当たりの金額は前年度と比較して</a:t>
          </a:r>
          <a:r>
            <a:rPr kumimoji="1" lang="en-US" altLang="ja-JP" sz="1300">
              <a:latin typeface="ＭＳ Ｐゴシック" panose="020B0600070205080204" pitchFamily="50" charset="-128"/>
              <a:ea typeface="ＭＳ Ｐゴシック" panose="020B0600070205080204" pitchFamily="50" charset="-128"/>
            </a:rPr>
            <a:t>3,228</a:t>
          </a:r>
          <a:r>
            <a:rPr kumimoji="1" lang="ja-JP" altLang="en-US" sz="1300">
              <a:latin typeface="ＭＳ Ｐゴシック" panose="020B0600070205080204" pitchFamily="50" charset="-128"/>
              <a:ea typeface="ＭＳ Ｐゴシック" panose="020B0600070205080204" pitchFamily="50" charset="-128"/>
            </a:rPr>
            <a:t>円改善したものの、依然として全国平均、類似団体内平均を上回っている。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改善要因としては、ふるさと納税寄附金の減少に伴い、関連事業費が減少したこと等により、物件費が減少したことによる。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一方で、前年同様、全国平均、類似団体内平均を大きく上回っていることから、今後も行政改革の推進に積極的に取り組み、人件費・物件費等コストの縮減を図る方針である。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877</xdr:rowOff>
    </xdr:from>
    <xdr:to>
      <xdr:col>23</xdr:col>
      <xdr:colOff>133350</xdr:colOff>
      <xdr:row>89</xdr:row>
      <xdr:rowOff>32034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5259927"/>
          <a:ext cx="838200" cy="3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34351</xdr:rowOff>
    </xdr:from>
    <xdr:to>
      <xdr:col>19</xdr:col>
      <xdr:colOff>133350</xdr:colOff>
      <xdr:row>89</xdr:row>
      <xdr:rowOff>32034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5121951"/>
          <a:ext cx="889000" cy="16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92856</xdr:rowOff>
    </xdr:from>
    <xdr:to>
      <xdr:col>15</xdr:col>
      <xdr:colOff>82550</xdr:colOff>
      <xdr:row>88</xdr:row>
      <xdr:rowOff>34351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666106"/>
          <a:ext cx="889000" cy="45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168794</xdr:rowOff>
    </xdr:from>
    <xdr:to>
      <xdr:col>11</xdr:col>
      <xdr:colOff>31750</xdr:colOff>
      <xdr:row>85</xdr:row>
      <xdr:rowOff>92856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27694"/>
          <a:ext cx="889000" cy="43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121527</xdr:rowOff>
    </xdr:from>
    <xdr:to>
      <xdr:col>23</xdr:col>
      <xdr:colOff>184150</xdr:colOff>
      <xdr:row>89</xdr:row>
      <xdr:rowOff>51677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520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17404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510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152684</xdr:rowOff>
    </xdr:from>
    <xdr:to>
      <xdr:col>19</xdr:col>
      <xdr:colOff>184150</xdr:colOff>
      <xdr:row>89</xdr:row>
      <xdr:rowOff>82834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524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67611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5326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155001</xdr:rowOff>
    </xdr:from>
    <xdr:to>
      <xdr:col>15</xdr:col>
      <xdr:colOff>133350</xdr:colOff>
      <xdr:row>88</xdr:row>
      <xdr:rowOff>85151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507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69928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515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42056</xdr:rowOff>
    </xdr:from>
    <xdr:to>
      <xdr:col>11</xdr:col>
      <xdr:colOff>82550</xdr:colOff>
      <xdr:row>85</xdr:row>
      <xdr:rowOff>143656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61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128433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70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117994</xdr:rowOff>
    </xdr:from>
    <xdr:to>
      <xdr:col>7</xdr:col>
      <xdr:colOff>31750</xdr:colOff>
      <xdr:row>83</xdr:row>
      <xdr:rowOff>48144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7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32921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6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国家公務員と同様の給与水準に合わせるため、平成２５年度において給与減額支給措置を行った結果、ラスパイレス指数が１００を下回っている。 </a:t>
          </a:r>
        </a:p>
        <a:p>
          <a:r>
            <a:rPr kumimoji="1" lang="ja-JP" altLang="en-US" sz="1300">
              <a:latin typeface="ＭＳ Ｐゴシック" panose="020B0600070205080204" pitchFamily="50" charset="-128"/>
              <a:ea typeface="ＭＳ Ｐゴシック" panose="020B0600070205080204" pitchFamily="50" charset="-128"/>
            </a:rPr>
            <a:t>　また、これまでの給与体系の見直しにより、類似団体内平均を下回っていることから、今後も引き続き、職務・職責に応じた給与体系を継続する。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85</xdr:row>
      <xdr:rowOff>11641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484350"/>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85</xdr:row>
      <xdr:rowOff>11641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6424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62441</xdr:rowOff>
    </xdr:from>
    <xdr:to>
      <xdr:col>72</xdr:col>
      <xdr:colOff>203200</xdr:colOff>
      <xdr:row>85</xdr:row>
      <xdr:rowOff>11641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6424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62441</xdr:rowOff>
    </xdr:from>
    <xdr:to>
      <xdr:col>68</xdr:col>
      <xdr:colOff>152400</xdr:colOff>
      <xdr:row>85</xdr:row>
      <xdr:rowOff>11641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46424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11641</xdr:rowOff>
    </xdr:from>
    <xdr:to>
      <xdr:col>73</xdr:col>
      <xdr:colOff>44450</xdr:colOff>
      <xdr:row>84</xdr:row>
      <xdr:rowOff>113241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123418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園に勤務する職員が多いことが、類似団体内平均を上回っている主な原因の一つとなっている。本市の定員管理の適正化の計画に基づく職員数目標は既に達成しているが、引き続き定数管理を行うとともに、事業や施設ごとの人員配置の見直しと合わせて、人件費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167111</xdr:rowOff>
    </xdr:from>
    <xdr:to>
      <xdr:col>81</xdr:col>
      <xdr:colOff>44450</xdr:colOff>
      <xdr:row>63</xdr:row>
      <xdr:rowOff>43921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79701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144992</xdr:rowOff>
    </xdr:from>
    <xdr:to>
      <xdr:col>77</xdr:col>
      <xdr:colOff>44450</xdr:colOff>
      <xdr:row>62</xdr:row>
      <xdr:rowOff>167111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774892"/>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128905</xdr:rowOff>
    </xdr:from>
    <xdr:to>
      <xdr:col>72</xdr:col>
      <xdr:colOff>203200</xdr:colOff>
      <xdr:row>62</xdr:row>
      <xdr:rowOff>144992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75880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118851</xdr:rowOff>
    </xdr:from>
    <xdr:to>
      <xdr:col>68</xdr:col>
      <xdr:colOff>152400</xdr:colOff>
      <xdr:row>62</xdr:row>
      <xdr:rowOff>128905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74875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164571</xdr:rowOff>
    </xdr:from>
    <xdr:to>
      <xdr:col>81</xdr:col>
      <xdr:colOff>95250</xdr:colOff>
      <xdr:row>63</xdr:row>
      <xdr:rowOff>94721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7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136648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76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116311</xdr:rowOff>
    </xdr:from>
    <xdr:to>
      <xdr:col>77</xdr:col>
      <xdr:colOff>95250</xdr:colOff>
      <xdr:row>63</xdr:row>
      <xdr:rowOff>46461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7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31238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83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94192</xdr:rowOff>
    </xdr:from>
    <xdr:to>
      <xdr:col>73</xdr:col>
      <xdr:colOff>44450</xdr:colOff>
      <xdr:row>63</xdr:row>
      <xdr:rowOff>24342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9119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78105</xdr:rowOff>
    </xdr:from>
    <xdr:to>
      <xdr:col>68</xdr:col>
      <xdr:colOff>203200</xdr:colOff>
      <xdr:row>63</xdr:row>
      <xdr:rowOff>8255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164482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68051</xdr:rowOff>
    </xdr:from>
    <xdr:to>
      <xdr:col>64</xdr:col>
      <xdr:colOff>152400</xdr:colOff>
      <xdr:row>62</xdr:row>
      <xdr:rowOff>169651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154428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7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実質公債費比率は３カ年平均の数値であり、前年度から０．４ポイント改善しており、単年度での数値においても０．０２ポイント改善している。</a:t>
          </a:r>
        </a:p>
        <a:p>
          <a:r>
            <a:rPr kumimoji="1" lang="ja-JP" altLang="en-US" sz="1100">
              <a:latin typeface="ＭＳ Ｐゴシック" panose="020B0600070205080204" pitchFamily="50" charset="-128"/>
              <a:ea typeface="ＭＳ Ｐゴシック" panose="020B0600070205080204" pitchFamily="50" charset="-128"/>
            </a:rPr>
            <a:t>　改善の要因としては、普通交付税の再算定において臨時経済対策費や臨時財政対策債償還基金費が措置されたことによる標準財政規模の増加が挙げられる。</a:t>
          </a:r>
        </a:p>
        <a:p>
          <a:r>
            <a:rPr kumimoji="1" lang="ja-JP" altLang="en-US" sz="1100">
              <a:latin typeface="ＭＳ Ｐゴシック" panose="020B0600070205080204" pitchFamily="50" charset="-128"/>
              <a:ea typeface="ＭＳ Ｐゴシック" panose="020B0600070205080204" pitchFamily="50" charset="-128"/>
            </a:rPr>
            <a:t>　今後は新清掃センター整備、金ヶ崎周辺整備及び小中学校施設長寿命化改修等の大規模プロジェクトによる公債費負担の増加が見込まれており、数値が悪化することが見込まれるため、健全化判断比率に配慮しつつ、単独債及び借換債の発行抑制を行い、適正化を図る。 </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70696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89652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151130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9286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44027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0091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68156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前年度同様、基金残高や特定財源などの充当可能財源が、地方債残高等の将来負担額を上回ったことにより、将来負担率が数値が</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って「－」となっているが、今後の新清掃センター整備、金ヶ崎周辺整備及び小中学校施設長寿命化改修等の大規模プロジェクトに係る建設事業債の発行により、地方債残高の増加が見込まれており、数値が悪化することが見込まれる。そのため、単独債及び借換債の発行抑制による後年度公債費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62,942
61,760
251.47
49,093,294
46,847,008
1,692,356
17,045,470
28,045,164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以前の人件費に係る経常収支比率は、全国平均、類似団体内平均と比較して良好な数値であったが、令和２年度以降は会計年度任用職員制度適用により人件費総額は増加し、経常収支比率は悪化し全国平均と同等水準に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で、類似団体内平均や福井県平均と比較すると近年やや悪化しつつあり、令和５年度は人事院勧告等の影響により、０．５ポイント悪化していることから、引き続き定数管理を行うとともに、事業や施設ごとの人員配置の見直しと合わせて、人件費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51889</xdr:rowOff>
    </xdr:from>
    <xdr:to>
      <xdr:col>24</xdr:col>
      <xdr:colOff>25400</xdr:colOff>
      <xdr:row>36</xdr:row>
      <xdr:rowOff>84546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2408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151493</xdr:rowOff>
    </xdr:from>
    <xdr:to>
      <xdr:col>19</xdr:col>
      <xdr:colOff>187325</xdr:colOff>
      <xdr:row>36</xdr:row>
      <xdr:rowOff>51889</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5224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151493</xdr:rowOff>
    </xdr:from>
    <xdr:to>
      <xdr:col>15</xdr:col>
      <xdr:colOff>98425</xdr:colOff>
      <xdr:row>35</xdr:row>
      <xdr:rowOff>171087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522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61686</xdr:rowOff>
    </xdr:from>
    <xdr:to>
      <xdr:col>11</xdr:col>
      <xdr:colOff>9525</xdr:colOff>
      <xdr:row>35</xdr:row>
      <xdr:rowOff>171087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90986"/>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33746</xdr:rowOff>
    </xdr:from>
    <xdr:to>
      <xdr:col>24</xdr:col>
      <xdr:colOff>76200</xdr:colOff>
      <xdr:row>36</xdr:row>
      <xdr:rowOff>135346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5823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7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1089</xdr:rowOff>
    </xdr:from>
    <xdr:to>
      <xdr:col>20</xdr:col>
      <xdr:colOff>38100</xdr:colOff>
      <xdr:row>36</xdr:row>
      <xdr:rowOff>102689</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87466</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5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100693</xdr:rowOff>
    </xdr:from>
    <xdr:to>
      <xdr:col>15</xdr:col>
      <xdr:colOff>149225</xdr:colOff>
      <xdr:row>36</xdr:row>
      <xdr:rowOff>30843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120287</xdr:rowOff>
    </xdr:from>
    <xdr:to>
      <xdr:col>11</xdr:col>
      <xdr:colOff>60325</xdr:colOff>
      <xdr:row>36</xdr:row>
      <xdr:rowOff>50437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60614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10886</xdr:rowOff>
    </xdr:from>
    <xdr:to>
      <xdr:col>6</xdr:col>
      <xdr:colOff>171450</xdr:colOff>
      <xdr:row>34</xdr:row>
      <xdr:rowOff>112486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122663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物件費に係る経常収支比率が全国平均、類似団体内平均を上回る要因として、本市は多くの公共施設を保有しており、施設の管理経費や指定管理料等が多額であることが挙げられる。</a:t>
          </a:r>
        </a:p>
        <a:p>
          <a:r>
            <a:rPr kumimoji="1" lang="ja-JP" altLang="en-US" sz="1200">
              <a:latin typeface="ＭＳ Ｐゴシック" panose="020B0600070205080204" pitchFamily="50" charset="-128"/>
              <a:ea typeface="ＭＳ Ｐゴシック" panose="020B0600070205080204" pitchFamily="50" charset="-128"/>
            </a:rPr>
            <a:t>　令和５年度は、物価高騰や人件費の高騰を起因とする指定管理料や電気代増加等に伴う経常的な物件費の増加等により前年度から１．４ポイント悪化している。今後は、指定管理料の見直し及び委託料と人件費とのバランス等を含め経費の圧縮を進め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97282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8391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16</xdr:row>
      <xdr:rowOff>140716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74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17</xdr:row>
      <xdr:rowOff>33274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747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33274</xdr:rowOff>
    </xdr:from>
    <xdr:to>
      <xdr:col>69</xdr:col>
      <xdr:colOff>92075</xdr:colOff>
      <xdr:row>18</xdr:row>
      <xdr:rowOff>44704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4792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68851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165354</xdr:rowOff>
    </xdr:from>
    <xdr:to>
      <xdr:col>65</xdr:col>
      <xdr:colOff>53975</xdr:colOff>
      <xdr:row>18</xdr:row>
      <xdr:rowOff>95504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80281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扶助費に係る経常収支比率は、全国平均、類似団体内平均と比較して良好な数値であり、令和５年度は児童手当支給費等の減少により、前年度から０．２ポイント改善している。</a:t>
          </a:r>
        </a:p>
        <a:p>
          <a:r>
            <a:rPr kumimoji="1" lang="ja-JP" altLang="en-US" sz="1300">
              <a:latin typeface="ＭＳ Ｐゴシック" panose="020B0600070205080204" pitchFamily="50" charset="-128"/>
              <a:ea typeface="ＭＳ Ｐゴシック" panose="020B0600070205080204" pitchFamily="50" charset="-128"/>
            </a:rPr>
            <a:t>　今後は高齢化の進展や、障がい者（児）への介護支援や施設通所による訓練の支援をはじめとする障害者サービスの充実等により増加傾向となる見込みである。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142240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85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142240</xdr:rowOff>
    </xdr:from>
    <xdr:to>
      <xdr:col>19</xdr:col>
      <xdr:colOff>187325</xdr:colOff>
      <xdr:row>55</xdr:row>
      <xdr:rowOff>16510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00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xdr:rowOff>
    </xdr:from>
    <xdr:to>
      <xdr:col>15</xdr:col>
      <xdr:colOff>98425</xdr:colOff>
      <xdr:row>55</xdr:row>
      <xdr:rowOff>16510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38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xdr:rowOff>
    </xdr:from>
    <xdr:to>
      <xdr:col>11</xdr:col>
      <xdr:colOff>9525</xdr:colOff>
      <xdr:row>55</xdr:row>
      <xdr:rowOff>77470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38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91440</xdr:rowOff>
    </xdr:from>
    <xdr:to>
      <xdr:col>20</xdr:col>
      <xdr:colOff>38100</xdr:colOff>
      <xdr:row>55</xdr:row>
      <xdr:rowOff>21590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31767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137160</xdr:rowOff>
    </xdr:from>
    <xdr:to>
      <xdr:col>15</xdr:col>
      <xdr:colOff>149225</xdr:colOff>
      <xdr:row>55</xdr:row>
      <xdr:rowOff>67310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77487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129540</xdr:rowOff>
    </xdr:from>
    <xdr:to>
      <xdr:col>11</xdr:col>
      <xdr:colOff>60325</xdr:colOff>
      <xdr:row>55</xdr:row>
      <xdr:rowOff>59690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138447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その他に係る経常収支比率は前年度から０．３ポイント悪化しているものの、全国平均、類似団体内平均とほぼ同水準である。悪化の要因としては維持補修費の増加等が挙げられる。</a:t>
          </a:r>
        </a:p>
        <a:p>
          <a:r>
            <a:rPr kumimoji="1" lang="ja-JP" altLang="en-US" sz="1300">
              <a:latin typeface="ＭＳ Ｐゴシック" panose="020B0600070205080204" pitchFamily="50" charset="-128"/>
              <a:ea typeface="ＭＳ Ｐゴシック" panose="020B0600070205080204" pitchFamily="50" charset="-128"/>
            </a:rPr>
            <a:t>　今後も各施設の老朽化等に伴い、数値が悪化する見込みであることから、公共施設等総合管理計画等に基づく取組を通じて維持補修費等の適正化を図っていく。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56</xdr:row>
      <xdr:rowOff>132443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00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56</xdr:row>
      <xdr:rowOff>121557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00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56</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22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99785</xdr:rowOff>
    </xdr:from>
    <xdr:to>
      <xdr:col>69</xdr:col>
      <xdr:colOff>92075</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00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98170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48985</xdr:rowOff>
    </xdr:from>
    <xdr:to>
      <xdr:col>78</xdr:col>
      <xdr:colOff>120650</xdr:colOff>
      <xdr:row>56</xdr:row>
      <xdr:rowOff>150585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48985</xdr:rowOff>
    </xdr:from>
    <xdr:to>
      <xdr:col>65</xdr:col>
      <xdr:colOff>53975</xdr:colOff>
      <xdr:row>56</xdr:row>
      <xdr:rowOff>150585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160762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が全国平均、類似団体内平均を大きく上回る要因として、主に病院事業会計への繰出金及び公立大学法人への運営費交付金があることが挙げられる。本市特有の要因である病院事業会計繰出金が約９．９億円、公立大学法人運営費交付金が約４．２億円であるため、これらを除けば適正な水準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今後は市から法人等各種団体への補助金について、社会情勢や市の補助の在り方を含め見直しを図っていく方針である。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148227</xdr:rowOff>
    </xdr:from>
    <xdr:to>
      <xdr:col>82</xdr:col>
      <xdr:colOff>107950</xdr:colOff>
      <xdr:row>40</xdr:row>
      <xdr:rowOff>97609</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06077"/>
          <a:ext cx="0" cy="1149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69686</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92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97609</xdr:rowOff>
    </xdr:from>
    <xdr:to>
      <xdr:col>82</xdr:col>
      <xdr:colOff>196850</xdr:colOff>
      <xdr:row>40</xdr:row>
      <xdr:rowOff>97609</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5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63154</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148227</xdr:rowOff>
    </xdr:from>
    <xdr:to>
      <xdr:col>82</xdr:col>
      <xdr:colOff>196850</xdr:colOff>
      <xdr:row>33</xdr:row>
      <xdr:rowOff>148227</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0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32294</xdr:rowOff>
    </xdr:from>
    <xdr:to>
      <xdr:col>82</xdr:col>
      <xdr:colOff>107950</xdr:colOff>
      <xdr:row>40</xdr:row>
      <xdr:rowOff>51888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8902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29046</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1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12519</xdr:rowOff>
    </xdr:from>
    <xdr:to>
      <xdr:col>82</xdr:col>
      <xdr:colOff>158750</xdr:colOff>
      <xdr:row>37</xdr:row>
      <xdr:rowOff>114119</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19231</xdr:rowOff>
    </xdr:from>
    <xdr:to>
      <xdr:col>78</xdr:col>
      <xdr:colOff>69850</xdr:colOff>
      <xdr:row>40</xdr:row>
      <xdr:rowOff>32294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8772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5987</xdr:rowOff>
    </xdr:from>
    <xdr:to>
      <xdr:col>78</xdr:col>
      <xdr:colOff>120650</xdr:colOff>
      <xdr:row>37</xdr:row>
      <xdr:rowOff>107587</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117764</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19231</xdr:rowOff>
    </xdr:from>
    <xdr:to>
      <xdr:col>73</xdr:col>
      <xdr:colOff>180975</xdr:colOff>
      <xdr:row>40</xdr:row>
      <xdr:rowOff>117203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87723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164374</xdr:rowOff>
    </xdr:from>
    <xdr:to>
      <xdr:col>74</xdr:col>
      <xdr:colOff>31750</xdr:colOff>
      <xdr:row>37</xdr:row>
      <xdr:rowOff>94524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104701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117203</xdr:rowOff>
    </xdr:from>
    <xdr:to>
      <xdr:col>69</xdr:col>
      <xdr:colOff>92075</xdr:colOff>
      <xdr:row>40</xdr:row>
      <xdr:rowOff>136797</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9752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58239</xdr:rowOff>
    </xdr:from>
    <xdr:to>
      <xdr:col>69</xdr:col>
      <xdr:colOff>142875</xdr:colOff>
      <xdr:row>37</xdr:row>
      <xdr:rowOff>159838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170016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38644</xdr:rowOff>
    </xdr:from>
    <xdr:to>
      <xdr:col>65</xdr:col>
      <xdr:colOff>53975</xdr:colOff>
      <xdr:row>37</xdr:row>
      <xdr:rowOff>140244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150421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1088</xdr:rowOff>
    </xdr:from>
    <xdr:to>
      <xdr:col>82</xdr:col>
      <xdr:colOff>158750</xdr:colOff>
      <xdr:row>40</xdr:row>
      <xdr:rowOff>102688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85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81115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76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152944</xdr:rowOff>
    </xdr:from>
    <xdr:to>
      <xdr:col>78</xdr:col>
      <xdr:colOff>120650</xdr:colOff>
      <xdr:row>40</xdr:row>
      <xdr:rowOff>83094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8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67871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925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139881</xdr:rowOff>
    </xdr:from>
    <xdr:to>
      <xdr:col>74</xdr:col>
      <xdr:colOff>31750</xdr:colOff>
      <xdr:row>40</xdr:row>
      <xdr:rowOff>70031</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82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54808</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91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66403</xdr:rowOff>
    </xdr:from>
    <xdr:to>
      <xdr:col>69</xdr:col>
      <xdr:colOff>142875</xdr:colOff>
      <xdr:row>40</xdr:row>
      <xdr:rowOff>168003</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92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152780</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701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85997</xdr:rowOff>
    </xdr:from>
    <xdr:to>
      <xdr:col>65</xdr:col>
      <xdr:colOff>53975</xdr:colOff>
      <xdr:row>41</xdr:row>
      <xdr:rowOff>16147</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9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924</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703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公債費に係る経常収支比率は、過去からの起債抑制方針により、全国平均、類似団体内平均と比較して良好な値である一方で、令和５年度は元金の増加により、前年度から０．５ポイント悪化している。</a:t>
          </a:r>
        </a:p>
        <a:p>
          <a:r>
            <a:rPr kumimoji="1" lang="ja-JP" altLang="en-US" sz="1200">
              <a:latin typeface="ＭＳ Ｐゴシック" panose="020B0600070205080204" pitchFamily="50" charset="-128"/>
              <a:ea typeface="ＭＳ Ｐゴシック" panose="020B0600070205080204" pitchFamily="50" charset="-128"/>
            </a:rPr>
            <a:t>　今後は、新清掃センター整備、金ヶ崎周辺整備及び小中学校施設長寿命化改修等大規模プロジェクトに係る市債の発行に加え、近年大型の整備事業が集中したことによる元利償還金の増加等の影響により、数値が悪化していくと見込まれるため、単独債及び借換債の発行抑制等による後年度公債費負担の軽減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46990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2867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8890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2860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39370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2860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39370</xdr:rowOff>
    </xdr:from>
    <xdr:to>
      <xdr:col>11</xdr:col>
      <xdr:colOff>9525</xdr:colOff>
      <xdr:row>75</xdr:row>
      <xdr:rowOff>107950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2898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160020</xdr:rowOff>
    </xdr:from>
    <xdr:to>
      <xdr:col>11</xdr:col>
      <xdr:colOff>60325</xdr:colOff>
      <xdr:row>75</xdr:row>
      <xdr:rowOff>90170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100347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類似団体内平均と比較して公債費以外の経常収支比率が高い要因として、本市が多くの公共施設を保有しており、施設の管理経費等が多額であることや、病院事業会計への繰出金及び公立大学法人への運営費交付金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また令和５年度は経常経費の増加により２．３ポイント悪化した。　今後は行政改革の推進や公共施設等総合管理計画等に基づく取組等を通じて経常経費の縮減を図っていく。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24130</xdr:rowOff>
    </xdr:from>
    <xdr:to>
      <xdr:col>82</xdr:col>
      <xdr:colOff>107950</xdr:colOff>
      <xdr:row>78</xdr:row>
      <xdr:rowOff>155575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397230"/>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3629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155575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362939"/>
          <a:ext cx="8890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155575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43152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104775</xdr:rowOff>
    </xdr:from>
    <xdr:to>
      <xdr:col>82</xdr:col>
      <xdr:colOff>158750</xdr:colOff>
      <xdr:row>79</xdr:row>
      <xdr:rowOff>34925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76852</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4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144780</xdr:rowOff>
    </xdr:from>
    <xdr:to>
      <xdr:col>78</xdr:col>
      <xdr:colOff>120650</xdr:colOff>
      <xdr:row>78</xdr:row>
      <xdr:rowOff>74930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59707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3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104775</xdr:rowOff>
    </xdr:from>
    <xdr:to>
      <xdr:col>69</xdr:col>
      <xdr:colOff>142875</xdr:colOff>
      <xdr:row>79</xdr:row>
      <xdr:rowOff>34925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19702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165710</xdr:rowOff>
    </xdr:from>
    <xdr:to>
      <xdr:col>29</xdr:col>
      <xdr:colOff>127000</xdr:colOff>
      <xdr:row>15</xdr:row>
      <xdr:rowOff>59487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13635"/>
          <a:ext cx="647700" cy="65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59487</xdr:rowOff>
    </xdr:from>
    <xdr:to>
      <xdr:col>26</xdr:col>
      <xdr:colOff>50800</xdr:colOff>
      <xdr:row>15</xdr:row>
      <xdr:rowOff>73711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78862"/>
          <a:ext cx="698500" cy="14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73711</xdr:rowOff>
    </xdr:from>
    <xdr:to>
      <xdr:col>22</xdr:col>
      <xdr:colOff>114300</xdr:colOff>
      <xdr:row>15</xdr:row>
      <xdr:rowOff>93637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93086"/>
          <a:ext cx="698500" cy="1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93637</xdr:rowOff>
    </xdr:from>
    <xdr:to>
      <xdr:col>18</xdr:col>
      <xdr:colOff>177800</xdr:colOff>
      <xdr:row>15</xdr:row>
      <xdr:rowOff>138519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13012"/>
          <a:ext cx="698500" cy="4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114910</xdr:rowOff>
    </xdr:from>
    <xdr:to>
      <xdr:col>29</xdr:col>
      <xdr:colOff>177800</xdr:colOff>
      <xdr:row>15</xdr:row>
      <xdr:rowOff>45060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62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131437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8687</xdr:rowOff>
    </xdr:from>
    <xdr:to>
      <xdr:col>26</xdr:col>
      <xdr:colOff>101600</xdr:colOff>
      <xdr:row>15</xdr:row>
      <xdr:rowOff>110287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28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120464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96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22911</xdr:rowOff>
    </xdr:from>
    <xdr:to>
      <xdr:col>22</xdr:col>
      <xdr:colOff>165100</xdr:colOff>
      <xdr:row>15</xdr:row>
      <xdr:rowOff>124511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42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134688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1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42837</xdr:rowOff>
    </xdr:from>
    <xdr:to>
      <xdr:col>19</xdr:col>
      <xdr:colOff>38100</xdr:colOff>
      <xdr:row>15</xdr:row>
      <xdr:rowOff>144437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62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154614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3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87719</xdr:rowOff>
    </xdr:from>
    <xdr:to>
      <xdr:col>15</xdr:col>
      <xdr:colOff>101600</xdr:colOff>
      <xdr:row>16</xdr:row>
      <xdr:rowOff>17869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07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28046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7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30824</xdr:rowOff>
    </xdr:from>
    <xdr:to>
      <xdr:col>29</xdr:col>
      <xdr:colOff>127000</xdr:colOff>
      <xdr:row>36</xdr:row>
      <xdr:rowOff>35201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84074"/>
          <a:ext cx="647700" cy="4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334014</xdr:rowOff>
    </xdr:from>
    <xdr:to>
      <xdr:col>26</xdr:col>
      <xdr:colOff>50800</xdr:colOff>
      <xdr:row>36</xdr:row>
      <xdr:rowOff>35201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44364"/>
          <a:ext cx="698500" cy="44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299560</xdr:rowOff>
    </xdr:from>
    <xdr:to>
      <xdr:col>22</xdr:col>
      <xdr:colOff>114300</xdr:colOff>
      <xdr:row>35</xdr:row>
      <xdr:rowOff>334014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09910"/>
          <a:ext cx="698500" cy="34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197703</xdr:rowOff>
    </xdr:from>
    <xdr:to>
      <xdr:col>18</xdr:col>
      <xdr:colOff>177800</xdr:colOff>
      <xdr:row>35</xdr:row>
      <xdr:rowOff>299560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08053"/>
          <a:ext cx="698500" cy="101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322924</xdr:rowOff>
    </xdr:from>
    <xdr:to>
      <xdr:col>29</xdr:col>
      <xdr:colOff>177800</xdr:colOff>
      <xdr:row>36</xdr:row>
      <xdr:rowOff>81624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33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295001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0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327301</xdr:rowOff>
    </xdr:from>
    <xdr:to>
      <xdr:col>26</xdr:col>
      <xdr:colOff>101600</xdr:colOff>
      <xdr:row>36</xdr:row>
      <xdr:rowOff>86001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37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70778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24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283214</xdr:rowOff>
    </xdr:from>
    <xdr:to>
      <xdr:col>22</xdr:col>
      <xdr:colOff>165100</xdr:colOff>
      <xdr:row>36</xdr:row>
      <xdr:rowOff>41914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9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26691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7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248760</xdr:rowOff>
    </xdr:from>
    <xdr:to>
      <xdr:col>19</xdr:col>
      <xdr:colOff>38100</xdr:colOff>
      <xdr:row>36</xdr:row>
      <xdr:rowOff>7460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5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335137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4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146903</xdr:rowOff>
    </xdr:from>
    <xdr:to>
      <xdr:col>15</xdr:col>
      <xdr:colOff>101600</xdr:colOff>
      <xdr:row>35</xdr:row>
      <xdr:rowOff>248503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5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258680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2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62,942
61,760
251.47
49,093,294
46,847,008
1,692,356
17,045,470
28,045,164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144025</xdr:rowOff>
    </xdr:from>
    <xdr:to>
      <xdr:col>24</xdr:col>
      <xdr:colOff>63500</xdr:colOff>
      <xdr:row>35</xdr:row>
      <xdr:rowOff>27838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73325"/>
          <a:ext cx="838200" cy="5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27838</xdr:rowOff>
    </xdr:from>
    <xdr:to>
      <xdr:col>19</xdr:col>
      <xdr:colOff>177800</xdr:colOff>
      <xdr:row>35</xdr:row>
      <xdr:rowOff>68206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28588"/>
          <a:ext cx="889000" cy="4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68206</xdr:rowOff>
    </xdr:from>
    <xdr:to>
      <xdr:col>15</xdr:col>
      <xdr:colOff>50800</xdr:colOff>
      <xdr:row>35</xdr:row>
      <xdr:rowOff>146844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68956"/>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146844</xdr:rowOff>
    </xdr:from>
    <xdr:to>
      <xdr:col>10</xdr:col>
      <xdr:colOff>114300</xdr:colOff>
      <xdr:row>37</xdr:row>
      <xdr:rowOff>43936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47594"/>
          <a:ext cx="889000" cy="2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93225</xdr:rowOff>
    </xdr:from>
    <xdr:to>
      <xdr:col>24</xdr:col>
      <xdr:colOff>114300</xdr:colOff>
      <xdr:row>35</xdr:row>
      <xdr:rowOff>23375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2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116102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7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148488</xdr:rowOff>
    </xdr:from>
    <xdr:to>
      <xdr:col>20</xdr:col>
      <xdr:colOff>38100</xdr:colOff>
      <xdr:row>35</xdr:row>
      <xdr:rowOff>78638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95165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17406</xdr:rowOff>
    </xdr:from>
    <xdr:to>
      <xdr:col>15</xdr:col>
      <xdr:colOff>101600</xdr:colOff>
      <xdr:row>35</xdr:row>
      <xdr:rowOff>119006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135533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9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96044</xdr:rowOff>
    </xdr:from>
    <xdr:to>
      <xdr:col>10</xdr:col>
      <xdr:colOff>165100</xdr:colOff>
      <xdr:row>36</xdr:row>
      <xdr:rowOff>26194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42721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7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164586</xdr:rowOff>
    </xdr:from>
    <xdr:to>
      <xdr:col>6</xdr:col>
      <xdr:colOff>38100</xdr:colOff>
      <xdr:row>37</xdr:row>
      <xdr:rowOff>94736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111263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1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132515</xdr:rowOff>
    </xdr:from>
    <xdr:to>
      <xdr:col>24</xdr:col>
      <xdr:colOff>62865</xdr:colOff>
      <xdr:row>58</xdr:row>
      <xdr:rowOff>131231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76465"/>
          <a:ext cx="1270" cy="1198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135058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131231</xdr:rowOff>
    </xdr:from>
    <xdr:to>
      <xdr:col>24</xdr:col>
      <xdr:colOff>152400</xdr:colOff>
      <xdr:row>58</xdr:row>
      <xdr:rowOff>131231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5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79192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5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132515</xdr:rowOff>
    </xdr:from>
    <xdr:to>
      <xdr:col>24</xdr:col>
      <xdr:colOff>152400</xdr:colOff>
      <xdr:row>51</xdr:row>
      <xdr:rowOff>132515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7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41783</xdr:rowOff>
    </xdr:from>
    <xdr:to>
      <xdr:col>24</xdr:col>
      <xdr:colOff>63500</xdr:colOff>
      <xdr:row>51</xdr:row>
      <xdr:rowOff>132515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8785733"/>
          <a:ext cx="838200" cy="9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137725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159298</xdr:rowOff>
    </xdr:from>
    <xdr:to>
      <xdr:col>24</xdr:col>
      <xdr:colOff>114300</xdr:colOff>
      <xdr:row>57</xdr:row>
      <xdr:rowOff>89448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6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41783</xdr:rowOff>
    </xdr:from>
    <xdr:to>
      <xdr:col>19</xdr:col>
      <xdr:colOff>177800</xdr:colOff>
      <xdr:row>52</xdr:row>
      <xdr:rowOff>56848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785733"/>
          <a:ext cx="889000" cy="18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131452</xdr:rowOff>
    </xdr:from>
    <xdr:to>
      <xdr:col>20</xdr:col>
      <xdr:colOff>38100</xdr:colOff>
      <xdr:row>57</xdr:row>
      <xdr:rowOff>61602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52729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2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56848</xdr:rowOff>
    </xdr:from>
    <xdr:to>
      <xdr:col>15</xdr:col>
      <xdr:colOff>50800</xdr:colOff>
      <xdr:row>54</xdr:row>
      <xdr:rowOff>164606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8972248"/>
          <a:ext cx="889000" cy="4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846</xdr:rowOff>
    </xdr:from>
    <xdr:to>
      <xdr:col>15</xdr:col>
      <xdr:colOff>101600</xdr:colOff>
      <xdr:row>57</xdr:row>
      <xdr:rowOff>102446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93573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164606</xdr:rowOff>
    </xdr:from>
    <xdr:to>
      <xdr:col>10</xdr:col>
      <xdr:colOff>114300</xdr:colOff>
      <xdr:row>56</xdr:row>
      <xdr:rowOff>135716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22906"/>
          <a:ext cx="889000" cy="3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72299</xdr:rowOff>
    </xdr:from>
    <xdr:to>
      <xdr:col>10</xdr:col>
      <xdr:colOff>165100</xdr:colOff>
      <xdr:row>58</xdr:row>
      <xdr:rowOff>2449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165026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124692</xdr:rowOff>
    </xdr:from>
    <xdr:to>
      <xdr:col>6</xdr:col>
      <xdr:colOff>38100</xdr:colOff>
      <xdr:row>58</xdr:row>
      <xdr:rowOff>54842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45969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81715</xdr:rowOff>
    </xdr:from>
    <xdr:to>
      <xdr:col>24</xdr:col>
      <xdr:colOff>114300</xdr:colOff>
      <xdr:row>52</xdr:row>
      <xdr:rowOff>11865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82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34742</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77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162433</xdr:rowOff>
    </xdr:from>
    <xdr:to>
      <xdr:col>20</xdr:col>
      <xdr:colOff>38100</xdr:colOff>
      <xdr:row>51</xdr:row>
      <xdr:rowOff>92583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73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109110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5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6048</xdr:rowOff>
    </xdr:from>
    <xdr:to>
      <xdr:col>15</xdr:col>
      <xdr:colOff>101600</xdr:colOff>
      <xdr:row>52</xdr:row>
      <xdr:rowOff>107648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892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124175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69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113806</xdr:rowOff>
    </xdr:from>
    <xdr:to>
      <xdr:col>10</xdr:col>
      <xdr:colOff>165100</xdr:colOff>
      <xdr:row>55</xdr:row>
      <xdr:rowOff>43956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60483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14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84916</xdr:rowOff>
    </xdr:from>
    <xdr:to>
      <xdr:col>6</xdr:col>
      <xdr:colOff>38100</xdr:colOff>
      <xdr:row>57</xdr:row>
      <xdr:rowOff>15066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8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31593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6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163894</xdr:rowOff>
    </xdr:from>
    <xdr:to>
      <xdr:col>24</xdr:col>
      <xdr:colOff>63500</xdr:colOff>
      <xdr:row>77</xdr:row>
      <xdr:rowOff>38697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194094"/>
          <a:ext cx="8382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153264</xdr:rowOff>
    </xdr:from>
    <xdr:to>
      <xdr:col>19</xdr:col>
      <xdr:colOff>177800</xdr:colOff>
      <xdr:row>77</xdr:row>
      <xdr:rowOff>38697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183464"/>
          <a:ext cx="889000" cy="5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153264</xdr:rowOff>
    </xdr:from>
    <xdr:to>
      <xdr:col>15</xdr:col>
      <xdr:colOff>50800</xdr:colOff>
      <xdr:row>77</xdr:row>
      <xdr:rowOff>99504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183464"/>
          <a:ext cx="889000" cy="11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99504</xdr:rowOff>
    </xdr:from>
    <xdr:to>
      <xdr:col>10</xdr:col>
      <xdr:colOff>114300</xdr:colOff>
      <xdr:row>77</xdr:row>
      <xdr:rowOff>170256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01154"/>
          <a:ext cx="889000" cy="7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89197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113094</xdr:rowOff>
    </xdr:from>
    <xdr:to>
      <xdr:col>24</xdr:col>
      <xdr:colOff>114300</xdr:colOff>
      <xdr:row>77</xdr:row>
      <xdr:rowOff>43244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135971</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9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159347</xdr:rowOff>
    </xdr:from>
    <xdr:to>
      <xdr:col>20</xdr:col>
      <xdr:colOff>38100</xdr:colOff>
      <xdr:row>77</xdr:row>
      <xdr:rowOff>89497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106024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96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102464</xdr:rowOff>
    </xdr:from>
    <xdr:to>
      <xdr:col>15</xdr:col>
      <xdr:colOff>101600</xdr:colOff>
      <xdr:row>77</xdr:row>
      <xdr:rowOff>32614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3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49141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9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48704</xdr:rowOff>
    </xdr:from>
    <xdr:to>
      <xdr:col>10</xdr:col>
      <xdr:colOff>165100</xdr:colOff>
      <xdr:row>77</xdr:row>
      <xdr:rowOff>150304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5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166831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2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119456</xdr:rowOff>
    </xdr:from>
    <xdr:to>
      <xdr:col>6</xdr:col>
      <xdr:colOff>38100</xdr:colOff>
      <xdr:row>78</xdr:row>
      <xdr:rowOff>49606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66133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9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97540</xdr:rowOff>
    </xdr:from>
    <xdr:to>
      <xdr:col>24</xdr:col>
      <xdr:colOff>63500</xdr:colOff>
      <xdr:row>97</xdr:row>
      <xdr:rowOff>28764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56740"/>
          <a:ext cx="838200" cy="10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24093</xdr:rowOff>
    </xdr:from>
    <xdr:to>
      <xdr:col>19</xdr:col>
      <xdr:colOff>177800</xdr:colOff>
      <xdr:row>97</xdr:row>
      <xdr:rowOff>28764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483293"/>
          <a:ext cx="889000" cy="17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24093</xdr:rowOff>
    </xdr:from>
    <xdr:to>
      <xdr:col>15</xdr:col>
      <xdr:colOff>50800</xdr:colOff>
      <xdr:row>97</xdr:row>
      <xdr:rowOff>126343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83293"/>
          <a:ext cx="889000" cy="27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126343</xdr:rowOff>
    </xdr:from>
    <xdr:to>
      <xdr:col>10</xdr:col>
      <xdr:colOff>114300</xdr:colOff>
      <xdr:row>97</xdr:row>
      <xdr:rowOff>139384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56993"/>
          <a:ext cx="8890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46740</xdr:rowOff>
    </xdr:from>
    <xdr:to>
      <xdr:col>24</xdr:col>
      <xdr:colOff>114300</xdr:colOff>
      <xdr:row>96</xdr:row>
      <xdr:rowOff>148340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25167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84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149414</xdr:rowOff>
    </xdr:from>
    <xdr:to>
      <xdr:col>20</xdr:col>
      <xdr:colOff>38100</xdr:colOff>
      <xdr:row>97</xdr:row>
      <xdr:rowOff>79564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0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70691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0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144743</xdr:rowOff>
    </xdr:from>
    <xdr:to>
      <xdr:col>15</xdr:col>
      <xdr:colOff>101600</xdr:colOff>
      <xdr:row>96</xdr:row>
      <xdr:rowOff>74893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66020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52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75543</xdr:rowOff>
    </xdr:from>
    <xdr:to>
      <xdr:col>10</xdr:col>
      <xdr:colOff>165100</xdr:colOff>
      <xdr:row>98</xdr:row>
      <xdr:rowOff>5693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0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168270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9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88584</xdr:rowOff>
    </xdr:from>
    <xdr:to>
      <xdr:col>6</xdr:col>
      <xdr:colOff>38100</xdr:colOff>
      <xdr:row>98</xdr:row>
      <xdr:rowOff>18734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9861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1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47803</xdr:rowOff>
    </xdr:from>
    <xdr:to>
      <xdr:col>55</xdr:col>
      <xdr:colOff>0</xdr:colOff>
      <xdr:row>35</xdr:row>
      <xdr:rowOff>107635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048553"/>
          <a:ext cx="838200" cy="5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107635</xdr:rowOff>
    </xdr:from>
    <xdr:to>
      <xdr:col>50</xdr:col>
      <xdr:colOff>114300</xdr:colOff>
      <xdr:row>35</xdr:row>
      <xdr:rowOff>146467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108385"/>
          <a:ext cx="889000" cy="3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152845</xdr:rowOff>
    </xdr:from>
    <xdr:to>
      <xdr:col>45</xdr:col>
      <xdr:colOff>177800</xdr:colOff>
      <xdr:row>35</xdr:row>
      <xdr:rowOff>146467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296345"/>
          <a:ext cx="889000" cy="85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152845</xdr:rowOff>
    </xdr:from>
    <xdr:to>
      <xdr:col>41</xdr:col>
      <xdr:colOff>50800</xdr:colOff>
      <xdr:row>36</xdr:row>
      <xdr:rowOff>8621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296345"/>
          <a:ext cx="889000" cy="88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168453</xdr:rowOff>
    </xdr:from>
    <xdr:to>
      <xdr:col>55</xdr:col>
      <xdr:colOff>50800</xdr:colOff>
      <xdr:row>35</xdr:row>
      <xdr:rowOff>98603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19880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4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56835</xdr:rowOff>
    </xdr:from>
    <xdr:to>
      <xdr:col>50</xdr:col>
      <xdr:colOff>165100</xdr:colOff>
      <xdr:row>35</xdr:row>
      <xdr:rowOff>158435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3512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95667</xdr:rowOff>
    </xdr:from>
    <xdr:to>
      <xdr:col>46</xdr:col>
      <xdr:colOff>38100</xdr:colOff>
      <xdr:row>36</xdr:row>
      <xdr:rowOff>25817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09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42344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7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102045</xdr:rowOff>
    </xdr:from>
    <xdr:to>
      <xdr:col>41</xdr:col>
      <xdr:colOff>101600</xdr:colOff>
      <xdr:row>31</xdr:row>
      <xdr:rowOff>32195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48722</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0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129271</xdr:rowOff>
    </xdr:from>
    <xdr:to>
      <xdr:col>36</xdr:col>
      <xdr:colOff>165100</xdr:colOff>
      <xdr:row>36</xdr:row>
      <xdr:rowOff>59421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75948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0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73765</xdr:rowOff>
    </xdr:from>
    <xdr:to>
      <xdr:col>54</xdr:col>
      <xdr:colOff>189865</xdr:colOff>
      <xdr:row>59</xdr:row>
      <xdr:rowOff>33336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7715"/>
          <a:ext cx="1270" cy="1331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37163</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5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33336</xdr:rowOff>
    </xdr:from>
    <xdr:to>
      <xdr:col>55</xdr:col>
      <xdr:colOff>88900</xdr:colOff>
      <xdr:row>59</xdr:row>
      <xdr:rowOff>33336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4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20442</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9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73765</xdr:rowOff>
    </xdr:from>
    <xdr:to>
      <xdr:col>55</xdr:col>
      <xdr:colOff>88900</xdr:colOff>
      <xdr:row>51</xdr:row>
      <xdr:rowOff>73765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39062</xdr:rowOff>
    </xdr:from>
    <xdr:to>
      <xdr:col>55</xdr:col>
      <xdr:colOff>0</xdr:colOff>
      <xdr:row>54</xdr:row>
      <xdr:rowOff>46072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8954462"/>
          <a:ext cx="838200" cy="3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40308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4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61881</xdr:rowOff>
    </xdr:from>
    <xdr:to>
      <xdr:col>55</xdr:col>
      <xdr:colOff>50800</xdr:colOff>
      <xdr:row>56</xdr:row>
      <xdr:rowOff>163481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137512</xdr:rowOff>
    </xdr:from>
    <xdr:to>
      <xdr:col>50</xdr:col>
      <xdr:colOff>114300</xdr:colOff>
      <xdr:row>54</xdr:row>
      <xdr:rowOff>46072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8710012"/>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78287</xdr:rowOff>
    </xdr:from>
    <xdr:to>
      <xdr:col>50</xdr:col>
      <xdr:colOff>165100</xdr:colOff>
      <xdr:row>57</xdr:row>
      <xdr:rowOff>8437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7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171014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77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137512</xdr:rowOff>
    </xdr:from>
    <xdr:to>
      <xdr:col>45</xdr:col>
      <xdr:colOff>177800</xdr:colOff>
      <xdr:row>51</xdr:row>
      <xdr:rowOff>79045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8710012"/>
          <a:ext cx="889000" cy="11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62285</xdr:rowOff>
    </xdr:from>
    <xdr:to>
      <xdr:col>46</xdr:col>
      <xdr:colOff>38100</xdr:colOff>
      <xdr:row>56</xdr:row>
      <xdr:rowOff>163885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155012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5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79045</xdr:rowOff>
    </xdr:from>
    <xdr:to>
      <xdr:col>41</xdr:col>
      <xdr:colOff>50800</xdr:colOff>
      <xdr:row>54</xdr:row>
      <xdr:rowOff>13764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8822995"/>
          <a:ext cx="889000" cy="44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67314</xdr:rowOff>
    </xdr:from>
    <xdr:to>
      <xdr:col>41</xdr:col>
      <xdr:colOff>101600</xdr:colOff>
      <xdr:row>56</xdr:row>
      <xdr:rowOff>168914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160041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66170</xdr:rowOff>
    </xdr:from>
    <xdr:to>
      <xdr:col>36</xdr:col>
      <xdr:colOff>165100</xdr:colOff>
      <xdr:row>56</xdr:row>
      <xdr:rowOff>167770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158897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159712</xdr:rowOff>
    </xdr:from>
    <xdr:to>
      <xdr:col>55</xdr:col>
      <xdr:colOff>50800</xdr:colOff>
      <xdr:row>52</xdr:row>
      <xdr:rowOff>89862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89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11139</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875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166722</xdr:rowOff>
    </xdr:from>
    <xdr:to>
      <xdr:col>50</xdr:col>
      <xdr:colOff>165100</xdr:colOff>
      <xdr:row>54</xdr:row>
      <xdr:rowOff>96872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25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113399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02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86712</xdr:rowOff>
    </xdr:from>
    <xdr:to>
      <xdr:col>46</xdr:col>
      <xdr:colOff>38100</xdr:colOff>
      <xdr:row>51</xdr:row>
      <xdr:rowOff>16862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865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33389</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843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28245</xdr:rowOff>
    </xdr:from>
    <xdr:to>
      <xdr:col>41</xdr:col>
      <xdr:colOff>101600</xdr:colOff>
      <xdr:row>51</xdr:row>
      <xdr:rowOff>129845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877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146372</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854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134414</xdr:rowOff>
    </xdr:from>
    <xdr:to>
      <xdr:col>36</xdr:col>
      <xdr:colOff>165100</xdr:colOff>
      <xdr:row>54</xdr:row>
      <xdr:rowOff>64564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22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81091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899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141300</xdr:rowOff>
    </xdr:from>
    <xdr:to>
      <xdr:col>55</xdr:col>
      <xdr:colOff>0</xdr:colOff>
      <xdr:row>75</xdr:row>
      <xdr:rowOff>99466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2314250"/>
          <a:ext cx="838200" cy="64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90532</xdr:rowOff>
    </xdr:from>
    <xdr:to>
      <xdr:col>50</xdr:col>
      <xdr:colOff>114300</xdr:colOff>
      <xdr:row>75</xdr:row>
      <xdr:rowOff>99466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2949282"/>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93656</xdr:rowOff>
    </xdr:from>
    <xdr:to>
      <xdr:col>45</xdr:col>
      <xdr:colOff>177800</xdr:colOff>
      <xdr:row>75</xdr:row>
      <xdr:rowOff>90532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438056"/>
          <a:ext cx="889000" cy="5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93656</xdr:rowOff>
    </xdr:from>
    <xdr:to>
      <xdr:col>41</xdr:col>
      <xdr:colOff>50800</xdr:colOff>
      <xdr:row>74</xdr:row>
      <xdr:rowOff>162541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2438056"/>
          <a:ext cx="889000" cy="4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51249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169873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90500</xdr:rowOff>
    </xdr:from>
    <xdr:to>
      <xdr:col>55</xdr:col>
      <xdr:colOff>50800</xdr:colOff>
      <xdr:row>72</xdr:row>
      <xdr:rowOff>20650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26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113377</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11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48666</xdr:rowOff>
    </xdr:from>
    <xdr:to>
      <xdr:col>50</xdr:col>
      <xdr:colOff>165100</xdr:colOff>
      <xdr:row>75</xdr:row>
      <xdr:rowOff>150267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907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166793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26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39732</xdr:rowOff>
    </xdr:from>
    <xdr:to>
      <xdr:col>46</xdr:col>
      <xdr:colOff>38100</xdr:colOff>
      <xdr:row>75</xdr:row>
      <xdr:rowOff>141332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89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157859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67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42856</xdr:rowOff>
    </xdr:from>
    <xdr:to>
      <xdr:col>41</xdr:col>
      <xdr:colOff>101600</xdr:colOff>
      <xdr:row>72</xdr:row>
      <xdr:rowOff>144456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3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160983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16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111741</xdr:rowOff>
    </xdr:from>
    <xdr:to>
      <xdr:col>36</xdr:col>
      <xdr:colOff>165100</xdr:colOff>
      <xdr:row>75</xdr:row>
      <xdr:rowOff>41891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7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58418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5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20338</xdr:rowOff>
    </xdr:from>
    <xdr:to>
      <xdr:col>55</xdr:col>
      <xdr:colOff>0</xdr:colOff>
      <xdr:row>96</xdr:row>
      <xdr:rowOff>66875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479538"/>
          <a:ext cx="8382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145759</xdr:rowOff>
    </xdr:from>
    <xdr:to>
      <xdr:col>50</xdr:col>
      <xdr:colOff>114300</xdr:colOff>
      <xdr:row>96</xdr:row>
      <xdr:rowOff>20338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5576259"/>
          <a:ext cx="889000" cy="90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145759</xdr:rowOff>
    </xdr:from>
    <xdr:to>
      <xdr:col>45</xdr:col>
      <xdr:colOff>177800</xdr:colOff>
      <xdr:row>94</xdr:row>
      <xdr:rowOff>62923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5576259"/>
          <a:ext cx="889000" cy="60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62923</xdr:rowOff>
    </xdr:from>
    <xdr:to>
      <xdr:col>41</xdr:col>
      <xdr:colOff>50800</xdr:colOff>
      <xdr:row>96</xdr:row>
      <xdr:rowOff>145236</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179223"/>
          <a:ext cx="889000" cy="4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16075</xdr:rowOff>
    </xdr:from>
    <xdr:to>
      <xdr:col>55</xdr:col>
      <xdr:colOff>50800</xdr:colOff>
      <xdr:row>96</xdr:row>
      <xdr:rowOff>117675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4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38952</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140988</xdr:rowOff>
    </xdr:from>
    <xdr:to>
      <xdr:col>50</xdr:col>
      <xdr:colOff>165100</xdr:colOff>
      <xdr:row>96</xdr:row>
      <xdr:rowOff>71138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4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87665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20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94959</xdr:rowOff>
    </xdr:from>
    <xdr:to>
      <xdr:col>46</xdr:col>
      <xdr:colOff>38100</xdr:colOff>
      <xdr:row>91</xdr:row>
      <xdr:rowOff>25109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55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41636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3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12123</xdr:rowOff>
    </xdr:from>
    <xdr:to>
      <xdr:col>41</xdr:col>
      <xdr:colOff>101600</xdr:colOff>
      <xdr:row>94</xdr:row>
      <xdr:rowOff>113723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1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130250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90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94436</xdr:rowOff>
    </xdr:from>
    <xdr:to>
      <xdr:col>36</xdr:col>
      <xdr:colOff>165100</xdr:colOff>
      <xdr:row>97</xdr:row>
      <xdr:rowOff>24586</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5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41113</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32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131379</xdr:rowOff>
    </xdr:from>
    <xdr:to>
      <xdr:col>85</xdr:col>
      <xdr:colOff>127000</xdr:colOff>
      <xdr:row>38</xdr:row>
      <xdr:rowOff>35458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475029"/>
          <a:ext cx="838200" cy="7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23527</xdr:rowOff>
    </xdr:from>
    <xdr:ext cx="378565"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38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35458</xdr:rowOff>
    </xdr:from>
    <xdr:to>
      <xdr:col>81</xdr:col>
      <xdr:colOff>50800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550558"/>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134444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6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138831</xdr:rowOff>
    </xdr:from>
    <xdr:to>
      <xdr:col>76</xdr:col>
      <xdr:colOff>114300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5393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138831</xdr:rowOff>
    </xdr:from>
    <xdr:to>
      <xdr:col>71</xdr:col>
      <xdr:colOff>177800</xdr:colOff>
      <xdr:row>38</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5393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80579</xdr:rowOff>
    </xdr:from>
    <xdr:to>
      <xdr:col>85</xdr:col>
      <xdr:colOff>177800</xdr:colOff>
      <xdr:row>38</xdr:row>
      <xdr:rowOff>10729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42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103456</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27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156108</xdr:rowOff>
    </xdr:from>
    <xdr:to>
      <xdr:col>81</xdr:col>
      <xdr:colOff>101600</xdr:colOff>
      <xdr:row>38</xdr:row>
      <xdr:rowOff>86258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49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102785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88031</xdr:rowOff>
    </xdr:from>
    <xdr:to>
      <xdr:col>72</xdr:col>
      <xdr:colOff>38100</xdr:colOff>
      <xdr:row>39</xdr:row>
      <xdr:rowOff>18181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9308</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46333" y="6695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24067</xdr:rowOff>
    </xdr:from>
    <xdr:to>
      <xdr:col>85</xdr:col>
      <xdr:colOff>127000</xdr:colOff>
      <xdr:row>76</xdr:row>
      <xdr:rowOff>104039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054267"/>
          <a:ext cx="838200" cy="7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104039</xdr:rowOff>
    </xdr:from>
    <xdr:to>
      <xdr:col>81</xdr:col>
      <xdr:colOff>50800</xdr:colOff>
      <xdr:row>76</xdr:row>
      <xdr:rowOff>161544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34239"/>
          <a:ext cx="889000" cy="5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161544</xdr:rowOff>
    </xdr:from>
    <xdr:to>
      <xdr:col>76</xdr:col>
      <xdr:colOff>114300</xdr:colOff>
      <xdr:row>77</xdr:row>
      <xdr:rowOff>7734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91744"/>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7734</xdr:rowOff>
    </xdr:from>
    <xdr:to>
      <xdr:col>71</xdr:col>
      <xdr:colOff>177800</xdr:colOff>
      <xdr:row>77</xdr:row>
      <xdr:rowOff>9207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09384"/>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144717</xdr:rowOff>
    </xdr:from>
    <xdr:to>
      <xdr:col>85</xdr:col>
      <xdr:colOff>177800</xdr:colOff>
      <xdr:row>76</xdr:row>
      <xdr:rowOff>74867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167594</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5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53239</xdr:rowOff>
    </xdr:from>
    <xdr:to>
      <xdr:col>81</xdr:col>
      <xdr:colOff>101600</xdr:colOff>
      <xdr:row>76</xdr:row>
      <xdr:rowOff>154839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145966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110744</xdr:rowOff>
    </xdr:from>
    <xdr:to>
      <xdr:col>76</xdr:col>
      <xdr:colOff>165100</xdr:colOff>
      <xdr:row>77</xdr:row>
      <xdr:rowOff>40894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32021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3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128384</xdr:rowOff>
    </xdr:from>
    <xdr:to>
      <xdr:col>72</xdr:col>
      <xdr:colOff>38100</xdr:colOff>
      <xdr:row>77</xdr:row>
      <xdr:rowOff>58534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49661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5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129857</xdr:rowOff>
    </xdr:from>
    <xdr:to>
      <xdr:col>67</xdr:col>
      <xdr:colOff>101600</xdr:colOff>
      <xdr:row>77</xdr:row>
      <xdr:rowOff>60007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51134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90579</xdr:rowOff>
    </xdr:from>
    <xdr:to>
      <xdr:col>85</xdr:col>
      <xdr:colOff>127000</xdr:colOff>
      <xdr:row>94</xdr:row>
      <xdr:rowOff>11940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035429"/>
          <a:ext cx="8382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11940</xdr:rowOff>
    </xdr:from>
    <xdr:to>
      <xdr:col>81</xdr:col>
      <xdr:colOff>50800</xdr:colOff>
      <xdr:row>95</xdr:row>
      <xdr:rowOff>75088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128240"/>
          <a:ext cx="889000" cy="23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75088</xdr:rowOff>
    </xdr:from>
    <xdr:to>
      <xdr:col>76</xdr:col>
      <xdr:colOff>114300</xdr:colOff>
      <xdr:row>97</xdr:row>
      <xdr:rowOff>55310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362838"/>
          <a:ext cx="889000" cy="32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3766</xdr:rowOff>
    </xdr:from>
    <xdr:to>
      <xdr:col>71</xdr:col>
      <xdr:colOff>177800</xdr:colOff>
      <xdr:row>97</xdr:row>
      <xdr:rowOff>55310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634416"/>
          <a:ext cx="889000" cy="5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39779</xdr:rowOff>
    </xdr:from>
    <xdr:to>
      <xdr:col>85</xdr:col>
      <xdr:colOff>177800</xdr:colOff>
      <xdr:row>93</xdr:row>
      <xdr:rowOff>141379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598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62656</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583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132590</xdr:rowOff>
    </xdr:from>
    <xdr:to>
      <xdr:col>81</xdr:col>
      <xdr:colOff>101600</xdr:colOff>
      <xdr:row>94</xdr:row>
      <xdr:rowOff>62740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0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79267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585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24288</xdr:rowOff>
    </xdr:from>
    <xdr:to>
      <xdr:col>76</xdr:col>
      <xdr:colOff>165100</xdr:colOff>
      <xdr:row>95</xdr:row>
      <xdr:rowOff>125888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3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142415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08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4510</xdr:rowOff>
    </xdr:from>
    <xdr:to>
      <xdr:col>72</xdr:col>
      <xdr:colOff>38100</xdr:colOff>
      <xdr:row>97</xdr:row>
      <xdr:rowOff>106110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122637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41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124416</xdr:rowOff>
    </xdr:from>
    <xdr:to>
      <xdr:col>67</xdr:col>
      <xdr:colOff>101600</xdr:colOff>
      <xdr:row>97</xdr:row>
      <xdr:rowOff>54566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5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71093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35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162433</xdr:rowOff>
    </xdr:from>
    <xdr:to>
      <xdr:col>116</xdr:col>
      <xdr:colOff>63500</xdr:colOff>
      <xdr:row>38</xdr:row>
      <xdr:rowOff>169037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77533"/>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162433</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677533"/>
          <a:ext cx="8890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15367</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01917"/>
          <a:ext cx="8890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118237</xdr:rowOff>
    </xdr:from>
    <xdr:to>
      <xdr:col>116</xdr:col>
      <xdr:colOff>114300</xdr:colOff>
      <xdr:row>39</xdr:row>
      <xdr:rowOff>48387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33164</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111633</xdr:rowOff>
    </xdr:from>
    <xdr:to>
      <xdr:col>112</xdr:col>
      <xdr:colOff>38100</xdr:colOff>
      <xdr:row>39</xdr:row>
      <xdr:rowOff>41783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32910</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71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136017</xdr:rowOff>
    </xdr:from>
    <xdr:to>
      <xdr:col>98</xdr:col>
      <xdr:colOff>38100</xdr:colOff>
      <xdr:row>39</xdr:row>
      <xdr:rowOff>66167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5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57294</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743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144005</xdr:rowOff>
    </xdr:from>
    <xdr:to>
      <xdr:col>116</xdr:col>
      <xdr:colOff>63500</xdr:colOff>
      <xdr:row>57</xdr:row>
      <xdr:rowOff>146748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91665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61727</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1000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137261</xdr:rowOff>
    </xdr:from>
    <xdr:to>
      <xdr:col>111</xdr:col>
      <xdr:colOff>177800</xdr:colOff>
      <xdr:row>57</xdr:row>
      <xdr:rowOff>146748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909911"/>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1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137261</xdr:rowOff>
    </xdr:from>
    <xdr:to>
      <xdr:col>107</xdr:col>
      <xdr:colOff>50800</xdr:colOff>
      <xdr:row>57</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90991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139700</xdr:rowOff>
    </xdr:from>
    <xdr:to>
      <xdr:col>102</xdr:col>
      <xdr:colOff>114300</xdr:colOff>
      <xdr:row>57</xdr:row>
      <xdr:rowOff>141834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912350"/>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152176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165168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93205</xdr:rowOff>
    </xdr:from>
    <xdr:to>
      <xdr:col>116</xdr:col>
      <xdr:colOff>114300</xdr:colOff>
      <xdr:row>58</xdr:row>
      <xdr:rowOff>23355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86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116082</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71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95948</xdr:rowOff>
    </xdr:from>
    <xdr:to>
      <xdr:col>112</xdr:col>
      <xdr:colOff>38100</xdr:colOff>
      <xdr:row>58</xdr:row>
      <xdr:rowOff>26098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8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42625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64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86461</xdr:rowOff>
    </xdr:from>
    <xdr:to>
      <xdr:col>107</xdr:col>
      <xdr:colOff>101600</xdr:colOff>
      <xdr:row>58</xdr:row>
      <xdr:rowOff>16611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85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33138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63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88900</xdr:rowOff>
    </xdr:from>
    <xdr:to>
      <xdr:col>102</xdr:col>
      <xdr:colOff>165100</xdr:colOff>
      <xdr:row>58</xdr:row>
      <xdr:rowOff>19050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35577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91034</xdr:rowOff>
    </xdr:from>
    <xdr:to>
      <xdr:col>98</xdr:col>
      <xdr:colOff>38100</xdr:colOff>
      <xdr:row>58</xdr:row>
      <xdr:rowOff>21184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8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37711</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63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69585</xdr:rowOff>
    </xdr:from>
    <xdr:to>
      <xdr:col>116</xdr:col>
      <xdr:colOff>63500</xdr:colOff>
      <xdr:row>76</xdr:row>
      <xdr:rowOff>121641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099785"/>
          <a:ext cx="838200" cy="5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121641</xdr:rowOff>
    </xdr:from>
    <xdr:to>
      <xdr:col>111</xdr:col>
      <xdr:colOff>177800</xdr:colOff>
      <xdr:row>76</xdr:row>
      <xdr:rowOff>122980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151841"/>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73014</xdr:rowOff>
    </xdr:from>
    <xdr:to>
      <xdr:col>107</xdr:col>
      <xdr:colOff>50800</xdr:colOff>
      <xdr:row>76</xdr:row>
      <xdr:rowOff>122980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3103214"/>
          <a:ext cx="8890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73014</xdr:rowOff>
    </xdr:from>
    <xdr:to>
      <xdr:col>102</xdr:col>
      <xdr:colOff>114300</xdr:colOff>
      <xdr:row>76</xdr:row>
      <xdr:rowOff>129446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103214"/>
          <a:ext cx="889000" cy="5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18785</xdr:rowOff>
    </xdr:from>
    <xdr:to>
      <xdr:col>116</xdr:col>
      <xdr:colOff>114300</xdr:colOff>
      <xdr:row>76</xdr:row>
      <xdr:rowOff>120385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168662</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02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70841</xdr:rowOff>
    </xdr:from>
    <xdr:to>
      <xdr:col>112</xdr:col>
      <xdr:colOff>38100</xdr:colOff>
      <xdr:row>77</xdr:row>
      <xdr:rowOff>991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10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163568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19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72180</xdr:rowOff>
    </xdr:from>
    <xdr:to>
      <xdr:col>107</xdr:col>
      <xdr:colOff>101600</xdr:colOff>
      <xdr:row>77</xdr:row>
      <xdr:rowOff>2330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164907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1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22214</xdr:rowOff>
    </xdr:from>
    <xdr:to>
      <xdr:col>102</xdr:col>
      <xdr:colOff>165100</xdr:colOff>
      <xdr:row>76</xdr:row>
      <xdr:rowOff>123814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140341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82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78646</xdr:rowOff>
    </xdr:from>
    <xdr:to>
      <xdr:col>98</xdr:col>
      <xdr:colOff>38100</xdr:colOff>
      <xdr:row>77</xdr:row>
      <xdr:rowOff>8796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10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171373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20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744,288</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東日本大震災以降、長期的な見通しが立てづらくなったことから、他市と比較して突出した行政サービスは廃止・縮減等を進めてきたため、平均的な数値となっている経費が多いものの、物件費、維持補修費、補助費等、普通建設事業費、積立金については、平均を大きく上回っている。</a:t>
          </a:r>
        </a:p>
        <a:p>
          <a:r>
            <a:rPr kumimoji="1" lang="ja-JP" altLang="en-US" sz="1100">
              <a:latin typeface="ＭＳ Ｐゴシック" panose="020B0600070205080204" pitchFamily="50" charset="-128"/>
              <a:ea typeface="ＭＳ Ｐゴシック" panose="020B0600070205080204" pitchFamily="50" charset="-128"/>
            </a:rPr>
            <a:t>物件費及び維持補修費については、本市は公共施設等を多く保有しており、管理業務の効率化のための外部委託経費や施設の維持補修費が多くかかることから、従来から類似団体内平均や全国平均と比較して高い数値にある。今後は施設の統廃合も含め、公共施設等総合管理計画に基づき経費の圧縮に努めていく。また、令和５年度の物件費においては、ふるさと納税寄附金の減少に伴う返礼品等の事業費の減少はあるものの、依然として全国平均や類似団体内平均を大きく上回っている。</a:t>
          </a:r>
        </a:p>
        <a:p>
          <a:r>
            <a:rPr kumimoji="1" lang="ja-JP" altLang="en-US" sz="1100">
              <a:latin typeface="ＭＳ Ｐゴシック" panose="020B0600070205080204" pitchFamily="50" charset="-128"/>
              <a:ea typeface="ＭＳ Ｐゴシック" panose="020B0600070205080204" pitchFamily="50" charset="-128"/>
            </a:rPr>
            <a:t>補助費等については、従来から市立病院への繰出金及び市立看護大学への運営費交付金等により、全国平均や類似団体内平均と比較して高い数値にある。</a:t>
          </a:r>
        </a:p>
        <a:p>
          <a:r>
            <a:rPr kumimoji="1" lang="ja-JP" altLang="en-US" sz="1100">
              <a:latin typeface="ＭＳ Ｐゴシック" panose="020B0600070205080204" pitchFamily="50" charset="-128"/>
              <a:ea typeface="ＭＳ Ｐゴシック" panose="020B0600070205080204" pitchFamily="50" charset="-128"/>
            </a:rPr>
            <a:t>普通建設事業費については、一般廃棄物最終処分場整備事業等の整備進捗により数値が増加している。</a:t>
          </a:r>
        </a:p>
        <a:p>
          <a:r>
            <a:rPr kumimoji="1" lang="ja-JP" altLang="en-US" sz="1100">
              <a:latin typeface="ＭＳ Ｐゴシック" panose="020B0600070205080204" pitchFamily="50" charset="-128"/>
              <a:ea typeface="ＭＳ Ｐゴシック" panose="020B0600070205080204" pitchFamily="50" charset="-128"/>
            </a:rPr>
            <a:t>積立金については、ふるさと納税寄附に伴う基金への積立額が依然として大きいことから全国平均及び類似団体内平均を上回っている。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62,942
61,760
251.47
49,093,294
46,847,008
1,692,356
17,045,470
28,045,164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136042</xdr:rowOff>
    </xdr:from>
    <xdr:to>
      <xdr:col>24</xdr:col>
      <xdr:colOff>63500</xdr:colOff>
      <xdr:row>33</xdr:row>
      <xdr:rowOff>24486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22442"/>
          <a:ext cx="8382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136042</xdr:rowOff>
    </xdr:from>
    <xdr:to>
      <xdr:col>19</xdr:col>
      <xdr:colOff>177800</xdr:colOff>
      <xdr:row>32</xdr:row>
      <xdr:rowOff>147015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62244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147015</xdr:rowOff>
    </xdr:from>
    <xdr:to>
      <xdr:col>15</xdr:col>
      <xdr:colOff>50800</xdr:colOff>
      <xdr:row>33</xdr:row>
      <xdr:rowOff>2997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63341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168961</xdr:rowOff>
    </xdr:from>
    <xdr:to>
      <xdr:col>10</xdr:col>
      <xdr:colOff>114300</xdr:colOff>
      <xdr:row>33</xdr:row>
      <xdr:rowOff>2997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5536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145136</xdr:rowOff>
    </xdr:from>
    <xdr:to>
      <xdr:col>24</xdr:col>
      <xdr:colOff>114300</xdr:colOff>
      <xdr:row>33</xdr:row>
      <xdr:rowOff>75286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3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168013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8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85242</xdr:rowOff>
    </xdr:from>
    <xdr:to>
      <xdr:col>20</xdr:col>
      <xdr:colOff>38100</xdr:colOff>
      <xdr:row>33</xdr:row>
      <xdr:rowOff>15392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31919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4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96215</xdr:rowOff>
    </xdr:from>
    <xdr:to>
      <xdr:col>15</xdr:col>
      <xdr:colOff>101600</xdr:colOff>
      <xdr:row>33</xdr:row>
      <xdr:rowOff>26365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42892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5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123647</xdr:rowOff>
    </xdr:from>
    <xdr:to>
      <xdr:col>10</xdr:col>
      <xdr:colOff>165100</xdr:colOff>
      <xdr:row>33</xdr:row>
      <xdr:rowOff>53797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1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70324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118161</xdr:rowOff>
    </xdr:from>
    <xdr:to>
      <xdr:col>6</xdr:col>
      <xdr:colOff>38100</xdr:colOff>
      <xdr:row>33</xdr:row>
      <xdr:rowOff>48311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0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64838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48059</xdr:rowOff>
    </xdr:from>
    <xdr:to>
      <xdr:col>24</xdr:col>
      <xdr:colOff>62865</xdr:colOff>
      <xdr:row>57</xdr:row>
      <xdr:rowOff>158720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9134909"/>
          <a:ext cx="1270" cy="796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162547</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158720</xdr:rowOff>
    </xdr:from>
    <xdr:to>
      <xdr:col>24</xdr:col>
      <xdr:colOff>152400</xdr:colOff>
      <xdr:row>57</xdr:row>
      <xdr:rowOff>158720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166186</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91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48059</xdr:rowOff>
    </xdr:from>
    <xdr:to>
      <xdr:col>24</xdr:col>
      <xdr:colOff>152400</xdr:colOff>
      <xdr:row>53</xdr:row>
      <xdr:rowOff>48059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13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40565</xdr:rowOff>
    </xdr:from>
    <xdr:to>
      <xdr:col>24</xdr:col>
      <xdr:colOff>63500</xdr:colOff>
      <xdr:row>53</xdr:row>
      <xdr:rowOff>127406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127415"/>
          <a:ext cx="838200" cy="8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119987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2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141560</xdr:rowOff>
    </xdr:from>
    <xdr:to>
      <xdr:col>24</xdr:col>
      <xdr:colOff>114300</xdr:colOff>
      <xdr:row>57</xdr:row>
      <xdr:rowOff>71710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4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39825</xdr:rowOff>
    </xdr:from>
    <xdr:to>
      <xdr:col>19</xdr:col>
      <xdr:colOff>177800</xdr:colOff>
      <xdr:row>53</xdr:row>
      <xdr:rowOff>40565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8955225"/>
          <a:ext cx="889000" cy="17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126514</xdr:rowOff>
    </xdr:from>
    <xdr:to>
      <xdr:col>20</xdr:col>
      <xdr:colOff>38100</xdr:colOff>
      <xdr:row>57</xdr:row>
      <xdr:rowOff>56664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72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47791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82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39825</xdr:rowOff>
    </xdr:from>
    <xdr:to>
      <xdr:col>15</xdr:col>
      <xdr:colOff>50800</xdr:colOff>
      <xdr:row>52</xdr:row>
      <xdr:rowOff>133702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8955225"/>
          <a:ext cx="889000" cy="9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123460</xdr:rowOff>
    </xdr:from>
    <xdr:to>
      <xdr:col>15</xdr:col>
      <xdr:colOff>101600</xdr:colOff>
      <xdr:row>57</xdr:row>
      <xdr:rowOff>53610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44737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1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133702</xdr:rowOff>
    </xdr:from>
    <xdr:to>
      <xdr:col>10</xdr:col>
      <xdr:colOff>114300</xdr:colOff>
      <xdr:row>56</xdr:row>
      <xdr:rowOff>115460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049102"/>
          <a:ext cx="889000" cy="66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58148</xdr:rowOff>
    </xdr:from>
    <xdr:to>
      <xdr:col>10</xdr:col>
      <xdr:colOff>165100</xdr:colOff>
      <xdr:row>54</xdr:row>
      <xdr:rowOff>159748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150875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27960</xdr:rowOff>
    </xdr:from>
    <xdr:to>
      <xdr:col>6</xdr:col>
      <xdr:colOff>38100</xdr:colOff>
      <xdr:row>57</xdr:row>
      <xdr:rowOff>129560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120687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76606</xdr:rowOff>
    </xdr:from>
    <xdr:to>
      <xdr:col>24</xdr:col>
      <xdr:colOff>114300</xdr:colOff>
      <xdr:row>54</xdr:row>
      <xdr:rowOff>6756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16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162983</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07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161215</xdr:rowOff>
    </xdr:from>
    <xdr:to>
      <xdr:col>20</xdr:col>
      <xdr:colOff>38100</xdr:colOff>
      <xdr:row>53</xdr:row>
      <xdr:rowOff>91365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07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107892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85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160475</xdr:rowOff>
    </xdr:from>
    <xdr:to>
      <xdr:col>15</xdr:col>
      <xdr:colOff>101600</xdr:colOff>
      <xdr:row>52</xdr:row>
      <xdr:rowOff>90625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89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107152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867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82902</xdr:rowOff>
    </xdr:from>
    <xdr:to>
      <xdr:col>10</xdr:col>
      <xdr:colOff>165100</xdr:colOff>
      <xdr:row>53</xdr:row>
      <xdr:rowOff>13052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899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29579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877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64660</xdr:rowOff>
    </xdr:from>
    <xdr:to>
      <xdr:col>6</xdr:col>
      <xdr:colOff>38100</xdr:colOff>
      <xdr:row>56</xdr:row>
      <xdr:rowOff>166260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11337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4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7598</xdr:rowOff>
    </xdr:from>
    <xdr:to>
      <xdr:col>24</xdr:col>
      <xdr:colOff>63500</xdr:colOff>
      <xdr:row>76</xdr:row>
      <xdr:rowOff>146777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37798"/>
          <a:ext cx="838200" cy="1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80121</xdr:rowOff>
    </xdr:from>
    <xdr:to>
      <xdr:col>19</xdr:col>
      <xdr:colOff>177800</xdr:colOff>
      <xdr:row>76</xdr:row>
      <xdr:rowOff>146777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10321"/>
          <a:ext cx="889000" cy="6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80121</xdr:rowOff>
    </xdr:from>
    <xdr:to>
      <xdr:col>15</xdr:col>
      <xdr:colOff>50800</xdr:colOff>
      <xdr:row>77</xdr:row>
      <xdr:rowOff>144920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10321"/>
          <a:ext cx="889000" cy="2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142072</xdr:rowOff>
    </xdr:from>
    <xdr:to>
      <xdr:col>10</xdr:col>
      <xdr:colOff>114300</xdr:colOff>
      <xdr:row>77</xdr:row>
      <xdr:rowOff>144920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43722"/>
          <a:ext cx="8890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128248</xdr:rowOff>
    </xdr:from>
    <xdr:to>
      <xdr:col>24</xdr:col>
      <xdr:colOff>114300</xdr:colOff>
      <xdr:row>76</xdr:row>
      <xdr:rowOff>58398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8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106675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6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95977</xdr:rowOff>
    </xdr:from>
    <xdr:to>
      <xdr:col>20</xdr:col>
      <xdr:colOff>38100</xdr:colOff>
      <xdr:row>77</xdr:row>
      <xdr:rowOff>26127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2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17254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1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29321</xdr:rowOff>
    </xdr:from>
    <xdr:to>
      <xdr:col>15</xdr:col>
      <xdr:colOff>101600</xdr:colOff>
      <xdr:row>76</xdr:row>
      <xdr:rowOff>130921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5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122048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5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94120</xdr:rowOff>
    </xdr:from>
    <xdr:to>
      <xdr:col>10</xdr:col>
      <xdr:colOff>165100</xdr:colOff>
      <xdr:row>78</xdr:row>
      <xdr:rowOff>24270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15397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8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91272</xdr:rowOff>
    </xdr:from>
    <xdr:to>
      <xdr:col>6</xdr:col>
      <xdr:colOff>38100</xdr:colOff>
      <xdr:row>78</xdr:row>
      <xdr:rowOff>21422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9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37949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6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121445</xdr:rowOff>
    </xdr:from>
    <xdr:to>
      <xdr:col>24</xdr:col>
      <xdr:colOff>63500</xdr:colOff>
      <xdr:row>97</xdr:row>
      <xdr:rowOff>107641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09195"/>
          <a:ext cx="838200" cy="3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107641</xdr:rowOff>
    </xdr:from>
    <xdr:to>
      <xdr:col>19</xdr:col>
      <xdr:colOff>177800</xdr:colOff>
      <xdr:row>97</xdr:row>
      <xdr:rowOff>153470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38291"/>
          <a:ext cx="889000" cy="4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153470</xdr:rowOff>
    </xdr:from>
    <xdr:to>
      <xdr:col>15</xdr:col>
      <xdr:colOff>50800</xdr:colOff>
      <xdr:row>98</xdr:row>
      <xdr:rowOff>103984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84120"/>
          <a:ext cx="889000" cy="12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103984</xdr:rowOff>
    </xdr:from>
    <xdr:to>
      <xdr:col>10</xdr:col>
      <xdr:colOff>114300</xdr:colOff>
      <xdr:row>98</xdr:row>
      <xdr:rowOff>143401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06084"/>
          <a:ext cx="889000" cy="3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70645</xdr:rowOff>
    </xdr:from>
    <xdr:to>
      <xdr:col>24</xdr:col>
      <xdr:colOff>114300</xdr:colOff>
      <xdr:row>96</xdr:row>
      <xdr:rowOff>795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5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93522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56841</xdr:rowOff>
    </xdr:from>
    <xdr:to>
      <xdr:col>20</xdr:col>
      <xdr:colOff>38100</xdr:colOff>
      <xdr:row>97</xdr:row>
      <xdr:rowOff>158441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3518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6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102670</xdr:rowOff>
    </xdr:from>
    <xdr:to>
      <xdr:col>15</xdr:col>
      <xdr:colOff>101600</xdr:colOff>
      <xdr:row>98</xdr:row>
      <xdr:rowOff>32820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49347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0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53184</xdr:rowOff>
    </xdr:from>
    <xdr:to>
      <xdr:col>10</xdr:col>
      <xdr:colOff>165100</xdr:colOff>
      <xdr:row>98</xdr:row>
      <xdr:rowOff>154784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171311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3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92601</xdr:rowOff>
    </xdr:from>
    <xdr:to>
      <xdr:col>6</xdr:col>
      <xdr:colOff>38100</xdr:colOff>
      <xdr:row>99</xdr:row>
      <xdr:rowOff>22751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9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39278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6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1560</xdr:rowOff>
    </xdr:from>
    <xdr:to>
      <xdr:col>55</xdr:col>
      <xdr:colOff>0</xdr:colOff>
      <xdr:row>36</xdr:row>
      <xdr:rowOff>8092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17376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82550</xdr:rowOff>
    </xdr:from>
    <xdr:to>
      <xdr:col>50</xdr:col>
      <xdr:colOff>114300</xdr:colOff>
      <xdr:row>36</xdr:row>
      <xdr:rowOff>8092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083300"/>
          <a:ext cx="8890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77325</xdr:rowOff>
    </xdr:from>
    <xdr:to>
      <xdr:col>45</xdr:col>
      <xdr:colOff>177800</xdr:colOff>
      <xdr:row>35</xdr:row>
      <xdr:rowOff>82550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078075"/>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77325</xdr:rowOff>
    </xdr:from>
    <xdr:to>
      <xdr:col>41</xdr:col>
      <xdr:colOff>50800</xdr:colOff>
      <xdr:row>35</xdr:row>
      <xdr:rowOff>99532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078075"/>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122210</xdr:rowOff>
    </xdr:from>
    <xdr:to>
      <xdr:col>55</xdr:col>
      <xdr:colOff>50800</xdr:colOff>
      <xdr:row>36</xdr:row>
      <xdr:rowOff>52360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1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145087</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9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128742</xdr:rowOff>
    </xdr:from>
    <xdr:to>
      <xdr:col>50</xdr:col>
      <xdr:colOff>165100</xdr:colOff>
      <xdr:row>36</xdr:row>
      <xdr:rowOff>58892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1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75419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90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31750</xdr:rowOff>
    </xdr:from>
    <xdr:to>
      <xdr:col>46</xdr:col>
      <xdr:colOff>38100</xdr:colOff>
      <xdr:row>35</xdr:row>
      <xdr:rowOff>133350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149877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26525</xdr:rowOff>
    </xdr:from>
    <xdr:to>
      <xdr:col>41</xdr:col>
      <xdr:colOff>101600</xdr:colOff>
      <xdr:row>35</xdr:row>
      <xdr:rowOff>128125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0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144652</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48732</xdr:rowOff>
    </xdr:from>
    <xdr:to>
      <xdr:col>36</xdr:col>
      <xdr:colOff>165100</xdr:colOff>
      <xdr:row>35</xdr:row>
      <xdr:rowOff>150332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04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166859</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82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132347</xdr:rowOff>
    </xdr:from>
    <xdr:to>
      <xdr:col>55</xdr:col>
      <xdr:colOff>0</xdr:colOff>
      <xdr:row>57</xdr:row>
      <xdr:rowOff>1625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733547"/>
          <a:ext cx="838200" cy="4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132347</xdr:rowOff>
    </xdr:from>
    <xdr:to>
      <xdr:col>50</xdr:col>
      <xdr:colOff>114300</xdr:colOff>
      <xdr:row>57</xdr:row>
      <xdr:rowOff>81179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733547"/>
          <a:ext cx="889000" cy="12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81179</xdr:rowOff>
    </xdr:from>
    <xdr:to>
      <xdr:col>45</xdr:col>
      <xdr:colOff>177800</xdr:colOff>
      <xdr:row>57</xdr:row>
      <xdr:rowOff>147282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853829"/>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138671</xdr:rowOff>
    </xdr:from>
    <xdr:to>
      <xdr:col>41</xdr:col>
      <xdr:colOff>50800</xdr:colOff>
      <xdr:row>57</xdr:row>
      <xdr:rowOff>147282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911321"/>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26217</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37428" y="99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122275</xdr:rowOff>
    </xdr:from>
    <xdr:to>
      <xdr:col>55</xdr:col>
      <xdr:colOff>50800</xdr:colOff>
      <xdr:row>57</xdr:row>
      <xdr:rowOff>52425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145152</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57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81547</xdr:rowOff>
    </xdr:from>
    <xdr:to>
      <xdr:col>50</xdr:col>
      <xdr:colOff>165100</xdr:colOff>
      <xdr:row>57</xdr:row>
      <xdr:rowOff>11697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68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28224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45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30379</xdr:rowOff>
    </xdr:from>
    <xdr:to>
      <xdr:col>46</xdr:col>
      <xdr:colOff>38100</xdr:colOff>
      <xdr:row>57</xdr:row>
      <xdr:rowOff>131979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0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148506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957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96482</xdr:rowOff>
    </xdr:from>
    <xdr:to>
      <xdr:col>41</xdr:col>
      <xdr:colOff>101600</xdr:colOff>
      <xdr:row>58</xdr:row>
      <xdr:rowOff>26632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6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43159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964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87871</xdr:rowOff>
    </xdr:from>
    <xdr:to>
      <xdr:col>36</xdr:col>
      <xdr:colOff>165100</xdr:colOff>
      <xdr:row>58</xdr:row>
      <xdr:rowOff>18021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34548</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96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68573</xdr:rowOff>
    </xdr:from>
    <xdr:to>
      <xdr:col>55</xdr:col>
      <xdr:colOff>0</xdr:colOff>
      <xdr:row>71</xdr:row>
      <xdr:rowOff>126964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2070073"/>
          <a:ext cx="838200" cy="22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126964</xdr:rowOff>
    </xdr:from>
    <xdr:to>
      <xdr:col>50</xdr:col>
      <xdr:colOff>114300</xdr:colOff>
      <xdr:row>74</xdr:row>
      <xdr:rowOff>161711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2299914"/>
          <a:ext cx="889000" cy="54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94307</xdr:rowOff>
    </xdr:from>
    <xdr:to>
      <xdr:col>45</xdr:col>
      <xdr:colOff>177800</xdr:colOff>
      <xdr:row>74</xdr:row>
      <xdr:rowOff>161711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2267257"/>
          <a:ext cx="889000" cy="58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159191</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94307</xdr:rowOff>
    </xdr:from>
    <xdr:to>
      <xdr:col>41</xdr:col>
      <xdr:colOff>50800</xdr:colOff>
      <xdr:row>72</xdr:row>
      <xdr:rowOff>102798</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2267257"/>
          <a:ext cx="889000" cy="17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2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82676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17773</xdr:rowOff>
    </xdr:from>
    <xdr:to>
      <xdr:col>55</xdr:col>
      <xdr:colOff>50800</xdr:colOff>
      <xdr:row>70</xdr:row>
      <xdr:rowOff>119373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20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142250</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197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76164</xdr:rowOff>
    </xdr:from>
    <xdr:to>
      <xdr:col>50</xdr:col>
      <xdr:colOff>165100</xdr:colOff>
      <xdr:row>72</xdr:row>
      <xdr:rowOff>6314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224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22841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02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110911</xdr:rowOff>
    </xdr:from>
    <xdr:to>
      <xdr:col>46</xdr:col>
      <xdr:colOff>38100</xdr:colOff>
      <xdr:row>75</xdr:row>
      <xdr:rowOff>41061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279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57588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43507</xdr:rowOff>
    </xdr:from>
    <xdr:to>
      <xdr:col>41</xdr:col>
      <xdr:colOff>101600</xdr:colOff>
      <xdr:row>71</xdr:row>
      <xdr:rowOff>145107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22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161634</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19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51998</xdr:rowOff>
    </xdr:from>
    <xdr:to>
      <xdr:col>36</xdr:col>
      <xdr:colOff>165100</xdr:colOff>
      <xdr:row>72</xdr:row>
      <xdr:rowOff>153598</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23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170125</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217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97935</xdr:rowOff>
    </xdr:from>
    <xdr:to>
      <xdr:col>55</xdr:col>
      <xdr:colOff>0</xdr:colOff>
      <xdr:row>93</xdr:row>
      <xdr:rowOff>2426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5699885"/>
          <a:ext cx="838200" cy="24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108679</xdr:rowOff>
    </xdr:from>
    <xdr:to>
      <xdr:col>50</xdr:col>
      <xdr:colOff>114300</xdr:colOff>
      <xdr:row>93</xdr:row>
      <xdr:rowOff>2426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5882079"/>
          <a:ext cx="889000" cy="6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108679</xdr:rowOff>
    </xdr:from>
    <xdr:to>
      <xdr:col>45</xdr:col>
      <xdr:colOff>177800</xdr:colOff>
      <xdr:row>94</xdr:row>
      <xdr:rowOff>20096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5882079"/>
          <a:ext cx="889000" cy="25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127859</xdr:rowOff>
    </xdr:from>
    <xdr:to>
      <xdr:col>41</xdr:col>
      <xdr:colOff>50800</xdr:colOff>
      <xdr:row>94</xdr:row>
      <xdr:rowOff>20096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072709"/>
          <a:ext cx="889000" cy="6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94119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5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47135</xdr:rowOff>
    </xdr:from>
    <xdr:to>
      <xdr:col>55</xdr:col>
      <xdr:colOff>50800</xdr:colOff>
      <xdr:row>91</xdr:row>
      <xdr:rowOff>148735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5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70012</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50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123076</xdr:rowOff>
    </xdr:from>
    <xdr:to>
      <xdr:col>50</xdr:col>
      <xdr:colOff>165100</xdr:colOff>
      <xdr:row>93</xdr:row>
      <xdr:rowOff>53226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58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69753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56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57879</xdr:rowOff>
    </xdr:from>
    <xdr:to>
      <xdr:col>46</xdr:col>
      <xdr:colOff>38100</xdr:colOff>
      <xdr:row>92</xdr:row>
      <xdr:rowOff>159479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583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4556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560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140746</xdr:rowOff>
    </xdr:from>
    <xdr:to>
      <xdr:col>41</xdr:col>
      <xdr:colOff>101600</xdr:colOff>
      <xdr:row>94</xdr:row>
      <xdr:rowOff>70896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0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87423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586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77059</xdr:rowOff>
    </xdr:from>
    <xdr:to>
      <xdr:col>36</xdr:col>
      <xdr:colOff>165100</xdr:colOff>
      <xdr:row>94</xdr:row>
      <xdr:rowOff>7209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02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23736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57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107963</xdr:rowOff>
    </xdr:from>
    <xdr:to>
      <xdr:col>85</xdr:col>
      <xdr:colOff>127000</xdr:colOff>
      <xdr:row>38</xdr:row>
      <xdr:rowOff>1245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451613"/>
          <a:ext cx="8382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137566</xdr:rowOff>
    </xdr:from>
    <xdr:to>
      <xdr:col>81</xdr:col>
      <xdr:colOff>50800</xdr:colOff>
      <xdr:row>38</xdr:row>
      <xdr:rowOff>1245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481216"/>
          <a:ext cx="889000" cy="3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108953</xdr:rowOff>
    </xdr:from>
    <xdr:to>
      <xdr:col>76</xdr:col>
      <xdr:colOff>114300</xdr:colOff>
      <xdr:row>37</xdr:row>
      <xdr:rowOff>137566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452603"/>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43574</xdr:rowOff>
    </xdr:from>
    <xdr:to>
      <xdr:col>71</xdr:col>
      <xdr:colOff>177800</xdr:colOff>
      <xdr:row>37</xdr:row>
      <xdr:rowOff>108953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387224"/>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57163</xdr:rowOff>
    </xdr:from>
    <xdr:to>
      <xdr:col>85</xdr:col>
      <xdr:colOff>177800</xdr:colOff>
      <xdr:row>37</xdr:row>
      <xdr:rowOff>158762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400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80040</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121894</xdr:rowOff>
    </xdr:from>
    <xdr:to>
      <xdr:col>81</xdr:col>
      <xdr:colOff>101600</xdr:colOff>
      <xdr:row>38</xdr:row>
      <xdr:rowOff>52045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4655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68571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2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86766</xdr:rowOff>
    </xdr:from>
    <xdr:to>
      <xdr:col>76</xdr:col>
      <xdr:colOff>165100</xdr:colOff>
      <xdr:row>38</xdr:row>
      <xdr:rowOff>16917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430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33443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2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58153</xdr:rowOff>
    </xdr:from>
    <xdr:to>
      <xdr:col>72</xdr:col>
      <xdr:colOff>38100</xdr:colOff>
      <xdr:row>37</xdr:row>
      <xdr:rowOff>159753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40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4830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1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164224</xdr:rowOff>
    </xdr:from>
    <xdr:to>
      <xdr:col>67</xdr:col>
      <xdr:colOff>101600</xdr:colOff>
      <xdr:row>37</xdr:row>
      <xdr:rowOff>94374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110901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11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85767</xdr:rowOff>
    </xdr:from>
    <xdr:to>
      <xdr:col>85</xdr:col>
      <xdr:colOff>127000</xdr:colOff>
      <xdr:row>55</xdr:row>
      <xdr:rowOff>122375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344067"/>
          <a:ext cx="838200" cy="20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122375</xdr:rowOff>
    </xdr:from>
    <xdr:to>
      <xdr:col>81</xdr:col>
      <xdr:colOff>50800</xdr:colOff>
      <xdr:row>55</xdr:row>
      <xdr:rowOff>162756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552125"/>
          <a:ext cx="889000" cy="4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121347</xdr:rowOff>
    </xdr:from>
    <xdr:to>
      <xdr:col>76</xdr:col>
      <xdr:colOff>114300</xdr:colOff>
      <xdr:row>55</xdr:row>
      <xdr:rowOff>162756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8865297"/>
          <a:ext cx="889000" cy="72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121347</xdr:rowOff>
    </xdr:from>
    <xdr:to>
      <xdr:col>71</xdr:col>
      <xdr:colOff>177800</xdr:colOff>
      <xdr:row>56</xdr:row>
      <xdr:rowOff>40929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8865297"/>
          <a:ext cx="889000" cy="77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34967</xdr:rowOff>
    </xdr:from>
    <xdr:to>
      <xdr:col>85</xdr:col>
      <xdr:colOff>177800</xdr:colOff>
      <xdr:row>54</xdr:row>
      <xdr:rowOff>136567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29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57844</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14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71575</xdr:rowOff>
    </xdr:from>
    <xdr:to>
      <xdr:col>81</xdr:col>
      <xdr:colOff>101600</xdr:colOff>
      <xdr:row>56</xdr:row>
      <xdr:rowOff>1725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50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18252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27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111956</xdr:rowOff>
    </xdr:from>
    <xdr:to>
      <xdr:col>76</xdr:col>
      <xdr:colOff>165100</xdr:colOff>
      <xdr:row>56</xdr:row>
      <xdr:rowOff>42106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5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58633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31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70547</xdr:rowOff>
    </xdr:from>
    <xdr:to>
      <xdr:col>72</xdr:col>
      <xdr:colOff>38100</xdr:colOff>
      <xdr:row>52</xdr:row>
      <xdr:rowOff>697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881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17224</xdr:rowOff>
    </xdr:from>
    <xdr:ext cx="599010"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03795" y="858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161579</xdr:rowOff>
    </xdr:from>
    <xdr:to>
      <xdr:col>67</xdr:col>
      <xdr:colOff>101600</xdr:colOff>
      <xdr:row>56</xdr:row>
      <xdr:rowOff>91729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59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108256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36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131380</xdr:rowOff>
    </xdr:from>
    <xdr:to>
      <xdr:col>85</xdr:col>
      <xdr:colOff>127000</xdr:colOff>
      <xdr:row>78</xdr:row>
      <xdr:rowOff>35458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333030"/>
          <a:ext cx="838200" cy="7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23527</xdr:rowOff>
    </xdr:from>
    <xdr:ext cx="378565"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96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35458</xdr:rowOff>
    </xdr:from>
    <xdr:to>
      <xdr:col>81</xdr:col>
      <xdr:colOff>50800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408558"/>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134352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50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138832</xdr:rowOff>
    </xdr:from>
    <xdr:to>
      <xdr:col>76</xdr:col>
      <xdr:colOff>114300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11932"/>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138832</xdr:rowOff>
    </xdr:from>
    <xdr:to>
      <xdr:col>71</xdr:col>
      <xdr:colOff>177800</xdr:colOff>
      <xdr:row>78</xdr:row>
      <xdr:rowOff>139700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511932"/>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80580</xdr:rowOff>
    </xdr:from>
    <xdr:to>
      <xdr:col>85</xdr:col>
      <xdr:colOff>177800</xdr:colOff>
      <xdr:row>78</xdr:row>
      <xdr:rowOff>10730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2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103457</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13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156108</xdr:rowOff>
    </xdr:from>
    <xdr:to>
      <xdr:col>81</xdr:col>
      <xdr:colOff>101600</xdr:colOff>
      <xdr:row>78</xdr:row>
      <xdr:rowOff>86258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3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102785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13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88032</xdr:rowOff>
    </xdr:from>
    <xdr:to>
      <xdr:col>72</xdr:col>
      <xdr:colOff>38100</xdr:colOff>
      <xdr:row>79</xdr:row>
      <xdr:rowOff>18182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9309</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46333" y="13553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24067</xdr:rowOff>
    </xdr:from>
    <xdr:to>
      <xdr:col>85</xdr:col>
      <xdr:colOff>127000</xdr:colOff>
      <xdr:row>96</xdr:row>
      <xdr:rowOff>104039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483267"/>
          <a:ext cx="838200" cy="7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104039</xdr:rowOff>
    </xdr:from>
    <xdr:to>
      <xdr:col>81</xdr:col>
      <xdr:colOff>50800</xdr:colOff>
      <xdr:row>96</xdr:row>
      <xdr:rowOff>161544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563239"/>
          <a:ext cx="889000" cy="5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161544</xdr:rowOff>
    </xdr:from>
    <xdr:to>
      <xdr:col>76</xdr:col>
      <xdr:colOff>114300</xdr:colOff>
      <xdr:row>97</xdr:row>
      <xdr:rowOff>7734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20744"/>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7734</xdr:rowOff>
    </xdr:from>
    <xdr:to>
      <xdr:col>71</xdr:col>
      <xdr:colOff>177800</xdr:colOff>
      <xdr:row>97</xdr:row>
      <xdr:rowOff>9207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638384"/>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144717</xdr:rowOff>
    </xdr:from>
    <xdr:to>
      <xdr:col>85</xdr:col>
      <xdr:colOff>177800</xdr:colOff>
      <xdr:row>96</xdr:row>
      <xdr:rowOff>74867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43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167594</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28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53239</xdr:rowOff>
    </xdr:from>
    <xdr:to>
      <xdr:col>81</xdr:col>
      <xdr:colOff>101600</xdr:colOff>
      <xdr:row>96</xdr:row>
      <xdr:rowOff>154839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145966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0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110744</xdr:rowOff>
    </xdr:from>
    <xdr:to>
      <xdr:col>76</xdr:col>
      <xdr:colOff>165100</xdr:colOff>
      <xdr:row>97</xdr:row>
      <xdr:rowOff>40894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32021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128384</xdr:rowOff>
    </xdr:from>
    <xdr:to>
      <xdr:col>72</xdr:col>
      <xdr:colOff>38100</xdr:colOff>
      <xdr:row>97</xdr:row>
      <xdr:rowOff>58534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8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49661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68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129857</xdr:rowOff>
    </xdr:from>
    <xdr:to>
      <xdr:col>67</xdr:col>
      <xdr:colOff>101600</xdr:colOff>
      <xdr:row>97</xdr:row>
      <xdr:rowOff>60007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51134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68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議会費、総務費、衛生費、労働費、商工費、土木費について類似団体内平均や全国平均を大きく上回っている。</a:t>
          </a:r>
        </a:p>
        <a:p>
          <a:r>
            <a:rPr kumimoji="1" lang="ja-JP" altLang="en-US" sz="1300">
              <a:latin typeface="ＭＳ Ｐゴシック" panose="020B0600070205080204" pitchFamily="50" charset="-128"/>
              <a:ea typeface="ＭＳ Ｐゴシック" panose="020B0600070205080204" pitchFamily="50" charset="-128"/>
            </a:rPr>
            <a:t>議会費は、議員数が多いことが主な要因として考えられる。総務費は、ふるさと納税寄附金に伴う返礼品等の事業費が要因として挙げられ、また令和５年度は、今後の大規模プロジェクトに備えた基金への積立金の増加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衛生費は、これまで全国平均と同水準程度であったが、令和５年度において一般廃棄物最終処分場整備事業費が増加したことにより、大きく増加した。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労働費は、預託金が類似団体に比べて高いことが要因であるが、実支出を伴わない経費であり特段の問題はない。</a:t>
          </a:r>
        </a:p>
        <a:p>
          <a:r>
            <a:rPr kumimoji="1" lang="ja-JP" altLang="en-US" sz="1300">
              <a:latin typeface="ＭＳ Ｐゴシック" panose="020B0600070205080204" pitchFamily="50" charset="-128"/>
              <a:ea typeface="ＭＳ Ｐゴシック" panose="020B0600070205080204" pitchFamily="50" charset="-128"/>
            </a:rPr>
            <a:t>商工費は、他団体にはないアクアトムや赤レンガ倉庫の管理運営費等が主な要因と考えられる。また令和５年度は、企業立地補助金の増加や、北陸新幹線敦賀開業に係る各種宣伝・イベント経費により前年度に比べて数値が増加している。</a:t>
          </a:r>
        </a:p>
        <a:p>
          <a:r>
            <a:rPr kumimoji="1" lang="ja-JP" altLang="en-US" sz="1300">
              <a:latin typeface="ＭＳ Ｐゴシック" panose="020B0600070205080204" pitchFamily="50" charset="-128"/>
              <a:ea typeface="ＭＳ Ｐゴシック" panose="020B0600070205080204" pitchFamily="50" charset="-128"/>
            </a:rPr>
            <a:t>土木費は、北陸新幹線整備に係る事業が主な要因として挙げられ、特に令和５年度は北陸新幹線敦賀開業に伴う整備事業の進捗に伴う増加や、敦賀港におけるクレーン整備負担金等により前年度に比べて数値が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実質収支については引き続き黒字を維持している。 </a:t>
          </a:r>
        </a:p>
        <a:p>
          <a:r>
            <a:rPr kumimoji="1" lang="ja-JP" altLang="en-US" sz="1200">
              <a:latin typeface="ＭＳ ゴシック" pitchFamily="49" charset="-128"/>
              <a:ea typeface="ＭＳ ゴシック" pitchFamily="49" charset="-128"/>
            </a:rPr>
            <a:t>令和５年度決算においては翌年度へ繰り越すべき財源の増により、実質収支額が前年度比５．１億円の減、単年度収支が３．３億円の減となった一方で、積立金の増加等により、実質単年度収支が６．６億円の増となり、８．８億円の黒字となっている。</a:t>
          </a:r>
        </a:p>
        <a:p>
          <a:r>
            <a:rPr kumimoji="1" lang="ja-JP" altLang="en-US" sz="1200">
              <a:latin typeface="ＭＳ ゴシック" pitchFamily="49" charset="-128"/>
              <a:ea typeface="ＭＳ ゴシック" pitchFamily="49" charset="-128"/>
            </a:rPr>
            <a:t>　財政調整基金残高は、標準財政規模比約２０％を一定の基準としており、令和５年度もその数値を概ね維持している。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令和５年度においても、連結実質赤字比率は「－」であり、会計ごとに見ても全会計が黒字で推移している。 </a:t>
          </a:r>
        </a:p>
        <a:p>
          <a:r>
            <a:rPr kumimoji="1" lang="ja-JP" altLang="en-US" sz="1400">
              <a:latin typeface="ＭＳ ゴシック" pitchFamily="49" charset="-128"/>
              <a:ea typeface="ＭＳ ゴシック" pitchFamily="49" charset="-128"/>
            </a:rPr>
            <a:t>　なお、平成３０年度より、下水道事業が地方公営企業法の適用を受けている。（平成２９年度以前の数値は、地方公営企業法適用前の数値）</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各数値とも大きな増減はないことから、実質公債費比率の分子は前年度とほぼ同額となっている。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今後は、大規模プロジェクトの進捗に伴い、元利償還金等の増加が見込まれるため、単独債及び借換債の発行抑制等による後年度公債費負担の軽減に努める。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将来負担額は減少した一方で、充当可能財源等は増加していることから、将来負担比率の分子は減少している。</a:t>
          </a:r>
        </a:p>
        <a:p>
          <a:r>
            <a:rPr kumimoji="1" lang="ja-JP" altLang="en-US" sz="1400">
              <a:latin typeface="ＭＳ ゴシック" pitchFamily="49" charset="-128"/>
              <a:ea typeface="ＭＳ ゴシック" pitchFamily="49" charset="-128"/>
            </a:rPr>
            <a:t>　充当可能財源等の主な増加要因としては、前年度に引き続き、財政調整基金積立金やふるさと納税寄附金を財源としたふるさと応援基金への積立をはじめとする基金への積立額が増加したことにより、充当可能基金が増加したことが挙げられる。</a:t>
          </a:r>
        </a:p>
        <a:p>
          <a:r>
            <a:rPr kumimoji="1" lang="ja-JP" altLang="en-US" sz="1400">
              <a:latin typeface="ＭＳ ゴシック" pitchFamily="49" charset="-128"/>
              <a:ea typeface="ＭＳ ゴシック" pitchFamily="49" charset="-128"/>
            </a:rPr>
            <a:t>　また、将来負担額の主な減少要因として、病院事業や下水道事業の償還進捗に伴い、地方債残高が減少したことが挙げられる。</a:t>
          </a:r>
        </a:p>
        <a:p>
          <a:r>
            <a:rPr kumimoji="1" lang="ja-JP" altLang="en-US" sz="1400">
              <a:latin typeface="ＭＳ ゴシック" pitchFamily="49" charset="-128"/>
              <a:ea typeface="ＭＳ ゴシック" pitchFamily="49" charset="-128"/>
            </a:rPr>
            <a:t>　今後の大規模プロジェクトの進捗に伴い、地方債残高の増加が見込まれるため、引き続き単独債及び借換債の発行抑制等による後年度公債費負担の軽減に努める。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福井県敦賀市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令和４年度末残高と比較して、約１．９億円の増加となっている。主な要因としては、財政調整基金への積立が増加したことが挙げられる。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プロジェクトや単独債の抑制に対しては公共施設等総合管理基金や子育て等福祉基金、借換債に対しては減債基金、その他ふるさと納税に伴うふるさと応援基金を寄附の目的に合わせて繰り入れ、なお不足が生じる場合は財政調整基金から繰入を行う。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ふるさと応援基金：各政策の取組みを加速させる資源として、ふるさと納税寄附金を原資とし、市の各事業に対して繰入を行う。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公共施設等総合管理基金：公共施設、公用施設その他の建築物及び工作物の整備、更新、改修、維持補修及び除却資金として、主に大規模プロジェクトや単独債の抑制に対して繰入を行う。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教育・文化振興基金：教育の充実及び文化の振興に資する事業に対して繰入を行う。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子育て等福祉基金：福祉の向上及び子育て支援に資する事業に対して繰入を行う。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企業立地促進基金：企業立地の促進に関する事業に対して繰入を行う。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令和４年度末残高と比較して、約１１．２億円の増加となっている。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ふるさと納税寄附金を原資としたふるさと応援基金への積立や、今後の大規模プロジェクトに備えた積立を行ったことから、その他特定目的基金は増加している。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プロジェクトである新清掃センター整備・西公民館建設に対しては公共施設等総合管理基金、認定こども園整備に対しては子育て等福祉基金、給食センター建設に対しては教育・文化振興基金、その他大規模プロジェクト等に対してはふるさと応援基金等を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個人住民税の変動や、北陸新幹線敦賀開業に伴う固定資産税の変動により、歳入が増加したため、今後の財政の健全な運営に資するための財源として積立を行い、令和４年度末残高と比較して７．１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減債基金、ふるさと納税に伴うふるさと応援基金を繰り入れたうえで、なお不足が生じる場合は財政調整基金から繰入を行っていく。また繰入を行った分について、標準財政規模の２０％を目安に計画的に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国の補正に伴う普通交付税の増額分の一部について、今後の借換債発行抑制のための財源として積立を行い、令和４年度末残高と比較して０．７億円の増加となっている。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借換債の発行を抑制するため、減債基金の繰入を予定している。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49093294</v>
      </c>
      <c r="BO4" s="449"/>
      <c r="BP4" s="449"/>
      <c r="BQ4" s="449"/>
      <c r="BR4" s="449"/>
      <c r="BS4" s="449"/>
      <c r="BT4" s="449"/>
      <c r="BU4" s="450"/>
      <c r="BV4" s="448">
        <v>45637230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9.9</v>
      </c>
      <c r="CU4" s="589"/>
      <c r="CV4" s="589"/>
      <c r="CW4" s="589"/>
      <c r="CX4" s="589"/>
      <c r="CY4" s="589"/>
      <c r="CZ4" s="589"/>
      <c r="DA4" s="590"/>
      <c r="DB4" s="588">
        <v>13.1</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46847008</v>
      </c>
      <c r="BO5" s="420"/>
      <c r="BP5" s="420"/>
      <c r="BQ5" s="420"/>
      <c r="BR5" s="420"/>
      <c r="BS5" s="420"/>
      <c r="BT5" s="420"/>
      <c r="BU5" s="421"/>
      <c r="BV5" s="419">
        <v>43249863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94.7</v>
      </c>
      <c r="CU5" s="417"/>
      <c r="CV5" s="417"/>
      <c r="CW5" s="417"/>
      <c r="CX5" s="417"/>
      <c r="CY5" s="417"/>
      <c r="CZ5" s="417"/>
      <c r="DA5" s="418"/>
      <c r="DB5" s="416">
        <v>91.9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2246286</v>
      </c>
      <c r="BO6" s="420"/>
      <c r="BP6" s="420"/>
      <c r="BQ6" s="420"/>
      <c r="BR6" s="420"/>
      <c r="BS6" s="420"/>
      <c r="BT6" s="420"/>
      <c r="BU6" s="421"/>
      <c r="BV6" s="419">
        <v>2387367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95.7</v>
      </c>
      <c r="CU6" s="563"/>
      <c r="CV6" s="563"/>
      <c r="CW6" s="563"/>
      <c r="CX6" s="563"/>
      <c r="CY6" s="563"/>
      <c r="CZ6" s="563"/>
      <c r="DA6" s="564"/>
      <c r="DB6" s="562">
        <v>93.9</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553930</v>
      </c>
      <c r="BO7" s="420"/>
      <c r="BP7" s="420"/>
      <c r="BQ7" s="420"/>
      <c r="BR7" s="420"/>
      <c r="BS7" s="420"/>
      <c r="BT7" s="420"/>
      <c r="BU7" s="421"/>
      <c r="BV7" s="419">
        <v>185738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17045470</v>
      </c>
      <c r="CU7" s="420"/>
      <c r="CV7" s="420"/>
      <c r="CW7" s="420"/>
      <c r="CX7" s="420"/>
      <c r="CY7" s="420"/>
      <c r="CZ7" s="420"/>
      <c r="DA7" s="421"/>
      <c r="DB7" s="419">
        <v>16864695</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1692356</v>
      </c>
      <c r="BO8" s="420"/>
      <c r="BP8" s="420"/>
      <c r="BQ8" s="420"/>
      <c r="BR8" s="420"/>
      <c r="BS8" s="420"/>
      <c r="BT8" s="420"/>
      <c r="BU8" s="421"/>
      <c r="BV8" s="419">
        <v>2201629</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0.86</v>
      </c>
      <c r="CU8" s="523"/>
      <c r="CV8" s="523"/>
      <c r="CW8" s="523"/>
      <c r="CX8" s="523"/>
      <c r="CY8" s="523"/>
      <c r="CZ8" s="523"/>
      <c r="DA8" s="524"/>
      <c r="DB8" s="522">
        <v>0.88</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64264</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104</v>
      </c>
      <c r="AV9" s="478"/>
      <c r="AW9" s="478"/>
      <c r="AX9" s="478"/>
      <c r="AY9" s="433" t="s">
        <v>111</v>
      </c>
      <c r="AZ9" s="434"/>
      <c r="BA9" s="434"/>
      <c r="BB9" s="434"/>
      <c r="BC9" s="434"/>
      <c r="BD9" s="434"/>
      <c r="BE9" s="434"/>
      <c r="BF9" s="434"/>
      <c r="BG9" s="434"/>
      <c r="BH9" s="434"/>
      <c r="BI9" s="434"/>
      <c r="BJ9" s="434"/>
      <c r="BK9" s="434"/>
      <c r="BL9" s="434"/>
      <c r="BM9" s="435"/>
      <c r="BN9" s="419">
        <v>-509273</v>
      </c>
      <c r="BO9" s="420"/>
      <c r="BP9" s="420"/>
      <c r="BQ9" s="420"/>
      <c r="BR9" s="420"/>
      <c r="BS9" s="420"/>
      <c r="BT9" s="420"/>
      <c r="BU9" s="421"/>
      <c r="BV9" s="419">
        <v>-174315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8.6</v>
      </c>
      <c r="CU9" s="417"/>
      <c r="CV9" s="417"/>
      <c r="CW9" s="417"/>
      <c r="CX9" s="417"/>
      <c r="CY9" s="417"/>
      <c r="CZ9" s="417"/>
      <c r="DA9" s="418"/>
      <c r="DB9" s="416">
        <v>7.3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66165</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750142</v>
      </c>
      <c r="BO10" s="420"/>
      <c r="BP10" s="420"/>
      <c r="BQ10" s="420"/>
      <c r="BR10" s="420"/>
      <c r="BS10" s="420"/>
      <c r="BT10" s="420"/>
      <c r="BU10" s="421"/>
      <c r="BV10" s="419">
        <v>273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674900</v>
      </c>
      <c r="BO11" s="420"/>
      <c r="BP11" s="420"/>
      <c r="BQ11" s="420"/>
      <c r="BR11" s="420"/>
      <c r="BS11" s="420"/>
      <c r="BT11" s="420"/>
      <c r="BU11" s="421"/>
      <c r="BV11" s="419">
        <v>394600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62942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36033</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61760</v>
      </c>
      <c r="S13" s="507"/>
      <c r="T13" s="507"/>
      <c r="U13" s="507"/>
      <c r="V13" s="508"/>
      <c r="W13" s="509" t="s">
        <v>131</v>
      </c>
      <c r="X13" s="405"/>
      <c r="Y13" s="405"/>
      <c r="Z13" s="405"/>
      <c r="AA13" s="405"/>
      <c r="AB13" s="406"/>
      <c r="AC13" s="372">
        <v>490</v>
      </c>
      <c r="AD13" s="373"/>
      <c r="AE13" s="373"/>
      <c r="AF13" s="373"/>
      <c r="AG13" s="374"/>
      <c r="AH13" s="372">
        <v>615</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879736</v>
      </c>
      <c r="BO13" s="420"/>
      <c r="BP13" s="420"/>
      <c r="BQ13" s="420"/>
      <c r="BR13" s="420"/>
      <c r="BS13" s="420"/>
      <c r="BT13" s="420"/>
      <c r="BU13" s="421"/>
      <c r="BV13" s="419">
        <v>220558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3.9</v>
      </c>
      <c r="CU13" s="417"/>
      <c r="CV13" s="417"/>
      <c r="CW13" s="417"/>
      <c r="CX13" s="417"/>
      <c r="CY13" s="417"/>
      <c r="CZ13" s="417"/>
      <c r="DA13" s="418"/>
      <c r="DB13" s="416">
        <v>4.3</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63662</v>
      </c>
      <c r="S14" s="507"/>
      <c r="T14" s="507"/>
      <c r="U14" s="507"/>
      <c r="V14" s="508"/>
      <c r="W14" s="510"/>
      <c r="X14" s="408"/>
      <c r="Y14" s="408"/>
      <c r="Z14" s="408"/>
      <c r="AA14" s="408"/>
      <c r="AB14" s="409"/>
      <c r="AC14" s="499">
        <v>1.6</v>
      </c>
      <c r="AD14" s="500"/>
      <c r="AE14" s="500"/>
      <c r="AF14" s="500"/>
      <c r="AG14" s="501"/>
      <c r="AH14" s="499">
        <v>1.9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62597</v>
      </c>
      <c r="S15" s="507"/>
      <c r="T15" s="507"/>
      <c r="U15" s="507"/>
      <c r="V15" s="508"/>
      <c r="W15" s="509" t="s">
        <v>137</v>
      </c>
      <c r="X15" s="405"/>
      <c r="Y15" s="405"/>
      <c r="Z15" s="405"/>
      <c r="AA15" s="405"/>
      <c r="AB15" s="406"/>
      <c r="AC15" s="372">
        <v>8813</v>
      </c>
      <c r="AD15" s="373"/>
      <c r="AE15" s="373"/>
      <c r="AF15" s="373"/>
      <c r="AG15" s="374"/>
      <c r="AH15" s="372">
        <v>8759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11535090</v>
      </c>
      <c r="BO15" s="449"/>
      <c r="BP15" s="449"/>
      <c r="BQ15" s="449"/>
      <c r="BR15" s="449"/>
      <c r="BS15" s="449"/>
      <c r="BT15" s="449"/>
      <c r="BU15" s="450"/>
      <c r="BV15" s="448">
        <v>11448510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28</v>
      </c>
      <c r="AD16" s="500"/>
      <c r="AE16" s="500"/>
      <c r="AF16" s="500"/>
      <c r="AG16" s="501"/>
      <c r="AH16" s="499">
        <v>27.1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13616583</v>
      </c>
      <c r="BO16" s="420"/>
      <c r="BP16" s="420"/>
      <c r="BQ16" s="420"/>
      <c r="BR16" s="420"/>
      <c r="BS16" s="420"/>
      <c r="BT16" s="420"/>
      <c r="BU16" s="421"/>
      <c r="BV16" s="419">
        <v>13241631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22186</v>
      </c>
      <c r="AD17" s="373"/>
      <c r="AE17" s="373"/>
      <c r="AF17" s="373"/>
      <c r="AG17" s="374"/>
      <c r="AH17" s="372">
        <v>22957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14780786</v>
      </c>
      <c r="BO17" s="420"/>
      <c r="BP17" s="420"/>
      <c r="BQ17" s="420"/>
      <c r="BR17" s="420"/>
      <c r="BS17" s="420"/>
      <c r="BT17" s="420"/>
      <c r="BU17" s="421"/>
      <c r="BV17" s="419">
        <v>14709670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251.47</v>
      </c>
      <c r="M18" s="472"/>
      <c r="N18" s="472"/>
      <c r="O18" s="472"/>
      <c r="P18" s="472"/>
      <c r="Q18" s="472"/>
      <c r="R18" s="473"/>
      <c r="S18" s="473"/>
      <c r="T18" s="473"/>
      <c r="U18" s="473"/>
      <c r="V18" s="474"/>
      <c r="W18" s="490"/>
      <c r="X18" s="491"/>
      <c r="Y18" s="491"/>
      <c r="Z18" s="491"/>
      <c r="AA18" s="491"/>
      <c r="AB18" s="515"/>
      <c r="AC18" s="389">
        <v>70.5</v>
      </c>
      <c r="AD18" s="390"/>
      <c r="AE18" s="390"/>
      <c r="AF18" s="390"/>
      <c r="AG18" s="475"/>
      <c r="AH18" s="389">
        <v>71</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16461750</v>
      </c>
      <c r="BO18" s="420"/>
      <c r="BP18" s="420"/>
      <c r="BQ18" s="420"/>
      <c r="BR18" s="420"/>
      <c r="BS18" s="420"/>
      <c r="BT18" s="420"/>
      <c r="BU18" s="421"/>
      <c r="BV18" s="419">
        <v>15862721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256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28359479</v>
      </c>
      <c r="BO19" s="420"/>
      <c r="BP19" s="420"/>
      <c r="BQ19" s="420"/>
      <c r="BR19" s="420"/>
      <c r="BS19" s="420"/>
      <c r="BT19" s="420"/>
      <c r="BU19" s="421"/>
      <c r="BV19" s="419">
        <v>28338610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27849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28045164</v>
      </c>
      <c r="BO22" s="449"/>
      <c r="BP22" s="449"/>
      <c r="BQ22" s="449"/>
      <c r="BR22" s="449"/>
      <c r="BS22" s="449"/>
      <c r="BT22" s="449"/>
      <c r="BU22" s="450"/>
      <c r="BV22" s="448">
        <v>27857532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17020111</v>
      </c>
      <c r="BO23" s="420"/>
      <c r="BP23" s="420"/>
      <c r="BQ23" s="420"/>
      <c r="BR23" s="420"/>
      <c r="BS23" s="420"/>
      <c r="BT23" s="420"/>
      <c r="BU23" s="421"/>
      <c r="BV23" s="419">
        <v>16722643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9200</v>
      </c>
      <c r="R24" s="373"/>
      <c r="S24" s="373"/>
      <c r="T24" s="373"/>
      <c r="U24" s="373"/>
      <c r="V24" s="374"/>
      <c r="W24" s="462"/>
      <c r="X24" s="399"/>
      <c r="Y24" s="400"/>
      <c r="Z24" s="375" t="s">
        <v>162</v>
      </c>
      <c r="AA24" s="376"/>
      <c r="AB24" s="376"/>
      <c r="AC24" s="376"/>
      <c r="AD24" s="376"/>
      <c r="AE24" s="376"/>
      <c r="AF24" s="376"/>
      <c r="AG24" s="377"/>
      <c r="AH24" s="372">
        <v>514</v>
      </c>
      <c r="AI24" s="373"/>
      <c r="AJ24" s="373"/>
      <c r="AK24" s="373"/>
      <c r="AL24" s="374"/>
      <c r="AM24" s="372">
        <v>1449994</v>
      </c>
      <c r="AN24" s="373"/>
      <c r="AO24" s="373"/>
      <c r="AP24" s="373"/>
      <c r="AQ24" s="373"/>
      <c r="AR24" s="374"/>
      <c r="AS24" s="372">
        <v>2821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18681803</v>
      </c>
      <c r="BO24" s="420"/>
      <c r="BP24" s="420"/>
      <c r="BQ24" s="420"/>
      <c r="BR24" s="420"/>
      <c r="BS24" s="420"/>
      <c r="BT24" s="420"/>
      <c r="BU24" s="421"/>
      <c r="BV24" s="419">
        <v>17821921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7600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26669644</v>
      </c>
      <c r="BO25" s="449"/>
      <c r="BP25" s="449"/>
      <c r="BQ25" s="449"/>
      <c r="BR25" s="449"/>
      <c r="BS25" s="449"/>
      <c r="BT25" s="449"/>
      <c r="BU25" s="450"/>
      <c r="BV25" s="448">
        <v>29047210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6380</v>
      </c>
      <c r="R26" s="373"/>
      <c r="S26" s="373"/>
      <c r="T26" s="373"/>
      <c r="U26" s="373"/>
      <c r="V26" s="374"/>
      <c r="W26" s="462"/>
      <c r="X26" s="399"/>
      <c r="Y26" s="400"/>
      <c r="Z26" s="375" t="s">
        <v>168</v>
      </c>
      <c r="AA26" s="430"/>
      <c r="AB26" s="430"/>
      <c r="AC26" s="430"/>
      <c r="AD26" s="430"/>
      <c r="AE26" s="430"/>
      <c r="AF26" s="430"/>
      <c r="AG26" s="431"/>
      <c r="AH26" s="372">
        <v>11</v>
      </c>
      <c r="AI26" s="373"/>
      <c r="AJ26" s="373"/>
      <c r="AK26" s="373"/>
      <c r="AL26" s="374"/>
      <c r="AM26" s="372">
        <v>30701</v>
      </c>
      <c r="AN26" s="373"/>
      <c r="AO26" s="373"/>
      <c r="AP26" s="373"/>
      <c r="AQ26" s="373"/>
      <c r="AR26" s="374"/>
      <c r="AS26" s="372">
        <v>2791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4900</v>
      </c>
      <c r="R27" s="373"/>
      <c r="S27" s="373"/>
      <c r="T27" s="373"/>
      <c r="U27" s="373"/>
      <c r="V27" s="374"/>
      <c r="W27" s="462"/>
      <c r="X27" s="399"/>
      <c r="Y27" s="400"/>
      <c r="Z27" s="375" t="s">
        <v>171</v>
      </c>
      <c r="AA27" s="376"/>
      <c r="AB27" s="376"/>
      <c r="AC27" s="376"/>
      <c r="AD27" s="376"/>
      <c r="AE27" s="376"/>
      <c r="AF27" s="376"/>
      <c r="AG27" s="377"/>
      <c r="AH27" s="372">
        <v>5</v>
      </c>
      <c r="AI27" s="373"/>
      <c r="AJ27" s="373"/>
      <c r="AK27" s="373"/>
      <c r="AL27" s="374"/>
      <c r="AM27" s="372">
        <v>14560</v>
      </c>
      <c r="AN27" s="373"/>
      <c r="AO27" s="373"/>
      <c r="AP27" s="373"/>
      <c r="AQ27" s="373"/>
      <c r="AR27" s="374"/>
      <c r="AS27" s="372">
        <v>2912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500755</v>
      </c>
      <c r="BO27" s="454"/>
      <c r="BP27" s="454"/>
      <c r="BQ27" s="454"/>
      <c r="BR27" s="454"/>
      <c r="BS27" s="454"/>
      <c r="BT27" s="454"/>
      <c r="BU27" s="455"/>
      <c r="BV27" s="453">
        <v>500669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4280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3874394</v>
      </c>
      <c r="BO28" s="449"/>
      <c r="BP28" s="449"/>
      <c r="BQ28" s="449"/>
      <c r="BR28" s="449"/>
      <c r="BS28" s="449"/>
      <c r="BT28" s="449"/>
      <c r="BU28" s="450"/>
      <c r="BV28" s="448">
        <v>3160285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20</v>
      </c>
      <c r="M29" s="373"/>
      <c r="N29" s="373"/>
      <c r="O29" s="373"/>
      <c r="P29" s="374"/>
      <c r="Q29" s="372">
        <v>4070</v>
      </c>
      <c r="R29" s="373"/>
      <c r="S29" s="373"/>
      <c r="T29" s="373"/>
      <c r="U29" s="373"/>
      <c r="V29" s="374"/>
      <c r="W29" s="463"/>
      <c r="X29" s="464"/>
      <c r="Y29" s="465"/>
      <c r="Z29" s="375" t="s">
        <v>177</v>
      </c>
      <c r="AA29" s="376"/>
      <c r="AB29" s="376"/>
      <c r="AC29" s="376"/>
      <c r="AD29" s="376"/>
      <c r="AE29" s="376"/>
      <c r="AF29" s="376"/>
      <c r="AG29" s="377"/>
      <c r="AH29" s="372">
        <v>519</v>
      </c>
      <c r="AI29" s="373"/>
      <c r="AJ29" s="373"/>
      <c r="AK29" s="373"/>
      <c r="AL29" s="374"/>
      <c r="AM29" s="372">
        <v>1464554</v>
      </c>
      <c r="AN29" s="373"/>
      <c r="AO29" s="373"/>
      <c r="AP29" s="373"/>
      <c r="AQ29" s="373"/>
      <c r="AR29" s="374"/>
      <c r="AS29" s="372">
        <v>2822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2748022</v>
      </c>
      <c r="BO29" s="420"/>
      <c r="BP29" s="420"/>
      <c r="BQ29" s="420"/>
      <c r="BR29" s="420"/>
      <c r="BS29" s="420"/>
      <c r="BT29" s="420"/>
      <c r="BU29" s="421"/>
      <c r="BV29" s="419">
        <v>2681925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15402687</v>
      </c>
      <c r="BO30" s="454"/>
      <c r="BP30" s="454"/>
      <c r="BQ30" s="454"/>
      <c r="BR30" s="454"/>
      <c r="BS30" s="454"/>
      <c r="BT30" s="454"/>
      <c r="BU30" s="455"/>
      <c r="BV30" s="453">
        <v>14279349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国民健康保険（事業勘定の部）特別会計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市立敦賀病院事業会計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IF('各会計、関係団体の財政状況及び健全化判断比率'!B35="","",'各会計、関係団体の財政状況及び健全化判断比率'!B35)</f>
        <v>港湾施設事業特別会計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敦賀美方消防組合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港都つるが</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公共用地先行取得事業特別会計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国民健康保険（施設勘定の部）特別会計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水道事業会計</v>
      </c>
      <c r="AP35" s="368"/>
      <c r="AQ35" s="368"/>
      <c r="AR35" s="368"/>
      <c r="AS35" s="368"/>
      <c r="AT35" s="368"/>
      <c r="AU35" s="368"/>
      <c r="AV35" s="368"/>
      <c r="AW35" s="368"/>
      <c r="AX35" s="368"/>
      <c r="AY35" s="368"/>
      <c r="AZ35" s="368"/>
      <c r="BA35" s="368"/>
      <c r="BB35" s="368"/>
      <c r="BC35" s="368"/>
      <c r="BD35" s="181"/>
      <c r="BE35" s="367">
        <f t="shared" ref="BE35:BE43" si="1">IF(BG35="","",BE34+1)</f>
        <v>11</v>
      </c>
      <c r="BF35" s="367"/>
      <c r="BG35" s="368" t="str">
        <f>IF('各会計、関係団体の財政状況及び健全化判断比率'!B36="","",'各会計、関係団体の財政状況及び健全化判断比率'!B36)</f>
        <v>産業団地整備事業特別会計</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嶺南広域行政組合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嶺南ケーブルネットワーク</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福井県後期高齢者医療広域連合（一般会計）</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公立大学法人敦賀市立看護大学</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福井県後期高齢者医療広域連合（特別会計）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福井県市町総合事務組合（一般会計）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福井県市町総合事務組合（特別会計）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福井県自治会館組合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gjZ15emOtESYPscz4FXvZePztQLqcI7e+dpwOqid3rGVEKEYjZnT0RymSip1XAGk8YgVXsAuvxo+k9CnRYZiDA==" saltValue="0dPkwgiFCaWzogqCjbuBr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13277149</v>
      </c>
      <c r="S5" s="677"/>
      <c r="T5" s="677"/>
      <c r="U5" s="677"/>
      <c r="V5" s="677"/>
      <c r="W5" s="677"/>
      <c r="X5" s="677"/>
      <c r="Y5" s="702"/>
      <c r="Z5" s="715">
        <v>27</v>
      </c>
      <c r="AA5" s="715"/>
      <c r="AB5" s="715"/>
      <c r="AC5" s="715"/>
      <c r="AD5" s="716">
        <v>12708994</v>
      </c>
      <c r="AE5" s="716"/>
      <c r="AF5" s="716"/>
      <c r="AG5" s="716"/>
      <c r="AH5" s="716"/>
      <c r="AI5" s="716"/>
      <c r="AJ5" s="716"/>
      <c r="AK5" s="716"/>
      <c r="AL5" s="703">
        <v>73.8</v>
      </c>
      <c r="AM5" s="685"/>
      <c r="AN5" s="685"/>
      <c r="AO5" s="704"/>
      <c r="AP5" s="679" t="s">
        <v>216</v>
      </c>
      <c r="AQ5" s="680"/>
      <c r="AR5" s="680"/>
      <c r="AS5" s="680"/>
      <c r="AT5" s="680"/>
      <c r="AU5" s="680"/>
      <c r="AV5" s="680"/>
      <c r="AW5" s="680"/>
      <c r="AX5" s="680"/>
      <c r="AY5" s="680"/>
      <c r="AZ5" s="680"/>
      <c r="BA5" s="680"/>
      <c r="BB5" s="680"/>
      <c r="BC5" s="680"/>
      <c r="BD5" s="680"/>
      <c r="BE5" s="680"/>
      <c r="BF5" s="681"/>
      <c r="BG5" s="621">
        <v>12687129</v>
      </c>
      <c r="BH5" s="622"/>
      <c r="BI5" s="622"/>
      <c r="BJ5" s="622"/>
      <c r="BK5" s="622"/>
      <c r="BL5" s="622"/>
      <c r="BM5" s="622"/>
      <c r="BN5" s="623"/>
      <c r="BO5" s="659">
        <v>95.6</v>
      </c>
      <c r="BP5" s="659"/>
      <c r="BQ5" s="659"/>
      <c r="BR5" s="659"/>
      <c r="BS5" s="660">
        <v>164096</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229700</v>
      </c>
      <c r="S6" s="622"/>
      <c r="T6" s="622"/>
      <c r="U6" s="622"/>
      <c r="V6" s="622"/>
      <c r="W6" s="622"/>
      <c r="X6" s="622"/>
      <c r="Y6" s="623"/>
      <c r="Z6" s="659">
        <v>0.5</v>
      </c>
      <c r="AA6" s="659"/>
      <c r="AB6" s="659"/>
      <c r="AC6" s="659"/>
      <c r="AD6" s="660">
        <v>229700</v>
      </c>
      <c r="AE6" s="660"/>
      <c r="AF6" s="660"/>
      <c r="AG6" s="660"/>
      <c r="AH6" s="660"/>
      <c r="AI6" s="660"/>
      <c r="AJ6" s="660"/>
      <c r="AK6" s="660"/>
      <c r="AL6" s="624">
        <v>1.3</v>
      </c>
      <c r="AM6" s="625"/>
      <c r="AN6" s="625"/>
      <c r="AO6" s="661"/>
      <c r="AP6" s="618" t="s">
        <v>221</v>
      </c>
      <c r="AQ6" s="619"/>
      <c r="AR6" s="619"/>
      <c r="AS6" s="619"/>
      <c r="AT6" s="619"/>
      <c r="AU6" s="619"/>
      <c r="AV6" s="619"/>
      <c r="AW6" s="619"/>
      <c r="AX6" s="619"/>
      <c r="AY6" s="619"/>
      <c r="AZ6" s="619"/>
      <c r="BA6" s="619"/>
      <c r="BB6" s="619"/>
      <c r="BC6" s="619"/>
      <c r="BD6" s="619"/>
      <c r="BE6" s="619"/>
      <c r="BF6" s="620"/>
      <c r="BG6" s="621">
        <v>12687129</v>
      </c>
      <c r="BH6" s="622"/>
      <c r="BI6" s="622"/>
      <c r="BJ6" s="622"/>
      <c r="BK6" s="622"/>
      <c r="BL6" s="622"/>
      <c r="BM6" s="622"/>
      <c r="BN6" s="623"/>
      <c r="BO6" s="659">
        <v>95.6</v>
      </c>
      <c r="BP6" s="659"/>
      <c r="BQ6" s="659"/>
      <c r="BR6" s="659"/>
      <c r="BS6" s="660">
        <v>164096</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259750</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259750</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3342</v>
      </c>
      <c r="S7" s="622"/>
      <c r="T7" s="622"/>
      <c r="U7" s="622"/>
      <c r="V7" s="622"/>
      <c r="W7" s="622"/>
      <c r="X7" s="622"/>
      <c r="Y7" s="623"/>
      <c r="Z7" s="659">
        <v>0</v>
      </c>
      <c r="AA7" s="659"/>
      <c r="AB7" s="659"/>
      <c r="AC7" s="659"/>
      <c r="AD7" s="660">
        <v>3342</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4468866</v>
      </c>
      <c r="BH7" s="622"/>
      <c r="BI7" s="622"/>
      <c r="BJ7" s="622"/>
      <c r="BK7" s="622"/>
      <c r="BL7" s="622"/>
      <c r="BM7" s="622"/>
      <c r="BN7" s="623"/>
      <c r="BO7" s="659">
        <v>33.700000000000003</v>
      </c>
      <c r="BP7" s="659"/>
      <c r="BQ7" s="659"/>
      <c r="BR7" s="659"/>
      <c r="BS7" s="660">
        <v>164096</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11970900</v>
      </c>
      <c r="CS7" s="622"/>
      <c r="CT7" s="622"/>
      <c r="CU7" s="622"/>
      <c r="CV7" s="622"/>
      <c r="CW7" s="622"/>
      <c r="CX7" s="622"/>
      <c r="CY7" s="623"/>
      <c r="CZ7" s="659">
        <v>25.6</v>
      </c>
      <c r="DA7" s="659"/>
      <c r="DB7" s="659"/>
      <c r="DC7" s="659"/>
      <c r="DD7" s="627">
        <v>206867</v>
      </c>
      <c r="DE7" s="622"/>
      <c r="DF7" s="622"/>
      <c r="DG7" s="622"/>
      <c r="DH7" s="622"/>
      <c r="DI7" s="622"/>
      <c r="DJ7" s="622"/>
      <c r="DK7" s="622"/>
      <c r="DL7" s="622"/>
      <c r="DM7" s="622"/>
      <c r="DN7" s="622"/>
      <c r="DO7" s="622"/>
      <c r="DP7" s="623"/>
      <c r="DQ7" s="627">
        <v>7401449</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67558</v>
      </c>
      <c r="S8" s="622"/>
      <c r="T8" s="622"/>
      <c r="U8" s="622"/>
      <c r="V8" s="622"/>
      <c r="W8" s="622"/>
      <c r="X8" s="622"/>
      <c r="Y8" s="623"/>
      <c r="Z8" s="659">
        <v>0.1</v>
      </c>
      <c r="AA8" s="659"/>
      <c r="AB8" s="659"/>
      <c r="AC8" s="659"/>
      <c r="AD8" s="660">
        <v>67558</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120921</v>
      </c>
      <c r="BH8" s="622"/>
      <c r="BI8" s="622"/>
      <c r="BJ8" s="622"/>
      <c r="BK8" s="622"/>
      <c r="BL8" s="622"/>
      <c r="BM8" s="622"/>
      <c r="BN8" s="623"/>
      <c r="BO8" s="659">
        <v>0.9</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11824873</v>
      </c>
      <c r="CS8" s="622"/>
      <c r="CT8" s="622"/>
      <c r="CU8" s="622"/>
      <c r="CV8" s="622"/>
      <c r="CW8" s="622"/>
      <c r="CX8" s="622"/>
      <c r="CY8" s="623"/>
      <c r="CZ8" s="659">
        <v>25.2</v>
      </c>
      <c r="DA8" s="659"/>
      <c r="DB8" s="659"/>
      <c r="DC8" s="659"/>
      <c r="DD8" s="627">
        <v>196672</v>
      </c>
      <c r="DE8" s="622"/>
      <c r="DF8" s="622"/>
      <c r="DG8" s="622"/>
      <c r="DH8" s="622"/>
      <c r="DI8" s="622"/>
      <c r="DJ8" s="622"/>
      <c r="DK8" s="622"/>
      <c r="DL8" s="622"/>
      <c r="DM8" s="622"/>
      <c r="DN8" s="622"/>
      <c r="DO8" s="622"/>
      <c r="DP8" s="623"/>
      <c r="DQ8" s="627">
        <v>6071676</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71205</v>
      </c>
      <c r="S9" s="622"/>
      <c r="T9" s="622"/>
      <c r="U9" s="622"/>
      <c r="V9" s="622"/>
      <c r="W9" s="622"/>
      <c r="X9" s="622"/>
      <c r="Y9" s="623"/>
      <c r="Z9" s="659">
        <v>0.1</v>
      </c>
      <c r="AA9" s="659"/>
      <c r="AB9" s="659"/>
      <c r="AC9" s="659"/>
      <c r="AD9" s="660">
        <v>71205</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3644723</v>
      </c>
      <c r="BH9" s="622"/>
      <c r="BI9" s="622"/>
      <c r="BJ9" s="622"/>
      <c r="BK9" s="622"/>
      <c r="BL9" s="622"/>
      <c r="BM9" s="622"/>
      <c r="BN9" s="623"/>
      <c r="BO9" s="659">
        <v>27.5</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5723096</v>
      </c>
      <c r="CS9" s="622"/>
      <c r="CT9" s="622"/>
      <c r="CU9" s="622"/>
      <c r="CV9" s="622"/>
      <c r="CW9" s="622"/>
      <c r="CX9" s="622"/>
      <c r="CY9" s="623"/>
      <c r="CZ9" s="659">
        <v>12.2</v>
      </c>
      <c r="DA9" s="659"/>
      <c r="DB9" s="659"/>
      <c r="DC9" s="659"/>
      <c r="DD9" s="627">
        <v>2899726</v>
      </c>
      <c r="DE9" s="622"/>
      <c r="DF9" s="622"/>
      <c r="DG9" s="622"/>
      <c r="DH9" s="622"/>
      <c r="DI9" s="622"/>
      <c r="DJ9" s="622"/>
      <c r="DK9" s="622"/>
      <c r="DL9" s="622"/>
      <c r="DM9" s="622"/>
      <c r="DN9" s="622"/>
      <c r="DO9" s="622"/>
      <c r="DP9" s="623"/>
      <c r="DQ9" s="627">
        <v>2930598</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303143</v>
      </c>
      <c r="BH10" s="622"/>
      <c r="BI10" s="622"/>
      <c r="BJ10" s="622"/>
      <c r="BK10" s="622"/>
      <c r="BL10" s="622"/>
      <c r="BM10" s="622"/>
      <c r="BN10" s="623"/>
      <c r="BO10" s="659">
        <v>2.2999999999999998</v>
      </c>
      <c r="BP10" s="659"/>
      <c r="BQ10" s="659"/>
      <c r="BR10" s="659"/>
      <c r="BS10" s="660">
        <v>50354</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117908</v>
      </c>
      <c r="CS10" s="622"/>
      <c r="CT10" s="622"/>
      <c r="CU10" s="622"/>
      <c r="CV10" s="622"/>
      <c r="CW10" s="622"/>
      <c r="CX10" s="622"/>
      <c r="CY10" s="623"/>
      <c r="CZ10" s="659">
        <v>0.3</v>
      </c>
      <c r="DA10" s="659"/>
      <c r="DB10" s="659"/>
      <c r="DC10" s="659"/>
      <c r="DD10" s="627" t="s">
        <v>122</v>
      </c>
      <c r="DE10" s="622"/>
      <c r="DF10" s="622"/>
      <c r="DG10" s="622"/>
      <c r="DH10" s="622"/>
      <c r="DI10" s="622"/>
      <c r="DJ10" s="622"/>
      <c r="DK10" s="622"/>
      <c r="DL10" s="622"/>
      <c r="DM10" s="622"/>
      <c r="DN10" s="622"/>
      <c r="DO10" s="622"/>
      <c r="DP10" s="623"/>
      <c r="DQ10" s="627">
        <v>15908</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1618282</v>
      </c>
      <c r="S11" s="622"/>
      <c r="T11" s="622"/>
      <c r="U11" s="622"/>
      <c r="V11" s="622"/>
      <c r="W11" s="622"/>
      <c r="X11" s="622"/>
      <c r="Y11" s="623"/>
      <c r="Z11" s="624">
        <v>3.3</v>
      </c>
      <c r="AA11" s="625"/>
      <c r="AB11" s="625"/>
      <c r="AC11" s="626"/>
      <c r="AD11" s="627">
        <v>1618282</v>
      </c>
      <c r="AE11" s="622"/>
      <c r="AF11" s="622"/>
      <c r="AG11" s="622"/>
      <c r="AH11" s="622"/>
      <c r="AI11" s="622"/>
      <c r="AJ11" s="622"/>
      <c r="AK11" s="623"/>
      <c r="AL11" s="624">
        <v>9.4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400079</v>
      </c>
      <c r="BH11" s="622"/>
      <c r="BI11" s="622"/>
      <c r="BJ11" s="622"/>
      <c r="BK11" s="622"/>
      <c r="BL11" s="622"/>
      <c r="BM11" s="622"/>
      <c r="BN11" s="623"/>
      <c r="BO11" s="659">
        <v>3</v>
      </c>
      <c r="BP11" s="659"/>
      <c r="BQ11" s="659"/>
      <c r="BR11" s="659"/>
      <c r="BS11" s="660">
        <v>113742</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637253</v>
      </c>
      <c r="CS11" s="622"/>
      <c r="CT11" s="622"/>
      <c r="CU11" s="622"/>
      <c r="CV11" s="622"/>
      <c r="CW11" s="622"/>
      <c r="CX11" s="622"/>
      <c r="CY11" s="623"/>
      <c r="CZ11" s="659">
        <v>1.4</v>
      </c>
      <c r="DA11" s="659"/>
      <c r="DB11" s="659"/>
      <c r="DC11" s="659"/>
      <c r="DD11" s="627">
        <v>292505</v>
      </c>
      <c r="DE11" s="622"/>
      <c r="DF11" s="622"/>
      <c r="DG11" s="622"/>
      <c r="DH11" s="622"/>
      <c r="DI11" s="622"/>
      <c r="DJ11" s="622"/>
      <c r="DK11" s="622"/>
      <c r="DL11" s="622"/>
      <c r="DM11" s="622"/>
      <c r="DN11" s="622"/>
      <c r="DO11" s="622"/>
      <c r="DP11" s="623"/>
      <c r="DQ11" s="627">
        <v>244797</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13333</v>
      </c>
      <c r="S12" s="622"/>
      <c r="T12" s="622"/>
      <c r="U12" s="622"/>
      <c r="V12" s="622"/>
      <c r="W12" s="622"/>
      <c r="X12" s="622"/>
      <c r="Y12" s="623"/>
      <c r="Z12" s="659">
        <v>0</v>
      </c>
      <c r="AA12" s="659"/>
      <c r="AB12" s="659"/>
      <c r="AC12" s="659"/>
      <c r="AD12" s="660">
        <v>13333</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7455815</v>
      </c>
      <c r="BH12" s="622"/>
      <c r="BI12" s="622"/>
      <c r="BJ12" s="622"/>
      <c r="BK12" s="622"/>
      <c r="BL12" s="622"/>
      <c r="BM12" s="622"/>
      <c r="BN12" s="623"/>
      <c r="BO12" s="659">
        <v>56.2</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3032444</v>
      </c>
      <c r="CS12" s="622"/>
      <c r="CT12" s="622"/>
      <c r="CU12" s="622"/>
      <c r="CV12" s="622"/>
      <c r="CW12" s="622"/>
      <c r="CX12" s="622"/>
      <c r="CY12" s="623"/>
      <c r="CZ12" s="659">
        <v>6.5</v>
      </c>
      <c r="DA12" s="659"/>
      <c r="DB12" s="659"/>
      <c r="DC12" s="659"/>
      <c r="DD12" s="627">
        <v>122934</v>
      </c>
      <c r="DE12" s="622"/>
      <c r="DF12" s="622"/>
      <c r="DG12" s="622"/>
      <c r="DH12" s="622"/>
      <c r="DI12" s="622"/>
      <c r="DJ12" s="622"/>
      <c r="DK12" s="622"/>
      <c r="DL12" s="622"/>
      <c r="DM12" s="622"/>
      <c r="DN12" s="622"/>
      <c r="DO12" s="622"/>
      <c r="DP12" s="623"/>
      <c r="DQ12" s="627">
        <v>1014363</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7441904</v>
      </c>
      <c r="BH13" s="622"/>
      <c r="BI13" s="622"/>
      <c r="BJ13" s="622"/>
      <c r="BK13" s="622"/>
      <c r="BL13" s="622"/>
      <c r="BM13" s="622"/>
      <c r="BN13" s="623"/>
      <c r="BO13" s="659">
        <v>56.1</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4678269</v>
      </c>
      <c r="CS13" s="622"/>
      <c r="CT13" s="622"/>
      <c r="CU13" s="622"/>
      <c r="CV13" s="622"/>
      <c r="CW13" s="622"/>
      <c r="CX13" s="622"/>
      <c r="CY13" s="623"/>
      <c r="CZ13" s="659">
        <v>10</v>
      </c>
      <c r="DA13" s="659"/>
      <c r="DB13" s="659"/>
      <c r="DC13" s="659"/>
      <c r="DD13" s="627">
        <v>2798315</v>
      </c>
      <c r="DE13" s="622"/>
      <c r="DF13" s="622"/>
      <c r="DG13" s="622"/>
      <c r="DH13" s="622"/>
      <c r="DI13" s="622"/>
      <c r="DJ13" s="622"/>
      <c r="DK13" s="622"/>
      <c r="DL13" s="622"/>
      <c r="DM13" s="622"/>
      <c r="DN13" s="622"/>
      <c r="DO13" s="622"/>
      <c r="DP13" s="623"/>
      <c r="DQ13" s="627">
        <v>1798317</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2158</v>
      </c>
      <c r="S14" s="622"/>
      <c r="T14" s="622"/>
      <c r="U14" s="622"/>
      <c r="V14" s="622"/>
      <c r="W14" s="622"/>
      <c r="X14" s="622"/>
      <c r="Y14" s="623"/>
      <c r="Z14" s="659">
        <v>0</v>
      </c>
      <c r="AA14" s="659"/>
      <c r="AB14" s="659"/>
      <c r="AC14" s="659"/>
      <c r="AD14" s="660">
        <v>2158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243307</v>
      </c>
      <c r="BH14" s="622"/>
      <c r="BI14" s="622"/>
      <c r="BJ14" s="622"/>
      <c r="BK14" s="622"/>
      <c r="BL14" s="622"/>
      <c r="BM14" s="622"/>
      <c r="BN14" s="623"/>
      <c r="BO14" s="659">
        <v>1.8</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1091001</v>
      </c>
      <c r="CS14" s="622"/>
      <c r="CT14" s="622"/>
      <c r="CU14" s="622"/>
      <c r="CV14" s="622"/>
      <c r="CW14" s="622"/>
      <c r="CX14" s="622"/>
      <c r="CY14" s="623"/>
      <c r="CZ14" s="659">
        <v>2.2999999999999998</v>
      </c>
      <c r="DA14" s="659"/>
      <c r="DB14" s="659"/>
      <c r="DC14" s="659"/>
      <c r="DD14" s="627">
        <v>9113</v>
      </c>
      <c r="DE14" s="622"/>
      <c r="DF14" s="622"/>
      <c r="DG14" s="622"/>
      <c r="DH14" s="622"/>
      <c r="DI14" s="622"/>
      <c r="DJ14" s="622"/>
      <c r="DK14" s="622"/>
      <c r="DL14" s="622"/>
      <c r="DM14" s="622"/>
      <c r="DN14" s="622"/>
      <c r="DO14" s="622"/>
      <c r="DP14" s="623"/>
      <c r="DQ14" s="627">
        <v>1064746</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518841</v>
      </c>
      <c r="BH15" s="622"/>
      <c r="BI15" s="622"/>
      <c r="BJ15" s="622"/>
      <c r="BK15" s="622"/>
      <c r="BL15" s="622"/>
      <c r="BM15" s="622"/>
      <c r="BN15" s="623"/>
      <c r="BO15" s="659">
        <v>3.9</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4613854</v>
      </c>
      <c r="CS15" s="622"/>
      <c r="CT15" s="622"/>
      <c r="CU15" s="622"/>
      <c r="CV15" s="622"/>
      <c r="CW15" s="622"/>
      <c r="CX15" s="622"/>
      <c r="CY15" s="623"/>
      <c r="CZ15" s="659">
        <v>9.8000000000000007</v>
      </c>
      <c r="DA15" s="659"/>
      <c r="DB15" s="659"/>
      <c r="DC15" s="659"/>
      <c r="DD15" s="627">
        <v>759092</v>
      </c>
      <c r="DE15" s="622"/>
      <c r="DF15" s="622"/>
      <c r="DG15" s="622"/>
      <c r="DH15" s="622"/>
      <c r="DI15" s="622"/>
      <c r="DJ15" s="622"/>
      <c r="DK15" s="622"/>
      <c r="DL15" s="622"/>
      <c r="DM15" s="622"/>
      <c r="DN15" s="622"/>
      <c r="DO15" s="622"/>
      <c r="DP15" s="623"/>
      <c r="DQ15" s="627">
        <v>2851885</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24713</v>
      </c>
      <c r="S16" s="622"/>
      <c r="T16" s="622"/>
      <c r="U16" s="622"/>
      <c r="V16" s="622"/>
      <c r="W16" s="622"/>
      <c r="X16" s="622"/>
      <c r="Y16" s="623"/>
      <c r="Z16" s="659">
        <v>0.1</v>
      </c>
      <c r="AA16" s="659"/>
      <c r="AB16" s="659"/>
      <c r="AC16" s="659"/>
      <c r="AD16" s="660">
        <v>24713</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300</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247504</v>
      </c>
      <c r="CS16" s="622"/>
      <c r="CT16" s="622"/>
      <c r="CU16" s="622"/>
      <c r="CV16" s="622"/>
      <c r="CW16" s="622"/>
      <c r="CX16" s="622"/>
      <c r="CY16" s="623"/>
      <c r="CZ16" s="659">
        <v>0.5</v>
      </c>
      <c r="DA16" s="659"/>
      <c r="DB16" s="659"/>
      <c r="DC16" s="659"/>
      <c r="DD16" s="627" t="s">
        <v>122</v>
      </c>
      <c r="DE16" s="622"/>
      <c r="DF16" s="622"/>
      <c r="DG16" s="622"/>
      <c r="DH16" s="622"/>
      <c r="DI16" s="622"/>
      <c r="DJ16" s="622"/>
      <c r="DK16" s="622"/>
      <c r="DL16" s="622"/>
      <c r="DM16" s="622"/>
      <c r="DN16" s="622"/>
      <c r="DO16" s="622"/>
      <c r="DP16" s="623"/>
      <c r="DQ16" s="627">
        <v>16223</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232677</v>
      </c>
      <c r="S17" s="622"/>
      <c r="T17" s="622"/>
      <c r="U17" s="622"/>
      <c r="V17" s="622"/>
      <c r="W17" s="622"/>
      <c r="X17" s="622"/>
      <c r="Y17" s="623"/>
      <c r="Z17" s="659">
        <v>0.5</v>
      </c>
      <c r="AA17" s="659"/>
      <c r="AB17" s="659"/>
      <c r="AC17" s="659"/>
      <c r="AD17" s="660">
        <v>232677</v>
      </c>
      <c r="AE17" s="660"/>
      <c r="AF17" s="660"/>
      <c r="AG17" s="660"/>
      <c r="AH17" s="660"/>
      <c r="AI17" s="660"/>
      <c r="AJ17" s="660"/>
      <c r="AK17" s="660"/>
      <c r="AL17" s="624">
        <v>1.4</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2650156</v>
      </c>
      <c r="CS17" s="622"/>
      <c r="CT17" s="622"/>
      <c r="CU17" s="622"/>
      <c r="CV17" s="622"/>
      <c r="CW17" s="622"/>
      <c r="CX17" s="622"/>
      <c r="CY17" s="623"/>
      <c r="CZ17" s="659">
        <v>5.7</v>
      </c>
      <c r="DA17" s="659"/>
      <c r="DB17" s="659"/>
      <c r="DC17" s="659"/>
      <c r="DD17" s="627" t="s">
        <v>122</v>
      </c>
      <c r="DE17" s="622"/>
      <c r="DF17" s="622"/>
      <c r="DG17" s="622"/>
      <c r="DH17" s="622"/>
      <c r="DI17" s="622"/>
      <c r="DJ17" s="622"/>
      <c r="DK17" s="622"/>
      <c r="DL17" s="622"/>
      <c r="DM17" s="622"/>
      <c r="DN17" s="622"/>
      <c r="DO17" s="622"/>
      <c r="DP17" s="623"/>
      <c r="DQ17" s="627">
        <v>2443481</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72523</v>
      </c>
      <c r="S18" s="622"/>
      <c r="T18" s="622"/>
      <c r="U18" s="622"/>
      <c r="V18" s="622"/>
      <c r="W18" s="622"/>
      <c r="X18" s="622"/>
      <c r="Y18" s="623"/>
      <c r="Z18" s="659">
        <v>0.1</v>
      </c>
      <c r="AA18" s="659"/>
      <c r="AB18" s="659"/>
      <c r="AC18" s="659"/>
      <c r="AD18" s="660">
        <v>72523</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69522</v>
      </c>
      <c r="S19" s="622"/>
      <c r="T19" s="622"/>
      <c r="U19" s="622"/>
      <c r="V19" s="622"/>
      <c r="W19" s="622"/>
      <c r="X19" s="622"/>
      <c r="Y19" s="623"/>
      <c r="Z19" s="659">
        <v>0.1</v>
      </c>
      <c r="AA19" s="659"/>
      <c r="AB19" s="659"/>
      <c r="AC19" s="659"/>
      <c r="AD19" s="660">
        <v>69522</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590020</v>
      </c>
      <c r="BH19" s="622"/>
      <c r="BI19" s="622"/>
      <c r="BJ19" s="622"/>
      <c r="BK19" s="622"/>
      <c r="BL19" s="622"/>
      <c r="BM19" s="622"/>
      <c r="BN19" s="623"/>
      <c r="BO19" s="659">
        <v>4.4000000000000004</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3001</v>
      </c>
      <c r="S20" s="622"/>
      <c r="T20" s="622"/>
      <c r="U20" s="622"/>
      <c r="V20" s="622"/>
      <c r="W20" s="622"/>
      <c r="X20" s="622"/>
      <c r="Y20" s="623"/>
      <c r="Z20" s="659">
        <v>0</v>
      </c>
      <c r="AA20" s="659"/>
      <c r="AB20" s="659"/>
      <c r="AC20" s="659"/>
      <c r="AD20" s="660">
        <v>3001</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590020</v>
      </c>
      <c r="BH20" s="622"/>
      <c r="BI20" s="622"/>
      <c r="BJ20" s="622"/>
      <c r="BK20" s="622"/>
      <c r="BL20" s="622"/>
      <c r="BM20" s="622"/>
      <c r="BN20" s="623"/>
      <c r="BO20" s="659">
        <v>4.4000000000000004</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46847008</v>
      </c>
      <c r="CS20" s="622"/>
      <c r="CT20" s="622"/>
      <c r="CU20" s="622"/>
      <c r="CV20" s="622"/>
      <c r="CW20" s="622"/>
      <c r="CX20" s="622"/>
      <c r="CY20" s="623"/>
      <c r="CZ20" s="659">
        <v>100</v>
      </c>
      <c r="DA20" s="659"/>
      <c r="DB20" s="659"/>
      <c r="DC20" s="659"/>
      <c r="DD20" s="627">
        <v>7285224</v>
      </c>
      <c r="DE20" s="622"/>
      <c r="DF20" s="622"/>
      <c r="DG20" s="622"/>
      <c r="DH20" s="622"/>
      <c r="DI20" s="622"/>
      <c r="DJ20" s="622"/>
      <c r="DK20" s="622"/>
      <c r="DL20" s="622"/>
      <c r="DM20" s="622"/>
      <c r="DN20" s="622"/>
      <c r="DO20" s="622"/>
      <c r="DP20" s="623"/>
      <c r="DQ20" s="627">
        <v>26113193</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2527294</v>
      </c>
      <c r="S21" s="622"/>
      <c r="T21" s="622"/>
      <c r="U21" s="622"/>
      <c r="V21" s="622"/>
      <c r="W21" s="622"/>
      <c r="X21" s="622"/>
      <c r="Y21" s="623"/>
      <c r="Z21" s="659">
        <v>5.0999999999999996</v>
      </c>
      <c r="AA21" s="659"/>
      <c r="AB21" s="659"/>
      <c r="AC21" s="659"/>
      <c r="AD21" s="660">
        <v>2092296</v>
      </c>
      <c r="AE21" s="660"/>
      <c r="AF21" s="660"/>
      <c r="AG21" s="660"/>
      <c r="AH21" s="660"/>
      <c r="AI21" s="660"/>
      <c r="AJ21" s="660"/>
      <c r="AK21" s="660"/>
      <c r="AL21" s="624">
        <v>12.2</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21865</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2092296</v>
      </c>
      <c r="S22" s="622"/>
      <c r="T22" s="622"/>
      <c r="U22" s="622"/>
      <c r="V22" s="622"/>
      <c r="W22" s="622"/>
      <c r="X22" s="622"/>
      <c r="Y22" s="623"/>
      <c r="Z22" s="659">
        <v>4.3</v>
      </c>
      <c r="AA22" s="659"/>
      <c r="AB22" s="659"/>
      <c r="AC22" s="659"/>
      <c r="AD22" s="660">
        <v>2092296</v>
      </c>
      <c r="AE22" s="660"/>
      <c r="AF22" s="660"/>
      <c r="AG22" s="660"/>
      <c r="AH22" s="660"/>
      <c r="AI22" s="660"/>
      <c r="AJ22" s="660"/>
      <c r="AK22" s="660"/>
      <c r="AL22" s="624">
        <v>12.2</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434998</v>
      </c>
      <c r="S23" s="622"/>
      <c r="T23" s="622"/>
      <c r="U23" s="622"/>
      <c r="V23" s="622"/>
      <c r="W23" s="622"/>
      <c r="X23" s="622"/>
      <c r="Y23" s="623"/>
      <c r="Z23" s="659">
        <v>0.9</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568155</v>
      </c>
      <c r="BH23" s="622"/>
      <c r="BI23" s="622"/>
      <c r="BJ23" s="622"/>
      <c r="BK23" s="622"/>
      <c r="BL23" s="622"/>
      <c r="BM23" s="622"/>
      <c r="BN23" s="623"/>
      <c r="BO23" s="659">
        <v>4.3</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14429504</v>
      </c>
      <c r="CS24" s="677"/>
      <c r="CT24" s="677"/>
      <c r="CU24" s="677"/>
      <c r="CV24" s="677"/>
      <c r="CW24" s="677"/>
      <c r="CX24" s="677"/>
      <c r="CY24" s="702"/>
      <c r="CZ24" s="703">
        <v>30.8</v>
      </c>
      <c r="DA24" s="685"/>
      <c r="DB24" s="685"/>
      <c r="DC24" s="705"/>
      <c r="DD24" s="701">
        <v>9273638</v>
      </c>
      <c r="DE24" s="677"/>
      <c r="DF24" s="677"/>
      <c r="DG24" s="677"/>
      <c r="DH24" s="677"/>
      <c r="DI24" s="677"/>
      <c r="DJ24" s="677"/>
      <c r="DK24" s="702"/>
      <c r="DL24" s="701">
        <v>7696723</v>
      </c>
      <c r="DM24" s="677"/>
      <c r="DN24" s="677"/>
      <c r="DO24" s="677"/>
      <c r="DP24" s="677"/>
      <c r="DQ24" s="677"/>
      <c r="DR24" s="677"/>
      <c r="DS24" s="677"/>
      <c r="DT24" s="677"/>
      <c r="DU24" s="677"/>
      <c r="DV24" s="702"/>
      <c r="DW24" s="703">
        <v>44.3</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18139934</v>
      </c>
      <c r="S25" s="622"/>
      <c r="T25" s="622"/>
      <c r="U25" s="622"/>
      <c r="V25" s="622"/>
      <c r="W25" s="622"/>
      <c r="X25" s="622"/>
      <c r="Y25" s="623"/>
      <c r="Z25" s="659">
        <v>36.9</v>
      </c>
      <c r="AA25" s="659"/>
      <c r="AB25" s="659"/>
      <c r="AC25" s="659"/>
      <c r="AD25" s="660">
        <v>17136781</v>
      </c>
      <c r="AE25" s="660"/>
      <c r="AF25" s="660"/>
      <c r="AG25" s="660"/>
      <c r="AH25" s="660"/>
      <c r="AI25" s="660"/>
      <c r="AJ25" s="660"/>
      <c r="AK25" s="660"/>
      <c r="AL25" s="624">
        <v>99.6</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5021092</v>
      </c>
      <c r="CS25" s="634"/>
      <c r="CT25" s="634"/>
      <c r="CU25" s="634"/>
      <c r="CV25" s="634"/>
      <c r="CW25" s="634"/>
      <c r="CX25" s="634"/>
      <c r="CY25" s="635"/>
      <c r="CZ25" s="624">
        <v>10.7</v>
      </c>
      <c r="DA25" s="636"/>
      <c r="DB25" s="636"/>
      <c r="DC25" s="637"/>
      <c r="DD25" s="627">
        <v>4486470</v>
      </c>
      <c r="DE25" s="634"/>
      <c r="DF25" s="634"/>
      <c r="DG25" s="634"/>
      <c r="DH25" s="634"/>
      <c r="DI25" s="634"/>
      <c r="DJ25" s="634"/>
      <c r="DK25" s="635"/>
      <c r="DL25" s="627">
        <v>4361680</v>
      </c>
      <c r="DM25" s="634"/>
      <c r="DN25" s="634"/>
      <c r="DO25" s="634"/>
      <c r="DP25" s="634"/>
      <c r="DQ25" s="634"/>
      <c r="DR25" s="634"/>
      <c r="DS25" s="634"/>
      <c r="DT25" s="634"/>
      <c r="DU25" s="634"/>
      <c r="DV25" s="635"/>
      <c r="DW25" s="624">
        <v>25.1</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6335</v>
      </c>
      <c r="S26" s="622"/>
      <c r="T26" s="622"/>
      <c r="U26" s="622"/>
      <c r="V26" s="622"/>
      <c r="W26" s="622"/>
      <c r="X26" s="622"/>
      <c r="Y26" s="623"/>
      <c r="Z26" s="659">
        <v>0</v>
      </c>
      <c r="AA26" s="659"/>
      <c r="AB26" s="659"/>
      <c r="AC26" s="659"/>
      <c r="AD26" s="660">
        <v>6335</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3600417</v>
      </c>
      <c r="CS26" s="622"/>
      <c r="CT26" s="622"/>
      <c r="CU26" s="622"/>
      <c r="CV26" s="622"/>
      <c r="CW26" s="622"/>
      <c r="CX26" s="622"/>
      <c r="CY26" s="623"/>
      <c r="CZ26" s="624">
        <v>7.7</v>
      </c>
      <c r="DA26" s="636"/>
      <c r="DB26" s="636"/>
      <c r="DC26" s="637"/>
      <c r="DD26" s="627">
        <v>3162803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815035</v>
      </c>
      <c r="S27" s="622"/>
      <c r="T27" s="622"/>
      <c r="U27" s="622"/>
      <c r="V27" s="622"/>
      <c r="W27" s="622"/>
      <c r="X27" s="622"/>
      <c r="Y27" s="623"/>
      <c r="Z27" s="659">
        <v>1.7</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13277149</v>
      </c>
      <c r="BH27" s="622"/>
      <c r="BI27" s="622"/>
      <c r="BJ27" s="622"/>
      <c r="BK27" s="622"/>
      <c r="BL27" s="622"/>
      <c r="BM27" s="622"/>
      <c r="BN27" s="623"/>
      <c r="BO27" s="659">
        <v>100</v>
      </c>
      <c r="BP27" s="659"/>
      <c r="BQ27" s="659"/>
      <c r="BR27" s="659"/>
      <c r="BS27" s="660">
        <v>164096</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6758256</v>
      </c>
      <c r="CS27" s="634"/>
      <c r="CT27" s="634"/>
      <c r="CU27" s="634"/>
      <c r="CV27" s="634"/>
      <c r="CW27" s="634"/>
      <c r="CX27" s="634"/>
      <c r="CY27" s="635"/>
      <c r="CZ27" s="624">
        <v>14.4</v>
      </c>
      <c r="DA27" s="636"/>
      <c r="DB27" s="636"/>
      <c r="DC27" s="637"/>
      <c r="DD27" s="627">
        <v>2343687</v>
      </c>
      <c r="DE27" s="634"/>
      <c r="DF27" s="634"/>
      <c r="DG27" s="634"/>
      <c r="DH27" s="634"/>
      <c r="DI27" s="634"/>
      <c r="DJ27" s="634"/>
      <c r="DK27" s="635"/>
      <c r="DL27" s="627">
        <v>1566462</v>
      </c>
      <c r="DM27" s="634"/>
      <c r="DN27" s="634"/>
      <c r="DO27" s="634"/>
      <c r="DP27" s="634"/>
      <c r="DQ27" s="634"/>
      <c r="DR27" s="634"/>
      <c r="DS27" s="634"/>
      <c r="DT27" s="634"/>
      <c r="DU27" s="634"/>
      <c r="DV27" s="635"/>
      <c r="DW27" s="624">
        <v>9</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426825</v>
      </c>
      <c r="S28" s="622"/>
      <c r="T28" s="622"/>
      <c r="U28" s="622"/>
      <c r="V28" s="622"/>
      <c r="W28" s="622"/>
      <c r="X28" s="622"/>
      <c r="Y28" s="623"/>
      <c r="Z28" s="659">
        <v>0.9</v>
      </c>
      <c r="AA28" s="659"/>
      <c r="AB28" s="659"/>
      <c r="AC28" s="659"/>
      <c r="AD28" s="660">
        <v>41447</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2650156</v>
      </c>
      <c r="CS28" s="622"/>
      <c r="CT28" s="622"/>
      <c r="CU28" s="622"/>
      <c r="CV28" s="622"/>
      <c r="CW28" s="622"/>
      <c r="CX28" s="622"/>
      <c r="CY28" s="623"/>
      <c r="CZ28" s="624">
        <v>5.7</v>
      </c>
      <c r="DA28" s="636"/>
      <c r="DB28" s="636"/>
      <c r="DC28" s="637"/>
      <c r="DD28" s="627">
        <v>2443481</v>
      </c>
      <c r="DE28" s="622"/>
      <c r="DF28" s="622"/>
      <c r="DG28" s="622"/>
      <c r="DH28" s="622"/>
      <c r="DI28" s="622"/>
      <c r="DJ28" s="622"/>
      <c r="DK28" s="623"/>
      <c r="DL28" s="627">
        <v>1768581</v>
      </c>
      <c r="DM28" s="622"/>
      <c r="DN28" s="622"/>
      <c r="DO28" s="622"/>
      <c r="DP28" s="622"/>
      <c r="DQ28" s="622"/>
      <c r="DR28" s="622"/>
      <c r="DS28" s="622"/>
      <c r="DT28" s="622"/>
      <c r="DU28" s="622"/>
      <c r="DV28" s="623"/>
      <c r="DW28" s="624">
        <v>10.199999999999999</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73203</v>
      </c>
      <c r="S29" s="622"/>
      <c r="T29" s="622"/>
      <c r="U29" s="622"/>
      <c r="V29" s="622"/>
      <c r="W29" s="622"/>
      <c r="X29" s="622"/>
      <c r="Y29" s="623"/>
      <c r="Z29" s="659">
        <v>0.1</v>
      </c>
      <c r="AA29" s="659"/>
      <c r="AB29" s="659"/>
      <c r="AC29" s="659"/>
      <c r="AD29" s="660">
        <v>1195</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2650156</v>
      </c>
      <c r="CS29" s="634"/>
      <c r="CT29" s="634"/>
      <c r="CU29" s="634"/>
      <c r="CV29" s="634"/>
      <c r="CW29" s="634"/>
      <c r="CX29" s="634"/>
      <c r="CY29" s="635"/>
      <c r="CZ29" s="624">
        <v>5.7</v>
      </c>
      <c r="DA29" s="636"/>
      <c r="DB29" s="636"/>
      <c r="DC29" s="637"/>
      <c r="DD29" s="627">
        <v>2443481</v>
      </c>
      <c r="DE29" s="634"/>
      <c r="DF29" s="634"/>
      <c r="DG29" s="634"/>
      <c r="DH29" s="634"/>
      <c r="DI29" s="634"/>
      <c r="DJ29" s="634"/>
      <c r="DK29" s="635"/>
      <c r="DL29" s="627">
        <v>1768581</v>
      </c>
      <c r="DM29" s="634"/>
      <c r="DN29" s="634"/>
      <c r="DO29" s="634"/>
      <c r="DP29" s="634"/>
      <c r="DQ29" s="634"/>
      <c r="DR29" s="634"/>
      <c r="DS29" s="634"/>
      <c r="DT29" s="634"/>
      <c r="DU29" s="634"/>
      <c r="DV29" s="635"/>
      <c r="DW29" s="624">
        <v>10.199999999999999</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7187492</v>
      </c>
      <c r="S30" s="622"/>
      <c r="T30" s="622"/>
      <c r="U30" s="622"/>
      <c r="V30" s="622"/>
      <c r="W30" s="622"/>
      <c r="X30" s="622"/>
      <c r="Y30" s="623"/>
      <c r="Z30" s="659">
        <v>14.6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2552868</v>
      </c>
      <c r="CS30" s="622"/>
      <c r="CT30" s="622"/>
      <c r="CU30" s="622"/>
      <c r="CV30" s="622"/>
      <c r="CW30" s="622"/>
      <c r="CX30" s="622"/>
      <c r="CY30" s="623"/>
      <c r="CZ30" s="624">
        <v>5.4</v>
      </c>
      <c r="DA30" s="636"/>
      <c r="DB30" s="636"/>
      <c r="DC30" s="637"/>
      <c r="DD30" s="627">
        <v>2354397</v>
      </c>
      <c r="DE30" s="622"/>
      <c r="DF30" s="622"/>
      <c r="DG30" s="622"/>
      <c r="DH30" s="622"/>
      <c r="DI30" s="622"/>
      <c r="DJ30" s="622"/>
      <c r="DK30" s="623"/>
      <c r="DL30" s="627">
        <v>1679497</v>
      </c>
      <c r="DM30" s="622"/>
      <c r="DN30" s="622"/>
      <c r="DO30" s="622"/>
      <c r="DP30" s="622"/>
      <c r="DQ30" s="622"/>
      <c r="DR30" s="622"/>
      <c r="DS30" s="622"/>
      <c r="DT30" s="622"/>
      <c r="DU30" s="622"/>
      <c r="DV30" s="623"/>
      <c r="DW30" s="624">
        <v>9.6999999999999993</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99.1</v>
      </c>
      <c r="BH31" s="684"/>
      <c r="BI31" s="684"/>
      <c r="BJ31" s="684"/>
      <c r="BK31" s="684"/>
      <c r="BL31" s="684"/>
      <c r="BM31" s="685">
        <v>95.2</v>
      </c>
      <c r="BN31" s="684"/>
      <c r="BO31" s="684"/>
      <c r="BP31" s="684"/>
      <c r="BQ31" s="686"/>
      <c r="BR31" s="683">
        <v>99</v>
      </c>
      <c r="BS31" s="684"/>
      <c r="BT31" s="684"/>
      <c r="BU31" s="684"/>
      <c r="BV31" s="684"/>
      <c r="BW31" s="684"/>
      <c r="BX31" s="685">
        <v>94.9</v>
      </c>
      <c r="BY31" s="684"/>
      <c r="BZ31" s="684"/>
      <c r="CA31" s="684"/>
      <c r="CB31" s="686"/>
      <c r="CD31" s="642"/>
      <c r="CE31" s="643"/>
      <c r="CF31" s="618" t="s">
        <v>300</v>
      </c>
      <c r="CG31" s="619"/>
      <c r="CH31" s="619"/>
      <c r="CI31" s="619"/>
      <c r="CJ31" s="619"/>
      <c r="CK31" s="619"/>
      <c r="CL31" s="619"/>
      <c r="CM31" s="619"/>
      <c r="CN31" s="619"/>
      <c r="CO31" s="619"/>
      <c r="CP31" s="619"/>
      <c r="CQ31" s="620"/>
      <c r="CR31" s="621">
        <v>97288</v>
      </c>
      <c r="CS31" s="634"/>
      <c r="CT31" s="634"/>
      <c r="CU31" s="634"/>
      <c r="CV31" s="634"/>
      <c r="CW31" s="634"/>
      <c r="CX31" s="634"/>
      <c r="CY31" s="635"/>
      <c r="CZ31" s="624">
        <v>0.2</v>
      </c>
      <c r="DA31" s="636"/>
      <c r="DB31" s="636"/>
      <c r="DC31" s="637"/>
      <c r="DD31" s="627">
        <v>89084</v>
      </c>
      <c r="DE31" s="634"/>
      <c r="DF31" s="634"/>
      <c r="DG31" s="634"/>
      <c r="DH31" s="634"/>
      <c r="DI31" s="634"/>
      <c r="DJ31" s="634"/>
      <c r="DK31" s="635"/>
      <c r="DL31" s="627">
        <v>89084</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3360057</v>
      </c>
      <c r="S32" s="622"/>
      <c r="T32" s="622"/>
      <c r="U32" s="622"/>
      <c r="V32" s="622"/>
      <c r="W32" s="622"/>
      <c r="X32" s="622"/>
      <c r="Y32" s="623"/>
      <c r="Z32" s="659">
        <v>6.8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98.9</v>
      </c>
      <c r="BH32" s="634"/>
      <c r="BI32" s="634"/>
      <c r="BJ32" s="634"/>
      <c r="BK32" s="634"/>
      <c r="BL32" s="634"/>
      <c r="BM32" s="625">
        <v>95.1</v>
      </c>
      <c r="BN32" s="634"/>
      <c r="BO32" s="634"/>
      <c r="BP32" s="634"/>
      <c r="BQ32" s="657"/>
      <c r="BR32" s="687">
        <v>98.6</v>
      </c>
      <c r="BS32" s="634"/>
      <c r="BT32" s="634"/>
      <c r="BU32" s="634"/>
      <c r="BV32" s="634"/>
      <c r="BW32" s="634"/>
      <c r="BX32" s="625">
        <v>94.6</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148261</v>
      </c>
      <c r="S33" s="622"/>
      <c r="T33" s="622"/>
      <c r="U33" s="622"/>
      <c r="V33" s="622"/>
      <c r="W33" s="622"/>
      <c r="X33" s="622"/>
      <c r="Y33" s="623"/>
      <c r="Z33" s="659">
        <v>0.3</v>
      </c>
      <c r="AA33" s="659"/>
      <c r="AB33" s="659"/>
      <c r="AC33" s="659"/>
      <c r="AD33" s="660">
        <v>23780</v>
      </c>
      <c r="AE33" s="660"/>
      <c r="AF33" s="660"/>
      <c r="AG33" s="660"/>
      <c r="AH33" s="660"/>
      <c r="AI33" s="660"/>
      <c r="AJ33" s="660"/>
      <c r="AK33" s="660"/>
      <c r="AL33" s="624">
        <v>0.1</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99.2</v>
      </c>
      <c r="BH33" s="606"/>
      <c r="BI33" s="606"/>
      <c r="BJ33" s="606"/>
      <c r="BK33" s="606"/>
      <c r="BL33" s="606"/>
      <c r="BM33" s="652">
        <v>95</v>
      </c>
      <c r="BN33" s="606"/>
      <c r="BO33" s="606"/>
      <c r="BP33" s="606"/>
      <c r="BQ33" s="669"/>
      <c r="BR33" s="682">
        <v>99.1</v>
      </c>
      <c r="BS33" s="606"/>
      <c r="BT33" s="606"/>
      <c r="BU33" s="606"/>
      <c r="BV33" s="606"/>
      <c r="BW33" s="606"/>
      <c r="BX33" s="652">
        <v>94.8</v>
      </c>
      <c r="BY33" s="606"/>
      <c r="BZ33" s="606"/>
      <c r="CA33" s="606"/>
      <c r="CB33" s="669"/>
      <c r="CD33" s="618" t="s">
        <v>307</v>
      </c>
      <c r="CE33" s="619"/>
      <c r="CF33" s="619"/>
      <c r="CG33" s="619"/>
      <c r="CH33" s="619"/>
      <c r="CI33" s="619"/>
      <c r="CJ33" s="619"/>
      <c r="CK33" s="619"/>
      <c r="CL33" s="619"/>
      <c r="CM33" s="619"/>
      <c r="CN33" s="619"/>
      <c r="CO33" s="619"/>
      <c r="CP33" s="619"/>
      <c r="CQ33" s="620"/>
      <c r="CR33" s="621">
        <v>24884776</v>
      </c>
      <c r="CS33" s="634"/>
      <c r="CT33" s="634"/>
      <c r="CU33" s="634"/>
      <c r="CV33" s="634"/>
      <c r="CW33" s="634"/>
      <c r="CX33" s="634"/>
      <c r="CY33" s="635"/>
      <c r="CZ33" s="624">
        <v>53.1</v>
      </c>
      <c r="DA33" s="636"/>
      <c r="DB33" s="636"/>
      <c r="DC33" s="637"/>
      <c r="DD33" s="627">
        <v>15585775</v>
      </c>
      <c r="DE33" s="634"/>
      <c r="DF33" s="634"/>
      <c r="DG33" s="634"/>
      <c r="DH33" s="634"/>
      <c r="DI33" s="634"/>
      <c r="DJ33" s="634"/>
      <c r="DK33" s="635"/>
      <c r="DL33" s="627">
        <v>8765027</v>
      </c>
      <c r="DM33" s="634"/>
      <c r="DN33" s="634"/>
      <c r="DO33" s="634"/>
      <c r="DP33" s="634"/>
      <c r="DQ33" s="634"/>
      <c r="DR33" s="634"/>
      <c r="DS33" s="634"/>
      <c r="DT33" s="634"/>
      <c r="DU33" s="634"/>
      <c r="DV33" s="635"/>
      <c r="DW33" s="624">
        <v>50.4</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7989235</v>
      </c>
      <c r="S34" s="622"/>
      <c r="T34" s="622"/>
      <c r="U34" s="622"/>
      <c r="V34" s="622"/>
      <c r="W34" s="622"/>
      <c r="X34" s="622"/>
      <c r="Y34" s="623"/>
      <c r="Z34" s="659">
        <v>16.3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9624472</v>
      </c>
      <c r="CS34" s="622"/>
      <c r="CT34" s="622"/>
      <c r="CU34" s="622"/>
      <c r="CV34" s="622"/>
      <c r="CW34" s="622"/>
      <c r="CX34" s="622"/>
      <c r="CY34" s="623"/>
      <c r="CZ34" s="624">
        <v>20.5</v>
      </c>
      <c r="DA34" s="636"/>
      <c r="DB34" s="636"/>
      <c r="DC34" s="637"/>
      <c r="DD34" s="627">
        <v>7810004</v>
      </c>
      <c r="DE34" s="622"/>
      <c r="DF34" s="622"/>
      <c r="DG34" s="622"/>
      <c r="DH34" s="622"/>
      <c r="DI34" s="622"/>
      <c r="DJ34" s="622"/>
      <c r="DK34" s="623"/>
      <c r="DL34" s="627">
        <v>3089079</v>
      </c>
      <c r="DM34" s="622"/>
      <c r="DN34" s="622"/>
      <c r="DO34" s="622"/>
      <c r="DP34" s="622"/>
      <c r="DQ34" s="622"/>
      <c r="DR34" s="622"/>
      <c r="DS34" s="622"/>
      <c r="DT34" s="622"/>
      <c r="DU34" s="622"/>
      <c r="DV34" s="623"/>
      <c r="DW34" s="624">
        <v>17.8</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4397104</v>
      </c>
      <c r="S35" s="622"/>
      <c r="T35" s="622"/>
      <c r="U35" s="622"/>
      <c r="V35" s="622"/>
      <c r="W35" s="622"/>
      <c r="X35" s="622"/>
      <c r="Y35" s="623"/>
      <c r="Z35" s="659">
        <v>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652375</v>
      </c>
      <c r="CS35" s="634"/>
      <c r="CT35" s="634"/>
      <c r="CU35" s="634"/>
      <c r="CV35" s="634"/>
      <c r="CW35" s="634"/>
      <c r="CX35" s="634"/>
      <c r="CY35" s="635"/>
      <c r="CZ35" s="624">
        <v>1.4</v>
      </c>
      <c r="DA35" s="636"/>
      <c r="DB35" s="636"/>
      <c r="DC35" s="637"/>
      <c r="DD35" s="627">
        <v>462803</v>
      </c>
      <c r="DE35" s="634"/>
      <c r="DF35" s="634"/>
      <c r="DG35" s="634"/>
      <c r="DH35" s="634"/>
      <c r="DI35" s="634"/>
      <c r="DJ35" s="634"/>
      <c r="DK35" s="635"/>
      <c r="DL35" s="627">
        <v>428227</v>
      </c>
      <c r="DM35" s="634"/>
      <c r="DN35" s="634"/>
      <c r="DO35" s="634"/>
      <c r="DP35" s="634"/>
      <c r="DQ35" s="634"/>
      <c r="DR35" s="634"/>
      <c r="DS35" s="634"/>
      <c r="DT35" s="634"/>
      <c r="DU35" s="634"/>
      <c r="DV35" s="635"/>
      <c r="DW35" s="624">
        <v>2.5</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2387367</v>
      </c>
      <c r="S36" s="622"/>
      <c r="T36" s="622"/>
      <c r="U36" s="622"/>
      <c r="V36" s="622"/>
      <c r="W36" s="622"/>
      <c r="X36" s="622"/>
      <c r="Y36" s="623"/>
      <c r="Z36" s="659">
        <v>4.9000000000000004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4169248</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16078</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5637113</v>
      </c>
      <c r="CS36" s="622"/>
      <c r="CT36" s="622"/>
      <c r="CU36" s="622"/>
      <c r="CV36" s="622"/>
      <c r="CW36" s="622"/>
      <c r="CX36" s="622"/>
      <c r="CY36" s="623"/>
      <c r="CZ36" s="624">
        <v>12</v>
      </c>
      <c r="DA36" s="636"/>
      <c r="DB36" s="636"/>
      <c r="DC36" s="637"/>
      <c r="DD36" s="627">
        <v>4088528</v>
      </c>
      <c r="DE36" s="622"/>
      <c r="DF36" s="622"/>
      <c r="DG36" s="622"/>
      <c r="DH36" s="622"/>
      <c r="DI36" s="622"/>
      <c r="DJ36" s="622"/>
      <c r="DK36" s="623"/>
      <c r="DL36" s="627">
        <v>3497348</v>
      </c>
      <c r="DM36" s="622"/>
      <c r="DN36" s="622"/>
      <c r="DO36" s="622"/>
      <c r="DP36" s="622"/>
      <c r="DQ36" s="622"/>
      <c r="DR36" s="622"/>
      <c r="DS36" s="622"/>
      <c r="DT36" s="622"/>
      <c r="DU36" s="622"/>
      <c r="DV36" s="623"/>
      <c r="DW36" s="624">
        <v>20.100000000000001</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1421946</v>
      </c>
      <c r="S37" s="622"/>
      <c r="T37" s="622"/>
      <c r="U37" s="622"/>
      <c r="V37" s="622"/>
      <c r="W37" s="622"/>
      <c r="X37" s="622"/>
      <c r="Y37" s="623"/>
      <c r="Z37" s="659">
        <v>2.9</v>
      </c>
      <c r="AA37" s="659"/>
      <c r="AB37" s="659"/>
      <c r="AC37" s="659"/>
      <c r="AD37" s="660">
        <v>181</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1037246</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-29057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1037489</v>
      </c>
      <c r="CS37" s="634"/>
      <c r="CT37" s="634"/>
      <c r="CU37" s="634"/>
      <c r="CV37" s="634"/>
      <c r="CW37" s="634"/>
      <c r="CX37" s="634"/>
      <c r="CY37" s="635"/>
      <c r="CZ37" s="624">
        <v>2.2000000000000002</v>
      </c>
      <c r="DA37" s="636"/>
      <c r="DB37" s="636"/>
      <c r="DC37" s="637"/>
      <c r="DD37" s="627">
        <v>1037489</v>
      </c>
      <c r="DE37" s="634"/>
      <c r="DF37" s="634"/>
      <c r="DG37" s="634"/>
      <c r="DH37" s="634"/>
      <c r="DI37" s="634"/>
      <c r="DJ37" s="634"/>
      <c r="DK37" s="635"/>
      <c r="DL37" s="627">
        <v>999302</v>
      </c>
      <c r="DM37" s="634"/>
      <c r="DN37" s="634"/>
      <c r="DO37" s="634"/>
      <c r="DP37" s="634"/>
      <c r="DQ37" s="634"/>
      <c r="DR37" s="634"/>
      <c r="DS37" s="634"/>
      <c r="DT37" s="634"/>
      <c r="DU37" s="634"/>
      <c r="DV37" s="635"/>
      <c r="DW37" s="624">
        <v>5.7</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2740500</v>
      </c>
      <c r="S38" s="622"/>
      <c r="T38" s="622"/>
      <c r="U38" s="622"/>
      <c r="V38" s="622"/>
      <c r="W38" s="622"/>
      <c r="X38" s="622"/>
      <c r="Y38" s="623"/>
      <c r="Z38" s="659">
        <v>5.6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735863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7319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2306643</v>
      </c>
      <c r="CS38" s="622"/>
      <c r="CT38" s="622"/>
      <c r="CU38" s="622"/>
      <c r="CV38" s="622"/>
      <c r="CW38" s="622"/>
      <c r="CX38" s="622"/>
      <c r="CY38" s="623"/>
      <c r="CZ38" s="624">
        <v>4.9000000000000004</v>
      </c>
      <c r="DA38" s="636"/>
      <c r="DB38" s="636"/>
      <c r="DC38" s="637"/>
      <c r="DD38" s="627">
        <v>1869450</v>
      </c>
      <c r="DE38" s="622"/>
      <c r="DF38" s="622"/>
      <c r="DG38" s="622"/>
      <c r="DH38" s="622"/>
      <c r="DI38" s="622"/>
      <c r="DJ38" s="622"/>
      <c r="DK38" s="623"/>
      <c r="DL38" s="627">
        <v>1750373</v>
      </c>
      <c r="DM38" s="622"/>
      <c r="DN38" s="622"/>
      <c r="DO38" s="622"/>
      <c r="DP38" s="622"/>
      <c r="DQ38" s="622"/>
      <c r="DR38" s="622"/>
      <c r="DS38" s="622"/>
      <c r="DT38" s="622"/>
      <c r="DU38" s="622"/>
      <c r="DV38" s="623"/>
      <c r="DW38" s="624">
        <v>10.1</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89496</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10632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6238965</v>
      </c>
      <c r="CS39" s="634"/>
      <c r="CT39" s="634"/>
      <c r="CU39" s="634"/>
      <c r="CV39" s="634"/>
      <c r="CW39" s="634"/>
      <c r="CX39" s="634"/>
      <c r="CY39" s="635"/>
      <c r="CZ39" s="624">
        <v>13.3</v>
      </c>
      <c r="DA39" s="636"/>
      <c r="DB39" s="636"/>
      <c r="DC39" s="637"/>
      <c r="DD39" s="627">
        <v>1354982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172000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38259</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110</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425208</v>
      </c>
      <c r="CS40" s="622"/>
      <c r="CT40" s="622"/>
      <c r="CU40" s="622"/>
      <c r="CV40" s="622"/>
      <c r="CW40" s="622"/>
      <c r="CX40" s="622"/>
      <c r="CY40" s="623"/>
      <c r="CZ40" s="624">
        <v>0.9</v>
      </c>
      <c r="DA40" s="636"/>
      <c r="DB40" s="636"/>
      <c r="DC40" s="637"/>
      <c r="DD40" s="627">
        <v>8</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49093294</v>
      </c>
      <c r="S41" s="646"/>
      <c r="T41" s="646"/>
      <c r="U41" s="646"/>
      <c r="V41" s="646"/>
      <c r="W41" s="646"/>
      <c r="X41" s="646"/>
      <c r="Y41" s="649"/>
      <c r="Z41" s="650">
        <v>100</v>
      </c>
      <c r="AA41" s="650"/>
      <c r="AB41" s="650"/>
      <c r="AC41" s="650"/>
      <c r="AD41" s="651">
        <v>17209719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502865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1765519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416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7532728</v>
      </c>
      <c r="CS42" s="634"/>
      <c r="CT42" s="634"/>
      <c r="CU42" s="634"/>
      <c r="CV42" s="634"/>
      <c r="CW42" s="634"/>
      <c r="CX42" s="634"/>
      <c r="CY42" s="635"/>
      <c r="CZ42" s="624">
        <v>16.100000000000001</v>
      </c>
      <c r="DA42" s="636"/>
      <c r="DB42" s="636"/>
      <c r="DC42" s="637"/>
      <c r="DD42" s="627">
        <v>1253780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96173</v>
      </c>
      <c r="CS43" s="634"/>
      <c r="CT43" s="634"/>
      <c r="CU43" s="634"/>
      <c r="CV43" s="634"/>
      <c r="CW43" s="634"/>
      <c r="CX43" s="634"/>
      <c r="CY43" s="635"/>
      <c r="CZ43" s="624">
        <v>0.2</v>
      </c>
      <c r="DA43" s="636"/>
      <c r="DB43" s="636"/>
      <c r="DC43" s="637"/>
      <c r="DD43" s="627">
        <v>96173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7285224</v>
      </c>
      <c r="CS44" s="622"/>
      <c r="CT44" s="622"/>
      <c r="CU44" s="622"/>
      <c r="CV44" s="622"/>
      <c r="CW44" s="622"/>
      <c r="CX44" s="622"/>
      <c r="CY44" s="623"/>
      <c r="CZ44" s="624">
        <v>15.6</v>
      </c>
      <c r="DA44" s="625"/>
      <c r="DB44" s="625"/>
      <c r="DC44" s="626"/>
      <c r="DD44" s="627">
        <v>1237557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4254424</v>
      </c>
      <c r="CS45" s="634"/>
      <c r="CT45" s="634"/>
      <c r="CU45" s="634"/>
      <c r="CV45" s="634"/>
      <c r="CW45" s="634"/>
      <c r="CX45" s="634"/>
      <c r="CY45" s="635"/>
      <c r="CZ45" s="624">
        <v>9.1</v>
      </c>
      <c r="DA45" s="636"/>
      <c r="DB45" s="636"/>
      <c r="DC45" s="637"/>
      <c r="DD45" s="627">
        <v>210317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2630788</v>
      </c>
      <c r="CS46" s="622"/>
      <c r="CT46" s="622"/>
      <c r="CU46" s="622"/>
      <c r="CV46" s="622"/>
      <c r="CW46" s="622"/>
      <c r="CX46" s="622"/>
      <c r="CY46" s="623"/>
      <c r="CZ46" s="624">
        <v>5.6</v>
      </c>
      <c r="DA46" s="625"/>
      <c r="DB46" s="625"/>
      <c r="DC46" s="626"/>
      <c r="DD46" s="627">
        <v>975489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247504</v>
      </c>
      <c r="CS47" s="634"/>
      <c r="CT47" s="634"/>
      <c r="CU47" s="634"/>
      <c r="CV47" s="634"/>
      <c r="CW47" s="634"/>
      <c r="CX47" s="634"/>
      <c r="CY47" s="635"/>
      <c r="CZ47" s="624">
        <v>0.5</v>
      </c>
      <c r="DA47" s="636"/>
      <c r="DB47" s="636"/>
      <c r="DC47" s="637"/>
      <c r="DD47" s="627">
        <v>16223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46847008</v>
      </c>
      <c r="CS49" s="606"/>
      <c r="CT49" s="606"/>
      <c r="CU49" s="606"/>
      <c r="CV49" s="606"/>
      <c r="CW49" s="606"/>
      <c r="CX49" s="606"/>
      <c r="CY49" s="607"/>
      <c r="CZ49" s="608">
        <v>100</v>
      </c>
      <c r="DA49" s="609"/>
      <c r="DB49" s="609"/>
      <c r="DC49" s="610"/>
      <c r="DD49" s="611">
        <v>26113193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WF+WZ6o9l7JrwG4HZIT/YWKfbXMEd5YHBeLdvBd77yrEV3QKcrXghDPs3GTBM5VI0HMNyrAdDcyxmjxG9bm3w==" saltValue="edYNZvLvvTG4m9xugEeMd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48942</v>
      </c>
      <c r="R7" s="1103"/>
      <c r="S7" s="1103"/>
      <c r="T7" s="1103"/>
      <c r="U7" s="1103"/>
      <c r="V7" s="1103">
        <v>46696</v>
      </c>
      <c r="W7" s="1103"/>
      <c r="X7" s="1103"/>
      <c r="Y7" s="1103"/>
      <c r="Z7" s="1103"/>
      <c r="AA7" s="1103">
        <v>2246</v>
      </c>
      <c r="AB7" s="1103"/>
      <c r="AC7" s="1103"/>
      <c r="AD7" s="1103"/>
      <c r="AE7" s="1104"/>
      <c r="AF7" s="1105">
        <v>1710</v>
      </c>
      <c r="AG7" s="1106"/>
      <c r="AH7" s="1106"/>
      <c r="AI7" s="1106"/>
      <c r="AJ7" s="1107"/>
      <c r="AK7" s="1108">
        <v>4397</v>
      </c>
      <c r="AL7" s="1109"/>
      <c r="AM7" s="1109"/>
      <c r="AN7" s="1109"/>
      <c r="AO7" s="1109"/>
      <c r="AP7" s="1109">
        <v>27918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561</v>
      </c>
      <c r="BT7" s="1100"/>
      <c r="BU7" s="1100"/>
      <c r="BV7" s="1100"/>
      <c r="BW7" s="1100"/>
      <c r="BX7" s="1100"/>
      <c r="BY7" s="1100"/>
      <c r="BZ7" s="1100"/>
      <c r="CA7" s="1100"/>
      <c r="CB7" s="1100"/>
      <c r="CC7" s="1100"/>
      <c r="CD7" s="1100"/>
      <c r="CE7" s="1100"/>
      <c r="CF7" s="1100"/>
      <c r="CG7" s="1112"/>
      <c r="CH7" s="1096">
        <v>4</v>
      </c>
      <c r="CI7" s="1097"/>
      <c r="CJ7" s="1097"/>
      <c r="CK7" s="1097"/>
      <c r="CL7" s="1098"/>
      <c r="CM7" s="1096">
        <v>58</v>
      </c>
      <c r="CN7" s="1097"/>
      <c r="CO7" s="1097"/>
      <c r="CP7" s="1097"/>
      <c r="CQ7" s="1098"/>
      <c r="CR7" s="1096">
        <v>21</v>
      </c>
      <c r="CS7" s="1097"/>
      <c r="CT7" s="1097"/>
      <c r="CU7" s="1097"/>
      <c r="CV7" s="1098"/>
      <c r="CW7" s="1096">
        <v>17</v>
      </c>
      <c r="CX7" s="1097"/>
      <c r="CY7" s="1097"/>
      <c r="CZ7" s="1097"/>
      <c r="DA7" s="1098"/>
      <c r="DB7" s="1096" t="s">
        <v>560</v>
      </c>
      <c r="DC7" s="1097"/>
      <c r="DD7" s="1097"/>
      <c r="DE7" s="1097"/>
      <c r="DF7" s="1098"/>
      <c r="DG7" s="1096" t="s">
        <v>560</v>
      </c>
      <c r="DH7" s="1097"/>
      <c r="DI7" s="1097"/>
      <c r="DJ7" s="1097"/>
      <c r="DK7" s="1098"/>
      <c r="DL7" s="1096" t="s">
        <v>560</v>
      </c>
      <c r="DM7" s="1097"/>
      <c r="DN7" s="1097"/>
      <c r="DO7" s="1097"/>
      <c r="DP7" s="1098"/>
      <c r="DQ7" s="1096" t="s">
        <v>560</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151</v>
      </c>
      <c r="R8" s="1039"/>
      <c r="S8" s="1039"/>
      <c r="T8" s="1039"/>
      <c r="U8" s="1039"/>
      <c r="V8" s="1039">
        <v>151</v>
      </c>
      <c r="W8" s="1039"/>
      <c r="X8" s="1039"/>
      <c r="Y8" s="1039"/>
      <c r="Z8" s="1039"/>
      <c r="AA8" s="1039">
        <v>0</v>
      </c>
      <c r="AB8" s="1039"/>
      <c r="AC8" s="1039"/>
      <c r="AD8" s="1039"/>
      <c r="AE8" s="1040"/>
      <c r="AF8" s="1035">
        <v>0</v>
      </c>
      <c r="AG8" s="1036"/>
      <c r="AH8" s="1036"/>
      <c r="AI8" s="1036"/>
      <c r="AJ8" s="1037"/>
      <c r="AK8" s="1080">
        <v>0</v>
      </c>
      <c r="AL8" s="1081"/>
      <c r="AM8" s="1081"/>
      <c r="AN8" s="1081"/>
      <c r="AO8" s="1081"/>
      <c r="AP8" s="1081">
        <v>127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562</v>
      </c>
      <c r="BT8" s="993"/>
      <c r="BU8" s="993"/>
      <c r="BV8" s="993"/>
      <c r="BW8" s="993"/>
      <c r="BX8" s="993"/>
      <c r="BY8" s="993"/>
      <c r="BZ8" s="993"/>
      <c r="CA8" s="993"/>
      <c r="CB8" s="993"/>
      <c r="CC8" s="993"/>
      <c r="CD8" s="993"/>
      <c r="CE8" s="993"/>
      <c r="CF8" s="993"/>
      <c r="CG8" s="1014"/>
      <c r="CH8" s="989">
        <v>138</v>
      </c>
      <c r="CI8" s="990"/>
      <c r="CJ8" s="990"/>
      <c r="CK8" s="990"/>
      <c r="CL8" s="991"/>
      <c r="CM8" s="989">
        <v>3136</v>
      </c>
      <c r="CN8" s="990"/>
      <c r="CO8" s="990"/>
      <c r="CP8" s="990"/>
      <c r="CQ8" s="991"/>
      <c r="CR8" s="989">
        <v>180</v>
      </c>
      <c r="CS8" s="990"/>
      <c r="CT8" s="990"/>
      <c r="CU8" s="990"/>
      <c r="CV8" s="991"/>
      <c r="CW8" s="989">
        <v>5</v>
      </c>
      <c r="CX8" s="990"/>
      <c r="CY8" s="990"/>
      <c r="CZ8" s="990"/>
      <c r="DA8" s="991"/>
      <c r="DB8" s="989" t="s">
        <v>560</v>
      </c>
      <c r="DC8" s="990"/>
      <c r="DD8" s="990"/>
      <c r="DE8" s="990"/>
      <c r="DF8" s="991"/>
      <c r="DG8" s="989" t="s">
        <v>560</v>
      </c>
      <c r="DH8" s="990"/>
      <c r="DI8" s="990"/>
      <c r="DJ8" s="990"/>
      <c r="DK8" s="991"/>
      <c r="DL8" s="989" t="s">
        <v>560</v>
      </c>
      <c r="DM8" s="990"/>
      <c r="DN8" s="990"/>
      <c r="DO8" s="990"/>
      <c r="DP8" s="991"/>
      <c r="DQ8" s="989" t="s">
        <v>560</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563</v>
      </c>
      <c r="BT9" s="993"/>
      <c r="BU9" s="993"/>
      <c r="BV9" s="993"/>
      <c r="BW9" s="993"/>
      <c r="BX9" s="993"/>
      <c r="BY9" s="993"/>
      <c r="BZ9" s="993"/>
      <c r="CA9" s="993"/>
      <c r="CB9" s="993"/>
      <c r="CC9" s="993"/>
      <c r="CD9" s="993"/>
      <c r="CE9" s="993"/>
      <c r="CF9" s="993"/>
      <c r="CG9" s="1014"/>
      <c r="CH9" s="989">
        <v>17</v>
      </c>
      <c r="CI9" s="990"/>
      <c r="CJ9" s="990"/>
      <c r="CK9" s="990"/>
      <c r="CL9" s="991"/>
      <c r="CM9" s="989">
        <v>1556</v>
      </c>
      <c r="CN9" s="990"/>
      <c r="CO9" s="990"/>
      <c r="CP9" s="990"/>
      <c r="CQ9" s="991"/>
      <c r="CR9" s="989">
        <v>1087</v>
      </c>
      <c r="CS9" s="990"/>
      <c r="CT9" s="990"/>
      <c r="CU9" s="990"/>
      <c r="CV9" s="991"/>
      <c r="CW9" s="989">
        <v>456</v>
      </c>
      <c r="CX9" s="990"/>
      <c r="CY9" s="990"/>
      <c r="CZ9" s="990"/>
      <c r="DA9" s="991"/>
      <c r="DB9" s="989" t="s">
        <v>560</v>
      </c>
      <c r="DC9" s="990"/>
      <c r="DD9" s="990"/>
      <c r="DE9" s="990"/>
      <c r="DF9" s="991"/>
      <c r="DG9" s="989" t="s">
        <v>560</v>
      </c>
      <c r="DH9" s="990"/>
      <c r="DI9" s="990"/>
      <c r="DJ9" s="990"/>
      <c r="DK9" s="991"/>
      <c r="DL9" s="989" t="s">
        <v>560</v>
      </c>
      <c r="DM9" s="990"/>
      <c r="DN9" s="990"/>
      <c r="DO9" s="990"/>
      <c r="DP9" s="991"/>
      <c r="DQ9" s="989" t="s">
        <v>560</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49093</v>
      </c>
      <c r="R23" s="1061"/>
      <c r="S23" s="1061"/>
      <c r="T23" s="1061"/>
      <c r="U23" s="1061"/>
      <c r="V23" s="1061">
        <v>46847</v>
      </c>
      <c r="W23" s="1061"/>
      <c r="X23" s="1061"/>
      <c r="Y23" s="1061"/>
      <c r="Z23" s="1061"/>
      <c r="AA23" s="1061">
        <v>2246</v>
      </c>
      <c r="AB23" s="1061"/>
      <c r="AC23" s="1061"/>
      <c r="AD23" s="1061"/>
      <c r="AE23" s="1068"/>
      <c r="AF23" s="1069">
        <v>1710</v>
      </c>
      <c r="AG23" s="1061"/>
      <c r="AH23" s="1061"/>
      <c r="AI23" s="1061"/>
      <c r="AJ23" s="1070"/>
      <c r="AK23" s="1071"/>
      <c r="AL23" s="1072"/>
      <c r="AM23" s="1072"/>
      <c r="AN23" s="1072"/>
      <c r="AO23" s="1072"/>
      <c r="AP23" s="1061">
        <v>28045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6282</v>
      </c>
      <c r="R28" s="1051"/>
      <c r="S28" s="1051"/>
      <c r="T28" s="1051"/>
      <c r="U28" s="1051"/>
      <c r="V28" s="1051">
        <v>6266</v>
      </c>
      <c r="W28" s="1051"/>
      <c r="X28" s="1051"/>
      <c r="Y28" s="1051"/>
      <c r="Z28" s="1051"/>
      <c r="AA28" s="1051">
        <v>16</v>
      </c>
      <c r="AB28" s="1051"/>
      <c r="AC28" s="1051"/>
      <c r="AD28" s="1051"/>
      <c r="AE28" s="1052"/>
      <c r="AF28" s="1053">
        <v>16</v>
      </c>
      <c r="AG28" s="1051"/>
      <c r="AH28" s="1051"/>
      <c r="AI28" s="1051"/>
      <c r="AJ28" s="1054"/>
      <c r="AK28" s="1042">
        <v>503</v>
      </c>
      <c r="AL28" s="1043"/>
      <c r="AM28" s="1043"/>
      <c r="AN28" s="1043"/>
      <c r="AO28" s="1043"/>
      <c r="AP28" s="1043" t="s">
        <v>552</v>
      </c>
      <c r="AQ28" s="1043"/>
      <c r="AR28" s="1043"/>
      <c r="AS28" s="1043"/>
      <c r="AT28" s="1043"/>
      <c r="AU28" s="1043" t="s">
        <v>552</v>
      </c>
      <c r="AV28" s="1043"/>
      <c r="AW28" s="1043"/>
      <c r="AX28" s="1043"/>
      <c r="AY28" s="1043"/>
      <c r="AZ28" s="1044" t="s">
        <v>552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29</v>
      </c>
      <c r="R29" s="1039"/>
      <c r="S29" s="1039"/>
      <c r="T29" s="1039"/>
      <c r="U29" s="1039"/>
      <c r="V29" s="1039">
        <v>29</v>
      </c>
      <c r="W29" s="1039"/>
      <c r="X29" s="1039"/>
      <c r="Y29" s="1039"/>
      <c r="Z29" s="1039"/>
      <c r="AA29" s="1039" t="s">
        <v>552</v>
      </c>
      <c r="AB29" s="1039"/>
      <c r="AC29" s="1039"/>
      <c r="AD29" s="1039"/>
      <c r="AE29" s="1040"/>
      <c r="AF29" s="1035" t="s">
        <v>122</v>
      </c>
      <c r="AG29" s="1036"/>
      <c r="AH29" s="1036"/>
      <c r="AI29" s="1036"/>
      <c r="AJ29" s="1037"/>
      <c r="AK29" s="980">
        <v>24</v>
      </c>
      <c r="AL29" s="971"/>
      <c r="AM29" s="971"/>
      <c r="AN29" s="971"/>
      <c r="AO29" s="971"/>
      <c r="AP29" s="971" t="s">
        <v>552</v>
      </c>
      <c r="AQ29" s="971"/>
      <c r="AR29" s="971"/>
      <c r="AS29" s="971"/>
      <c r="AT29" s="971"/>
      <c r="AU29" s="971" t="s">
        <v>552</v>
      </c>
      <c r="AV29" s="971"/>
      <c r="AW29" s="971"/>
      <c r="AX29" s="971"/>
      <c r="AY29" s="971"/>
      <c r="AZ29" s="1041" t="s">
        <v>552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6314</v>
      </c>
      <c r="R30" s="1039"/>
      <c r="S30" s="1039"/>
      <c r="T30" s="1039"/>
      <c r="U30" s="1039"/>
      <c r="V30" s="1039">
        <v>6095</v>
      </c>
      <c r="W30" s="1039"/>
      <c r="X30" s="1039"/>
      <c r="Y30" s="1039"/>
      <c r="Z30" s="1039"/>
      <c r="AA30" s="1039">
        <v>219</v>
      </c>
      <c r="AB30" s="1039"/>
      <c r="AC30" s="1039"/>
      <c r="AD30" s="1039"/>
      <c r="AE30" s="1040"/>
      <c r="AF30" s="1035">
        <v>219</v>
      </c>
      <c r="AG30" s="1036"/>
      <c r="AH30" s="1036"/>
      <c r="AI30" s="1036"/>
      <c r="AJ30" s="1037"/>
      <c r="AK30" s="980">
        <v>933</v>
      </c>
      <c r="AL30" s="971"/>
      <c r="AM30" s="971"/>
      <c r="AN30" s="971"/>
      <c r="AO30" s="971"/>
      <c r="AP30" s="971" t="s">
        <v>552</v>
      </c>
      <c r="AQ30" s="971"/>
      <c r="AR30" s="971"/>
      <c r="AS30" s="971"/>
      <c r="AT30" s="971"/>
      <c r="AU30" s="971" t="s">
        <v>552</v>
      </c>
      <c r="AV30" s="971"/>
      <c r="AW30" s="971"/>
      <c r="AX30" s="971"/>
      <c r="AY30" s="971"/>
      <c r="AZ30" s="1041" t="s">
        <v>552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942</v>
      </c>
      <c r="R31" s="1039"/>
      <c r="S31" s="1039"/>
      <c r="T31" s="1039"/>
      <c r="U31" s="1039"/>
      <c r="V31" s="1039">
        <v>940</v>
      </c>
      <c r="W31" s="1039"/>
      <c r="X31" s="1039"/>
      <c r="Y31" s="1039"/>
      <c r="Z31" s="1039"/>
      <c r="AA31" s="1039">
        <v>2</v>
      </c>
      <c r="AB31" s="1039"/>
      <c r="AC31" s="1039"/>
      <c r="AD31" s="1039"/>
      <c r="AE31" s="1040"/>
      <c r="AF31" s="1035">
        <v>2</v>
      </c>
      <c r="AG31" s="1036"/>
      <c r="AH31" s="1036"/>
      <c r="AI31" s="1036"/>
      <c r="AJ31" s="1037"/>
      <c r="AK31" s="980">
        <v>195</v>
      </c>
      <c r="AL31" s="971"/>
      <c r="AM31" s="971"/>
      <c r="AN31" s="971"/>
      <c r="AO31" s="971"/>
      <c r="AP31" s="971" t="s">
        <v>552</v>
      </c>
      <c r="AQ31" s="971"/>
      <c r="AR31" s="971"/>
      <c r="AS31" s="971"/>
      <c r="AT31" s="971"/>
      <c r="AU31" s="971" t="s">
        <v>552</v>
      </c>
      <c r="AV31" s="971"/>
      <c r="AW31" s="971"/>
      <c r="AX31" s="971"/>
      <c r="AY31" s="971"/>
      <c r="AZ31" s="1041" t="s">
        <v>552</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8435</v>
      </c>
      <c r="R32" s="1039"/>
      <c r="S32" s="1039"/>
      <c r="T32" s="1039"/>
      <c r="U32" s="1039"/>
      <c r="V32" s="1039">
        <v>8529</v>
      </c>
      <c r="W32" s="1039"/>
      <c r="X32" s="1039"/>
      <c r="Y32" s="1039"/>
      <c r="Z32" s="1039"/>
      <c r="AA32" s="1039">
        <v>-94</v>
      </c>
      <c r="AB32" s="1039"/>
      <c r="AC32" s="1039"/>
      <c r="AD32" s="1039"/>
      <c r="AE32" s="1040"/>
      <c r="AF32" s="1035">
        <v>3998</v>
      </c>
      <c r="AG32" s="1036"/>
      <c r="AH32" s="1036"/>
      <c r="AI32" s="1036"/>
      <c r="AJ32" s="1037"/>
      <c r="AK32" s="980">
        <v>1037</v>
      </c>
      <c r="AL32" s="971"/>
      <c r="AM32" s="971"/>
      <c r="AN32" s="971"/>
      <c r="AO32" s="971"/>
      <c r="AP32" s="971">
        <v>2649</v>
      </c>
      <c r="AQ32" s="971"/>
      <c r="AR32" s="971"/>
      <c r="AS32" s="971"/>
      <c r="AT32" s="971"/>
      <c r="AU32" s="971">
        <v>1600</v>
      </c>
      <c r="AV32" s="971"/>
      <c r="AW32" s="971"/>
      <c r="AX32" s="971"/>
      <c r="AY32" s="971"/>
      <c r="AZ32" s="1041" t="s">
        <v>552</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395</v>
      </c>
      <c r="C33" s="1031"/>
      <c r="D33" s="1031"/>
      <c r="E33" s="1031"/>
      <c r="F33" s="1031"/>
      <c r="G33" s="1031"/>
      <c r="H33" s="1031"/>
      <c r="I33" s="1031"/>
      <c r="J33" s="1031"/>
      <c r="K33" s="1031"/>
      <c r="L33" s="1031"/>
      <c r="M33" s="1031"/>
      <c r="N33" s="1031"/>
      <c r="O33" s="1031"/>
      <c r="P33" s="1032"/>
      <c r="Q33" s="1038">
        <v>1393</v>
      </c>
      <c r="R33" s="1039"/>
      <c r="S33" s="1039"/>
      <c r="T33" s="1039"/>
      <c r="U33" s="1039"/>
      <c r="V33" s="1039">
        <v>1148</v>
      </c>
      <c r="W33" s="1039"/>
      <c r="X33" s="1039"/>
      <c r="Y33" s="1039"/>
      <c r="Z33" s="1039"/>
      <c r="AA33" s="1039">
        <v>245</v>
      </c>
      <c r="AB33" s="1039"/>
      <c r="AC33" s="1039"/>
      <c r="AD33" s="1039"/>
      <c r="AE33" s="1040"/>
      <c r="AF33" s="1035">
        <v>1422</v>
      </c>
      <c r="AG33" s="1036"/>
      <c r="AH33" s="1036"/>
      <c r="AI33" s="1036"/>
      <c r="AJ33" s="1037"/>
      <c r="AK33" s="980">
        <v>89</v>
      </c>
      <c r="AL33" s="971"/>
      <c r="AM33" s="971"/>
      <c r="AN33" s="971"/>
      <c r="AO33" s="971"/>
      <c r="AP33" s="971">
        <v>5360</v>
      </c>
      <c r="AQ33" s="971"/>
      <c r="AR33" s="971"/>
      <c r="AS33" s="971"/>
      <c r="AT33" s="971"/>
      <c r="AU33" s="971">
        <v>375</v>
      </c>
      <c r="AV33" s="971"/>
      <c r="AW33" s="971"/>
      <c r="AX33" s="971"/>
      <c r="AY33" s="971"/>
      <c r="AZ33" s="1041" t="s">
        <v>552</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396</v>
      </c>
      <c r="C34" s="1031"/>
      <c r="D34" s="1031"/>
      <c r="E34" s="1031"/>
      <c r="F34" s="1031"/>
      <c r="G34" s="1031"/>
      <c r="H34" s="1031"/>
      <c r="I34" s="1031"/>
      <c r="J34" s="1031"/>
      <c r="K34" s="1031"/>
      <c r="L34" s="1031"/>
      <c r="M34" s="1031"/>
      <c r="N34" s="1031"/>
      <c r="O34" s="1031"/>
      <c r="P34" s="1032"/>
      <c r="Q34" s="1038">
        <v>2405</v>
      </c>
      <c r="R34" s="1039"/>
      <c r="S34" s="1039"/>
      <c r="T34" s="1039"/>
      <c r="U34" s="1039"/>
      <c r="V34" s="1039">
        <v>2262</v>
      </c>
      <c r="W34" s="1039"/>
      <c r="X34" s="1039"/>
      <c r="Y34" s="1039"/>
      <c r="Z34" s="1039"/>
      <c r="AA34" s="1039">
        <v>143</v>
      </c>
      <c r="AB34" s="1039"/>
      <c r="AC34" s="1039"/>
      <c r="AD34" s="1039"/>
      <c r="AE34" s="1040"/>
      <c r="AF34" s="1035">
        <v>283</v>
      </c>
      <c r="AG34" s="1036"/>
      <c r="AH34" s="1036"/>
      <c r="AI34" s="1036"/>
      <c r="AJ34" s="1037"/>
      <c r="AK34" s="980">
        <v>736</v>
      </c>
      <c r="AL34" s="971"/>
      <c r="AM34" s="971"/>
      <c r="AN34" s="971"/>
      <c r="AO34" s="971"/>
      <c r="AP34" s="971">
        <v>13332</v>
      </c>
      <c r="AQ34" s="971"/>
      <c r="AR34" s="971"/>
      <c r="AS34" s="971"/>
      <c r="AT34" s="971"/>
      <c r="AU34" s="971">
        <v>6759</v>
      </c>
      <c r="AV34" s="971"/>
      <c r="AW34" s="971"/>
      <c r="AX34" s="971"/>
      <c r="AY34" s="971"/>
      <c r="AZ34" s="1041" t="s">
        <v>552</v>
      </c>
      <c r="BA34" s="1041"/>
      <c r="BB34" s="1041"/>
      <c r="BC34" s="1041"/>
      <c r="BD34" s="1041"/>
      <c r="BE34" s="972" t="s">
        <v>394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397</v>
      </c>
      <c r="C35" s="1031"/>
      <c r="D35" s="1031"/>
      <c r="E35" s="1031"/>
      <c r="F35" s="1031"/>
      <c r="G35" s="1031"/>
      <c r="H35" s="1031"/>
      <c r="I35" s="1031"/>
      <c r="J35" s="1031"/>
      <c r="K35" s="1031"/>
      <c r="L35" s="1031"/>
      <c r="M35" s="1031"/>
      <c r="N35" s="1031"/>
      <c r="O35" s="1031"/>
      <c r="P35" s="1032"/>
      <c r="Q35" s="1038">
        <v>21</v>
      </c>
      <c r="R35" s="1039"/>
      <c r="S35" s="1039"/>
      <c r="T35" s="1039"/>
      <c r="U35" s="1039"/>
      <c r="V35" s="1039">
        <v>21</v>
      </c>
      <c r="W35" s="1039"/>
      <c r="X35" s="1039"/>
      <c r="Y35" s="1039"/>
      <c r="Z35" s="1039"/>
      <c r="AA35" s="1039">
        <v>0</v>
      </c>
      <c r="AB35" s="1039"/>
      <c r="AC35" s="1039"/>
      <c r="AD35" s="1039"/>
      <c r="AE35" s="1040"/>
      <c r="AF35" s="1035">
        <v>0</v>
      </c>
      <c r="AG35" s="1036"/>
      <c r="AH35" s="1036"/>
      <c r="AI35" s="1036"/>
      <c r="AJ35" s="1037"/>
      <c r="AK35" s="980" t="s">
        <v>552</v>
      </c>
      <c r="AL35" s="971"/>
      <c r="AM35" s="971"/>
      <c r="AN35" s="971"/>
      <c r="AO35" s="971"/>
      <c r="AP35" s="971">
        <v>3</v>
      </c>
      <c r="AQ35" s="971"/>
      <c r="AR35" s="971"/>
      <c r="AS35" s="971"/>
      <c r="AT35" s="971"/>
      <c r="AU35" s="971" t="s">
        <v>552</v>
      </c>
      <c r="AV35" s="971"/>
      <c r="AW35" s="971"/>
      <c r="AX35" s="971"/>
      <c r="AY35" s="971"/>
      <c r="AZ35" s="1041" t="s">
        <v>552</v>
      </c>
      <c r="BA35" s="1041"/>
      <c r="BB35" s="1041"/>
      <c r="BC35" s="1041"/>
      <c r="BD35" s="1041"/>
      <c r="BE35" s="972" t="s">
        <v>398</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399</v>
      </c>
      <c r="C36" s="1031"/>
      <c r="D36" s="1031"/>
      <c r="E36" s="1031"/>
      <c r="F36" s="1031"/>
      <c r="G36" s="1031"/>
      <c r="H36" s="1031"/>
      <c r="I36" s="1031"/>
      <c r="J36" s="1031"/>
      <c r="K36" s="1031"/>
      <c r="L36" s="1031"/>
      <c r="M36" s="1031"/>
      <c r="N36" s="1031"/>
      <c r="O36" s="1031"/>
      <c r="P36" s="1032"/>
      <c r="Q36" s="1038">
        <v>399</v>
      </c>
      <c r="R36" s="1039"/>
      <c r="S36" s="1039"/>
      <c r="T36" s="1039"/>
      <c r="U36" s="1039"/>
      <c r="V36" s="1039">
        <v>399</v>
      </c>
      <c r="W36" s="1039"/>
      <c r="X36" s="1039"/>
      <c r="Y36" s="1039"/>
      <c r="Z36" s="1039"/>
      <c r="AA36" s="1039" t="s">
        <v>552</v>
      </c>
      <c r="AB36" s="1039"/>
      <c r="AC36" s="1039"/>
      <c r="AD36" s="1039"/>
      <c r="AE36" s="1040"/>
      <c r="AF36" s="1035" t="s">
        <v>122</v>
      </c>
      <c r="AG36" s="1036"/>
      <c r="AH36" s="1036"/>
      <c r="AI36" s="1036"/>
      <c r="AJ36" s="1037"/>
      <c r="AK36" s="980">
        <v>38</v>
      </c>
      <c r="AL36" s="971"/>
      <c r="AM36" s="971"/>
      <c r="AN36" s="971"/>
      <c r="AO36" s="971"/>
      <c r="AP36" s="971" t="s">
        <v>552</v>
      </c>
      <c r="AQ36" s="971"/>
      <c r="AR36" s="971"/>
      <c r="AS36" s="971"/>
      <c r="AT36" s="971"/>
      <c r="AU36" s="971" t="s">
        <v>552</v>
      </c>
      <c r="AV36" s="971"/>
      <c r="AW36" s="971"/>
      <c r="AX36" s="971"/>
      <c r="AY36" s="971"/>
      <c r="AZ36" s="1041" t="s">
        <v>552</v>
      </c>
      <c r="BA36" s="1041"/>
      <c r="BB36" s="1041"/>
      <c r="BC36" s="1041"/>
      <c r="BD36" s="1041"/>
      <c r="BE36" s="972" t="s">
        <v>398</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5940</v>
      </c>
      <c r="AG63" s="959"/>
      <c r="AH63" s="959"/>
      <c r="AI63" s="959"/>
      <c r="AJ63" s="1022"/>
      <c r="AK63" s="1023"/>
      <c r="AL63" s="963"/>
      <c r="AM63" s="963"/>
      <c r="AN63" s="963"/>
      <c r="AO63" s="963"/>
      <c r="AP63" s="959">
        <v>21344</v>
      </c>
      <c r="AQ63" s="959"/>
      <c r="AR63" s="959"/>
      <c r="AS63" s="959"/>
      <c r="AT63" s="959"/>
      <c r="AU63" s="959">
        <v>8735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403</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404</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553</v>
      </c>
      <c r="C68" s="986"/>
      <c r="D68" s="986"/>
      <c r="E68" s="986"/>
      <c r="F68" s="986"/>
      <c r="G68" s="986"/>
      <c r="H68" s="986"/>
      <c r="I68" s="986"/>
      <c r="J68" s="986"/>
      <c r="K68" s="986"/>
      <c r="L68" s="986"/>
      <c r="M68" s="986"/>
      <c r="N68" s="986"/>
      <c r="O68" s="986"/>
      <c r="P68" s="987"/>
      <c r="Q68" s="988">
        <v>1649</v>
      </c>
      <c r="R68" s="982"/>
      <c r="S68" s="982"/>
      <c r="T68" s="982"/>
      <c r="U68" s="982"/>
      <c r="V68" s="982">
        <v>1622</v>
      </c>
      <c r="W68" s="982"/>
      <c r="X68" s="982"/>
      <c r="Y68" s="982"/>
      <c r="Z68" s="982"/>
      <c r="AA68" s="982">
        <v>26</v>
      </c>
      <c r="AB68" s="982"/>
      <c r="AC68" s="982"/>
      <c r="AD68" s="982"/>
      <c r="AE68" s="982"/>
      <c r="AF68" s="982">
        <v>26</v>
      </c>
      <c r="AG68" s="982"/>
      <c r="AH68" s="982"/>
      <c r="AI68" s="982"/>
      <c r="AJ68" s="982"/>
      <c r="AK68" s="982" t="s">
        <v>569</v>
      </c>
      <c r="AL68" s="982"/>
      <c r="AM68" s="982"/>
      <c r="AN68" s="982"/>
      <c r="AO68" s="982"/>
      <c r="AP68" s="982">
        <v>1716</v>
      </c>
      <c r="AQ68" s="982"/>
      <c r="AR68" s="982"/>
      <c r="AS68" s="982"/>
      <c r="AT68" s="982"/>
      <c r="AU68" s="982">
        <v>1520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554</v>
      </c>
      <c r="C69" s="975"/>
      <c r="D69" s="975"/>
      <c r="E69" s="975"/>
      <c r="F69" s="975"/>
      <c r="G69" s="975"/>
      <c r="H69" s="975"/>
      <c r="I69" s="975"/>
      <c r="J69" s="975"/>
      <c r="K69" s="975"/>
      <c r="L69" s="975"/>
      <c r="M69" s="975"/>
      <c r="N69" s="975"/>
      <c r="O69" s="975"/>
      <c r="P69" s="976"/>
      <c r="Q69" s="977">
        <v>1665</v>
      </c>
      <c r="R69" s="971"/>
      <c r="S69" s="971"/>
      <c r="T69" s="971"/>
      <c r="U69" s="971"/>
      <c r="V69" s="971">
        <v>1665</v>
      </c>
      <c r="W69" s="971"/>
      <c r="X69" s="971"/>
      <c r="Y69" s="971"/>
      <c r="Z69" s="971"/>
      <c r="AA69" s="971">
        <v>0</v>
      </c>
      <c r="AB69" s="971"/>
      <c r="AC69" s="971"/>
      <c r="AD69" s="971"/>
      <c r="AE69" s="971"/>
      <c r="AF69" s="971">
        <v>0</v>
      </c>
      <c r="AG69" s="971"/>
      <c r="AH69" s="971"/>
      <c r="AI69" s="971"/>
      <c r="AJ69" s="971"/>
      <c r="AK69" s="971">
        <v>734</v>
      </c>
      <c r="AL69" s="971"/>
      <c r="AM69" s="971"/>
      <c r="AN69" s="971"/>
      <c r="AO69" s="971"/>
      <c r="AP69" s="971" t="s">
        <v>560</v>
      </c>
      <c r="AQ69" s="971"/>
      <c r="AR69" s="971"/>
      <c r="AS69" s="971"/>
      <c r="AT69" s="971"/>
      <c r="AU69" s="971" t="s">
        <v>560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555</v>
      </c>
      <c r="C70" s="975"/>
      <c r="D70" s="975"/>
      <c r="E70" s="975"/>
      <c r="F70" s="975"/>
      <c r="G70" s="975"/>
      <c r="H70" s="975"/>
      <c r="I70" s="975"/>
      <c r="J70" s="975"/>
      <c r="K70" s="975"/>
      <c r="L70" s="975"/>
      <c r="M70" s="975"/>
      <c r="N70" s="975"/>
      <c r="O70" s="975"/>
      <c r="P70" s="976"/>
      <c r="Q70" s="977">
        <v>510</v>
      </c>
      <c r="R70" s="971"/>
      <c r="S70" s="971"/>
      <c r="T70" s="971"/>
      <c r="U70" s="971"/>
      <c r="V70" s="971">
        <v>455</v>
      </c>
      <c r="W70" s="971"/>
      <c r="X70" s="971"/>
      <c r="Y70" s="971"/>
      <c r="Z70" s="971"/>
      <c r="AA70" s="971">
        <v>55</v>
      </c>
      <c r="AB70" s="971"/>
      <c r="AC70" s="971"/>
      <c r="AD70" s="971"/>
      <c r="AE70" s="971"/>
      <c r="AF70" s="971">
        <v>55</v>
      </c>
      <c r="AG70" s="971"/>
      <c r="AH70" s="971"/>
      <c r="AI70" s="971"/>
      <c r="AJ70" s="971"/>
      <c r="AK70" s="971" t="s">
        <v>569</v>
      </c>
      <c r="AL70" s="971"/>
      <c r="AM70" s="971"/>
      <c r="AN70" s="971"/>
      <c r="AO70" s="971"/>
      <c r="AP70" s="971" t="s">
        <v>560</v>
      </c>
      <c r="AQ70" s="971"/>
      <c r="AR70" s="971"/>
      <c r="AS70" s="971"/>
      <c r="AT70" s="971"/>
      <c r="AU70" s="971" t="s">
        <v>560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556</v>
      </c>
      <c r="C71" s="975"/>
      <c r="D71" s="975"/>
      <c r="E71" s="975"/>
      <c r="F71" s="975"/>
      <c r="G71" s="975"/>
      <c r="H71" s="975"/>
      <c r="I71" s="975"/>
      <c r="J71" s="975"/>
      <c r="K71" s="975"/>
      <c r="L71" s="975"/>
      <c r="M71" s="975"/>
      <c r="N71" s="975"/>
      <c r="O71" s="975"/>
      <c r="P71" s="976"/>
      <c r="Q71" s="977">
        <v>113047</v>
      </c>
      <c r="R71" s="971"/>
      <c r="S71" s="971"/>
      <c r="T71" s="971"/>
      <c r="U71" s="971"/>
      <c r="V71" s="971">
        <v>111097</v>
      </c>
      <c r="W71" s="971"/>
      <c r="X71" s="971"/>
      <c r="Y71" s="971"/>
      <c r="Z71" s="971"/>
      <c r="AA71" s="971">
        <v>1950</v>
      </c>
      <c r="AB71" s="971"/>
      <c r="AC71" s="971"/>
      <c r="AD71" s="971"/>
      <c r="AE71" s="971"/>
      <c r="AF71" s="971">
        <v>1949</v>
      </c>
      <c r="AG71" s="971"/>
      <c r="AH71" s="971"/>
      <c r="AI71" s="971"/>
      <c r="AJ71" s="971"/>
      <c r="AK71" s="971">
        <v>42</v>
      </c>
      <c r="AL71" s="971"/>
      <c r="AM71" s="971"/>
      <c r="AN71" s="971"/>
      <c r="AO71" s="971"/>
      <c r="AP71" s="971" t="s">
        <v>560</v>
      </c>
      <c r="AQ71" s="971"/>
      <c r="AR71" s="971"/>
      <c r="AS71" s="971"/>
      <c r="AT71" s="971"/>
      <c r="AU71" s="971" t="s">
        <v>560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557</v>
      </c>
      <c r="C72" s="975"/>
      <c r="D72" s="975"/>
      <c r="E72" s="975"/>
      <c r="F72" s="975"/>
      <c r="G72" s="975"/>
      <c r="H72" s="975"/>
      <c r="I72" s="975"/>
      <c r="J72" s="975"/>
      <c r="K72" s="975"/>
      <c r="L72" s="975"/>
      <c r="M72" s="975"/>
      <c r="N72" s="975"/>
      <c r="O72" s="975"/>
      <c r="P72" s="976"/>
      <c r="Q72" s="977">
        <v>4853</v>
      </c>
      <c r="R72" s="971"/>
      <c r="S72" s="971"/>
      <c r="T72" s="971"/>
      <c r="U72" s="971"/>
      <c r="V72" s="971">
        <v>3922</v>
      </c>
      <c r="W72" s="971"/>
      <c r="X72" s="971"/>
      <c r="Y72" s="971"/>
      <c r="Z72" s="971"/>
      <c r="AA72" s="971">
        <v>931</v>
      </c>
      <c r="AB72" s="971"/>
      <c r="AC72" s="971"/>
      <c r="AD72" s="971"/>
      <c r="AE72" s="971"/>
      <c r="AF72" s="971">
        <v>931</v>
      </c>
      <c r="AG72" s="971"/>
      <c r="AH72" s="971"/>
      <c r="AI72" s="971"/>
      <c r="AJ72" s="971"/>
      <c r="AK72" s="971" t="s">
        <v>569</v>
      </c>
      <c r="AL72" s="971"/>
      <c r="AM72" s="971"/>
      <c r="AN72" s="971"/>
      <c r="AO72" s="971"/>
      <c r="AP72" s="971" t="s">
        <v>560</v>
      </c>
      <c r="AQ72" s="971"/>
      <c r="AR72" s="971"/>
      <c r="AS72" s="971"/>
      <c r="AT72" s="971"/>
      <c r="AU72" s="971" t="s">
        <v>560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558</v>
      </c>
      <c r="C73" s="975"/>
      <c r="D73" s="975"/>
      <c r="E73" s="975"/>
      <c r="F73" s="975"/>
      <c r="G73" s="975"/>
      <c r="H73" s="975"/>
      <c r="I73" s="975"/>
      <c r="J73" s="975"/>
      <c r="K73" s="975"/>
      <c r="L73" s="975"/>
      <c r="M73" s="975"/>
      <c r="N73" s="975"/>
      <c r="O73" s="975"/>
      <c r="P73" s="976"/>
      <c r="Q73" s="977">
        <v>78</v>
      </c>
      <c r="R73" s="971"/>
      <c r="S73" s="971"/>
      <c r="T73" s="971"/>
      <c r="U73" s="971"/>
      <c r="V73" s="971">
        <v>74</v>
      </c>
      <c r="W73" s="971"/>
      <c r="X73" s="971"/>
      <c r="Y73" s="971"/>
      <c r="Z73" s="971"/>
      <c r="AA73" s="971">
        <v>4</v>
      </c>
      <c r="AB73" s="971"/>
      <c r="AC73" s="971"/>
      <c r="AD73" s="971"/>
      <c r="AE73" s="971"/>
      <c r="AF73" s="971">
        <v>4</v>
      </c>
      <c r="AG73" s="971"/>
      <c r="AH73" s="971"/>
      <c r="AI73" s="971"/>
      <c r="AJ73" s="971"/>
      <c r="AK73" s="971">
        <v>11</v>
      </c>
      <c r="AL73" s="971"/>
      <c r="AM73" s="971"/>
      <c r="AN73" s="971"/>
      <c r="AO73" s="971"/>
      <c r="AP73" s="971" t="s">
        <v>560</v>
      </c>
      <c r="AQ73" s="971"/>
      <c r="AR73" s="971"/>
      <c r="AS73" s="971"/>
      <c r="AT73" s="971"/>
      <c r="AU73" s="971" t="s">
        <v>560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559</v>
      </c>
      <c r="C74" s="975"/>
      <c r="D74" s="975"/>
      <c r="E74" s="975"/>
      <c r="F74" s="975"/>
      <c r="G74" s="975"/>
      <c r="H74" s="975"/>
      <c r="I74" s="975"/>
      <c r="J74" s="975"/>
      <c r="K74" s="975"/>
      <c r="L74" s="975"/>
      <c r="M74" s="975"/>
      <c r="N74" s="975"/>
      <c r="O74" s="975"/>
      <c r="P74" s="976"/>
      <c r="Q74" s="977">
        <v>116</v>
      </c>
      <c r="R74" s="971"/>
      <c r="S74" s="971"/>
      <c r="T74" s="971"/>
      <c r="U74" s="971"/>
      <c r="V74" s="971">
        <v>111</v>
      </c>
      <c r="W74" s="971"/>
      <c r="X74" s="971"/>
      <c r="Y74" s="971"/>
      <c r="Z74" s="971"/>
      <c r="AA74" s="971">
        <v>5</v>
      </c>
      <c r="AB74" s="971"/>
      <c r="AC74" s="971"/>
      <c r="AD74" s="971"/>
      <c r="AE74" s="971"/>
      <c r="AF74" s="971">
        <v>5</v>
      </c>
      <c r="AG74" s="971"/>
      <c r="AH74" s="971"/>
      <c r="AI74" s="971"/>
      <c r="AJ74" s="971"/>
      <c r="AK74" s="971" t="s">
        <v>569</v>
      </c>
      <c r="AL74" s="971"/>
      <c r="AM74" s="971"/>
      <c r="AN74" s="971"/>
      <c r="AO74" s="971"/>
      <c r="AP74" s="971" t="s">
        <v>560</v>
      </c>
      <c r="AQ74" s="971"/>
      <c r="AR74" s="971"/>
      <c r="AS74" s="971"/>
      <c r="AT74" s="971"/>
      <c r="AU74" s="971" t="s">
        <v>560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2971</v>
      </c>
      <c r="AG88" s="959"/>
      <c r="AH88" s="959"/>
      <c r="AI88" s="959"/>
      <c r="AJ88" s="959"/>
      <c r="AK88" s="963"/>
      <c r="AL88" s="963"/>
      <c r="AM88" s="963"/>
      <c r="AN88" s="963"/>
      <c r="AO88" s="963"/>
      <c r="AP88" s="959">
        <v>1716</v>
      </c>
      <c r="AQ88" s="959"/>
      <c r="AR88" s="959"/>
      <c r="AS88" s="959"/>
      <c r="AT88" s="959"/>
      <c r="AU88" s="959">
        <v>1520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1288</v>
      </c>
      <c r="CS102" s="953"/>
      <c r="CT102" s="953"/>
      <c r="CU102" s="953"/>
      <c r="CV102" s="954"/>
      <c r="CW102" s="952">
        <v>478</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294</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294</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294</v>
      </c>
      <c r="DR109" s="896"/>
      <c r="DS109" s="896"/>
      <c r="DT109" s="896"/>
      <c r="DU109" s="897"/>
      <c r="DV109" s="898" t="s">
        <v>416</v>
      </c>
      <c r="DW109" s="896"/>
      <c r="DX109" s="896"/>
      <c r="DY109" s="896"/>
      <c r="DZ109" s="929"/>
    </row>
    <row r="110" spans="1:131" s="230" customFormat="1" ht="26.25" customHeight="1" x14ac:dyDescent="0.2">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1832943</v>
      </c>
      <c r="AB110" s="889"/>
      <c r="AC110" s="889"/>
      <c r="AD110" s="889"/>
      <c r="AE110" s="890"/>
      <c r="AF110" s="891">
        <v>1884993</v>
      </c>
      <c r="AG110" s="889"/>
      <c r="AH110" s="889"/>
      <c r="AI110" s="889"/>
      <c r="AJ110" s="890"/>
      <c r="AK110" s="891">
        <v>1975256</v>
      </c>
      <c r="AL110" s="889"/>
      <c r="AM110" s="889"/>
      <c r="AN110" s="889"/>
      <c r="AO110" s="890"/>
      <c r="AP110" s="892">
        <v>13.1</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27730214</v>
      </c>
      <c r="BR110" s="842"/>
      <c r="BS110" s="842"/>
      <c r="BT110" s="842"/>
      <c r="BU110" s="842"/>
      <c r="BV110" s="842">
        <v>27857532</v>
      </c>
      <c r="BW110" s="842"/>
      <c r="BX110" s="842"/>
      <c r="BY110" s="842"/>
      <c r="BZ110" s="842"/>
      <c r="CA110" s="842">
        <v>28045164</v>
      </c>
      <c r="CB110" s="842"/>
      <c r="CC110" s="842"/>
      <c r="CD110" s="842"/>
      <c r="CE110" s="842"/>
      <c r="CF110" s="866">
        <v>185.6</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9473494</v>
      </c>
      <c r="BR112" s="817"/>
      <c r="BS112" s="817"/>
      <c r="BT112" s="817"/>
      <c r="BU112" s="817"/>
      <c r="BV112" s="817">
        <v>9248155</v>
      </c>
      <c r="BW112" s="817"/>
      <c r="BX112" s="817"/>
      <c r="BY112" s="817"/>
      <c r="BZ112" s="817"/>
      <c r="CA112" s="817">
        <v>8734569</v>
      </c>
      <c r="CB112" s="817"/>
      <c r="CC112" s="817"/>
      <c r="CD112" s="817"/>
      <c r="CE112" s="817"/>
      <c r="CF112" s="875">
        <v>57.8</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1028050</v>
      </c>
      <c r="AB113" s="919"/>
      <c r="AC113" s="919"/>
      <c r="AD113" s="919"/>
      <c r="AE113" s="920"/>
      <c r="AF113" s="921">
        <v>1028746</v>
      </c>
      <c r="AG113" s="919"/>
      <c r="AH113" s="919"/>
      <c r="AI113" s="919"/>
      <c r="AJ113" s="920"/>
      <c r="AK113" s="921">
        <v>973548</v>
      </c>
      <c r="AL113" s="919"/>
      <c r="AM113" s="919"/>
      <c r="AN113" s="919"/>
      <c r="AO113" s="920"/>
      <c r="AP113" s="922">
        <v>6.4</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v>1496906</v>
      </c>
      <c r="BR113" s="817"/>
      <c r="BS113" s="817"/>
      <c r="BT113" s="817"/>
      <c r="BU113" s="817"/>
      <c r="BV113" s="817">
        <v>1606473</v>
      </c>
      <c r="BW113" s="817"/>
      <c r="BX113" s="817"/>
      <c r="BY113" s="817"/>
      <c r="BZ113" s="817"/>
      <c r="CA113" s="817">
        <v>1519877</v>
      </c>
      <c r="CB113" s="817"/>
      <c r="CC113" s="817"/>
      <c r="CD113" s="817"/>
      <c r="CE113" s="817"/>
      <c r="CF113" s="875">
        <v>10.1</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107102</v>
      </c>
      <c r="AB114" s="780"/>
      <c r="AC114" s="780"/>
      <c r="AD114" s="780"/>
      <c r="AE114" s="781"/>
      <c r="AF114" s="782">
        <v>104795</v>
      </c>
      <c r="AG114" s="780"/>
      <c r="AH114" s="780"/>
      <c r="AI114" s="780"/>
      <c r="AJ114" s="781"/>
      <c r="AK114" s="782">
        <v>122346</v>
      </c>
      <c r="AL114" s="780"/>
      <c r="AM114" s="780"/>
      <c r="AN114" s="780"/>
      <c r="AO114" s="781"/>
      <c r="AP114" s="824">
        <v>0.8</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4079029</v>
      </c>
      <c r="BR114" s="817"/>
      <c r="BS114" s="817"/>
      <c r="BT114" s="817"/>
      <c r="BU114" s="817"/>
      <c r="BV114" s="817">
        <v>4124360</v>
      </c>
      <c r="BW114" s="817"/>
      <c r="BX114" s="817"/>
      <c r="BY114" s="817"/>
      <c r="BZ114" s="817"/>
      <c r="CA114" s="817">
        <v>4253086</v>
      </c>
      <c r="CB114" s="817"/>
      <c r="CC114" s="817"/>
      <c r="CD114" s="817"/>
      <c r="CE114" s="817"/>
      <c r="CF114" s="875">
        <v>28.2</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2968095</v>
      </c>
      <c r="AB117" s="903"/>
      <c r="AC117" s="903"/>
      <c r="AD117" s="903"/>
      <c r="AE117" s="904"/>
      <c r="AF117" s="905">
        <v>3018534</v>
      </c>
      <c r="AG117" s="903"/>
      <c r="AH117" s="903"/>
      <c r="AI117" s="903"/>
      <c r="AJ117" s="904"/>
      <c r="AK117" s="905">
        <v>3071150</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294</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446</v>
      </c>
      <c r="BP119" s="878"/>
      <c r="BQ119" s="879">
        <v>42779643</v>
      </c>
      <c r="BR119" s="845"/>
      <c r="BS119" s="845"/>
      <c r="BT119" s="845"/>
      <c r="BU119" s="845"/>
      <c r="BV119" s="845">
        <v>42836520</v>
      </c>
      <c r="BW119" s="845"/>
      <c r="BX119" s="845"/>
      <c r="BY119" s="845"/>
      <c r="BZ119" s="845"/>
      <c r="CA119" s="845">
        <v>42552696</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15866550</v>
      </c>
      <c r="BR120" s="842"/>
      <c r="BS120" s="842"/>
      <c r="BT120" s="842"/>
      <c r="BU120" s="842"/>
      <c r="BV120" s="842">
        <v>19872973</v>
      </c>
      <c r="BW120" s="842"/>
      <c r="BX120" s="842"/>
      <c r="BY120" s="842"/>
      <c r="BZ120" s="842"/>
      <c r="CA120" s="842">
        <v>22078381</v>
      </c>
      <c r="CB120" s="842"/>
      <c r="CC120" s="842"/>
      <c r="CD120" s="842"/>
      <c r="CE120" s="842"/>
      <c r="CF120" s="866">
        <v>146.1</v>
      </c>
      <c r="CG120" s="867"/>
      <c r="CH120" s="867"/>
      <c r="CI120" s="867"/>
      <c r="CJ120" s="867"/>
      <c r="CK120" s="868" t="s">
        <v>450</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7337053</v>
      </c>
      <c r="DH120" s="842"/>
      <c r="DI120" s="842"/>
      <c r="DJ120" s="842"/>
      <c r="DK120" s="842"/>
      <c r="DL120" s="842">
        <v>7125282</v>
      </c>
      <c r="DM120" s="842"/>
      <c r="DN120" s="842"/>
      <c r="DO120" s="842"/>
      <c r="DP120" s="842"/>
      <c r="DQ120" s="842">
        <v>6759104</v>
      </c>
      <c r="DR120" s="842"/>
      <c r="DS120" s="842"/>
      <c r="DT120" s="842"/>
      <c r="DU120" s="842"/>
      <c r="DV120" s="843">
        <v>44.7</v>
      </c>
      <c r="DW120" s="843"/>
      <c r="DX120" s="843"/>
      <c r="DY120" s="843"/>
      <c r="DZ120" s="844"/>
    </row>
    <row r="121" spans="1:130" s="230" customFormat="1" ht="26.25" customHeight="1" x14ac:dyDescent="0.2">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4200985</v>
      </c>
      <c r="BR121" s="817"/>
      <c r="BS121" s="817"/>
      <c r="BT121" s="817"/>
      <c r="BU121" s="817"/>
      <c r="BV121" s="817">
        <v>4551323</v>
      </c>
      <c r="BW121" s="817"/>
      <c r="BX121" s="817"/>
      <c r="BY121" s="817"/>
      <c r="BZ121" s="817"/>
      <c r="CA121" s="817">
        <v>4706598</v>
      </c>
      <c r="CB121" s="817"/>
      <c r="CC121" s="817"/>
      <c r="CD121" s="817"/>
      <c r="CE121" s="817"/>
      <c r="CF121" s="875">
        <v>31.2</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1791232</v>
      </c>
      <c r="DH121" s="817"/>
      <c r="DI121" s="817"/>
      <c r="DJ121" s="817"/>
      <c r="DK121" s="817"/>
      <c r="DL121" s="817">
        <v>1759017</v>
      </c>
      <c r="DM121" s="817"/>
      <c r="DN121" s="817"/>
      <c r="DO121" s="817"/>
      <c r="DP121" s="817"/>
      <c r="DQ121" s="817">
        <v>1600276</v>
      </c>
      <c r="DR121" s="817"/>
      <c r="DS121" s="817"/>
      <c r="DT121" s="817"/>
      <c r="DU121" s="817"/>
      <c r="DV121" s="794">
        <v>10.6</v>
      </c>
      <c r="DW121" s="794"/>
      <c r="DX121" s="794"/>
      <c r="DY121" s="794"/>
      <c r="DZ121" s="795"/>
    </row>
    <row r="122" spans="1:130" s="230" customFormat="1" ht="26.25" customHeight="1" x14ac:dyDescent="0.2">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26291658</v>
      </c>
      <c r="BR122" s="845"/>
      <c r="BS122" s="845"/>
      <c r="BT122" s="845"/>
      <c r="BU122" s="845"/>
      <c r="BV122" s="845">
        <v>26252636</v>
      </c>
      <c r="BW122" s="845"/>
      <c r="BX122" s="845"/>
      <c r="BY122" s="845"/>
      <c r="BZ122" s="845"/>
      <c r="CA122" s="845">
        <v>26130126</v>
      </c>
      <c r="CB122" s="845"/>
      <c r="CC122" s="845"/>
      <c r="CD122" s="845"/>
      <c r="CE122" s="845"/>
      <c r="CF122" s="846">
        <v>173</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344878</v>
      </c>
      <c r="DH122" s="817"/>
      <c r="DI122" s="817"/>
      <c r="DJ122" s="817"/>
      <c r="DK122" s="817"/>
      <c r="DL122" s="817">
        <v>363814</v>
      </c>
      <c r="DM122" s="817"/>
      <c r="DN122" s="817"/>
      <c r="DO122" s="817"/>
      <c r="DP122" s="817"/>
      <c r="DQ122" s="817">
        <v>375189</v>
      </c>
      <c r="DR122" s="817"/>
      <c r="DS122" s="817"/>
      <c r="DT122" s="817"/>
      <c r="DU122" s="817"/>
      <c r="DV122" s="794">
        <v>2.5</v>
      </c>
      <c r="DW122" s="794"/>
      <c r="DX122" s="794"/>
      <c r="DY122" s="794"/>
      <c r="DZ122" s="795"/>
    </row>
    <row r="123" spans="1:130" s="230" customFormat="1" ht="26.25" customHeight="1" x14ac:dyDescent="0.2">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454</v>
      </c>
      <c r="BP123" s="878"/>
      <c r="BQ123" s="832">
        <v>46359193</v>
      </c>
      <c r="BR123" s="833"/>
      <c r="BS123" s="833"/>
      <c r="BT123" s="833"/>
      <c r="BU123" s="833"/>
      <c r="BV123" s="833">
        <v>50676932</v>
      </c>
      <c r="BW123" s="833"/>
      <c r="BX123" s="833"/>
      <c r="BY123" s="833"/>
      <c r="BZ123" s="833"/>
      <c r="CA123" s="833">
        <v>52915105</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v>331</v>
      </c>
      <c r="DH124" s="764"/>
      <c r="DI124" s="764"/>
      <c r="DJ124" s="764"/>
      <c r="DK124" s="765"/>
      <c r="DL124" s="766">
        <v>42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475771</v>
      </c>
      <c r="AB128" s="801"/>
      <c r="AC128" s="801"/>
      <c r="AD128" s="801"/>
      <c r="AE128" s="802"/>
      <c r="AF128" s="803">
        <v>576927</v>
      </c>
      <c r="AG128" s="801"/>
      <c r="AH128" s="801"/>
      <c r="AI128" s="801"/>
      <c r="AJ128" s="802"/>
      <c r="AK128" s="803">
        <v>554160</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12.64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17362674</v>
      </c>
      <c r="AB129" s="780"/>
      <c r="AC129" s="780"/>
      <c r="AD129" s="780"/>
      <c r="AE129" s="781"/>
      <c r="AF129" s="782">
        <v>16864695</v>
      </c>
      <c r="AG129" s="780"/>
      <c r="AH129" s="780"/>
      <c r="AI129" s="780"/>
      <c r="AJ129" s="781"/>
      <c r="AK129" s="782">
        <v>17045470</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17.64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1822539</v>
      </c>
      <c r="AB130" s="780"/>
      <c r="AC130" s="780"/>
      <c r="AD130" s="780"/>
      <c r="AE130" s="781"/>
      <c r="AF130" s="782">
        <v>1864755</v>
      </c>
      <c r="AG130" s="780"/>
      <c r="AH130" s="780"/>
      <c r="AI130" s="780"/>
      <c r="AJ130" s="781"/>
      <c r="AK130" s="782">
        <v>1938229</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3.9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15540135</v>
      </c>
      <c r="AB131" s="764"/>
      <c r="AC131" s="764"/>
      <c r="AD131" s="764"/>
      <c r="AE131" s="765"/>
      <c r="AF131" s="766">
        <v>14999940</v>
      </c>
      <c r="AG131" s="764"/>
      <c r="AH131" s="764"/>
      <c r="AI131" s="764"/>
      <c r="AJ131" s="765"/>
      <c r="AK131" s="766">
        <v>15107241</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4.3100333429999997</v>
      </c>
      <c r="AB132" s="745"/>
      <c r="AC132" s="745"/>
      <c r="AD132" s="745"/>
      <c r="AE132" s="746"/>
      <c r="AF132" s="747">
        <v>3.8456953829999998</v>
      </c>
      <c r="AG132" s="745"/>
      <c r="AH132" s="745"/>
      <c r="AI132" s="745"/>
      <c r="AJ132" s="746"/>
      <c r="AK132" s="747">
        <v>3.831017192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5.3</v>
      </c>
      <c r="AB133" s="724"/>
      <c r="AC133" s="724"/>
      <c r="AD133" s="724"/>
      <c r="AE133" s="725"/>
      <c r="AF133" s="723">
        <v>4.3</v>
      </c>
      <c r="AG133" s="724"/>
      <c r="AH133" s="724"/>
      <c r="AI133" s="724"/>
      <c r="AJ133" s="725"/>
      <c r="AK133" s="723">
        <v>3.9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dVBgKUFgQTpgX7T4ytHydq+fegmPvJGsLXJcuwyZoDk/Qoki19vAjCGbcHBRDqgrJAReTZGM+6ZV1euZaxhWg==" saltValue="Np8PWYG8tyrdLpV6zMpX8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nlcpxy7tV7w4FbF1Ci97bU5imyFZ+Ph+nZfiULEQ/O6njSwD33RSo20QOecLJAUnqx5eYsI1N/LGM6StsU5bcQ==" saltValue="nX4CcNjHMru2tKeVbMDo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SwBDaYUJXaqp3xM++Uh2bkKnRly5FDDSfzQNhV9zjobeeQzt8VxwXsXWphVwMDnAqJNR9Ue4PZ114izWtlX5A==" saltValue="YvWWcW4j446KcgMqBPuY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483</v>
      </c>
      <c r="AP7" s="272"/>
      <c r="AQ7" s="273" t="s">
        <v>484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485</v>
      </c>
      <c r="AQ8" s="279" t="s">
        <v>486</v>
      </c>
      <c r="AR8" s="280" t="s">
        <v>487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488</v>
      </c>
      <c r="AL9" s="1131"/>
      <c r="AM9" s="1131"/>
      <c r="AN9" s="1132"/>
      <c r="AO9" s="281">
        <v>5021092</v>
      </c>
      <c r="AP9" s="281">
        <v>79773</v>
      </c>
      <c r="AQ9" s="282">
        <v>66486</v>
      </c>
      <c r="AR9" s="283">
        <v>20</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489</v>
      </c>
      <c r="AL10" s="1131"/>
      <c r="AM10" s="1131"/>
      <c r="AN10" s="1132"/>
      <c r="AO10" s="284">
        <v>767460</v>
      </c>
      <c r="AP10" s="284">
        <v>12193</v>
      </c>
      <c r="AQ10" s="285">
        <v>6147</v>
      </c>
      <c r="AR10" s="286">
        <v>98.4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490</v>
      </c>
      <c r="AL11" s="1131"/>
      <c r="AM11" s="1131"/>
      <c r="AN11" s="1132"/>
      <c r="AO11" s="284">
        <v>590683</v>
      </c>
      <c r="AP11" s="284">
        <v>9385</v>
      </c>
      <c r="AQ11" s="285">
        <v>1219</v>
      </c>
      <c r="AR11" s="286">
        <v>669.9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492</v>
      </c>
      <c r="AP12" s="284" t="s">
        <v>492</v>
      </c>
      <c r="AQ12" s="285">
        <v>9</v>
      </c>
      <c r="AR12" s="286" t="s">
        <v>492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493</v>
      </c>
      <c r="AL13" s="1131"/>
      <c r="AM13" s="1131"/>
      <c r="AN13" s="1132"/>
      <c r="AO13" s="284">
        <v>191692</v>
      </c>
      <c r="AP13" s="284">
        <v>3046</v>
      </c>
      <c r="AQ13" s="285">
        <v>2955</v>
      </c>
      <c r="AR13" s="286">
        <v>3.1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494</v>
      </c>
      <c r="AL14" s="1131"/>
      <c r="AM14" s="1131"/>
      <c r="AN14" s="1132"/>
      <c r="AO14" s="284">
        <v>96173</v>
      </c>
      <c r="AP14" s="284">
        <v>1528</v>
      </c>
      <c r="AQ14" s="285">
        <v>1434</v>
      </c>
      <c r="AR14" s="286">
        <v>6.6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495</v>
      </c>
      <c r="AL15" s="1134"/>
      <c r="AM15" s="1134"/>
      <c r="AN15" s="1135"/>
      <c r="AO15" s="284">
        <v>-108414</v>
      </c>
      <c r="AP15" s="284">
        <v>-1722</v>
      </c>
      <c r="AQ15" s="285">
        <v>-3102</v>
      </c>
      <c r="AR15" s="286">
        <v>-44.5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6558686</v>
      </c>
      <c r="AP16" s="284">
        <v>104202</v>
      </c>
      <c r="AQ16" s="285">
        <v>75147</v>
      </c>
      <c r="AR16" s="286">
        <v>38.700000000000003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500</v>
      </c>
      <c r="AL21" s="1137"/>
      <c r="AM21" s="1137"/>
      <c r="AN21" s="1138"/>
      <c r="AO21" s="297">
        <v>8.25</v>
      </c>
      <c r="AP21" s="298">
        <v>6.62</v>
      </c>
      <c r="AQ21" s="299">
        <v>1.63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501</v>
      </c>
      <c r="AL22" s="1137"/>
      <c r="AM22" s="1137"/>
      <c r="AN22" s="1138"/>
      <c r="AO22" s="302">
        <v>97.4</v>
      </c>
      <c r="AP22" s="303">
        <v>98.3</v>
      </c>
      <c r="AQ22" s="304">
        <v>-0.9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483</v>
      </c>
      <c r="AP30" s="272"/>
      <c r="AQ30" s="273" t="s">
        <v>484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485</v>
      </c>
      <c r="AQ31" s="279" t="s">
        <v>486</v>
      </c>
      <c r="AR31" s="280" t="s">
        <v>487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505</v>
      </c>
      <c r="AL32" s="1121"/>
      <c r="AM32" s="1121"/>
      <c r="AN32" s="1122"/>
      <c r="AO32" s="312">
        <v>1975256</v>
      </c>
      <c r="AP32" s="312">
        <v>31382</v>
      </c>
      <c r="AQ32" s="313">
        <v>34847</v>
      </c>
      <c r="AR32" s="314">
        <v>-9.9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506</v>
      </c>
      <c r="AL33" s="1121"/>
      <c r="AM33" s="1121"/>
      <c r="AN33" s="1122"/>
      <c r="AO33" s="312" t="s">
        <v>492</v>
      </c>
      <c r="AP33" s="312" t="s">
        <v>492</v>
      </c>
      <c r="AQ33" s="313" t="s">
        <v>492</v>
      </c>
      <c r="AR33" s="314" t="s">
        <v>492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507</v>
      </c>
      <c r="AL34" s="1121"/>
      <c r="AM34" s="1121"/>
      <c r="AN34" s="1122"/>
      <c r="AO34" s="312" t="s">
        <v>492</v>
      </c>
      <c r="AP34" s="312" t="s">
        <v>492</v>
      </c>
      <c r="AQ34" s="313">
        <v>5</v>
      </c>
      <c r="AR34" s="314" t="s">
        <v>492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508</v>
      </c>
      <c r="AL35" s="1121"/>
      <c r="AM35" s="1121"/>
      <c r="AN35" s="1122"/>
      <c r="AO35" s="312">
        <v>973548</v>
      </c>
      <c r="AP35" s="312">
        <v>15467</v>
      </c>
      <c r="AQ35" s="313">
        <v>8260</v>
      </c>
      <c r="AR35" s="314">
        <v>87.3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509</v>
      </c>
      <c r="AL36" s="1121"/>
      <c r="AM36" s="1121"/>
      <c r="AN36" s="1122"/>
      <c r="AO36" s="312">
        <v>122346</v>
      </c>
      <c r="AP36" s="312">
        <v>1944</v>
      </c>
      <c r="AQ36" s="313">
        <v>1689</v>
      </c>
      <c r="AR36" s="314">
        <v>15.1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510</v>
      </c>
      <c r="AL37" s="1121"/>
      <c r="AM37" s="1121"/>
      <c r="AN37" s="1122"/>
      <c r="AO37" s="312" t="s">
        <v>492</v>
      </c>
      <c r="AP37" s="312" t="s">
        <v>492</v>
      </c>
      <c r="AQ37" s="313">
        <v>748</v>
      </c>
      <c r="AR37" s="314" t="s">
        <v>492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511</v>
      </c>
      <c r="AL38" s="1124"/>
      <c r="AM38" s="1124"/>
      <c r="AN38" s="1125"/>
      <c r="AO38" s="315" t="s">
        <v>492</v>
      </c>
      <c r="AP38" s="315" t="s">
        <v>492</v>
      </c>
      <c r="AQ38" s="316">
        <v>1</v>
      </c>
      <c r="AR38" s="304" t="s">
        <v>492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512</v>
      </c>
      <c r="AL39" s="1124"/>
      <c r="AM39" s="1124"/>
      <c r="AN39" s="1125"/>
      <c r="AO39" s="312">
        <v>-554160</v>
      </c>
      <c r="AP39" s="312">
        <v>-8804</v>
      </c>
      <c r="AQ39" s="313">
        <v>-5762</v>
      </c>
      <c r="AR39" s="314">
        <v>52.8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513</v>
      </c>
      <c r="AL40" s="1121"/>
      <c r="AM40" s="1121"/>
      <c r="AN40" s="1122"/>
      <c r="AO40" s="312">
        <v>-1938229</v>
      </c>
      <c r="AP40" s="312">
        <v>-30794</v>
      </c>
      <c r="AQ40" s="313">
        <v>-27609</v>
      </c>
      <c r="AR40" s="314">
        <v>11.5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578761</v>
      </c>
      <c r="AP41" s="312">
        <v>9195</v>
      </c>
      <c r="AQ41" s="313">
        <v>12179</v>
      </c>
      <c r="AR41" s="314">
        <v>-24.5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483</v>
      </c>
      <c r="AN49" s="1115" t="s">
        <v>516</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517</v>
      </c>
      <c r="AO50" s="329" t="s">
        <v>518</v>
      </c>
      <c r="AP50" s="330" t="s">
        <v>519</v>
      </c>
      <c r="AQ50" s="331" t="s">
        <v>520</v>
      </c>
      <c r="AR50" s="332" t="s">
        <v>521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5673472</v>
      </c>
      <c r="AN51" s="334">
        <v>86569</v>
      </c>
      <c r="AO51" s="335">
        <v>52.7</v>
      </c>
      <c r="AP51" s="336">
        <v>45588</v>
      </c>
      <c r="AQ51" s="337">
        <v>8.6999999999999993</v>
      </c>
      <c r="AR51" s="338">
        <v>44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2550754</v>
      </c>
      <c r="AN52" s="342">
        <v>38921</v>
      </c>
      <c r="AO52" s="343">
        <v>33.200000000000003</v>
      </c>
      <c r="AP52" s="344">
        <v>24150</v>
      </c>
      <c r="AQ52" s="345">
        <v>3.4</v>
      </c>
      <c r="AR52" s="346">
        <v>29.8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8304611</v>
      </c>
      <c r="AN53" s="334">
        <v>127822</v>
      </c>
      <c r="AO53" s="335">
        <v>47.7</v>
      </c>
      <c r="AP53" s="336">
        <v>45483</v>
      </c>
      <c r="AQ53" s="337">
        <v>-0.2</v>
      </c>
      <c r="AR53" s="338">
        <v>47.9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3683693</v>
      </c>
      <c r="AN54" s="342">
        <v>56698</v>
      </c>
      <c r="AO54" s="343">
        <v>45.7</v>
      </c>
      <c r="AP54" s="344">
        <v>24241</v>
      </c>
      <c r="AQ54" s="345">
        <v>0.4</v>
      </c>
      <c r="AR54" s="346">
        <v>45.3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8890888</v>
      </c>
      <c r="AN55" s="334">
        <v>138201</v>
      </c>
      <c r="AO55" s="335">
        <v>8.1</v>
      </c>
      <c r="AP55" s="336">
        <v>45945</v>
      </c>
      <c r="AQ55" s="337">
        <v>1</v>
      </c>
      <c r="AR55" s="338">
        <v>7.1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7273495</v>
      </c>
      <c r="AN56" s="342">
        <v>113060</v>
      </c>
      <c r="AO56" s="343">
        <v>99.4</v>
      </c>
      <c r="AP56" s="344">
        <v>25180</v>
      </c>
      <c r="AQ56" s="345">
        <v>3.9</v>
      </c>
      <c r="AR56" s="346">
        <v>95.5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5322188</v>
      </c>
      <c r="AN57" s="334">
        <v>83601</v>
      </c>
      <c r="AO57" s="335">
        <v>-39.5</v>
      </c>
      <c r="AP57" s="336">
        <v>44475</v>
      </c>
      <c r="AQ57" s="337">
        <v>-3.2</v>
      </c>
      <c r="AR57" s="338">
        <v>-36.299999999999997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2962605</v>
      </c>
      <c r="AN58" s="342">
        <v>46536</v>
      </c>
      <c r="AO58" s="343">
        <v>-58.8</v>
      </c>
      <c r="AP58" s="344">
        <v>24780</v>
      </c>
      <c r="AQ58" s="345">
        <v>-1.6</v>
      </c>
      <c r="AR58" s="346">
        <v>-57.2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7285224</v>
      </c>
      <c r="AN59" s="334">
        <v>115745</v>
      </c>
      <c r="AO59" s="335">
        <v>38.4</v>
      </c>
      <c r="AP59" s="336">
        <v>45982</v>
      </c>
      <c r="AQ59" s="337">
        <v>3.4</v>
      </c>
      <c r="AR59" s="338">
        <v>35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2630788</v>
      </c>
      <c r="AN60" s="342">
        <v>41797</v>
      </c>
      <c r="AO60" s="343">
        <v>-10.199999999999999</v>
      </c>
      <c r="AP60" s="344">
        <v>25583</v>
      </c>
      <c r="AQ60" s="345">
        <v>3.2</v>
      </c>
      <c r="AR60" s="346">
        <v>-13.4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7095277</v>
      </c>
      <c r="AN61" s="349">
        <v>110388</v>
      </c>
      <c r="AO61" s="350">
        <v>21.5</v>
      </c>
      <c r="AP61" s="351">
        <v>45495</v>
      </c>
      <c r="AQ61" s="352">
        <v>1.9</v>
      </c>
      <c r="AR61" s="338">
        <v>19.600000000000001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3820267</v>
      </c>
      <c r="AN62" s="342">
        <v>59402</v>
      </c>
      <c r="AO62" s="343">
        <v>21.9</v>
      </c>
      <c r="AP62" s="344">
        <v>24787</v>
      </c>
      <c r="AQ62" s="345">
        <v>1.9</v>
      </c>
      <c r="AR62" s="346">
        <v>20</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vRVugi2A9c8NHlWz8yt+QCxAey1NZ/DNs1ZtPjTvr3/ha/zpbtGAM4iuO5+uIiozvitoz99wXAHLCjq8OWF3aw==" saltValue="rJ8UYAkE0qI3MwC5nNtZr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480</v>
      </c>
    </row>
    <row r="121" spans="125:125" ht="13.5" hidden="1" customHeight="1" x14ac:dyDescent="0.2">
      <c r="DU121" s="259"/>
    </row>
  </sheetData>
  <sheetProtection algorithmName="SHA-512" hashValue="ixYpdIh2MtxoZuf/aF7M6SykBAmcvFep4swL6g2CjqOGtzWTdGAO2yxlbe9EpXEHsJFHnQiWHye5hQkAQPSj/g==" saltValue="h3UhHo3Hf7XHVAMeh2hl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480</v>
      </c>
    </row>
  </sheetData>
  <sheetProtection algorithmName="SHA-512" hashValue="FctiZ4WuNciwBcOAlnvvmA4gr52WRa/IuY4uwBS6Bw7vEnAF+ENUeYtj7DWoyNcwImZ9oKHFDMce42RjFi5sTA==" saltValue="mmtTAqjPe1zOo4QSr30i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2">
      <c r="B47" s="10"/>
      <c r="C47" s="1139" t="s">
        <v>3</v>
      </c>
      <c r="D47" s="1139"/>
      <c r="E47" s="1140"/>
      <c r="F47" s="11">
        <v>20.37</v>
      </c>
      <c r="G47" s="12">
        <v>18.87</v>
      </c>
      <c r="H47" s="12">
        <v>18.2</v>
      </c>
      <c r="I47" s="12">
        <v>18.739999999999998</v>
      </c>
      <c r="J47" s="13">
        <v>22.73</v>
      </c>
    </row>
    <row r="48" spans="2:10" ht="57.75" customHeight="1" x14ac:dyDescent="0.2">
      <c r="B48" s="14"/>
      <c r="C48" s="1141" t="s">
        <v>4</v>
      </c>
      <c r="D48" s="1141"/>
      <c r="E48" s="1142"/>
      <c r="F48" s="15">
        <v>10.199999999999999</v>
      </c>
      <c r="G48" s="16">
        <v>9.5500000000000007</v>
      </c>
      <c r="H48" s="16">
        <v>13.68</v>
      </c>
      <c r="I48" s="16">
        <v>13.05</v>
      </c>
      <c r="J48" s="17">
        <v>9.93</v>
      </c>
    </row>
    <row r="49" spans="2:10" ht="57.75" customHeight="1" thickBot="1" x14ac:dyDescent="0.25">
      <c r="B49" s="18"/>
      <c r="C49" s="1143" t="s">
        <v>5</v>
      </c>
      <c r="D49" s="1143"/>
      <c r="E49" s="1144"/>
      <c r="F49" s="19" t="s">
        <v>535</v>
      </c>
      <c r="G49" s="20" t="s">
        <v>536</v>
      </c>
      <c r="H49" s="20">
        <v>5.82</v>
      </c>
      <c r="I49" s="20">
        <v>1.31</v>
      </c>
      <c r="J49" s="21">
        <v>5.16</v>
      </c>
    </row>
    <row r="50" spans="2:10" ht="13.2" x14ac:dyDescent="0.2"/>
  </sheetData>
  <sheetProtection algorithmName="SHA-512" hashValue="OGMnxIReaUH7w9ZjXrQp4gDkoYr3P0AWMgJLkc2VhOLAthb1jxQ4cXDUbUQXYL2foTi7aClrj3e19o50kkLPng==" saltValue="1Umv7hmzdlI1rRIUrCdZ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51" t="s">
        <v>537</v>
      </c>
      <c r="D34" s="1151"/>
      <c r="E34" s="1152"/>
      <c r="F34" s="32">
        <v>19.760000000000002</v>
      </c>
      <c r="G34" s="33">
        <v>23.09</v>
      </c>
      <c r="H34" s="33">
        <v>28.52</v>
      </c>
      <c r="I34" s="33">
        <v>28.14</v>
      </c>
      <c r="J34" s="34">
        <v>23.45</v>
      </c>
      <c r="K34" s="22"/>
      <c r="L34" s="22"/>
      <c r="M34" s="22"/>
      <c r="N34" s="22"/>
      <c r="O34" s="22"/>
      <c r="P34" s="22"/>
    </row>
    <row r="35" spans="1:16" ht="39" customHeight="1" x14ac:dyDescent="0.2">
      <c r="A35" s="22"/>
      <c r="B35" s="35"/>
      <c r="C35" s="1145" t="s">
        <v>538</v>
      </c>
      <c r="D35" s="1146"/>
      <c r="E35" s="1147"/>
      <c r="F35" s="36">
        <v>10.199999999999999</v>
      </c>
      <c r="G35" s="37">
        <v>9.5399999999999991</v>
      </c>
      <c r="H35" s="37">
        <v>13.68</v>
      </c>
      <c r="I35" s="37">
        <v>13.05</v>
      </c>
      <c r="J35" s="38">
        <v>10.029999999999999</v>
      </c>
      <c r="K35" s="22"/>
      <c r="L35" s="22"/>
      <c r="M35" s="22"/>
      <c r="N35" s="22"/>
      <c r="O35" s="22"/>
      <c r="P35" s="22"/>
    </row>
    <row r="36" spans="1:16" ht="39" customHeight="1" x14ac:dyDescent="0.2">
      <c r="A36" s="22"/>
      <c r="B36" s="35"/>
      <c r="C36" s="1145" t="s">
        <v>539</v>
      </c>
      <c r="D36" s="1146"/>
      <c r="E36" s="1147"/>
      <c r="F36" s="36">
        <v>7.39</v>
      </c>
      <c r="G36" s="37">
        <v>7.09</v>
      </c>
      <c r="H36" s="37">
        <v>8</v>
      </c>
      <c r="I36" s="37">
        <v>8.7100000000000009</v>
      </c>
      <c r="J36" s="38">
        <v>8.34</v>
      </c>
      <c r="K36" s="22"/>
      <c r="L36" s="22"/>
      <c r="M36" s="22"/>
      <c r="N36" s="22"/>
      <c r="O36" s="22"/>
      <c r="P36" s="22"/>
    </row>
    <row r="37" spans="1:16" ht="39" customHeight="1" x14ac:dyDescent="0.2">
      <c r="A37" s="22"/>
      <c r="B37" s="35"/>
      <c r="C37" s="1145" t="s">
        <v>540</v>
      </c>
      <c r="D37" s="1146"/>
      <c r="E37" s="1147"/>
      <c r="F37" s="36">
        <v>1.45</v>
      </c>
      <c r="G37" s="37">
        <v>2.33</v>
      </c>
      <c r="H37" s="37">
        <v>2.13</v>
      </c>
      <c r="I37" s="37">
        <v>2.34</v>
      </c>
      <c r="J37" s="38">
        <v>1.66</v>
      </c>
      <c r="K37" s="22"/>
      <c r="L37" s="22"/>
      <c r="M37" s="22"/>
      <c r="N37" s="22"/>
      <c r="O37" s="22"/>
      <c r="P37" s="22"/>
    </row>
    <row r="38" spans="1:16" ht="39" customHeight="1" x14ac:dyDescent="0.2">
      <c r="A38" s="22"/>
      <c r="B38" s="35"/>
      <c r="C38" s="1145" t="s">
        <v>541</v>
      </c>
      <c r="D38" s="1146"/>
      <c r="E38" s="1147"/>
      <c r="F38" s="36">
        <v>0.37</v>
      </c>
      <c r="G38" s="37">
        <v>0.63</v>
      </c>
      <c r="H38" s="37">
        <v>0.72</v>
      </c>
      <c r="I38" s="37">
        <v>1.08</v>
      </c>
      <c r="J38" s="38">
        <v>1.28</v>
      </c>
      <c r="K38" s="22"/>
      <c r="L38" s="22"/>
      <c r="M38" s="22"/>
      <c r="N38" s="22"/>
      <c r="O38" s="22"/>
      <c r="P38" s="22"/>
    </row>
    <row r="39" spans="1:16" ht="39" customHeight="1" x14ac:dyDescent="0.2">
      <c r="A39" s="22"/>
      <c r="B39" s="35"/>
      <c r="C39" s="1145" t="s">
        <v>542</v>
      </c>
      <c r="D39" s="1146"/>
      <c r="E39" s="1147"/>
      <c r="F39" s="36">
        <v>0.02</v>
      </c>
      <c r="G39" s="37">
        <v>0.01</v>
      </c>
      <c r="H39" s="37">
        <v>0.02</v>
      </c>
      <c r="I39" s="37">
        <v>0.33</v>
      </c>
      <c r="J39" s="38">
        <v>0.09</v>
      </c>
      <c r="K39" s="22"/>
      <c r="L39" s="22"/>
      <c r="M39" s="22"/>
      <c r="N39" s="22"/>
      <c r="O39" s="22"/>
      <c r="P39" s="22"/>
    </row>
    <row r="40" spans="1:16" ht="39" customHeight="1" x14ac:dyDescent="0.2">
      <c r="A40" s="22"/>
      <c r="B40" s="35"/>
      <c r="C40" s="1145" t="s">
        <v>543</v>
      </c>
      <c r="D40" s="1146"/>
      <c r="E40" s="1147"/>
      <c r="F40" s="36">
        <v>0</v>
      </c>
      <c r="G40" s="37">
        <v>0</v>
      </c>
      <c r="H40" s="37">
        <v>0.01</v>
      </c>
      <c r="I40" s="37">
        <v>0</v>
      </c>
      <c r="J40" s="38">
        <v>0</v>
      </c>
      <c r="K40" s="22"/>
      <c r="L40" s="22"/>
      <c r="M40" s="22"/>
      <c r="N40" s="22"/>
      <c r="O40" s="22"/>
      <c r="P40" s="22"/>
    </row>
    <row r="41" spans="1:16" ht="39" customHeight="1" x14ac:dyDescent="0.2">
      <c r="A41" s="22"/>
      <c r="B41" s="35"/>
      <c r="C41" s="1145" t="s">
        <v>544</v>
      </c>
      <c r="D41" s="1146"/>
      <c r="E41" s="1147"/>
      <c r="F41" s="36">
        <v>0</v>
      </c>
      <c r="G41" s="37">
        <v>0</v>
      </c>
      <c r="H41" s="37">
        <v>0</v>
      </c>
      <c r="I41" s="37">
        <v>0</v>
      </c>
      <c r="J41" s="38">
        <v>0</v>
      </c>
      <c r="K41" s="22"/>
      <c r="L41" s="22"/>
      <c r="M41" s="22"/>
      <c r="N41" s="22"/>
      <c r="O41" s="22"/>
      <c r="P41" s="22"/>
    </row>
    <row r="42" spans="1:16" ht="39" customHeight="1" x14ac:dyDescent="0.2">
      <c r="A42" s="22"/>
      <c r="B42" s="39"/>
      <c r="C42" s="1145" t="s">
        <v>545</v>
      </c>
      <c r="D42" s="1146"/>
      <c r="E42" s="1147"/>
      <c r="F42" s="36" t="s">
        <v>492</v>
      </c>
      <c r="G42" s="37" t="s">
        <v>492</v>
      </c>
      <c r="H42" s="37" t="s">
        <v>492</v>
      </c>
      <c r="I42" s="37" t="s">
        <v>492</v>
      </c>
      <c r="J42" s="38" t="s">
        <v>492</v>
      </c>
      <c r="K42" s="22"/>
      <c r="L42" s="22"/>
      <c r="M42" s="22"/>
      <c r="N42" s="22"/>
      <c r="O42" s="22"/>
      <c r="P42" s="22"/>
    </row>
    <row r="43" spans="1:16" ht="39" customHeight="1" thickBot="1" x14ac:dyDescent="0.25">
      <c r="A43" s="22"/>
      <c r="B43" s="40"/>
      <c r="C43" s="1148" t="s">
        <v>546</v>
      </c>
      <c r="D43" s="1149"/>
      <c r="E43" s="1150"/>
      <c r="F43" s="41">
        <v>0</v>
      </c>
      <c r="G43" s="42">
        <v>0.28000000000000003</v>
      </c>
      <c r="H43" s="42">
        <v>0.33</v>
      </c>
      <c r="I43" s="42">
        <v>0.37</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r+temqVYJIc2PfPVABILJP1O5PAJ7OWteBwOemivTsz5+37rng2/iaCtvaI3YAxlGA7B6gDbmD4ou9Rnoen2w==" saltValue="3iCwGLpwc69wTLjvONeJ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1951</v>
      </c>
      <c r="L45" s="60">
        <v>1797</v>
      </c>
      <c r="M45" s="60">
        <v>1833</v>
      </c>
      <c r="N45" s="60">
        <v>1885</v>
      </c>
      <c r="O45" s="61">
        <v>1975</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492</v>
      </c>
      <c r="L46" s="64" t="s">
        <v>492</v>
      </c>
      <c r="M46" s="64" t="s">
        <v>492</v>
      </c>
      <c r="N46" s="64" t="s">
        <v>492</v>
      </c>
      <c r="O46" s="65" t="s">
        <v>492</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492</v>
      </c>
      <c r="L47" s="64" t="s">
        <v>492</v>
      </c>
      <c r="M47" s="64" t="s">
        <v>492</v>
      </c>
      <c r="N47" s="64" t="s">
        <v>492</v>
      </c>
      <c r="O47" s="65" t="s">
        <v>492</v>
      </c>
      <c r="P47" s="48"/>
      <c r="Q47" s="48"/>
      <c r="R47" s="48"/>
      <c r="S47" s="48"/>
      <c r="T47" s="48"/>
      <c r="U47" s="48"/>
    </row>
    <row r="48" spans="1:21" ht="30.75" customHeight="1" x14ac:dyDescent="0.2">
      <c r="A48" s="48"/>
      <c r="B48" s="1178"/>
      <c r="C48" s="1179"/>
      <c r="D48" s="62"/>
      <c r="E48" s="1155" t="s">
        <v>13</v>
      </c>
      <c r="F48" s="1155"/>
      <c r="G48" s="1155"/>
      <c r="H48" s="1155"/>
      <c r="I48" s="1155"/>
      <c r="J48" s="1156"/>
      <c r="K48" s="63">
        <v>1113</v>
      </c>
      <c r="L48" s="64">
        <v>1040</v>
      </c>
      <c r="M48" s="64">
        <v>1028</v>
      </c>
      <c r="N48" s="64">
        <v>1029</v>
      </c>
      <c r="O48" s="65">
        <v>974</v>
      </c>
      <c r="P48" s="48"/>
      <c r="Q48" s="48"/>
      <c r="R48" s="48"/>
      <c r="S48" s="48"/>
      <c r="T48" s="48"/>
      <c r="U48" s="48"/>
    </row>
    <row r="49" spans="1:21" ht="30.75" customHeight="1" x14ac:dyDescent="0.2">
      <c r="A49" s="48"/>
      <c r="B49" s="1178"/>
      <c r="C49" s="1179"/>
      <c r="D49" s="62"/>
      <c r="E49" s="1155" t="s">
        <v>14</v>
      </c>
      <c r="F49" s="1155"/>
      <c r="G49" s="1155"/>
      <c r="H49" s="1155"/>
      <c r="I49" s="1155"/>
      <c r="J49" s="1156"/>
      <c r="K49" s="63">
        <v>109</v>
      </c>
      <c r="L49" s="64">
        <v>114</v>
      </c>
      <c r="M49" s="64">
        <v>107</v>
      </c>
      <c r="N49" s="64">
        <v>105</v>
      </c>
      <c r="O49" s="65">
        <v>122</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492</v>
      </c>
      <c r="L50" s="64" t="s">
        <v>492</v>
      </c>
      <c r="M50" s="64" t="s">
        <v>492</v>
      </c>
      <c r="N50" s="64" t="s">
        <v>492</v>
      </c>
      <c r="O50" s="65" t="s">
        <v>492</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492</v>
      </c>
      <c r="L51" s="64" t="s">
        <v>492</v>
      </c>
      <c r="M51" s="64" t="s">
        <v>492</v>
      </c>
      <c r="N51" s="64" t="s">
        <v>492</v>
      </c>
      <c r="O51" s="65" t="s">
        <v>492</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2217</v>
      </c>
      <c r="L52" s="64">
        <v>2206</v>
      </c>
      <c r="M52" s="64">
        <v>2298</v>
      </c>
      <c r="N52" s="64">
        <v>2442</v>
      </c>
      <c r="O52" s="65">
        <v>2492</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956</v>
      </c>
      <c r="L53" s="69">
        <v>745</v>
      </c>
      <c r="M53" s="69">
        <v>670</v>
      </c>
      <c r="N53" s="69">
        <v>577</v>
      </c>
      <c r="O53" s="70">
        <v>579</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4g3GU4OYQ//4cseBAq2wqvzclv1HGeigv8KNV9BWQk8XrL4Xl93nPgA8lSrYhncrcgN7c/7lSd8wVrLBYQKJA==" saltValue="hR0LBwY167zyxpf0zGv8p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530</v>
      </c>
      <c r="J40" s="103" t="s">
        <v>531</v>
      </c>
      <c r="K40" s="103" t="s">
        <v>532</v>
      </c>
      <c r="L40" s="103" t="s">
        <v>533</v>
      </c>
      <c r="M40" s="104" t="s">
        <v>534</v>
      </c>
    </row>
    <row r="41" spans="2:13" ht="27.75" customHeight="1" x14ac:dyDescent="0.2">
      <c r="B41" s="1196" t="s">
        <v>30</v>
      </c>
      <c r="C41" s="1197"/>
      <c r="D41" s="105"/>
      <c r="E41" s="1198" t="s">
        <v>31</v>
      </c>
      <c r="F41" s="1198"/>
      <c r="G41" s="1198"/>
      <c r="H41" s="1199"/>
      <c r="I41" s="355">
        <v>22132</v>
      </c>
      <c r="J41" s="356">
        <v>24884</v>
      </c>
      <c r="K41" s="356">
        <v>27730</v>
      </c>
      <c r="L41" s="356">
        <v>27858</v>
      </c>
      <c r="M41" s="357">
        <v>28045</v>
      </c>
    </row>
    <row r="42" spans="2:13" ht="27.75" customHeight="1" x14ac:dyDescent="0.2">
      <c r="B42" s="1186"/>
      <c r="C42" s="1187"/>
      <c r="D42" s="106"/>
      <c r="E42" s="1190" t="s">
        <v>32</v>
      </c>
      <c r="F42" s="1190"/>
      <c r="G42" s="1190"/>
      <c r="H42" s="1191"/>
      <c r="I42" s="358" t="s">
        <v>492</v>
      </c>
      <c r="J42" s="359" t="s">
        <v>492</v>
      </c>
      <c r="K42" s="359" t="s">
        <v>492</v>
      </c>
      <c r="L42" s="359" t="s">
        <v>492</v>
      </c>
      <c r="M42" s="360" t="s">
        <v>492</v>
      </c>
    </row>
    <row r="43" spans="2:13" ht="27.75" customHeight="1" x14ac:dyDescent="0.2">
      <c r="B43" s="1186"/>
      <c r="C43" s="1187"/>
      <c r="D43" s="106"/>
      <c r="E43" s="1190" t="s">
        <v>33</v>
      </c>
      <c r="F43" s="1190"/>
      <c r="G43" s="1190"/>
      <c r="H43" s="1191"/>
      <c r="I43" s="358">
        <v>10435</v>
      </c>
      <c r="J43" s="359">
        <v>9864</v>
      </c>
      <c r="K43" s="359">
        <v>9473</v>
      </c>
      <c r="L43" s="359">
        <v>9248</v>
      </c>
      <c r="M43" s="360">
        <v>8735</v>
      </c>
    </row>
    <row r="44" spans="2:13" ht="27.75" customHeight="1" x14ac:dyDescent="0.2">
      <c r="B44" s="1186"/>
      <c r="C44" s="1187"/>
      <c r="D44" s="106"/>
      <c r="E44" s="1190" t="s">
        <v>34</v>
      </c>
      <c r="F44" s="1190"/>
      <c r="G44" s="1190"/>
      <c r="H44" s="1191"/>
      <c r="I44" s="358">
        <v>523</v>
      </c>
      <c r="J44" s="359">
        <v>829</v>
      </c>
      <c r="K44" s="359">
        <v>1497</v>
      </c>
      <c r="L44" s="359">
        <v>1606</v>
      </c>
      <c r="M44" s="360">
        <v>1520</v>
      </c>
    </row>
    <row r="45" spans="2:13" ht="27.75" customHeight="1" x14ac:dyDescent="0.2">
      <c r="B45" s="1186"/>
      <c r="C45" s="1187"/>
      <c r="D45" s="106"/>
      <c r="E45" s="1190" t="s">
        <v>35</v>
      </c>
      <c r="F45" s="1190"/>
      <c r="G45" s="1190"/>
      <c r="H45" s="1191"/>
      <c r="I45" s="358">
        <v>3453</v>
      </c>
      <c r="J45" s="359">
        <v>4102</v>
      </c>
      <c r="K45" s="359">
        <v>4079</v>
      </c>
      <c r="L45" s="359">
        <v>4124</v>
      </c>
      <c r="M45" s="360">
        <v>4253</v>
      </c>
    </row>
    <row r="46" spans="2:13" ht="27.75" customHeight="1" x14ac:dyDescent="0.2">
      <c r="B46" s="1186"/>
      <c r="C46" s="1187"/>
      <c r="D46" s="107"/>
      <c r="E46" s="1190" t="s">
        <v>36</v>
      </c>
      <c r="F46" s="1190"/>
      <c r="G46" s="1190"/>
      <c r="H46" s="1191"/>
      <c r="I46" s="358" t="s">
        <v>492</v>
      </c>
      <c r="J46" s="359" t="s">
        <v>492</v>
      </c>
      <c r="K46" s="359" t="s">
        <v>492</v>
      </c>
      <c r="L46" s="359" t="s">
        <v>492</v>
      </c>
      <c r="M46" s="360" t="s">
        <v>492</v>
      </c>
    </row>
    <row r="47" spans="2:13" ht="27.75" customHeight="1" x14ac:dyDescent="0.2">
      <c r="B47" s="1186"/>
      <c r="C47" s="1187"/>
      <c r="D47" s="108"/>
      <c r="E47" s="1200" t="s">
        <v>37</v>
      </c>
      <c r="F47" s="1201"/>
      <c r="G47" s="1201"/>
      <c r="H47" s="1202"/>
      <c r="I47" s="358" t="s">
        <v>492</v>
      </c>
      <c r="J47" s="359" t="s">
        <v>492</v>
      </c>
      <c r="K47" s="359" t="s">
        <v>492</v>
      </c>
      <c r="L47" s="359" t="s">
        <v>492</v>
      </c>
      <c r="M47" s="360" t="s">
        <v>492</v>
      </c>
    </row>
    <row r="48" spans="2:13" ht="27.75" customHeight="1" x14ac:dyDescent="0.2">
      <c r="B48" s="1186"/>
      <c r="C48" s="1187"/>
      <c r="D48" s="106"/>
      <c r="E48" s="1190" t="s">
        <v>38</v>
      </c>
      <c r="F48" s="1190"/>
      <c r="G48" s="1190"/>
      <c r="H48" s="1191"/>
      <c r="I48" s="358" t="s">
        <v>492</v>
      </c>
      <c r="J48" s="359" t="s">
        <v>492</v>
      </c>
      <c r="K48" s="359" t="s">
        <v>492</v>
      </c>
      <c r="L48" s="359" t="s">
        <v>492</v>
      </c>
      <c r="M48" s="360" t="s">
        <v>492</v>
      </c>
    </row>
    <row r="49" spans="2:13" ht="27.75" customHeight="1" x14ac:dyDescent="0.2">
      <c r="B49" s="1188"/>
      <c r="C49" s="1189"/>
      <c r="D49" s="106"/>
      <c r="E49" s="1190" t="s">
        <v>39</v>
      </c>
      <c r="F49" s="1190"/>
      <c r="G49" s="1190"/>
      <c r="H49" s="1191"/>
      <c r="I49" s="358" t="s">
        <v>492</v>
      </c>
      <c r="J49" s="359" t="s">
        <v>492</v>
      </c>
      <c r="K49" s="359" t="s">
        <v>492</v>
      </c>
      <c r="L49" s="359" t="s">
        <v>492</v>
      </c>
      <c r="M49" s="360" t="s">
        <v>492</v>
      </c>
    </row>
    <row r="50" spans="2:13" ht="27.75" customHeight="1" x14ac:dyDescent="0.2">
      <c r="B50" s="1184" t="s">
        <v>40</v>
      </c>
      <c r="C50" s="1185"/>
      <c r="D50" s="109"/>
      <c r="E50" s="1190" t="s">
        <v>41</v>
      </c>
      <c r="F50" s="1190"/>
      <c r="G50" s="1190"/>
      <c r="H50" s="1191"/>
      <c r="I50" s="358">
        <v>12364</v>
      </c>
      <c r="J50" s="359">
        <v>13312</v>
      </c>
      <c r="K50" s="359">
        <v>15867</v>
      </c>
      <c r="L50" s="359">
        <v>19873</v>
      </c>
      <c r="M50" s="360">
        <v>22078</v>
      </c>
    </row>
    <row r="51" spans="2:13" ht="27.75" customHeight="1" x14ac:dyDescent="0.2">
      <c r="B51" s="1186"/>
      <c r="C51" s="1187"/>
      <c r="D51" s="106"/>
      <c r="E51" s="1190" t="s">
        <v>42</v>
      </c>
      <c r="F51" s="1190"/>
      <c r="G51" s="1190"/>
      <c r="H51" s="1191"/>
      <c r="I51" s="358">
        <v>4509</v>
      </c>
      <c r="J51" s="359">
        <v>4038</v>
      </c>
      <c r="K51" s="359">
        <v>4201</v>
      </c>
      <c r="L51" s="359">
        <v>4551</v>
      </c>
      <c r="M51" s="360">
        <v>4707</v>
      </c>
    </row>
    <row r="52" spans="2:13" ht="27.75" customHeight="1" x14ac:dyDescent="0.2">
      <c r="B52" s="1188"/>
      <c r="C52" s="1189"/>
      <c r="D52" s="106"/>
      <c r="E52" s="1190" t="s">
        <v>43</v>
      </c>
      <c r="F52" s="1190"/>
      <c r="G52" s="1190"/>
      <c r="H52" s="1191"/>
      <c r="I52" s="358">
        <v>23532</v>
      </c>
      <c r="J52" s="359">
        <v>26168</v>
      </c>
      <c r="K52" s="359">
        <v>26292</v>
      </c>
      <c r="L52" s="359">
        <v>26253</v>
      </c>
      <c r="M52" s="360">
        <v>26130</v>
      </c>
    </row>
    <row r="53" spans="2:13" ht="27.75" customHeight="1" thickBot="1" x14ac:dyDescent="0.25">
      <c r="B53" s="1192" t="s">
        <v>19</v>
      </c>
      <c r="C53" s="1193"/>
      <c r="D53" s="110"/>
      <c r="E53" s="1194" t="s">
        <v>44</v>
      </c>
      <c r="F53" s="1194"/>
      <c r="G53" s="1194"/>
      <c r="H53" s="1195"/>
      <c r="I53" s="361">
        <v>-3862</v>
      </c>
      <c r="J53" s="362">
        <v>-3840</v>
      </c>
      <c r="K53" s="362">
        <v>-3580</v>
      </c>
      <c r="L53" s="362">
        <v>-7840</v>
      </c>
      <c r="M53" s="363">
        <v>-10362</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7xIBlY4Gfkii/rkFjAQs6kc/+dnU95+F3rbWQYcLn8aRiME1VLCOCsYT41Oqf9N9fWFHuj29RnUANPkMhlWMuQ==" saltValue="Xx2qKJDJlUuiNPH4bpps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532</v>
      </c>
      <c r="G54" s="119" t="s">
        <v>533</v>
      </c>
      <c r="H54" s="120" t="s">
        <v>534</v>
      </c>
    </row>
    <row r="55" spans="2:8" ht="52.5" customHeight="1" x14ac:dyDescent="0.2">
      <c r="B55" s="121"/>
      <c r="C55" s="1211" t="s">
        <v>46</v>
      </c>
      <c r="D55" s="1211"/>
      <c r="E55" s="1212"/>
      <c r="F55" s="122">
        <v>3160</v>
      </c>
      <c r="G55" s="122">
        <v>3160</v>
      </c>
      <c r="H55" s="123">
        <v>3874</v>
      </c>
    </row>
    <row r="56" spans="2:8" ht="52.5" customHeight="1" x14ac:dyDescent="0.2">
      <c r="B56" s="124"/>
      <c r="C56" s="1213" t="s">
        <v>47</v>
      </c>
      <c r="D56" s="1213"/>
      <c r="E56" s="1214"/>
      <c r="F56" s="125">
        <v>1982</v>
      </c>
      <c r="G56" s="125">
        <v>2682</v>
      </c>
      <c r="H56" s="126">
        <v>2748</v>
      </c>
    </row>
    <row r="57" spans="2:8" ht="53.25" customHeight="1" x14ac:dyDescent="0.2">
      <c r="B57" s="124"/>
      <c r="C57" s="1215" t="s">
        <v>48</v>
      </c>
      <c r="D57" s="1215"/>
      <c r="E57" s="1216"/>
      <c r="F57" s="127">
        <v>11089</v>
      </c>
      <c r="G57" s="127">
        <v>14279</v>
      </c>
      <c r="H57" s="128">
        <v>15403</v>
      </c>
    </row>
    <row r="58" spans="2:8" ht="45.75" customHeight="1" x14ac:dyDescent="0.2">
      <c r="B58" s="129"/>
      <c r="C58" s="1203" t="s">
        <v>564</v>
      </c>
      <c r="D58" s="1204"/>
      <c r="E58" s="1205"/>
      <c r="F58" s="130">
        <v>4735</v>
      </c>
      <c r="G58" s="130">
        <v>7404</v>
      </c>
      <c r="H58" s="131">
        <v>7836</v>
      </c>
    </row>
    <row r="59" spans="2:8" ht="45.75" customHeight="1" x14ac:dyDescent="0.2">
      <c r="B59" s="129"/>
      <c r="C59" s="1203" t="s">
        <v>565</v>
      </c>
      <c r="D59" s="1204"/>
      <c r="E59" s="1205"/>
      <c r="F59" s="130">
        <v>3979</v>
      </c>
      <c r="G59" s="130">
        <v>4092</v>
      </c>
      <c r="H59" s="131">
        <v>3958</v>
      </c>
    </row>
    <row r="60" spans="2:8" ht="45.75" customHeight="1" x14ac:dyDescent="0.2">
      <c r="B60" s="129"/>
      <c r="C60" s="1203" t="s">
        <v>566</v>
      </c>
      <c r="D60" s="1204"/>
      <c r="E60" s="1205"/>
      <c r="F60" s="130">
        <v>883</v>
      </c>
      <c r="G60" s="130">
        <v>868</v>
      </c>
      <c r="H60" s="131">
        <v>1425</v>
      </c>
    </row>
    <row r="61" spans="2:8" ht="45.75" customHeight="1" x14ac:dyDescent="0.2">
      <c r="B61" s="129"/>
      <c r="C61" s="1203" t="s">
        <v>568</v>
      </c>
      <c r="D61" s="1204"/>
      <c r="E61" s="1205"/>
      <c r="F61" s="130">
        <v>245</v>
      </c>
      <c r="G61" s="130">
        <v>345</v>
      </c>
      <c r="H61" s="131">
        <v>625</v>
      </c>
    </row>
    <row r="62" spans="2:8" ht="45.75" customHeight="1" thickBot="1" x14ac:dyDescent="0.25">
      <c r="B62" s="132"/>
      <c r="C62" s="1206" t="s">
        <v>567</v>
      </c>
      <c r="D62" s="1207"/>
      <c r="E62" s="1208"/>
      <c r="F62" s="133">
        <v>311</v>
      </c>
      <c r="G62" s="133">
        <v>604</v>
      </c>
      <c r="H62" s="134">
        <v>454</v>
      </c>
    </row>
    <row r="63" spans="2:8" ht="52.5" customHeight="1" thickBot="1" x14ac:dyDescent="0.25">
      <c r="B63" s="135"/>
      <c r="C63" s="1209" t="s">
        <v>49</v>
      </c>
      <c r="D63" s="1209"/>
      <c r="E63" s="1210"/>
      <c r="F63" s="136">
        <v>16231</v>
      </c>
      <c r="G63" s="136">
        <v>20122</v>
      </c>
      <c r="H63" s="137">
        <v>22025</v>
      </c>
    </row>
    <row r="64" spans="2:8" ht="13.2" x14ac:dyDescent="0.2"/>
  </sheetData>
  <sheetProtection algorithmName="SHA-512" hashValue="DzR4ArAu0rjvulCWs+Zq7iHvhshDGbgbDJwNFcimBxnBBEhCm7t0zG/jCeOuQzJuHP7vhsn05rXhO/DQnZ8Aeg==" saltValue="ZWIKMu2w2OEiC19bpJp0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529</v>
      </c>
      <c r="G2" s="151"/>
      <c r="H2" s="152"/>
    </row>
    <row r="3" spans="1:8" x14ac:dyDescent="0.2">
      <c r="A3" s="148" t="s">
        <v>522</v>
      </c>
      <c r="B3" s="153"/>
      <c r="C3" s="154"/>
      <c r="D3" s="155">
        <v>86569</v>
      </c>
      <c r="E3" s="156"/>
      <c r="F3" s="157">
        <v>45588</v>
      </c>
      <c r="G3" s="158"/>
      <c r="H3" s="159"/>
    </row>
    <row r="4" spans="1:8" x14ac:dyDescent="0.2">
      <c r="A4" s="160"/>
      <c r="B4" s="161"/>
      <c r="C4" s="162"/>
      <c r="D4" s="163">
        <v>38921</v>
      </c>
      <c r="E4" s="164"/>
      <c r="F4" s="165">
        <v>24150</v>
      </c>
      <c r="G4" s="166"/>
      <c r="H4" s="167"/>
    </row>
    <row r="5" spans="1:8" x14ac:dyDescent="0.2">
      <c r="A5" s="148" t="s">
        <v>524</v>
      </c>
      <c r="B5" s="153"/>
      <c r="C5" s="154"/>
      <c r="D5" s="155">
        <v>127822</v>
      </c>
      <c r="E5" s="156"/>
      <c r="F5" s="157">
        <v>45483</v>
      </c>
      <c r="G5" s="158"/>
      <c r="H5" s="159"/>
    </row>
    <row r="6" spans="1:8" x14ac:dyDescent="0.2">
      <c r="A6" s="160"/>
      <c r="B6" s="161"/>
      <c r="C6" s="162"/>
      <c r="D6" s="163">
        <v>56698</v>
      </c>
      <c r="E6" s="164"/>
      <c r="F6" s="165">
        <v>24241</v>
      </c>
      <c r="G6" s="166"/>
      <c r="H6" s="167"/>
    </row>
    <row r="7" spans="1:8" x14ac:dyDescent="0.2">
      <c r="A7" s="148" t="s">
        <v>525</v>
      </c>
      <c r="B7" s="153"/>
      <c r="C7" s="154"/>
      <c r="D7" s="155">
        <v>138201</v>
      </c>
      <c r="E7" s="156"/>
      <c r="F7" s="157">
        <v>45945</v>
      </c>
      <c r="G7" s="158"/>
      <c r="H7" s="159"/>
    </row>
    <row r="8" spans="1:8" x14ac:dyDescent="0.2">
      <c r="A8" s="160"/>
      <c r="B8" s="161"/>
      <c r="C8" s="162"/>
      <c r="D8" s="163">
        <v>113060</v>
      </c>
      <c r="E8" s="164"/>
      <c r="F8" s="165">
        <v>25180</v>
      </c>
      <c r="G8" s="166"/>
      <c r="H8" s="167"/>
    </row>
    <row r="9" spans="1:8" x14ac:dyDescent="0.2">
      <c r="A9" s="148" t="s">
        <v>526</v>
      </c>
      <c r="B9" s="153"/>
      <c r="C9" s="154"/>
      <c r="D9" s="155">
        <v>83601</v>
      </c>
      <c r="E9" s="156"/>
      <c r="F9" s="157">
        <v>44475</v>
      </c>
      <c r="G9" s="158"/>
      <c r="H9" s="159"/>
    </row>
    <row r="10" spans="1:8" x14ac:dyDescent="0.2">
      <c r="A10" s="160"/>
      <c r="B10" s="161"/>
      <c r="C10" s="162"/>
      <c r="D10" s="163">
        <v>46536</v>
      </c>
      <c r="E10" s="164"/>
      <c r="F10" s="165">
        <v>24780</v>
      </c>
      <c r="G10" s="166"/>
      <c r="H10" s="167"/>
    </row>
    <row r="11" spans="1:8" x14ac:dyDescent="0.2">
      <c r="A11" s="148" t="s">
        <v>527</v>
      </c>
      <c r="B11" s="153"/>
      <c r="C11" s="154"/>
      <c r="D11" s="155">
        <v>115745</v>
      </c>
      <c r="E11" s="156"/>
      <c r="F11" s="157">
        <v>45982</v>
      </c>
      <c r="G11" s="158"/>
      <c r="H11" s="159"/>
    </row>
    <row r="12" spans="1:8" x14ac:dyDescent="0.2">
      <c r="A12" s="160"/>
      <c r="B12" s="161"/>
      <c r="C12" s="168"/>
      <c r="D12" s="163">
        <v>41797</v>
      </c>
      <c r="E12" s="164"/>
      <c r="F12" s="165">
        <v>25583</v>
      </c>
      <c r="G12" s="166"/>
      <c r="H12" s="167"/>
    </row>
    <row r="13" spans="1:8" x14ac:dyDescent="0.2">
      <c r="A13" s="148"/>
      <c r="B13" s="153"/>
      <c r="C13" s="169"/>
      <c r="D13" s="170">
        <v>110388</v>
      </c>
      <c r="E13" s="171"/>
      <c r="F13" s="172">
        <v>45495</v>
      </c>
      <c r="G13" s="173"/>
      <c r="H13" s="159"/>
    </row>
    <row r="14" spans="1:8" x14ac:dyDescent="0.2">
      <c r="A14" s="160"/>
      <c r="B14" s="161"/>
      <c r="C14" s="162"/>
      <c r="D14" s="163">
        <v>59402</v>
      </c>
      <c r="E14" s="164"/>
      <c r="F14" s="165">
        <v>24787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10.199999999999999</v>
      </c>
      <c r="C19" s="174">
        <f>ROUND(VALUE(SUBSTITUTE(実質収支比率等に係る経年分析!G$48,"▲","-")),2)</f>
        <v>9.5500000000000007</v>
      </c>
      <c r="D19" s="174">
        <f>ROUND(VALUE(SUBSTITUTE(実質収支比率等に係る経年分析!H$48,"▲","-")),2)</f>
        <v>13.68</v>
      </c>
      <c r="E19" s="174">
        <f>ROUND(VALUE(SUBSTITUTE(実質収支比率等に係る経年分析!I$48,"▲","-")),2)</f>
        <v>13.05</v>
      </c>
      <c r="F19" s="174">
        <f>ROUND(VALUE(SUBSTITUTE(実質収支比率等に係る経年分析!J$48,"▲","-")),2)</f>
        <v>9.93</v>
      </c>
    </row>
    <row r="20" spans="1:11" x14ac:dyDescent="0.2">
      <c r="A20" s="174" t="s">
        <v>53</v>
      </c>
      <c r="B20" s="174">
        <f>ROUND(VALUE(SUBSTITUTE(実質収支比率等に係る経年分析!F$47,"▲","-")),2)</f>
        <v>20.37</v>
      </c>
      <c r="C20" s="174">
        <f>ROUND(VALUE(SUBSTITUTE(実質収支比率等に係る経年分析!G$47,"▲","-")),2)</f>
        <v>18.87</v>
      </c>
      <c r="D20" s="174">
        <f>ROUND(VALUE(SUBSTITUTE(実質収支比率等に係る経年分析!H$47,"▲","-")),2)</f>
        <v>18.2</v>
      </c>
      <c r="E20" s="174">
        <f>ROUND(VALUE(SUBSTITUTE(実質収支比率等に係る経年分析!I$47,"▲","-")),2)</f>
        <v>18.739999999999998</v>
      </c>
      <c r="F20" s="174">
        <f>ROUND(VALUE(SUBSTITUTE(実質収支比率等に係る経年分析!J$47,"▲","-")),2)</f>
        <v>22.73</v>
      </c>
    </row>
    <row r="21" spans="1:11" x14ac:dyDescent="0.2">
      <c r="A21" s="174" t="s">
        <v>54</v>
      </c>
      <c r="B21" s="174">
        <f>IF(ISNUMBER(VALUE(SUBSTITUTE(実質収支比率等に係る経年分析!F$49,"▲","-"))),ROUND(VALUE(SUBSTITUTE(実質収支比率等に係る経年分析!F$49,"▲","-")),2),NA())</f>
        <v>-0.24</v>
      </c>
      <c r="C21" s="174">
        <f>IF(ISNUMBER(VALUE(SUBSTITUTE(実質収支比率等に係る経年分析!G$49,"▲","-"))),ROUND(VALUE(SUBSTITUTE(実質収支比率等に係る経年分析!G$49,"▲","-")),2),NA())</f>
        <v>-0.51</v>
      </c>
      <c r="D21" s="174">
        <f>IF(ISNUMBER(VALUE(SUBSTITUTE(実質収支比率等に係る経年分析!H$49,"▲","-"))),ROUND(VALUE(SUBSTITUTE(実質収支比率等に係る経年分析!H$49,"▲","-")),2),NA())</f>
        <v>5.82</v>
      </c>
      <c r="E21" s="174">
        <f>IF(ISNUMBER(VALUE(SUBSTITUTE(実質収支比率等に係る経年分析!I$49,"▲","-"))),ROUND(VALUE(SUBSTITUTE(実質収支比率等に係る経年分析!I$49,"▲","-")),2),NA())</f>
        <v>1.31</v>
      </c>
      <c r="F21" s="174">
        <f>IF(ISNUMBER(VALUE(SUBSTITUTE(実質収支比率等に係る経年分析!J$49,"▲","-"))),ROUND(VALUE(SUBSTITUTE(実質収支比率等に係る経年分析!J$49,"▲","-")),2),NA())</f>
        <v>5.16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0.28000000000000003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0.37</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港湾施設事業特別会計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国民健康保険（事業勘定の部）特別会計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1.28</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2.33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2.13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2.34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1.66</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7.39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8.7100000000000009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8.34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10.199999999999999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9.5399999999999991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10.029999999999999</v>
      </c>
    </row>
    <row r="36" spans="1:16" x14ac:dyDescent="0.2">
      <c r="A36" s="175" t="str">
        <f>IF(連結実質赤字比率に係る赤字・黒字の構成分析!C$34="",NA(),連結実質赤字比率に係る赤字・黒字の構成分析!C$34)</f>
        <v>市立敦賀病院事業会計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19.760000000000002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28.52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28.14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23.45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2217</v>
      </c>
      <c r="E42" s="176"/>
      <c r="F42" s="176"/>
      <c r="G42" s="176">
        <f>'実質公債費比率（分子）の構造'!L$52</f>
        <v>2206</v>
      </c>
      <c r="H42" s="176"/>
      <c r="I42" s="176"/>
      <c r="J42" s="176">
        <f>'実質公債費比率（分子）の構造'!M$52</f>
        <v>2298</v>
      </c>
      <c r="K42" s="176"/>
      <c r="L42" s="176"/>
      <c r="M42" s="176">
        <f>'実質公債費比率（分子）の構造'!N$52</f>
        <v>2442</v>
      </c>
      <c r="N42" s="176"/>
      <c r="O42" s="176"/>
      <c r="P42" s="176">
        <f>'実質公債費比率（分子）の構造'!O$52</f>
        <v>2492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109</v>
      </c>
      <c r="C45" s="176"/>
      <c r="D45" s="176"/>
      <c r="E45" s="176">
        <f>'実質公債費比率（分子）の構造'!L$49</f>
        <v>114</v>
      </c>
      <c r="F45" s="176"/>
      <c r="G45" s="176"/>
      <c r="H45" s="176">
        <f>'実質公債費比率（分子）の構造'!M$49</f>
        <v>107</v>
      </c>
      <c r="I45" s="176"/>
      <c r="J45" s="176"/>
      <c r="K45" s="176">
        <f>'実質公債費比率（分子）の構造'!N$49</f>
        <v>105</v>
      </c>
      <c r="L45" s="176"/>
      <c r="M45" s="176"/>
      <c r="N45" s="176">
        <f>'実質公債費比率（分子）の構造'!O$49</f>
        <v>122</v>
      </c>
      <c r="O45" s="176"/>
      <c r="P45" s="176"/>
    </row>
    <row r="46" spans="1:16" x14ac:dyDescent="0.2">
      <c r="A46" s="176" t="s">
        <v>64</v>
      </c>
      <c r="B46" s="176">
        <f>'実質公債費比率（分子）の構造'!K$48</f>
        <v>1113</v>
      </c>
      <c r="C46" s="176"/>
      <c r="D46" s="176"/>
      <c r="E46" s="176">
        <f>'実質公債費比率（分子）の構造'!L$48</f>
        <v>1040</v>
      </c>
      <c r="F46" s="176"/>
      <c r="G46" s="176"/>
      <c r="H46" s="176">
        <f>'実質公債費比率（分子）の構造'!M$48</f>
        <v>1028</v>
      </c>
      <c r="I46" s="176"/>
      <c r="J46" s="176"/>
      <c r="K46" s="176">
        <f>'実質公債費比率（分子）の構造'!N$48</f>
        <v>1029</v>
      </c>
      <c r="L46" s="176"/>
      <c r="M46" s="176"/>
      <c r="N46" s="176">
        <f>'実質公債費比率（分子）の構造'!O$48</f>
        <v>974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1951</v>
      </c>
      <c r="C49" s="176"/>
      <c r="D49" s="176"/>
      <c r="E49" s="176">
        <f>'実質公債費比率（分子）の構造'!L$45</f>
        <v>1797</v>
      </c>
      <c r="F49" s="176"/>
      <c r="G49" s="176"/>
      <c r="H49" s="176">
        <f>'実質公債費比率（分子）の構造'!M$45</f>
        <v>1833</v>
      </c>
      <c r="I49" s="176"/>
      <c r="J49" s="176"/>
      <c r="K49" s="176">
        <f>'実質公債費比率（分子）の構造'!N$45</f>
        <v>1885</v>
      </c>
      <c r="L49" s="176"/>
      <c r="M49" s="176"/>
      <c r="N49" s="176">
        <f>'実質公債費比率（分子）の構造'!O$45</f>
        <v>1975</v>
      </c>
      <c r="O49" s="176"/>
      <c r="P49" s="176"/>
    </row>
    <row r="50" spans="1:16" x14ac:dyDescent="0.2">
      <c r="A50" s="176" t="s">
        <v>67</v>
      </c>
      <c r="B50" s="176" t="e">
        <f>NA()</f>
        <v>#N/A</v>
      </c>
      <c r="C50" s="176">
        <f>IF(ISNUMBER('実質公債費比率（分子）の構造'!K$53),'実質公債費比率（分子）の構造'!K$53,NA())</f>
        <v>956</v>
      </c>
      <c r="D50" s="176" t="e">
        <f>NA()</f>
        <v>#N/A</v>
      </c>
      <c r="E50" s="176" t="e">
        <f>NA()</f>
        <v>#N/A</v>
      </c>
      <c r="F50" s="176">
        <f>IF(ISNUMBER('実質公債費比率（分子）の構造'!L$53),'実質公債費比率（分子）の構造'!L$53,NA())</f>
        <v>745</v>
      </c>
      <c r="G50" s="176" t="e">
        <f>NA()</f>
        <v>#N/A</v>
      </c>
      <c r="H50" s="176" t="e">
        <f>NA()</f>
        <v>#N/A</v>
      </c>
      <c r="I50" s="176">
        <f>IF(ISNUMBER('実質公債費比率（分子）の構造'!M$53),'実質公債費比率（分子）の構造'!M$53,NA())</f>
        <v>670</v>
      </c>
      <c r="J50" s="176" t="e">
        <f>NA()</f>
        <v>#N/A</v>
      </c>
      <c r="K50" s="176" t="e">
        <f>NA()</f>
        <v>#N/A</v>
      </c>
      <c r="L50" s="176">
        <f>IF(ISNUMBER('実質公債費比率（分子）の構造'!N$53),'実質公債費比率（分子）の構造'!N$53,NA())</f>
        <v>577</v>
      </c>
      <c r="M50" s="176" t="e">
        <f>NA()</f>
        <v>#N/A</v>
      </c>
      <c r="N50" s="176" t="e">
        <f>NA()</f>
        <v>#N/A</v>
      </c>
      <c r="O50" s="176">
        <f>IF(ISNUMBER('実質公債費比率（分子）の構造'!O$53),'実質公債費比率（分子）の構造'!O$53,NA())</f>
        <v>579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23532</v>
      </c>
      <c r="E56" s="175"/>
      <c r="F56" s="175"/>
      <c r="G56" s="175">
        <f>'将来負担比率（分子）の構造'!J$52</f>
        <v>26168</v>
      </c>
      <c r="H56" s="175"/>
      <c r="I56" s="175"/>
      <c r="J56" s="175">
        <f>'将来負担比率（分子）の構造'!K$52</f>
        <v>26292</v>
      </c>
      <c r="K56" s="175"/>
      <c r="L56" s="175"/>
      <c r="M56" s="175">
        <f>'将来負担比率（分子）の構造'!L$52</f>
        <v>26253</v>
      </c>
      <c r="N56" s="175"/>
      <c r="O56" s="175"/>
      <c r="P56" s="175">
        <f>'将来負担比率（分子）の構造'!M$52</f>
        <v>26130</v>
      </c>
    </row>
    <row r="57" spans="1:16" x14ac:dyDescent="0.2">
      <c r="A57" s="175" t="s">
        <v>42</v>
      </c>
      <c r="B57" s="175"/>
      <c r="C57" s="175"/>
      <c r="D57" s="175">
        <f>'将来負担比率（分子）の構造'!I$51</f>
        <v>4509</v>
      </c>
      <c r="E57" s="175"/>
      <c r="F57" s="175"/>
      <c r="G57" s="175">
        <f>'将来負担比率（分子）の構造'!J$51</f>
        <v>4038</v>
      </c>
      <c r="H57" s="175"/>
      <c r="I57" s="175"/>
      <c r="J57" s="175">
        <f>'将来負担比率（分子）の構造'!K$51</f>
        <v>4201</v>
      </c>
      <c r="K57" s="175"/>
      <c r="L57" s="175"/>
      <c r="M57" s="175">
        <f>'将来負担比率（分子）の構造'!L$51</f>
        <v>4551</v>
      </c>
      <c r="N57" s="175"/>
      <c r="O57" s="175"/>
      <c r="P57" s="175">
        <f>'将来負担比率（分子）の構造'!M$51</f>
        <v>4707</v>
      </c>
    </row>
    <row r="58" spans="1:16" x14ac:dyDescent="0.2">
      <c r="A58" s="175" t="s">
        <v>41</v>
      </c>
      <c r="B58" s="175"/>
      <c r="C58" s="175"/>
      <c r="D58" s="175">
        <f>'将来負担比率（分子）の構造'!I$50</f>
        <v>12364</v>
      </c>
      <c r="E58" s="175"/>
      <c r="F58" s="175"/>
      <c r="G58" s="175">
        <f>'将来負担比率（分子）の構造'!J$50</f>
        <v>13312</v>
      </c>
      <c r="H58" s="175"/>
      <c r="I58" s="175"/>
      <c r="J58" s="175">
        <f>'将来負担比率（分子）の構造'!K$50</f>
        <v>15867</v>
      </c>
      <c r="K58" s="175"/>
      <c r="L58" s="175"/>
      <c r="M58" s="175">
        <f>'将来負担比率（分子）の構造'!L$50</f>
        <v>19873</v>
      </c>
      <c r="N58" s="175"/>
      <c r="O58" s="175"/>
      <c r="P58" s="175">
        <f>'将来負担比率（分子）の構造'!M$50</f>
        <v>22078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3453</v>
      </c>
      <c r="C62" s="175"/>
      <c r="D62" s="175"/>
      <c r="E62" s="175">
        <f>'将来負担比率（分子）の構造'!J$45</f>
        <v>4102</v>
      </c>
      <c r="F62" s="175"/>
      <c r="G62" s="175"/>
      <c r="H62" s="175">
        <f>'将来負担比率（分子）の構造'!K$45</f>
        <v>4079</v>
      </c>
      <c r="I62" s="175"/>
      <c r="J62" s="175"/>
      <c r="K62" s="175">
        <f>'将来負担比率（分子）の構造'!L$45</f>
        <v>4124</v>
      </c>
      <c r="L62" s="175"/>
      <c r="M62" s="175"/>
      <c r="N62" s="175">
        <f>'将来負担比率（分子）の構造'!M$45</f>
        <v>4253</v>
      </c>
      <c r="O62" s="175"/>
      <c r="P62" s="175"/>
    </row>
    <row r="63" spans="1:16" x14ac:dyDescent="0.2">
      <c r="A63" s="175" t="s">
        <v>34</v>
      </c>
      <c r="B63" s="175">
        <f>'将来負担比率（分子）の構造'!I$44</f>
        <v>523</v>
      </c>
      <c r="C63" s="175"/>
      <c r="D63" s="175"/>
      <c r="E63" s="175">
        <f>'将来負担比率（分子）の構造'!J$44</f>
        <v>829</v>
      </c>
      <c r="F63" s="175"/>
      <c r="G63" s="175"/>
      <c r="H63" s="175">
        <f>'将来負担比率（分子）の構造'!K$44</f>
        <v>1497</v>
      </c>
      <c r="I63" s="175"/>
      <c r="J63" s="175"/>
      <c r="K63" s="175">
        <f>'将来負担比率（分子）の構造'!L$44</f>
        <v>1606</v>
      </c>
      <c r="L63" s="175"/>
      <c r="M63" s="175"/>
      <c r="N63" s="175">
        <f>'将来負担比率（分子）の構造'!M$44</f>
        <v>1520</v>
      </c>
      <c r="O63" s="175"/>
      <c r="P63" s="175"/>
    </row>
    <row r="64" spans="1:16" x14ac:dyDescent="0.2">
      <c r="A64" s="175" t="s">
        <v>33</v>
      </c>
      <c r="B64" s="175">
        <f>'将来負担比率（分子）の構造'!I$43</f>
        <v>10435</v>
      </c>
      <c r="C64" s="175"/>
      <c r="D64" s="175"/>
      <c r="E64" s="175">
        <f>'将来負担比率（分子）の構造'!J$43</f>
        <v>9864</v>
      </c>
      <c r="F64" s="175"/>
      <c r="G64" s="175"/>
      <c r="H64" s="175">
        <f>'将来負担比率（分子）の構造'!K$43</f>
        <v>9473</v>
      </c>
      <c r="I64" s="175"/>
      <c r="J64" s="175"/>
      <c r="K64" s="175">
        <f>'将来負担比率（分子）の構造'!L$43</f>
        <v>9248</v>
      </c>
      <c r="L64" s="175"/>
      <c r="M64" s="175"/>
      <c r="N64" s="175">
        <f>'将来負担比率（分子）の構造'!M$43</f>
        <v>8735</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22132</v>
      </c>
      <c r="C66" s="175"/>
      <c r="D66" s="175"/>
      <c r="E66" s="175">
        <f>'将来負担比率（分子）の構造'!J$41</f>
        <v>24884</v>
      </c>
      <c r="F66" s="175"/>
      <c r="G66" s="175"/>
      <c r="H66" s="175">
        <f>'将来負担比率（分子）の構造'!K$41</f>
        <v>27730</v>
      </c>
      <c r="I66" s="175"/>
      <c r="J66" s="175"/>
      <c r="K66" s="175">
        <f>'将来負担比率（分子）の構造'!L$41</f>
        <v>27858</v>
      </c>
      <c r="L66" s="175"/>
      <c r="M66" s="175"/>
      <c r="N66" s="175">
        <f>'将来負担比率（分子）の構造'!M$41</f>
        <v>28045</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3160</v>
      </c>
      <c r="C72" s="179">
        <f>基金残高に係る経年分析!G55</f>
        <v>3160</v>
      </c>
      <c r="D72" s="179">
        <f>基金残高に係る経年分析!H55</f>
        <v>3874</v>
      </c>
    </row>
    <row r="73" spans="1:16" x14ac:dyDescent="0.2">
      <c r="A73" s="178" t="s">
        <v>74</v>
      </c>
      <c r="B73" s="179">
        <f>基金残高に係る経年分析!F56</f>
        <v>1982</v>
      </c>
      <c r="C73" s="179">
        <f>基金残高に係る経年分析!G56</f>
        <v>2682</v>
      </c>
      <c r="D73" s="179">
        <f>基金残高に係る経年分析!H56</f>
        <v>2748</v>
      </c>
    </row>
    <row r="74" spans="1:16" x14ac:dyDescent="0.2">
      <c r="A74" s="178" t="s">
        <v>75</v>
      </c>
      <c r="B74" s="179">
        <f>基金残高に係る経年分析!F57</f>
        <v>11089</v>
      </c>
      <c r="C74" s="179">
        <f>基金残高に係る経年分析!G57</f>
        <v>14279</v>
      </c>
      <c r="D74" s="179">
        <f>基金残高に係る経年分析!H57</f>
        <v>15403</v>
      </c>
    </row>
  </sheetData>
  <sheetProtection algorithmName="SHA-512" hashValue="sZqLm4FNFfAL1TjaDFNWXNdfSx9pgbsV7dvLWp+dvp9+wu9k1E9rv8kdvEUyWnPBC8d7Y0wsjBS2EdIwKGUZ/Q==" saltValue="2EwC0M/EGdtct3E5e6JE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松浦 早姫</cp:lastModifiedBy>
  <cp:lastPrinted>2025-03-06T04:21:00Z</cp:lastPrinted>
  <dcterms:created xsi:type="dcterms:W3CDTF">2025-02-19T02:17:13Z</dcterms:created>
  <dcterms:modified xsi:type="dcterms:W3CDTF">2025-03-18T06:33:14Z</dcterms:modified>
  <cp:category/>
</cp:coreProperties>
</file>