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12_南越前町/"/>
    </mc:Choice>
  </mc:AlternateContent>
  <xr:revisionPtr revIDLastSave="1" documentId="13_ncr:1_{62425DDF-A9B0-4B32-AE8E-2835F1E52F81}" xr6:coauthVersionLast="47" xr6:coauthVersionMax="47" xr10:uidLastSave="{EFB5200F-47E1-4198-8577-206F96C6F27B}"/>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AM35" i="10"/>
  <c r="BW34" i="10"/>
  <c r="BW35" i="10" s="1"/>
  <c r="BW36" i="10" s="1"/>
  <c r="BW37" i="10" s="1"/>
  <c r="BW38" i="10" s="1"/>
  <c r="BW39" i="10" s="1"/>
  <c r="BW40" i="10" s="1"/>
  <c r="BW41" i="10" s="1"/>
  <c r="BW42" i="10" s="1"/>
  <c r="C34" i="10"/>
  <c r="CO34" i="10" l="1"/>
  <c r="CO35" i="10" s="1"/>
  <c r="CO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c r="BE34" i="10" s="1"/>
  <c r="BE35" i="10" s="1"/>
  <c r="BE36" i="10" s="1"/>
  <c r="U34" i="10"/>
  <c r="U35" i="10" s="1"/>
  <c r="U36" i="10" s="1"/>
  <c r="U37" i="10" s="1"/>
  <c r="U38" i="10" s="1"/>
</calcChain>
</file>

<file path=xl/sharedStrings.xml><?xml version="1.0" encoding="utf-8"?>
<sst xmlns="http://schemas.openxmlformats.org/spreadsheetml/2006/main" count="1106" uniqueCount="571">
  <si>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</si>
  <si>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</si>
  <si>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</si>
  <si>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</si>
  <si>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</si>
  <si>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</si>
  <si>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</si>
  <si>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</si>
  <si>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</si>
  <si>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</si>
  <si>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</si>
  <si>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</si>
  <si>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</si>
  <si>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</si>
  <si>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</si>
  <si>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</si>
  <si>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</si>
  <si>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</si>
  <si>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</si>
  <si>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</si>
  <si>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</si>
  <si>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</si>
  <si>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</si>
  <si>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</si>
  <si>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</si>
  <si>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</si>
  <si>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</si>
  <si>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</si>
  <si>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</si>
  <si>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</si>
  <si>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</si>
  <si>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</si>
  <si>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</si>
  <si>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</si>
  <si>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</si>
  <si>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</si>
  <si>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</si>
  <si>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</si>
  <si>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</si>
  <si>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</si>
  <si>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</si>
  <si>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</si>
  <si>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</si>
  <si>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</si>
  <si>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</si>
  <si>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</si>
  <si>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</si>
  <si>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</si>
  <si>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</si>
  <si>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</si>
  <si>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</si>
  <si>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</si>
  <si>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</si>
  <si>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</si>
  <si>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</si>
  <si>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</si>
  <si>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</si>
  <si>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</si>
  <si>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</si>
  <si>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</si>
  <si>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</si>
  <si>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</si>
  <si>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</si>
  <si>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</si>
  <si>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</si>
  <si>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</si>
  <si>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</si>
  <si>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</si>
  <si>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</si>
  <si>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</si>
  <si>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</si>
  <si>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</si>
  <si>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</si>
  <si>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</si>
  <si>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</si>
  <si>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</si>
  <si>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</si>
  <si>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</si>
  <si>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</si>
  <si>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</si>
  <si>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</si>
  <si>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</si>
  <si>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</si>
  <si>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</si>
  <si>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</si>
  <si>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</si>
  <si>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</si>
  <si>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</si>
  <si>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</si>
  <si>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</si>
  <si>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</si>
  <si>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</si>
  <si>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</si>
  <si>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</si>
  <si>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</si>
  <si>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</si>
  <si>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</si>
  <si>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</si>
  <si>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</si>
  <si>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</si>
  <si>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</si>
  <si>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</si>
  <si>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</si>
  <si>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</si>
  <si>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</si>
  <si>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</si>
  <si>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</si>
  <si>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</si>
  <si>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</si>
  <si>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</si>
  <si>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</si>
  <si>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</si>
  <si>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</si>
  <si>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</si>
  <si>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</si>
  <si>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</si>
  <si>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</si>
  <si>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</si>
  <si>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</si>
  <si>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</si>
  <si>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</si>
  <si>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</si>
  <si>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</si>
  <si>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</si>
  <si>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</si>
  <si>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</si>
  <si>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</si>
  <si>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</si>
  <si>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</si>
  <si>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</si>
  <si>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</si>
  <si>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</si>
  <si>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</si>
  <si>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</si>
  <si>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</si>
  <si>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</si>
  <si>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</si>
  <si>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</si>
  <si>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</si>
  <si>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</si>
  <si>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</si>
  <si>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</si>
  <si>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</si>
  <si>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農業集落排水特別会計</t>
    <phoneticPr fontId="5"/>
  </si>
  <si>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</si>
  <si>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</si>
  <si>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</si>
  <si>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</si>
  <si>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</si>
  <si>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</si>
  <si>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</si>
  <si>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</si>
  <si>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</si>
  <si>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</si>
  <si>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</si>
  <si>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</si>
  <si>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</si>
  <si>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</si>
  <si>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</si>
  <si>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</si>
  <si>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</si>
  <si>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</si>
  <si>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</si>
  <si>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</si>
  <si>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</si>
  <si>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</si>
  <si>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</si>
  <si>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</si>
  <si>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</si>
  <si>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</si>
  <si>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</si>
  <si>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</si>
  <si>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</si>
  <si>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</si>
  <si>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</si>
  <si>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</si>
  <si>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</si>
  <si>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</si>
  <si>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</si>
  <si>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</si>
  <si>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</si>
  <si>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</si>
  <si>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</si>
  <si>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</si>
  <si>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</si>
  <si>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</si>
  <si>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</si>
  <si>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</si>
  <si>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</si>
  <si>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</si>
  <si>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</si>
  <si>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</si>
  <si>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</si>
  <si>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</si>
  <si>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</si>
  <si>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</si>
  <si>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</si>
  <si>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</si>
  <si>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</si>
  <si>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</si>
  <si>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</si>
  <si>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</si>
  <si>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</si>
  <si>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</si>
  <si>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福井県南越前町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</si>
  <si>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</si>
  <si>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</si>
  <si>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</si>
  <si>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</si>
  <si>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</si>
  <si>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</si>
  <si>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</si>
  <si>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</si>
  <si>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</si>
  <si>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</si>
  <si>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</si>
  <si>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</si>
  <si>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</si>
  <si>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</si>
  <si>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</si>
  <si>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</si>
  <si>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</si>
  <si>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</si>
  <si>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</si>
  <si>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</si>
  <si>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</si>
  <si>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</si>
  <si>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</si>
  <si>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</si>
  <si>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</si>
  <si>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</si>
  <si>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</si>
  <si>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</si>
  <si>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</si>
  <si>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</si>
  <si>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</si>
  <si>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</si>
  <si>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</si>
  <si>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</si>
  <si>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</si>
  <si>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</si>
  <si>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</si>
  <si>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</si>
  <si>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</si>
  <si>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</si>
  <si>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</si>
  <si>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</si>
  <si>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</si>
  <si>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</si>
  <si>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</si>
  <si>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</si>
  <si>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</si>
  <si>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</si>
  <si>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</si>
  <si>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</si>
  <si>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</si>
  <si>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</si>
  <si>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</si>
  <si>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</si>
  <si>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</si>
  <si>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</si>
  <si>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</si>
  <si>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</si>
  <si>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</si>
  <si>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</si>
  <si>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</si>
  <si>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</si>
  <si>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</si>
  <si>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</si>
  <si>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</si>
  <si>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</si>
  <si>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</si>
  <si>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</si>
  <si>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</si>
  <si>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</si>
  <si>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</si>
  <si>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</si>
  <si>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</si>
  <si>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</si>
  <si>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</si>
  <si>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</si>
  <si>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</si>
  <si>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</si>
  <si>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</si>
  <si>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</si>
  <si>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</si>
  <si>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</si>
  <si>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</si>
  <si>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</si>
  <si>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</si>
  <si>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</si>
  <si>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</si>
  <si>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</si>
  <si>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</si>
  <si>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</si>
  <si>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</si>
  <si>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</si>
  <si>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</si>
  <si>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</si>
  <si>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</si>
  <si>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</si>
  <si>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</si>
  <si>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</si>
  <si>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</si>
  <si>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</si>
  <si>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</si>
  <si>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</si>
  <si>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</si>
  <si>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</si>
  <si>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</si>
  <si>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</si>
  <si>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</si>
  <si>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</si>
  <si>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</si>
  <si>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</si>
  <si>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</si>
  <si>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</si>
  <si>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</si>
  <si>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</si>
  <si>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</si>
  <si>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</si>
  <si>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</si>
  <si>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</si>
  <si>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</si>
  <si>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</si>
  <si>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</si>
  <si>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</si>
  <si>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</si>
  <si>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</si>
  <si>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</si>
  <si>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</si>
  <si>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</si>
  <si>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</si>
  <si>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</si>
  <si>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</si>
  <si>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</si>
  <si>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</si>
  <si>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</si>
  <si>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</si>
  <si>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</si>
  <si>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</si>
  <si>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</si>
  <si>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</si>
  <si>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</si>
  <si>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</si>
  <si>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</si>
  <si>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</si>
  <si>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</si>
  <si>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</si>
  <si>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</si>
  <si>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</si>
  <si>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</si>
  <si>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</si>
  <si>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</si>
  <si>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</si>
  <si>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福井県南越前町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</si>
  <si>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</si>
  <si>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</si>
  <si>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</si>
  <si>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</si>
  <si>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</si>
  <si>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</si>
  <si>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</si>
  <si>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</si>
  <si>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</si>
  <si>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</si>
  <si>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</si>
  <si>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</si>
  <si>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</si>
  <si>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</si>
  <si>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</si>
  <si>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</si>
  <si>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</si>
  <si>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</si>
  <si>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</si>
  <si>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</si>
  <si>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</si>
  <si>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</si>
  <si>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</si>
  <si>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</si>
  <si>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</si>
  <si>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</si>
  <si>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</si>
  <si>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</si>
  <si>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</si>
  <si>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</si>
  <si>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</si>
  <si>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</si>
  <si>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</si>
  <si>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</si>
  <si>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</si>
  <si>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</si>
  <si>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</si>
  <si>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</si>
  <si>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</si>
  <si>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</si>
  <si>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</si>
  <si>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</si>
  <si>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</si>
  <si>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</si>
  <si>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</si>
  <si>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</si>
  <si>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</si>
  <si>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</si>
  <si>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</si>
  <si>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</si>
  <si>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</si>
  <si>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</si>
  <si>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</si>
  <si>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</si>
  <si>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</si>
  <si>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</si>
  <si>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</si>
  <si>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</si>
  <si>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</si>
  <si>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</si>
  <si>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</si>
  <si>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</si>
  <si>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</si>
  <si>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</si>
  <si>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</si>
  <si>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</si>
  <si>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</si>
  <si>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</si>
  <si>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</si>
  <si>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</si>
  <si>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</si>
  <si>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</si>
  <si>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</si>
  <si>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</si>
  <si>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</si>
  <si>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</si>
  <si>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</si>
  <si>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</si>
  <si>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</si>
  <si>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</si>
  <si>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</si>
  <si>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</si>
  <si>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</si>
  <si>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</si>
  <si>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</si>
  <si>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</si>
  <si>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</si>
  <si>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</si>
  <si>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</si>
  <si>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</si>
  <si>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</si>
  <si>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</si>
  <si>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</si>
  <si>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</si>
  <si>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</si>
  <si>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</si>
  <si>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</si>
  <si>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</si>
  <si>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</si>
  <si>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</si>
  <si>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</si>
  <si>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</si>
  <si>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</si>
  <si>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</si>
  <si>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</si>
  <si>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</si>
  <si>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</si>
  <si>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</si>
  <si>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</si>
  <si>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</si>
  <si>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</si>
  <si>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</si>
  <si>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</si>
  <si>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</si>
  <si>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</si>
  <si>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</si>
  <si>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</si>
  <si>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</si>
  <si>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</si>
  <si>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</si>
  <si>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</si>
  <si>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</si>
  <si>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</si>
  <si>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</si>
  <si>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</si>
  <si>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</si>
  <si>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</si>
  <si>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</si>
  <si>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</si>
  <si>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</si>
  <si>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</si>
  <si>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</si>
  <si>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</si>
  <si>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</si>
  <si>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</si>
  <si>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</si>
  <si>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</si>
  <si>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</si>
  <si>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</si>
  <si>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</si>
  <si>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</si>
  <si>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</si>
  <si>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</si>
  <si>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</si>
  <si>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</si>
  <si>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</si>
  <si>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</si>
  <si>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</si>
  <si>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</si>
  <si>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</si>
  <si>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</si>
  <si>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</si>
  <si>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</si>
  <si>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</si>
  <si>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</si>
  <si>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</si>
  <si>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</si>
  <si>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</si>
  <si>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</si>
  <si>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</si>
  <si>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</si>
  <si>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</si>
  <si>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</si>
  <si>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</si>
  <si>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</si>
  <si>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</si>
  <si>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</si>
  <si>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</si>
  <si>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</si>
  <si>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</si>
  <si>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</si>
  <si>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</si>
  <si>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</si>
  <si>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</si>
  <si>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</si>
  <si>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</si>
  <si>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</si>
  <si>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</si>
  <si>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</si>
  <si>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</si>
  <si>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0.24</t>
  </si>
  <si>
    <t>農業集落排水特別会計</t>
  </si>
  <si>
    <t>▲ 0.11</t>
  </si>
  <si>
    <t>一般会計</t>
  </si>
  <si>
    <t>水道事業会計</t>
  </si>
  <si>
    <t>下水道特別会計</t>
  </si>
  <si>
    <t>介護保険特別会計</t>
  </si>
  <si>
    <t>国民健康保険特別会計</t>
  </si>
  <si>
    <t>個別排水処理施設特別会計</t>
  </si>
  <si>
    <t>国民健康保険今庄診療所特別会計</t>
  </si>
  <si>
    <t>その他会計（赤字）</t>
  </si>
  <si>
    <t>その他会計（黒字）</t>
  </si>
  <si>
    <t>R01</t>
    <phoneticPr fontId="5"/>
  </si>
  <si>
    <t>R02</t>
    <phoneticPr fontId="5"/>
  </si>
  <si>
    <t>R03</t>
    <phoneticPr fontId="5"/>
  </si>
  <si>
    <t>R04</t>
    <phoneticPr fontId="5"/>
  </si>
  <si>
    <t>R05</t>
    <phoneticPr fontId="5"/>
  </si>
  <si>
    <t>-</t>
    <phoneticPr fontId="2"/>
  </si>
  <si>
    <t>公共施設管理公社</t>
    <rPh sb="0" eb="2">
      <t>コウキョウ</t>
    </rPh>
    <rPh sb="2" eb="4">
      <t>シセツ</t>
    </rPh>
    <rPh sb="4" eb="6">
      <t>カンリ</t>
    </rPh>
    <rPh sb="6" eb="8">
      <t>コウシャ</t>
    </rPh>
    <phoneticPr fontId="2"/>
  </si>
  <si>
    <t>リトリート田倉</t>
    <rPh sb="5" eb="7">
      <t>タクラ</t>
    </rPh>
    <phoneticPr fontId="2"/>
  </si>
  <si>
    <t>南越前町シルバー人材センター</t>
    <rPh sb="0" eb="1">
      <t>ミナミ</t>
    </rPh>
    <rPh sb="1" eb="4">
      <t>エチゼンチョウ</t>
    </rPh>
    <rPh sb="8" eb="10">
      <t>ジンザイ</t>
    </rPh>
    <phoneticPr fontId="2"/>
  </si>
  <si>
    <t>南越消防組合</t>
  </si>
  <si>
    <t>南越清掃組合</t>
  </si>
  <si>
    <t>福井県後期高齢者医療広域組合連合</t>
    <rPh sb="0" eb="3">
      <t>フクイケン</t>
    </rPh>
    <rPh sb="3" eb="5">
      <t>コウキ</t>
    </rPh>
    <rPh sb="5" eb="8">
      <t>コウレイシャ</t>
    </rPh>
    <rPh sb="8" eb="10">
      <t>イリョウ</t>
    </rPh>
    <rPh sb="10" eb="12">
      <t>コウイキ</t>
    </rPh>
    <rPh sb="12" eb="14">
      <t>クミアイ</t>
    </rPh>
    <rPh sb="14" eb="16">
      <t>レンゴウ</t>
    </rPh>
    <phoneticPr fontId="10"/>
  </si>
  <si>
    <t>福井県後期高齢者医療広域組合連合（事業会計）</t>
    <rPh sb="0" eb="3">
      <t>フクイケン</t>
    </rPh>
    <rPh sb="3" eb="5">
      <t>コウキ</t>
    </rPh>
    <rPh sb="5" eb="8">
      <t>コウレイシャ</t>
    </rPh>
    <rPh sb="8" eb="10">
      <t>イリョウ</t>
    </rPh>
    <rPh sb="10" eb="12">
      <t>コウイキ</t>
    </rPh>
    <rPh sb="12" eb="14">
      <t>クミアイ</t>
    </rPh>
    <rPh sb="14" eb="16">
      <t>レンゴウ</t>
    </rPh>
    <rPh sb="17" eb="19">
      <t>ジギョウ</t>
    </rPh>
    <rPh sb="19" eb="21">
      <t>カイケイ</t>
    </rPh>
    <phoneticPr fontId="10"/>
  </si>
  <si>
    <t>福井県市町村総合事務組合（普通会計）</t>
    <rPh sb="0" eb="3">
      <t>フクイケン</t>
    </rPh>
    <rPh sb="3" eb="6">
      <t>シチョウソン</t>
    </rPh>
    <rPh sb="6" eb="8">
      <t>ソウゴウ</t>
    </rPh>
    <rPh sb="8" eb="10">
      <t>ジム</t>
    </rPh>
    <rPh sb="10" eb="12">
      <t>クミアイ</t>
    </rPh>
    <rPh sb="13" eb="15">
      <t>フツウ</t>
    </rPh>
    <rPh sb="15" eb="17">
      <t>カイケイ</t>
    </rPh>
    <phoneticPr fontId="10"/>
  </si>
  <si>
    <t>福井県市町村総合事務組合（事業会計）</t>
    <rPh sb="13" eb="15">
      <t>ジギョウ</t>
    </rPh>
    <rPh sb="15" eb="17">
      <t>カイケイ</t>
    </rPh>
    <phoneticPr fontId="10"/>
  </si>
  <si>
    <t>福井県丹南広域組合（普通会計）</t>
    <rPh sb="0" eb="3">
      <t>フクイケン</t>
    </rPh>
    <rPh sb="3" eb="5">
      <t>タンナン</t>
    </rPh>
    <rPh sb="5" eb="7">
      <t>コウイキ</t>
    </rPh>
    <rPh sb="7" eb="9">
      <t>クミアイ</t>
    </rPh>
    <rPh sb="10" eb="14">
      <t>フツウカイケイ</t>
    </rPh>
    <phoneticPr fontId="10"/>
  </si>
  <si>
    <t>福井県自治会館組合</t>
    <rPh sb="0" eb="3">
      <t>フクイケン</t>
    </rPh>
    <rPh sb="3" eb="5">
      <t>ジチ</t>
    </rPh>
    <rPh sb="5" eb="7">
      <t>カイカン</t>
    </rPh>
    <rPh sb="7" eb="9">
      <t>クミアイ</t>
    </rPh>
    <phoneticPr fontId="10"/>
  </si>
  <si>
    <t>公立丹南病院組合</t>
    <rPh sb="0" eb="2">
      <t>コウリツ</t>
    </rPh>
    <rPh sb="2" eb="4">
      <t>タンナン</t>
    </rPh>
    <rPh sb="4" eb="6">
      <t>ビョウイン</t>
    </rPh>
    <rPh sb="6" eb="8">
      <t>クミアイ</t>
    </rPh>
    <phoneticPr fontId="10"/>
  </si>
  <si>
    <t>地域振興基金</t>
    <rPh sb="0" eb="2">
      <t>チイキ</t>
    </rPh>
    <rPh sb="2" eb="4">
      <t>シンコウ</t>
    </rPh>
    <rPh sb="4" eb="6">
      <t>キキン</t>
    </rPh>
    <phoneticPr fontId="5"/>
  </si>
  <si>
    <t>公共施設適正管理基金</t>
    <rPh sb="0" eb="4">
      <t>コウキョウシセツ</t>
    </rPh>
    <rPh sb="4" eb="6">
      <t>テキセイ</t>
    </rPh>
    <rPh sb="6" eb="8">
      <t>カンリ</t>
    </rPh>
    <rPh sb="8" eb="10">
      <t>キキン</t>
    </rPh>
    <phoneticPr fontId="10"/>
  </si>
  <si>
    <t>高齢者保健福祉基金</t>
    <phoneticPr fontId="10"/>
  </si>
  <si>
    <t>青少年育成代継基金</t>
    <phoneticPr fontId="10"/>
  </si>
  <si>
    <t>ふるさとこうの振興基金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</si>
</sst>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5BF0-4918-97D3-95376E43B2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145587</c:v>
                </c:pt>
                <c:pt idx="1">
                  <c:v>230517</c:v>
                </c:pt>
                <c:pt idx="2">
                  <c:v>262344</c:v>
                </c:pt>
                <c:pt idx="3">
                  <c:v>146901</c:v>
                </c:pt>
                <c:pt idx="4">
                  <c:v>180670</c:v>
                </c:pt>
              </c:numCache>
            </c:numRef>
          </c:val>
          <c:smooth val="0"/>
          <c:extLst>
            <c:ext xmlns:c16="http://schemas.microsoft.com/office/drawing/2014/chart" uri="{C3380CC4-5D6E-409C-BE32-E72D297353CC}">
              <c16:uniqueId val="{00000001-5BF0-4918-97D3-95376E43B2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6.86</c:v>
                </c:pt>
                <c:pt idx="1">
                  <c:v>7.6</c:v>
                </c:pt>
                <c:pt idx="2">
                  <c:v>6.95</c:v>
                </c:pt>
                <c:pt idx="3">
                  <c:v>10.93</c:v>
                </c:pt>
                <c:pt idx="4">
                  <c:v>7.7</c:v>
                </c:pt>
              </c:numCache>
            </c:numRef>
          </c:val>
          <c:extLst>
            <c:ext xmlns:c16="http://schemas.microsoft.com/office/drawing/2014/chart" uri="{C3380CC4-5D6E-409C-BE32-E72D297353CC}">
              <c16:uniqueId val="{00000000-6BE5-49CB-A1AE-05D69E4931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44.4</c:v>
                </c:pt>
                <c:pt idx="1">
                  <c:v>43.4</c:v>
                </c:pt>
                <c:pt idx="2">
                  <c:v>41.42</c:v>
                </c:pt>
                <c:pt idx="3">
                  <c:v>42.98</c:v>
                </c:pt>
                <c:pt idx="4">
                  <c:v>49.23</c:v>
                </c:pt>
              </c:numCache>
            </c:numRef>
          </c:val>
          <c:extLst>
            <c:ext xmlns:c16="http://schemas.microsoft.com/office/drawing/2014/chart" uri="{C3380CC4-5D6E-409C-BE32-E72D297353CC}">
              <c16:uniqueId val="{00000001-6BE5-49CB-A1AE-05D69E4931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2.75</c:v>
                </c:pt>
                <c:pt idx="1">
                  <c:v>0.92</c:v>
                </c:pt>
                <c:pt idx="2">
                  <c:v>-0.24</c:v>
                </c:pt>
                <c:pt idx="3">
                  <c:v>3.74</c:v>
                </c:pt>
                <c:pt idx="4">
                  <c:v>3.26</c:v>
                </c:pt>
              </c:numCache>
            </c:numRef>
          </c:val>
          <c:smooth val="0"/>
          <c:extLst>
            <c:ext xmlns:c16="http://schemas.microsoft.com/office/drawing/2014/chart" uri="{C3380CC4-5D6E-409C-BE32-E72D297353CC}">
              <c16:uniqueId val="{00000002-6BE5-49CB-A1AE-05D69E4931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0.04</c:v>
                </c:pt>
                <c:pt idx="8">
                  <c:v>#N/A</c:v>
                </c:pt>
                <c:pt idx="9">
                  <c:v>0.05</c:v>
                </c:pt>
              </c:numCache>
            </c:numRef>
          </c:val>
          <c:extLst>
            <c:ext xmlns:c16="http://schemas.microsoft.com/office/drawing/2014/chart" uri="{C3380CC4-5D6E-409C-BE32-E72D297353CC}">
              <c16:uniqueId val="{00000000-8AA5-410D-AF01-C39432CB43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A5-410D-AF01-C39432CB43D2}"/>
            </c:ext>
          </c:extLst>
        </c:ser>
        <c:ser>
          <c:idx val="2"/>
          <c:order val="2"/>
          <c:tx>
            <c:strRef>
              <c:f>データシート!$A$29</c:f>
              <c:strCache>
                <c:ptCount val="1"/>
                <c:pt idx="0">
                  <c:v>国民健康保険今庄診療所特別会計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2-8AA5-410D-AF01-C39432CB43D2}"/>
            </c:ext>
          </c:extLst>
        </c:ser>
        <c:ser>
          <c:idx val="3"/>
          <c:order val="3"/>
          <c:tx>
            <c:strRef>
              <c:f>データシート!$A$30</c:f>
              <c:strCache>
                <c:ptCount val="1"/>
                <c:pt idx="0">
                  <c:v>個別排水処理施設特別会計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8AA5-410D-AF01-C39432CB43D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0.06</c:v>
                </c:pt>
                <c:pt idx="4">
                  <c:v>#N/A</c:v>
                </c:pt>
                <c:pt idx="5">
                  <c:v>0.12</c:v>
                </c:pt>
                <c:pt idx="6">
                  <c:v>#N/A</c:v>
                </c:pt>
                <c:pt idx="7">
                  <c:v>0.15</c:v>
                </c:pt>
                <c:pt idx="8">
                  <c:v>#N/A</c:v>
                </c:pt>
                <c:pt idx="9">
                  <c:v>0.09</c:v>
                </c:pt>
              </c:numCache>
            </c:numRef>
          </c:val>
          <c:extLst>
            <c:ext xmlns:c16="http://schemas.microsoft.com/office/drawing/2014/chart" uri="{C3380CC4-5D6E-409C-BE32-E72D297353CC}">
              <c16:uniqueId val="{00000004-8AA5-410D-AF01-C39432CB43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0.92</c:v>
                </c:pt>
                <c:pt idx="2">
                  <c:v>#N/A</c:v>
                </c:pt>
                <c:pt idx="3">
                  <c:v>1.43</c:v>
                </c:pt>
                <c:pt idx="4">
                  <c:v>#N/A</c:v>
                </c:pt>
                <c:pt idx="5">
                  <c:v>0.45</c:v>
                </c:pt>
                <c:pt idx="6">
                  <c:v>#N/A</c:v>
                </c:pt>
                <c:pt idx="7">
                  <c:v>0.89</c:v>
                </c:pt>
                <c:pt idx="8">
                  <c:v>#N/A</c:v>
                </c:pt>
                <c:pt idx="9">
                  <c:v>0.64</c:v>
                </c:pt>
              </c:numCache>
            </c:numRef>
          </c:val>
          <c:extLst>
            <c:ext xmlns:c16="http://schemas.microsoft.com/office/drawing/2014/chart" uri="{C3380CC4-5D6E-409C-BE32-E72D297353CC}">
              <c16:uniqueId val="{00000005-8AA5-410D-AF01-C39432CB43D2}"/>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0.77</c:v>
                </c:pt>
              </c:numCache>
            </c:numRef>
          </c:val>
          <c:extLst>
            <c:ext xmlns:c16="http://schemas.microsoft.com/office/drawing/2014/chart" uri="{C3380CC4-5D6E-409C-BE32-E72D297353CC}">
              <c16:uniqueId val="{00000006-8AA5-410D-AF01-C39432CB43D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1.37</c:v>
                </c:pt>
                <c:pt idx="4">
                  <c:v>#N/A</c:v>
                </c:pt>
                <c:pt idx="5">
                  <c:v>1.33</c:v>
                </c:pt>
                <c:pt idx="6">
                  <c:v>#N/A</c:v>
                </c:pt>
                <c:pt idx="7">
                  <c:v>2.5099999999999998</c:v>
                </c:pt>
                <c:pt idx="8">
                  <c:v>#N/A</c:v>
                </c:pt>
                <c:pt idx="9">
                  <c:v>3.25</c:v>
                </c:pt>
              </c:numCache>
            </c:numRef>
          </c:val>
          <c:extLst>
            <c:ext xmlns:c16="http://schemas.microsoft.com/office/drawing/2014/chart" uri="{C3380CC4-5D6E-409C-BE32-E72D297353CC}">
              <c16:uniqueId val="{00000007-8AA5-410D-AF01-C39432CB43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6.83</c:v>
                </c:pt>
                <c:pt idx="2">
                  <c:v>#N/A</c:v>
                </c:pt>
                <c:pt idx="3">
                  <c:v>7.57</c:v>
                </c:pt>
                <c:pt idx="4">
                  <c:v>#N/A</c:v>
                </c:pt>
                <c:pt idx="5">
                  <c:v>6.94</c:v>
                </c:pt>
                <c:pt idx="6">
                  <c:v>#N/A</c:v>
                </c:pt>
                <c:pt idx="7">
                  <c:v>10.89</c:v>
                </c:pt>
                <c:pt idx="8">
                  <c:v>#N/A</c:v>
                </c:pt>
                <c:pt idx="9">
                  <c:v>7.67</c:v>
                </c:pt>
              </c:numCache>
            </c:numRef>
          </c:val>
          <c:extLst>
            <c:ext xmlns:c16="http://schemas.microsoft.com/office/drawing/2014/chart" uri="{C3380CC4-5D6E-409C-BE32-E72D297353CC}">
              <c16:uniqueId val="{00000008-8AA5-410D-AF01-C39432CB43D2}"/>
            </c:ext>
          </c:extLst>
        </c:ser>
        <c:ser>
          <c:idx val="9"/>
          <c:order val="9"/>
          <c:tx>
            <c:strRef>
              <c:f>データシート!$A$36</c:f>
              <c:strCache>
                <c:ptCount val="1"/>
                <c:pt idx="0">
                  <c:v>農業集落排水特別会計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0.11</c:v>
                </c:pt>
                <c:pt idx="9">
                  <c:v>#N/A</c:v>
                </c:pt>
              </c:numCache>
            </c:numRef>
          </c:val>
          <c:extLst>
            <c:ext xmlns:c16="http://schemas.microsoft.com/office/drawing/2014/chart" uri="{C3380CC4-5D6E-409C-BE32-E72D297353CC}">
              <c16:uniqueId val="{00000009-8AA5-410D-AF01-C39432CB43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956</c:v>
                </c:pt>
                <c:pt idx="5">
                  <c:v>891</c:v>
                </c:pt>
                <c:pt idx="8">
                  <c:v>870</c:v>
                </c:pt>
                <c:pt idx="11">
                  <c:v>836</c:v>
                </c:pt>
                <c:pt idx="14">
                  <c:v>835</c:v>
                </c:pt>
              </c:numCache>
            </c:numRef>
          </c:val>
          <c:extLst>
            <c:ext xmlns:c16="http://schemas.microsoft.com/office/drawing/2014/chart" uri="{C3380CC4-5D6E-409C-BE32-E72D297353CC}">
              <c16:uniqueId val="{00000000-C924-49C0-84EA-BF8E90C134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24-49C0-84EA-BF8E90C134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24-49C0-84EA-BF8E90C134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c:v>
                </c:pt>
                <c:pt idx="3">
                  <c:v>47</c:v>
                </c:pt>
                <c:pt idx="6">
                  <c:v>51</c:v>
                </c:pt>
                <c:pt idx="9">
                  <c:v>66</c:v>
                </c:pt>
                <c:pt idx="12">
                  <c:v>78</c:v>
                </c:pt>
              </c:numCache>
            </c:numRef>
          </c:val>
          <c:extLst>
            <c:ext xmlns:c16="http://schemas.microsoft.com/office/drawing/2014/chart" uri="{C3380CC4-5D6E-409C-BE32-E72D297353CC}">
              <c16:uniqueId val="{00000003-C924-49C0-84EA-BF8E90C134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255</c:v>
                </c:pt>
                <c:pt idx="3">
                  <c:v>216</c:v>
                </c:pt>
                <c:pt idx="6">
                  <c:v>192</c:v>
                </c:pt>
                <c:pt idx="9">
                  <c:v>236</c:v>
                </c:pt>
                <c:pt idx="12">
                  <c:v>202</c:v>
                </c:pt>
              </c:numCache>
            </c:numRef>
          </c:val>
          <c:extLst>
            <c:ext xmlns:c16="http://schemas.microsoft.com/office/drawing/2014/chart" uri="{C3380CC4-5D6E-409C-BE32-E72D297353CC}">
              <c16:uniqueId val="{00000004-C924-49C0-84EA-BF8E90C134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24-49C0-84EA-BF8E90C134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24-49C0-84EA-BF8E90C134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873</c:v>
                </c:pt>
                <c:pt idx="3">
                  <c:v>748</c:v>
                </c:pt>
                <c:pt idx="6">
                  <c:v>690</c:v>
                </c:pt>
                <c:pt idx="9">
                  <c:v>652</c:v>
                </c:pt>
                <c:pt idx="12">
                  <c:v>643</c:v>
                </c:pt>
              </c:numCache>
            </c:numRef>
          </c:val>
          <c:extLst>
            <c:ext xmlns:c16="http://schemas.microsoft.com/office/drawing/2014/chart" uri="{C3380CC4-5D6E-409C-BE32-E72D297353CC}">
              <c16:uniqueId val="{00000007-C924-49C0-84EA-BF8E90C134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c:v>
                </c:pt>
                <c:pt idx="2">
                  <c:v>#N/A</c:v>
                </c:pt>
                <c:pt idx="3">
                  <c:v>#N/A</c:v>
                </c:pt>
                <c:pt idx="4">
                  <c:v>120</c:v>
                </c:pt>
                <c:pt idx="5">
                  <c:v>#N/A</c:v>
                </c:pt>
                <c:pt idx="6">
                  <c:v>#N/A</c:v>
                </c:pt>
                <c:pt idx="7">
                  <c:v>63</c:v>
                </c:pt>
                <c:pt idx="8">
                  <c:v>#N/A</c:v>
                </c:pt>
                <c:pt idx="9">
                  <c:v>#N/A</c:v>
                </c:pt>
                <c:pt idx="10">
                  <c:v>118</c:v>
                </c:pt>
                <c:pt idx="11">
                  <c:v>#N/A</c:v>
                </c:pt>
                <c:pt idx="12">
                  <c:v>#N/A</c:v>
                </c:pt>
                <c:pt idx="13">
                  <c:v>88</c:v>
                </c:pt>
                <c:pt idx="14">
                  <c:v>#N/A</c:v>
                </c:pt>
              </c:numCache>
            </c:numRef>
          </c:val>
          <c:smooth val="0"/>
          <c:extLst>
            <c:ext xmlns:c16="http://schemas.microsoft.com/office/drawing/2014/chart" uri="{C3380CC4-5D6E-409C-BE32-E72D297353CC}">
              <c16:uniqueId val="{00000008-C924-49C0-84EA-BF8E90C134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8172</c:v>
                </c:pt>
                <c:pt idx="5">
                  <c:v>8272</c:v>
                </c:pt>
                <c:pt idx="8">
                  <c:v>8069</c:v>
                </c:pt>
                <c:pt idx="11">
                  <c:v>7911</c:v>
                </c:pt>
                <c:pt idx="14">
                  <c:v>8086</c:v>
                </c:pt>
              </c:numCache>
            </c:numRef>
          </c:val>
          <c:extLst>
            <c:ext xmlns:c16="http://schemas.microsoft.com/office/drawing/2014/chart" uri="{C3380CC4-5D6E-409C-BE32-E72D297353CC}">
              <c16:uniqueId val="{00000000-A5F6-46F9-BFD8-91C83688E2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c:v>
                </c:pt>
                <c:pt idx="5">
                  <c:v>144</c:v>
                </c:pt>
                <c:pt idx="8">
                  <c:v>134</c:v>
                </c:pt>
                <c:pt idx="11">
                  <c:v>147</c:v>
                </c:pt>
                <c:pt idx="14">
                  <c:v>156</c:v>
                </c:pt>
              </c:numCache>
            </c:numRef>
          </c:val>
          <c:extLst>
            <c:ext xmlns:c16="http://schemas.microsoft.com/office/drawing/2014/chart" uri="{C3380CC4-5D6E-409C-BE32-E72D297353CC}">
              <c16:uniqueId val="{00000001-A5F6-46F9-BFD8-91C83688E2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3506</c:v>
                </c:pt>
                <c:pt idx="5">
                  <c:v>3461</c:v>
                </c:pt>
                <c:pt idx="8">
                  <c:v>3914</c:v>
                </c:pt>
                <c:pt idx="11">
                  <c:v>4491</c:v>
                </c:pt>
                <c:pt idx="14">
                  <c:v>4528</c:v>
                </c:pt>
              </c:numCache>
            </c:numRef>
          </c:val>
          <c:extLst>
            <c:ext xmlns:c16="http://schemas.microsoft.com/office/drawing/2014/chart" uri="{C3380CC4-5D6E-409C-BE32-E72D297353CC}">
              <c16:uniqueId val="{00000002-A5F6-46F9-BFD8-91C83688E2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F6-46F9-BFD8-91C83688E2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F6-46F9-BFD8-91C83688E2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F6-46F9-BFD8-91C83688E2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1337</c:v>
                </c:pt>
                <c:pt idx="3">
                  <c:v>1292</c:v>
                </c:pt>
                <c:pt idx="6">
                  <c:v>1289</c:v>
                </c:pt>
                <c:pt idx="9">
                  <c:v>1219</c:v>
                </c:pt>
                <c:pt idx="12">
                  <c:v>1215</c:v>
                </c:pt>
              </c:numCache>
            </c:numRef>
          </c:val>
          <c:extLst>
            <c:ext xmlns:c16="http://schemas.microsoft.com/office/drawing/2014/chart" uri="{C3380CC4-5D6E-409C-BE32-E72D297353CC}">
              <c16:uniqueId val="{00000006-A5F6-46F9-BFD8-91C83688E2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584</c:v>
                </c:pt>
                <c:pt idx="3">
                  <c:v>1172</c:v>
                </c:pt>
                <c:pt idx="6">
                  <c:v>1135</c:v>
                </c:pt>
                <c:pt idx="9">
                  <c:v>1081</c:v>
                </c:pt>
                <c:pt idx="12">
                  <c:v>1090</c:v>
                </c:pt>
              </c:numCache>
            </c:numRef>
          </c:val>
          <c:extLst>
            <c:ext xmlns:c16="http://schemas.microsoft.com/office/drawing/2014/chart" uri="{C3380CC4-5D6E-409C-BE32-E72D297353CC}">
              <c16:uniqueId val="{00000007-A5F6-46F9-BFD8-91C83688E2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1715</c:v>
                </c:pt>
                <c:pt idx="3">
                  <c:v>1285</c:v>
                </c:pt>
                <c:pt idx="6">
                  <c:v>1050</c:v>
                </c:pt>
                <c:pt idx="9">
                  <c:v>1031</c:v>
                </c:pt>
                <c:pt idx="12">
                  <c:v>1051</c:v>
                </c:pt>
              </c:numCache>
            </c:numRef>
          </c:val>
          <c:extLst>
            <c:ext xmlns:c16="http://schemas.microsoft.com/office/drawing/2014/chart" uri="{C3380CC4-5D6E-409C-BE32-E72D297353CC}">
              <c16:uniqueId val="{00000008-A5F6-46F9-BFD8-91C83688E2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617</c:v>
                </c:pt>
                <c:pt idx="3">
                  <c:v>478</c:v>
                </c:pt>
                <c:pt idx="6">
                  <c:v>388</c:v>
                </c:pt>
                <c:pt idx="9">
                  <c:v>298</c:v>
                </c:pt>
                <c:pt idx="12">
                  <c:v>208</c:v>
                </c:pt>
              </c:numCache>
            </c:numRef>
          </c:val>
          <c:extLst>
            <c:ext xmlns:c16="http://schemas.microsoft.com/office/drawing/2014/chart" uri="{C3380CC4-5D6E-409C-BE32-E72D297353CC}">
              <c16:uniqueId val="{00000009-A5F6-46F9-BFD8-91C83688E2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5770</c:v>
                </c:pt>
                <c:pt idx="3">
                  <c:v>5856</c:v>
                </c:pt>
                <c:pt idx="6">
                  <c:v>5874</c:v>
                </c:pt>
                <c:pt idx="9">
                  <c:v>5962</c:v>
                </c:pt>
                <c:pt idx="12">
                  <c:v>6316</c:v>
                </c:pt>
              </c:numCache>
            </c:numRef>
          </c:val>
          <c:extLst>
            <c:ext xmlns:c16="http://schemas.microsoft.com/office/drawing/2014/chart" uri="{C3380CC4-5D6E-409C-BE32-E72D297353CC}">
              <c16:uniqueId val="{0000000A-A5F6-46F9-BFD8-91C83688E2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F6-46F9-BFD8-91C83688E2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2204</c:v>
                </c:pt>
                <c:pt idx="1">
                  <c:v>2205</c:v>
                </c:pt>
                <c:pt idx="2">
                  <c:v>2537</c:v>
                </c:pt>
              </c:numCache>
            </c:numRef>
          </c:val>
          <c:extLst>
            <c:ext xmlns:c16="http://schemas.microsoft.com/office/drawing/2014/chart" uri="{C3380CC4-5D6E-409C-BE32-E72D297353CC}">
              <c16:uniqueId val="{00000000-A985-4BA7-B55B-4CFCF65900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709</c:v>
                </c:pt>
                <c:pt idx="1">
                  <c:v>1041</c:v>
                </c:pt>
                <c:pt idx="2">
                  <c:v>1042</c:v>
                </c:pt>
              </c:numCache>
            </c:numRef>
          </c:val>
          <c:extLst>
            <c:ext xmlns:c16="http://schemas.microsoft.com/office/drawing/2014/chart" uri="{C3380CC4-5D6E-409C-BE32-E72D297353CC}">
              <c16:uniqueId val="{00000001-A985-4BA7-B55B-4CFCF65900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1944</c:v>
                </c:pt>
                <c:pt idx="1">
                  <c:v>2096</c:v>
                </c:pt>
                <c:pt idx="2">
                  <c:v>2224</c:v>
                </c:pt>
              </c:numCache>
            </c:numRef>
          </c:val>
          <c:extLst>
            <c:ext xmlns:c16="http://schemas.microsoft.com/office/drawing/2014/chart" uri="{C3380CC4-5D6E-409C-BE32-E72D297353CC}">
              <c16:uniqueId val="{00000002-A985-4BA7-B55B-4CFCF65900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減少および少子高齢化が進み、基幹産業である農林水産業はもとより、商工、観光業も後継者不足に直面している。税収は伸び悩み、財政基盤は弱く、財政力指数は平成１７年の町村合併以降０．３程度を推移しており、類似団体を下回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商工観光の振興政策や産業の活性化、また定住対策に力を入れており、今後も働きがいのあるまちづくりを進めることで自主財源を確保し財政力を上げていく。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74613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083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54504</xdr:rowOff>
    </xdr:from>
    <xdr:to>
      <xdr:col>11</xdr:col>
      <xdr:colOff>31750</xdr:colOff>
      <xdr:row>44</xdr:row>
      <xdr:rowOff>64558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3704</xdr:rowOff>
    </xdr:from>
    <xdr:to>
      <xdr:col>11</xdr:col>
      <xdr:colOff>82550</xdr:colOff>
      <xdr:row>44</xdr:row>
      <xdr:rowOff>105304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90081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済対策による普通交付税の再算定、公共施設管理公社委託料精算金により一般財源は増加したが、補助費等は令和４年度は災害の影響により中止となったイベントが開催されたことに伴うイベント開催補助金、南越消防組合負担金、子育て支援金、有害鳥獣駆除にかかる報償費等により増加。維持修繕費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月大雨に係る被災施設の営業再開に伴う修繕、災害復旧事業の進捗に伴う林道修繕により大きく増加したため、経常収支比率が増加した。人口・税収の維持を図り、民間委託・指定管理者制度の積極的な活用等により経常経費の削減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60537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56978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61</xdr:row>
      <xdr:rowOff>111337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3928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62</xdr:row>
      <xdr:rowOff>44450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3928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165100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7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153264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141410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が落ち着き、対策事業にかかる人件費・物件費等が減少したが、経常経費の抑制に努めているものの、人件費は能登半島地震関係業務、人事院勧告に伴う給与改定により大きく増加。物件費についても増加傾向にあり、今後、ＤＸの推進等によるクラウドやソフトウェアの使用料、保守委託料等による増加も見込まれているため、事業の見直し等により、更なる歳出の適性化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33539</xdr:rowOff>
    </xdr:from>
    <xdr:to>
      <xdr:col>23</xdr:col>
      <xdr:colOff>133350</xdr:colOff>
      <xdr:row>85</xdr:row>
      <xdr:rowOff>45377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606789"/>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37999</xdr:rowOff>
    </xdr:from>
    <xdr:to>
      <xdr:col>19</xdr:col>
      <xdr:colOff>133350</xdr:colOff>
      <xdr:row>85</xdr:row>
      <xdr:rowOff>45377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439799"/>
          <a:ext cx="889000" cy="1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165257</xdr:rowOff>
    </xdr:from>
    <xdr:to>
      <xdr:col>15</xdr:col>
      <xdr:colOff>82550</xdr:colOff>
      <xdr:row>84</xdr:row>
      <xdr:rowOff>37999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395607"/>
          <a:ext cx="889000" cy="4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20552</xdr:rowOff>
    </xdr:from>
    <xdr:to>
      <xdr:col>11</xdr:col>
      <xdr:colOff>31750</xdr:colOff>
      <xdr:row>83</xdr:row>
      <xdr:rowOff>165257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50902"/>
          <a:ext cx="889000" cy="1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154189</xdr:rowOff>
    </xdr:from>
    <xdr:to>
      <xdr:col>23</xdr:col>
      <xdr:colOff>184150</xdr:colOff>
      <xdr:row>85</xdr:row>
      <xdr:rowOff>84339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5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126266</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2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166027</xdr:rowOff>
    </xdr:from>
    <xdr:to>
      <xdr:col>19</xdr:col>
      <xdr:colOff>184150</xdr:colOff>
      <xdr:row>85</xdr:row>
      <xdr:rowOff>96177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5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80954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65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158649</xdr:rowOff>
    </xdr:from>
    <xdr:to>
      <xdr:col>15</xdr:col>
      <xdr:colOff>133350</xdr:colOff>
      <xdr:row>84</xdr:row>
      <xdr:rowOff>88799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3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73576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47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114457</xdr:rowOff>
    </xdr:from>
    <xdr:to>
      <xdr:col>11</xdr:col>
      <xdr:colOff>82550</xdr:colOff>
      <xdr:row>84</xdr:row>
      <xdr:rowOff>44607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3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29384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43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141202</xdr:rowOff>
    </xdr:from>
    <xdr:to>
      <xdr:col>7</xdr:col>
      <xdr:colOff>31750</xdr:colOff>
      <xdr:row>83</xdr:row>
      <xdr:rowOff>71352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56129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28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類似団体平均を下回る状態が続いている。今年度は高給者の退職および、中途採用による給与水準の低い高年齢者の雇用により、前年度より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ポイント減少した。今後も、人事評価制度による勤務評定に基づいた昇給制度等により、更なる給与の適正化に努める。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120952</xdr:rowOff>
    </xdr:from>
    <xdr:to>
      <xdr:col>81</xdr:col>
      <xdr:colOff>44450</xdr:colOff>
      <xdr:row>83</xdr:row>
      <xdr:rowOff>156332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179852"/>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7862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7862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3981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70152</xdr:rowOff>
    </xdr:from>
    <xdr:to>
      <xdr:col>81</xdr:col>
      <xdr:colOff>95250</xdr:colOff>
      <xdr:row>83</xdr:row>
      <xdr:rowOff>302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86679</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39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105532</xdr:rowOff>
    </xdr:from>
    <xdr:to>
      <xdr:col>77</xdr:col>
      <xdr:colOff>95250</xdr:colOff>
      <xdr:row>84</xdr:row>
      <xdr:rowOff>35682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45859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１月の町村合併の際、類似団体平均を大きく上回り、以降、集中改革プランに基づく定員適正化計画により平成２２年度から平成２６年度末までに１４人削減する目標を３人上回り、１７人削減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大幅に上回っているが、人口減少や行政ニーズの多様化など変化に対応するため一定以上の職員数確保の必要はあるため、南越前町定員適正化計画に基づき職員数の適正管理を行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130145</xdr:rowOff>
    </xdr:from>
    <xdr:to>
      <xdr:col>81</xdr:col>
      <xdr:colOff>44450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1102945"/>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117505</xdr:rowOff>
    </xdr:from>
    <xdr:to>
      <xdr:col>77</xdr:col>
      <xdr:colOff>44450</xdr:colOff>
      <xdr:row>64</xdr:row>
      <xdr:rowOff>130145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109030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85332</xdr:rowOff>
    </xdr:from>
    <xdr:to>
      <xdr:col>72</xdr:col>
      <xdr:colOff>203200</xdr:colOff>
      <xdr:row>64</xdr:row>
      <xdr:rowOff>117505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105813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140728</xdr:rowOff>
    </xdr:from>
    <xdr:to>
      <xdr:col>68</xdr:col>
      <xdr:colOff>152400</xdr:colOff>
      <xdr:row>64</xdr:row>
      <xdr:rowOff>85332</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942078"/>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79345</xdr:rowOff>
    </xdr:from>
    <xdr:to>
      <xdr:col>77</xdr:col>
      <xdr:colOff>95250</xdr:colOff>
      <xdr:row>65</xdr:row>
      <xdr:rowOff>9495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1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165722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11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66705</xdr:rowOff>
    </xdr:from>
    <xdr:to>
      <xdr:col>73</xdr:col>
      <xdr:colOff>44450</xdr:colOff>
      <xdr:row>64</xdr:row>
      <xdr:rowOff>168305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153082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11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34532</xdr:rowOff>
    </xdr:from>
    <xdr:to>
      <xdr:col>68</xdr:col>
      <xdr:colOff>203200</xdr:colOff>
      <xdr:row>64</xdr:row>
      <xdr:rowOff>136132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120909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109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89928</xdr:rowOff>
    </xdr:from>
    <xdr:to>
      <xdr:col>64</xdr:col>
      <xdr:colOff>152400</xdr:colOff>
      <xdr:row>64</xdr:row>
      <xdr:rowOff>20078</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4855</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前後の大規模事業の実施により発行した地方債の償還が一部終了し、また償還年数の長かった公営企業債も徐々に償還が終了してきていることもあり、一時期高い水準だった実質公債費比率は、毎年減少傾向にある。</a:t>
          </a:r>
        </a:p>
        <a:p>
          <a:r>
            <a:rPr kumimoji="1" lang="ja-JP" altLang="en-US" sz="1300">
              <a:latin typeface="ＭＳ Ｐゴシック" panose="020B0600070205080204" pitchFamily="50" charset="-128"/>
              <a:ea typeface="ＭＳ Ｐゴシック" panose="020B0600070205080204" pitchFamily="50" charset="-128"/>
            </a:rPr>
            <a:t>　また、平成２２年度以降は年間地方債発行額を６億円以内としていることも影響し、前年より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ポイント改善している。元利償還額のピークは過ぎたものの、災害復旧・防災・観光・定住対策に伴う大規模事業の取組に伴い、今後、実質公債費率の上昇が見込まれる。</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109008</xdr:rowOff>
    </xdr:from>
    <xdr:to>
      <xdr:col>81</xdr:col>
      <xdr:colOff>44450</xdr:colOff>
      <xdr:row>36</xdr:row>
      <xdr:rowOff>139171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2812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37</xdr:row>
      <xdr:rowOff>78317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311371"/>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128058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421967"/>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128058</xdr:rowOff>
    </xdr:from>
    <xdr:to>
      <xdr:col>68</xdr:col>
      <xdr:colOff>152400</xdr:colOff>
      <xdr:row>40</xdr:row>
      <xdr:rowOff>6350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64315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58208</xdr:rowOff>
    </xdr:from>
    <xdr:to>
      <xdr:col>81</xdr:col>
      <xdr:colOff>95250</xdr:colOff>
      <xdr:row>36</xdr:row>
      <xdr:rowOff>159808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150935</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88371</xdr:rowOff>
    </xdr:from>
    <xdr:to>
      <xdr:col>77</xdr:col>
      <xdr:colOff>95250</xdr:colOff>
      <xdr:row>37</xdr:row>
      <xdr:rowOff>18521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28698</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平成２２年度から年間地方債発行額の上限を６億円としたことにより地方債残高が減少したため、将来負担比率は無し（マイナス）となっている。</a:t>
          </a:r>
        </a:p>
        <a:p>
          <a:r>
            <a:rPr kumimoji="1" lang="ja-JP" altLang="en-US" sz="1300">
              <a:latin typeface="ＭＳ Ｐゴシック" panose="020B0600070205080204" pitchFamily="50" charset="-128"/>
              <a:ea typeface="ＭＳ Ｐゴシック" panose="020B0600070205080204" pitchFamily="50" charset="-128"/>
            </a:rPr>
            <a:t>　財政調整基金が標準財政規模に比べ比較的大きいことも、将来負担比率がマイナスである要因である。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人件費に係る経常収支比率は、町村合併以降、職員数の適正管理を実施しており、類似団体の平均とほぼ同様に推移している。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近年、類似団体の平均を上回る傾向にある。令和５年度においては新型コロナ関係の物件費は減少したものの、令和４年度は災害の影響により中止となったイベントが開催されたことに伴うイベント開催補助金、南越消防組合負担金、子育て支援金、有害鳥獣駆除にかかる報償費等により前年度並みとなった。　　</a:t>
          </a:r>
        </a:p>
        <a:p>
          <a:r>
            <a:rPr kumimoji="1" lang="ja-JP" altLang="en-US" sz="1300">
              <a:latin typeface="ＭＳ Ｐゴシック" panose="020B0600070205080204" pitchFamily="50" charset="-128"/>
              <a:ea typeface="ＭＳ Ｐゴシック" panose="020B0600070205080204" pitchFamily="50" charset="-128"/>
            </a:rPr>
            <a:t>　物件費削減を進めるために、町内に存在する採算性や機能性の低い類似した施設の今後のあり方について、公共施設総合管理計画をもとに統廃合及び民間委託等適切な施策を具現化していく。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70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98425</xdr:rowOff>
    </xdr:from>
    <xdr:to>
      <xdr:col>69</xdr:col>
      <xdr:colOff>92075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1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134002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扶助費に係る経常収支比率は、類似団体の平均とほぼ同様に推移している。</a:t>
          </a:r>
        </a:p>
        <a:p>
          <a:r>
            <a:rPr kumimoji="1" lang="ja-JP" altLang="en-US" sz="1300">
              <a:latin typeface="ＭＳ Ｐゴシック" panose="020B0600070205080204" pitchFamily="50" charset="-128"/>
              <a:ea typeface="ＭＳ Ｐゴシック" panose="020B0600070205080204" pitchFamily="50" charset="-128"/>
            </a:rPr>
            <a:t>　しかし、今後は、子育て対策の増や超高齢社会への対応など、社会保障関係費用の伸びとともに比率も高くなってくると予想される。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71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類似団体平均と比べると低い数値となっている</a:t>
          </a:r>
          <a:r>
            <a:rPr kumimoji="1" lang="ja-JP" altLang="en-US" sz="1100">
              <a:solidFill>
                <a:schemeClr val="dk1"/>
              </a:solidFill>
              <a:effectLst/>
              <a:latin typeface="+mn-lt"/>
              <a:ea typeface="+mn-ea"/>
              <a:cs typeface="+mn-cs"/>
            </a:rPr>
            <a:t>が、災害復旧事業の進捗に伴う林道修繕等により０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５ポイントの増となった。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56243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03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03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56243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例年、類似団体の平均より低い傾向にあり、令和５年度も引き続き、災害復旧事業にかかる企業会計への補助や物価高騰に対する社会福祉施設への支援等により、前年度に比べ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０ポイントの増となった。</a:t>
          </a:r>
        </a:p>
        <a:p>
          <a:r>
            <a:rPr kumimoji="1" lang="ja-JP" altLang="en-US" sz="1300">
              <a:latin typeface="ＭＳ Ｐゴシック" panose="020B0600070205080204" pitchFamily="50" charset="-128"/>
              <a:ea typeface="ＭＳ Ｐゴシック" panose="020B0600070205080204" pitchFamily="50" charset="-128"/>
            </a:rPr>
            <a:t>　目的を達成した事業に対するものや、類似した補助金等、必要性の低い補助金については、見直しを行い、新規政策による補助金等については、費用対効果をしっかり見極め適切な制度実施に努める。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35</xdr:row>
      <xdr:rowOff>107950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1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98425</xdr:rowOff>
    </xdr:from>
    <xdr:to>
      <xdr:col>78</xdr:col>
      <xdr:colOff>69850</xdr:colOff>
      <xdr:row>35</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27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98425</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27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146050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47625</xdr:rowOff>
    </xdr:from>
    <xdr:to>
      <xdr:col>74</xdr:col>
      <xdr:colOff>31750</xdr:colOff>
      <xdr:row>34</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町村合併前後に大規模建設事業を行い、地方債を多く発行しており、その元利償還額が膨らんだことにより類似団体の平均を大きく上回っていた。年間地方債発行額の上限を設定して財政健全化を目指してきたことで、公債費比率が年々減少したが、今後、災害復旧・防災・観光・定住対策に伴う大規模事業の取組に伴い、増加が見込まれ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140715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480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709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17272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71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公債費以外に係る経常収支比率は、昨年より</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ポイント増となり類似団体上回っている。</a:t>
          </a:r>
          <a:endParaRPr lang="ja-JP" altLang="ja-JP" sz="1400">
            <a:effectLst/>
          </a:endParaRPr>
        </a:p>
        <a:p>
          <a:r>
            <a:rPr kumimoji="1" lang="ja-JP" altLang="ja-JP" sz="1100">
              <a:solidFill>
                <a:schemeClr val="dk1"/>
              </a:solidFill>
              <a:effectLst/>
              <a:latin typeface="+mn-lt"/>
              <a:ea typeface="+mn-ea"/>
              <a:cs typeface="+mn-cs"/>
            </a:rPr>
            <a:t>　主に災害復旧、物件費、維持補修および町内に存在する採算性や機能性の低い施設の維持管理に費用が掛かっているためである。</a:t>
          </a:r>
          <a:endParaRPr lang="ja-JP" altLang="ja-JP" sz="1400">
            <a:effectLst/>
          </a:endParaRPr>
        </a:p>
        <a:p>
          <a:r>
            <a:rPr kumimoji="1" lang="ja-JP" altLang="ja-JP" sz="1100">
              <a:solidFill>
                <a:schemeClr val="dk1"/>
              </a:solidFill>
              <a:effectLst/>
              <a:latin typeface="+mn-lt"/>
              <a:ea typeface="+mn-ea"/>
              <a:cs typeface="+mn-cs"/>
            </a:rPr>
            <a:t>　公共施設総合管理計画をもとに統廃合及び民間委託等適切な施策による経費削減を目指していく。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69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39450</xdr:rowOff>
    </xdr:from>
    <xdr:to>
      <xdr:col>29</xdr:col>
      <xdr:colOff>127000</xdr:colOff>
      <xdr:row>16</xdr:row>
      <xdr:rowOff>87417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0275"/>
          <a:ext cx="647700" cy="4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87417</xdr:rowOff>
    </xdr:from>
    <xdr:to>
      <xdr:col>26</xdr:col>
      <xdr:colOff>50800</xdr:colOff>
      <xdr:row>16</xdr:row>
      <xdr:rowOff>110669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8242"/>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110669</xdr:rowOff>
    </xdr:from>
    <xdr:to>
      <xdr:col>22</xdr:col>
      <xdr:colOff>114300</xdr:colOff>
      <xdr:row>16</xdr:row>
      <xdr:rowOff>123491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1494"/>
          <a:ext cx="698500" cy="1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123491</xdr:rowOff>
    </xdr:from>
    <xdr:to>
      <xdr:col>18</xdr:col>
      <xdr:colOff>177800</xdr:colOff>
      <xdr:row>16</xdr:row>
      <xdr:rowOff>157558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4316"/>
          <a:ext cx="698500" cy="3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160100</xdr:rowOff>
    </xdr:from>
    <xdr:to>
      <xdr:col>29</xdr:col>
      <xdr:colOff>177800</xdr:colOff>
      <xdr:row>16</xdr:row>
      <xdr:rowOff>90250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36617</xdr:rowOff>
    </xdr:from>
    <xdr:to>
      <xdr:col>26</xdr:col>
      <xdr:colOff>101600</xdr:colOff>
      <xdr:row>16</xdr:row>
      <xdr:rowOff>138217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2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148394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9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59869</xdr:rowOff>
    </xdr:from>
    <xdr:to>
      <xdr:col>22</xdr:col>
      <xdr:colOff>165100</xdr:colOff>
      <xdr:row>16</xdr:row>
      <xdr:rowOff>161469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72691</xdr:rowOff>
    </xdr:from>
    <xdr:to>
      <xdr:col>19</xdr:col>
      <xdr:colOff>38100</xdr:colOff>
      <xdr:row>17</xdr:row>
      <xdr:rowOff>2841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3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106758</xdr:rowOff>
    </xdr:from>
    <xdr:to>
      <xdr:col>15</xdr:col>
      <xdr:colOff>101600</xdr:colOff>
      <xdr:row>17</xdr:row>
      <xdr:rowOff>36908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47085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81349</xdr:rowOff>
    </xdr:from>
    <xdr:to>
      <xdr:col>29</xdr:col>
      <xdr:colOff>127000</xdr:colOff>
      <xdr:row>37</xdr:row>
      <xdr:rowOff>147254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6049"/>
          <a:ext cx="647700" cy="6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81349</xdr:rowOff>
    </xdr:from>
    <xdr:to>
      <xdr:col>26</xdr:col>
      <xdr:colOff>50800</xdr:colOff>
      <xdr:row>37</xdr:row>
      <xdr:rowOff>212930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6049"/>
          <a:ext cx="698500" cy="13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89967</xdr:rowOff>
    </xdr:from>
    <xdr:to>
      <xdr:col>22</xdr:col>
      <xdr:colOff>114300</xdr:colOff>
      <xdr:row>37</xdr:row>
      <xdr:rowOff>212930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4667"/>
          <a:ext cx="698500" cy="122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5819</xdr:rowOff>
    </xdr:from>
    <xdr:to>
      <xdr:col>18</xdr:col>
      <xdr:colOff>177800</xdr:colOff>
      <xdr:row>37</xdr:row>
      <xdr:rowOff>89967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59069"/>
          <a:ext cx="698500" cy="255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96454</xdr:rowOff>
    </xdr:from>
    <xdr:to>
      <xdr:col>29</xdr:col>
      <xdr:colOff>177800</xdr:colOff>
      <xdr:row>37</xdr:row>
      <xdr:rowOff>198054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5031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30549</xdr:rowOff>
    </xdr:from>
    <xdr:to>
      <xdr:col>26</xdr:col>
      <xdr:colOff>101600</xdr:colOff>
      <xdr:row>37</xdr:row>
      <xdr:rowOff>132149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116926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162130</xdr:rowOff>
    </xdr:from>
    <xdr:to>
      <xdr:col>22</xdr:col>
      <xdr:colOff>165100</xdr:colOff>
      <xdr:row>37</xdr:row>
      <xdr:rowOff>263730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248507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39167</xdr:rowOff>
    </xdr:from>
    <xdr:to>
      <xdr:col>19</xdr:col>
      <xdr:colOff>38100</xdr:colOff>
      <xdr:row>37</xdr:row>
      <xdr:rowOff>140767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125544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297919</xdr:rowOff>
    </xdr:from>
    <xdr:to>
      <xdr:col>15</xdr:col>
      <xdr:colOff>101600</xdr:colOff>
      <xdr:row>36</xdr:row>
      <xdr:rowOff>56619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41396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9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157455</xdr:rowOff>
    </xdr:from>
    <xdr:to>
      <xdr:col>24</xdr:col>
      <xdr:colOff>63500</xdr:colOff>
      <xdr:row>33</xdr:row>
      <xdr:rowOff>30518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3855"/>
          <a:ext cx="8382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30518</xdr:rowOff>
    </xdr:from>
    <xdr:to>
      <xdr:col>19</xdr:col>
      <xdr:colOff>177800</xdr:colOff>
      <xdr:row>33</xdr:row>
      <xdr:rowOff>72352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88368"/>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72352</xdr:rowOff>
    </xdr:from>
    <xdr:to>
      <xdr:col>15</xdr:col>
      <xdr:colOff>50800</xdr:colOff>
      <xdr:row>33</xdr:row>
      <xdr:rowOff>150940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0202"/>
          <a:ext cx="889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150940</xdr:rowOff>
    </xdr:from>
    <xdr:to>
      <xdr:col>10</xdr:col>
      <xdr:colOff>114300</xdr:colOff>
      <xdr:row>34</xdr:row>
      <xdr:rowOff>16307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8790"/>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106655</xdr:rowOff>
    </xdr:from>
    <xdr:to>
      <xdr:col>24</xdr:col>
      <xdr:colOff>114300</xdr:colOff>
      <xdr:row>33</xdr:row>
      <xdr:rowOff>36805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129532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151168</xdr:rowOff>
    </xdr:from>
    <xdr:to>
      <xdr:col>20</xdr:col>
      <xdr:colOff>38100</xdr:colOff>
      <xdr:row>33</xdr:row>
      <xdr:rowOff>81318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97845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1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21552</xdr:rowOff>
    </xdr:from>
    <xdr:to>
      <xdr:col>15</xdr:col>
      <xdr:colOff>101600</xdr:colOff>
      <xdr:row>33</xdr:row>
      <xdr:rowOff>123152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139679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100140</xdr:rowOff>
    </xdr:from>
    <xdr:to>
      <xdr:col>10</xdr:col>
      <xdr:colOff>165100</xdr:colOff>
      <xdr:row>34</xdr:row>
      <xdr:rowOff>30290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46817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136957</xdr:rowOff>
    </xdr:from>
    <xdr:to>
      <xdr:col>6</xdr:col>
      <xdr:colOff>38100</xdr:colOff>
      <xdr:row>34</xdr:row>
      <xdr:rowOff>67107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7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154753</xdr:rowOff>
    </xdr:from>
    <xdr:to>
      <xdr:col>24</xdr:col>
      <xdr:colOff>63500</xdr:colOff>
      <xdr:row>55</xdr:row>
      <xdr:rowOff>64868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13053"/>
          <a:ext cx="8382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154753</xdr:rowOff>
    </xdr:from>
    <xdr:to>
      <xdr:col>19</xdr:col>
      <xdr:colOff>177800</xdr:colOff>
      <xdr:row>55</xdr:row>
      <xdr:rowOff>170157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13053"/>
          <a:ext cx="889000" cy="18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170157</xdr:rowOff>
    </xdr:from>
    <xdr:to>
      <xdr:col>15</xdr:col>
      <xdr:colOff>50800</xdr:colOff>
      <xdr:row>56</xdr:row>
      <xdr:rowOff>3523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99907"/>
          <a:ext cx="8890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3523</xdr:rowOff>
    </xdr:from>
    <xdr:to>
      <xdr:col>10</xdr:col>
      <xdr:colOff>114300</xdr:colOff>
      <xdr:row>56</xdr:row>
      <xdr:rowOff>114877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04723"/>
          <a:ext cx="889000" cy="1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14068</xdr:rowOff>
    </xdr:from>
    <xdr:to>
      <xdr:col>24</xdr:col>
      <xdr:colOff>114300</xdr:colOff>
      <xdr:row>55</xdr:row>
      <xdr:rowOff>115668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36945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9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103953</xdr:rowOff>
    </xdr:from>
    <xdr:to>
      <xdr:col>20</xdr:col>
      <xdr:colOff>38100</xdr:colOff>
      <xdr:row>55</xdr:row>
      <xdr:rowOff>34103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50630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3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119357</xdr:rowOff>
    </xdr:from>
    <xdr:to>
      <xdr:col>15</xdr:col>
      <xdr:colOff>101600</xdr:colOff>
      <xdr:row>56</xdr:row>
      <xdr:rowOff>49507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66034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124173</xdr:rowOff>
    </xdr:from>
    <xdr:to>
      <xdr:col>10</xdr:col>
      <xdr:colOff>165100</xdr:colOff>
      <xdr:row>56</xdr:row>
      <xdr:rowOff>54323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70850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2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64077</xdr:rowOff>
    </xdr:from>
    <xdr:to>
      <xdr:col>6</xdr:col>
      <xdr:colOff>38100</xdr:colOff>
      <xdr:row>56</xdr:row>
      <xdr:rowOff>165677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10754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4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59613</xdr:rowOff>
    </xdr:from>
    <xdr:to>
      <xdr:col>24</xdr:col>
      <xdr:colOff>63500</xdr:colOff>
      <xdr:row>73</xdr:row>
      <xdr:rowOff>32791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061113"/>
          <a:ext cx="838200" cy="4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32791</xdr:rowOff>
    </xdr:from>
    <xdr:to>
      <xdr:col>19</xdr:col>
      <xdr:colOff>177800</xdr:colOff>
      <xdr:row>73</xdr:row>
      <xdr:rowOff>48108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548641"/>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48108</xdr:rowOff>
    </xdr:from>
    <xdr:to>
      <xdr:col>15</xdr:col>
      <xdr:colOff>50800</xdr:colOff>
      <xdr:row>74</xdr:row>
      <xdr:rowOff>142177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563958"/>
          <a:ext cx="889000" cy="2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142177</xdr:rowOff>
    </xdr:from>
    <xdr:to>
      <xdr:col>10</xdr:col>
      <xdr:colOff>114300</xdr:colOff>
      <xdr:row>76</xdr:row>
      <xdr:rowOff>121145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29477"/>
          <a:ext cx="889000" cy="3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8813</xdr:rowOff>
    </xdr:from>
    <xdr:to>
      <xdr:col>24</xdr:col>
      <xdr:colOff>114300</xdr:colOff>
      <xdr:row>70</xdr:row>
      <xdr:rowOff>110413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133290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19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153441</xdr:rowOff>
    </xdr:from>
    <xdr:to>
      <xdr:col>20</xdr:col>
      <xdr:colOff>38100</xdr:colOff>
      <xdr:row>73</xdr:row>
      <xdr:rowOff>83591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100118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27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168758</xdr:rowOff>
    </xdr:from>
    <xdr:to>
      <xdr:col>15</xdr:col>
      <xdr:colOff>101600</xdr:colOff>
      <xdr:row>73</xdr:row>
      <xdr:rowOff>98908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5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115435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2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91377</xdr:rowOff>
    </xdr:from>
    <xdr:to>
      <xdr:col>10</xdr:col>
      <xdr:colOff>165100</xdr:colOff>
      <xdr:row>75</xdr:row>
      <xdr:rowOff>21527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38054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70345</xdr:rowOff>
    </xdr:from>
    <xdr:to>
      <xdr:col>6</xdr:col>
      <xdr:colOff>38100</xdr:colOff>
      <xdr:row>77</xdr:row>
      <xdr:rowOff>495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17022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69193</xdr:rowOff>
    </xdr:from>
    <xdr:to>
      <xdr:col>24</xdr:col>
      <xdr:colOff>63500</xdr:colOff>
      <xdr:row>95</xdr:row>
      <xdr:rowOff>109345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56943"/>
          <a:ext cx="8382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100544</xdr:rowOff>
    </xdr:from>
    <xdr:to>
      <xdr:col>19</xdr:col>
      <xdr:colOff>177800</xdr:colOff>
      <xdr:row>95</xdr:row>
      <xdr:rowOff>109345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16844"/>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100544</xdr:rowOff>
    </xdr:from>
    <xdr:to>
      <xdr:col>15</xdr:col>
      <xdr:colOff>50800</xdr:colOff>
      <xdr:row>96</xdr:row>
      <xdr:rowOff>41647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16844"/>
          <a:ext cx="889000" cy="2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41647</xdr:rowOff>
    </xdr:from>
    <xdr:to>
      <xdr:col>10</xdr:col>
      <xdr:colOff>114300</xdr:colOff>
      <xdr:row>96</xdr:row>
      <xdr:rowOff>113412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0847"/>
          <a:ext cx="889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18393</xdr:rowOff>
    </xdr:from>
    <xdr:to>
      <xdr:col>24</xdr:col>
      <xdr:colOff>114300</xdr:colOff>
      <xdr:row>95</xdr:row>
      <xdr:rowOff>119993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41270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58545</xdr:rowOff>
    </xdr:from>
    <xdr:to>
      <xdr:col>20</xdr:col>
      <xdr:colOff>38100</xdr:colOff>
      <xdr:row>95</xdr:row>
      <xdr:rowOff>160145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49744</xdr:rowOff>
    </xdr:from>
    <xdr:to>
      <xdr:col>15</xdr:col>
      <xdr:colOff>101600</xdr:colOff>
      <xdr:row>94</xdr:row>
      <xdr:rowOff>151344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167871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162297</xdr:rowOff>
    </xdr:from>
    <xdr:to>
      <xdr:col>10</xdr:col>
      <xdr:colOff>165100</xdr:colOff>
      <xdr:row>96</xdr:row>
      <xdr:rowOff>92447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108974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62612</xdr:rowOff>
    </xdr:from>
    <xdr:to>
      <xdr:col>6</xdr:col>
      <xdr:colOff>38100</xdr:colOff>
      <xdr:row>96</xdr:row>
      <xdr:rowOff>164212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31290</xdr:rowOff>
    </xdr:from>
    <xdr:to>
      <xdr:col>55</xdr:col>
      <xdr:colOff>0</xdr:colOff>
      <xdr:row>36</xdr:row>
      <xdr:rowOff>61831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03490"/>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61831</xdr:rowOff>
    </xdr:from>
    <xdr:to>
      <xdr:col>50</xdr:col>
      <xdr:colOff>114300</xdr:colOff>
      <xdr:row>36</xdr:row>
      <xdr:rowOff>130381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34031"/>
          <a:ext cx="889000" cy="6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113586</xdr:rowOff>
    </xdr:from>
    <xdr:to>
      <xdr:col>45</xdr:col>
      <xdr:colOff>177800</xdr:colOff>
      <xdr:row>36</xdr:row>
      <xdr:rowOff>130381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2886"/>
          <a:ext cx="889000" cy="35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113586</xdr:rowOff>
    </xdr:from>
    <xdr:to>
      <xdr:col>41</xdr:col>
      <xdr:colOff>50800</xdr:colOff>
      <xdr:row>36</xdr:row>
      <xdr:rowOff>168481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2886"/>
          <a:ext cx="889000" cy="3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151940</xdr:rowOff>
    </xdr:from>
    <xdr:to>
      <xdr:col>55</xdr:col>
      <xdr:colOff>50800</xdr:colOff>
      <xdr:row>36</xdr:row>
      <xdr:rowOff>82090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3367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0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11031</xdr:rowOff>
    </xdr:from>
    <xdr:to>
      <xdr:col>50</xdr:col>
      <xdr:colOff>165100</xdr:colOff>
      <xdr:row>36</xdr:row>
      <xdr:rowOff>112631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129158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79581</xdr:rowOff>
    </xdr:from>
    <xdr:to>
      <xdr:col>46</xdr:col>
      <xdr:colOff>38100</xdr:colOff>
      <xdr:row>37</xdr:row>
      <xdr:rowOff>9731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26258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2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62786</xdr:rowOff>
    </xdr:from>
    <xdr:to>
      <xdr:col>41</xdr:col>
      <xdr:colOff>101600</xdr:colOff>
      <xdr:row>34</xdr:row>
      <xdr:rowOff>164386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155513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8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117681</xdr:rowOff>
    </xdr:from>
    <xdr:to>
      <xdr:col>36</xdr:col>
      <xdr:colOff>165100</xdr:colOff>
      <xdr:row>37</xdr:row>
      <xdr:rowOff>47831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64358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41897</xdr:rowOff>
    </xdr:from>
    <xdr:to>
      <xdr:col>55</xdr:col>
      <xdr:colOff>0</xdr:colOff>
      <xdr:row>55</xdr:row>
      <xdr:rowOff>170557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71647"/>
          <a:ext cx="838200" cy="1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73620</xdr:rowOff>
    </xdr:from>
    <xdr:to>
      <xdr:col>50</xdr:col>
      <xdr:colOff>114300</xdr:colOff>
      <xdr:row>55</xdr:row>
      <xdr:rowOff>170557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160470"/>
          <a:ext cx="889000" cy="43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73620</xdr:rowOff>
    </xdr:from>
    <xdr:to>
      <xdr:col>45</xdr:col>
      <xdr:colOff>177800</xdr:colOff>
      <xdr:row>54</xdr:row>
      <xdr:rowOff>23430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60470"/>
          <a:ext cx="889000" cy="1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23430</xdr:rowOff>
    </xdr:from>
    <xdr:to>
      <xdr:col>41</xdr:col>
      <xdr:colOff>50800</xdr:colOff>
      <xdr:row>56</xdr:row>
      <xdr:rowOff>4114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281730"/>
          <a:ext cx="889000" cy="3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162547</xdr:rowOff>
    </xdr:from>
    <xdr:to>
      <xdr:col>55</xdr:col>
      <xdr:colOff>50800</xdr:colOff>
      <xdr:row>55</xdr:row>
      <xdr:rowOff>92697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13974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119757</xdr:rowOff>
    </xdr:from>
    <xdr:to>
      <xdr:col>50</xdr:col>
      <xdr:colOff>165100</xdr:colOff>
      <xdr:row>56</xdr:row>
      <xdr:rowOff>49907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66434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2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22820</xdr:rowOff>
    </xdr:from>
    <xdr:to>
      <xdr:col>46</xdr:col>
      <xdr:colOff>38100</xdr:colOff>
      <xdr:row>53</xdr:row>
      <xdr:rowOff>124420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140947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88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144080</xdr:rowOff>
    </xdr:from>
    <xdr:to>
      <xdr:col>41</xdr:col>
      <xdr:colOff>101600</xdr:colOff>
      <xdr:row>54</xdr:row>
      <xdr:rowOff>74230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90757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00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124764</xdr:rowOff>
    </xdr:from>
    <xdr:to>
      <xdr:col>36</xdr:col>
      <xdr:colOff>165100</xdr:colOff>
      <xdr:row>56</xdr:row>
      <xdr:rowOff>54914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71441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2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136294</xdr:rowOff>
    </xdr:from>
    <xdr:to>
      <xdr:col>55</xdr:col>
      <xdr:colOff>0</xdr:colOff>
      <xdr:row>76</xdr:row>
      <xdr:rowOff>87985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95044"/>
          <a:ext cx="838200" cy="1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74120</xdr:rowOff>
    </xdr:from>
    <xdr:to>
      <xdr:col>50</xdr:col>
      <xdr:colOff>114300</xdr:colOff>
      <xdr:row>76</xdr:row>
      <xdr:rowOff>87985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589970"/>
          <a:ext cx="889000" cy="5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74120</xdr:rowOff>
    </xdr:from>
    <xdr:to>
      <xdr:col>45</xdr:col>
      <xdr:colOff>177800</xdr:colOff>
      <xdr:row>73</xdr:row>
      <xdr:rowOff>85407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589970"/>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85407</xdr:rowOff>
    </xdr:from>
    <xdr:to>
      <xdr:col>41</xdr:col>
      <xdr:colOff>50800</xdr:colOff>
      <xdr:row>76</xdr:row>
      <xdr:rowOff>19086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601257"/>
          <a:ext cx="889000" cy="4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85494</xdr:rowOff>
    </xdr:from>
    <xdr:to>
      <xdr:col>55</xdr:col>
      <xdr:colOff>50800</xdr:colOff>
      <xdr:row>76</xdr:row>
      <xdr:rowOff>15644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108371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37185</xdr:rowOff>
    </xdr:from>
    <xdr:to>
      <xdr:col>50</xdr:col>
      <xdr:colOff>165100</xdr:colOff>
      <xdr:row>76</xdr:row>
      <xdr:rowOff>138785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155312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23320</xdr:rowOff>
    </xdr:from>
    <xdr:to>
      <xdr:col>46</xdr:col>
      <xdr:colOff>38100</xdr:colOff>
      <xdr:row>73</xdr:row>
      <xdr:rowOff>124920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5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141447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3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34607</xdr:rowOff>
    </xdr:from>
    <xdr:to>
      <xdr:col>41</xdr:col>
      <xdr:colOff>101600</xdr:colOff>
      <xdr:row>73</xdr:row>
      <xdr:rowOff>136207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152734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32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139735</xdr:rowOff>
    </xdr:from>
    <xdr:to>
      <xdr:col>36</xdr:col>
      <xdr:colOff>165100</xdr:colOff>
      <xdr:row>76</xdr:row>
      <xdr:rowOff>69884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98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86412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101653</xdr:rowOff>
    </xdr:from>
    <xdr:to>
      <xdr:col>55</xdr:col>
      <xdr:colOff>0</xdr:colOff>
      <xdr:row>96</xdr:row>
      <xdr:rowOff>7196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89403"/>
          <a:ext cx="838200" cy="7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7196</xdr:rowOff>
    </xdr:from>
    <xdr:to>
      <xdr:col>50</xdr:col>
      <xdr:colOff>114300</xdr:colOff>
      <xdr:row>96</xdr:row>
      <xdr:rowOff>38057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6639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160601</xdr:rowOff>
    </xdr:from>
    <xdr:to>
      <xdr:col>45</xdr:col>
      <xdr:colOff>177800</xdr:colOff>
      <xdr:row>96</xdr:row>
      <xdr:rowOff>38057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48351"/>
          <a:ext cx="889000" cy="4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160601</xdr:rowOff>
    </xdr:from>
    <xdr:to>
      <xdr:col>41</xdr:col>
      <xdr:colOff>50800</xdr:colOff>
      <xdr:row>96</xdr:row>
      <xdr:rowOff>75425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48351"/>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50853</xdr:rowOff>
    </xdr:from>
    <xdr:to>
      <xdr:col>55</xdr:col>
      <xdr:colOff>50800</xdr:colOff>
      <xdr:row>95</xdr:row>
      <xdr:rowOff>152453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73730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127846</xdr:rowOff>
    </xdr:from>
    <xdr:to>
      <xdr:col>50</xdr:col>
      <xdr:colOff>165100</xdr:colOff>
      <xdr:row>96</xdr:row>
      <xdr:rowOff>57996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74523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1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158707</xdr:rowOff>
    </xdr:from>
    <xdr:to>
      <xdr:col>46</xdr:col>
      <xdr:colOff>38100</xdr:colOff>
      <xdr:row>96</xdr:row>
      <xdr:rowOff>88857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105384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109801</xdr:rowOff>
    </xdr:from>
    <xdr:to>
      <xdr:col>41</xdr:col>
      <xdr:colOff>101600</xdr:colOff>
      <xdr:row>96</xdr:row>
      <xdr:rowOff>39951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56478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7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24625</xdr:rowOff>
    </xdr:from>
    <xdr:to>
      <xdr:col>36</xdr:col>
      <xdr:colOff>165100</xdr:colOff>
      <xdr:row>96</xdr:row>
      <xdr:rowOff>126225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156109</xdr:rowOff>
    </xdr:from>
    <xdr:to>
      <xdr:col>85</xdr:col>
      <xdr:colOff>127000</xdr:colOff>
      <xdr:row>36</xdr:row>
      <xdr:rowOff>104592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985409"/>
          <a:ext cx="838200" cy="2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104592</xdr:rowOff>
    </xdr:from>
    <xdr:to>
      <xdr:col>81</xdr:col>
      <xdr:colOff>50800</xdr:colOff>
      <xdr:row>38</xdr:row>
      <xdr:rowOff>131494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276792"/>
          <a:ext cx="889000" cy="36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131494</xdr:rowOff>
    </xdr:from>
    <xdr:to>
      <xdr:col>76</xdr:col>
      <xdr:colOff>114300</xdr:colOff>
      <xdr:row>38</xdr:row>
      <xdr:rowOff>139064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6594"/>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132262</xdr:rowOff>
    </xdr:from>
    <xdr:to>
      <xdr:col>71</xdr:col>
      <xdr:colOff>177800</xdr:colOff>
      <xdr:row>38</xdr:row>
      <xdr:rowOff>139064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7362"/>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105309</xdr:rowOff>
    </xdr:from>
    <xdr:to>
      <xdr:col>85</xdr:col>
      <xdr:colOff>177800</xdr:colOff>
      <xdr:row>35</xdr:row>
      <xdr:rowOff>35459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128186</xdr:rowOff>
    </xdr:from>
    <xdr:ext cx="599010"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53792</xdr:rowOff>
    </xdr:from>
    <xdr:to>
      <xdr:col>81</xdr:col>
      <xdr:colOff>101600</xdr:colOff>
      <xdr:row>36</xdr:row>
      <xdr:rowOff>155392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22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80694</xdr:rowOff>
    </xdr:from>
    <xdr:to>
      <xdr:col>76</xdr:col>
      <xdr:colOff>165100</xdr:colOff>
      <xdr:row>39</xdr:row>
      <xdr:rowOff>10844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1971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88264</xdr:rowOff>
    </xdr:from>
    <xdr:to>
      <xdr:col>72</xdr:col>
      <xdr:colOff>38100</xdr:colOff>
      <xdr:row>39</xdr:row>
      <xdr:rowOff>18414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9541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6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81462</xdr:rowOff>
    </xdr:from>
    <xdr:to>
      <xdr:col>67</xdr:col>
      <xdr:colOff>101600</xdr:colOff>
      <xdr:row>39</xdr:row>
      <xdr:rowOff>11612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2739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5077</xdr:rowOff>
    </xdr:from>
    <xdr:to>
      <xdr:col>85</xdr:col>
      <xdr:colOff>127000</xdr:colOff>
      <xdr:row>77</xdr:row>
      <xdr:rowOff>7812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06727"/>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169802</xdr:rowOff>
    </xdr:from>
    <xdr:to>
      <xdr:col>81</xdr:col>
      <xdr:colOff>50800</xdr:colOff>
      <xdr:row>77</xdr:row>
      <xdr:rowOff>7812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00002"/>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149059</xdr:rowOff>
    </xdr:from>
    <xdr:to>
      <xdr:col>76</xdr:col>
      <xdr:colOff>114300</xdr:colOff>
      <xdr:row>76</xdr:row>
      <xdr:rowOff>169802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79259"/>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101871</xdr:rowOff>
    </xdr:from>
    <xdr:to>
      <xdr:col>71</xdr:col>
      <xdr:colOff>177800</xdr:colOff>
      <xdr:row>76</xdr:row>
      <xdr:rowOff>149059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32071"/>
          <a:ext cx="8890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125727</xdr:rowOff>
    </xdr:from>
    <xdr:to>
      <xdr:col>85</xdr:col>
      <xdr:colOff>177800</xdr:colOff>
      <xdr:row>77</xdr:row>
      <xdr:rowOff>55877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104154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3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128462</xdr:rowOff>
    </xdr:from>
    <xdr:to>
      <xdr:col>81</xdr:col>
      <xdr:colOff>101600</xdr:colOff>
      <xdr:row>77</xdr:row>
      <xdr:rowOff>58612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75138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119002</xdr:rowOff>
    </xdr:from>
    <xdr:to>
      <xdr:col>76</xdr:col>
      <xdr:colOff>165100</xdr:colOff>
      <xdr:row>77</xdr:row>
      <xdr:rowOff>49152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98259</xdr:rowOff>
    </xdr:from>
    <xdr:to>
      <xdr:col>72</xdr:col>
      <xdr:colOff>38100</xdr:colOff>
      <xdr:row>77</xdr:row>
      <xdr:rowOff>28409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44936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0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51071</xdr:rowOff>
    </xdr:from>
    <xdr:to>
      <xdr:col>67</xdr:col>
      <xdr:colOff>101600</xdr:colOff>
      <xdr:row>76</xdr:row>
      <xdr:rowOff>152671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8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169198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5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39870</xdr:rowOff>
    </xdr:from>
    <xdr:to>
      <xdr:col>85</xdr:col>
      <xdr:colOff>127000</xdr:colOff>
      <xdr:row>97</xdr:row>
      <xdr:rowOff>51388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70520"/>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51388</xdr:rowOff>
    </xdr:from>
    <xdr:to>
      <xdr:col>81</xdr:col>
      <xdr:colOff>50800</xdr:colOff>
      <xdr:row>97</xdr:row>
      <xdr:rowOff>117010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82038"/>
          <a:ext cx="8890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117010</xdr:rowOff>
    </xdr:from>
    <xdr:to>
      <xdr:col>76</xdr:col>
      <xdr:colOff>114300</xdr:colOff>
      <xdr:row>98</xdr:row>
      <xdr:rowOff>111737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47660"/>
          <a:ext cx="889000" cy="16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77101</xdr:rowOff>
    </xdr:from>
    <xdr:to>
      <xdr:col>71</xdr:col>
      <xdr:colOff>177800</xdr:colOff>
      <xdr:row>98</xdr:row>
      <xdr:rowOff>111737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79201"/>
          <a:ext cx="889000" cy="3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160520</xdr:rowOff>
    </xdr:from>
    <xdr:to>
      <xdr:col>85</xdr:col>
      <xdr:colOff>177800</xdr:colOff>
      <xdr:row>97</xdr:row>
      <xdr:rowOff>90670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11947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xdr:rowOff>
    </xdr:from>
    <xdr:to>
      <xdr:col>81</xdr:col>
      <xdr:colOff>101600</xdr:colOff>
      <xdr:row>97</xdr:row>
      <xdr:rowOff>102188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118715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66210</xdr:rowOff>
    </xdr:from>
    <xdr:to>
      <xdr:col>76</xdr:col>
      <xdr:colOff>165100</xdr:colOff>
      <xdr:row>97</xdr:row>
      <xdr:rowOff>167810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158937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60937</xdr:rowOff>
    </xdr:from>
    <xdr:to>
      <xdr:col>72</xdr:col>
      <xdr:colOff>38100</xdr:colOff>
      <xdr:row>98</xdr:row>
      <xdr:rowOff>162537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153664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100343</xdr:rowOff>
    </xdr:from>
    <xdr:to>
      <xdr:col>116</xdr:col>
      <xdr:colOff>63500</xdr:colOff>
      <xdr:row>39</xdr:row>
      <xdr:rowOff>32258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15443"/>
          <a:ext cx="838200" cy="1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32258</xdr:rowOff>
    </xdr:from>
    <xdr:to>
      <xdr:col>111</xdr:col>
      <xdr:colOff>177800</xdr:colOff>
      <xdr:row>39</xdr:row>
      <xdr:rowOff>43917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188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44107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3046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8103</xdr:rowOff>
    </xdr:from>
    <xdr:to>
      <xdr:col>102</xdr:col>
      <xdr:colOff>114300</xdr:colOff>
      <xdr:row>39</xdr:row>
      <xdr:rowOff>44107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94653"/>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49543</xdr:rowOff>
    </xdr:from>
    <xdr:to>
      <xdr:col>116</xdr:col>
      <xdr:colOff>114300</xdr:colOff>
      <xdr:row>38</xdr:row>
      <xdr:rowOff>151143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135920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7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152908</xdr:rowOff>
    </xdr:from>
    <xdr:to>
      <xdr:col>112</xdr:col>
      <xdr:colOff>38100</xdr:colOff>
      <xdr:row>39</xdr:row>
      <xdr:rowOff>83058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74185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164567</xdr:rowOff>
    </xdr:from>
    <xdr:to>
      <xdr:col>107</xdr:col>
      <xdr:colOff>101600</xdr:colOff>
      <xdr:row>39</xdr:row>
      <xdr:rowOff>94717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85844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164757</xdr:rowOff>
    </xdr:from>
    <xdr:to>
      <xdr:col>102</xdr:col>
      <xdr:colOff>165100</xdr:colOff>
      <xdr:row>39</xdr:row>
      <xdr:rowOff>94907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86034</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128753</xdr:rowOff>
    </xdr:from>
    <xdr:to>
      <xdr:col>98</xdr:col>
      <xdr:colOff>38100</xdr:colOff>
      <xdr:row>39</xdr:row>
      <xdr:rowOff>58903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50030</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134410</xdr:rowOff>
    </xdr:from>
    <xdr:to>
      <xdr:col>116</xdr:col>
      <xdr:colOff>63500</xdr:colOff>
      <xdr:row>58</xdr:row>
      <xdr:rowOff>137382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7851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131045</xdr:rowOff>
    </xdr:from>
    <xdr:to>
      <xdr:col>111</xdr:col>
      <xdr:colOff>177800</xdr:colOff>
      <xdr:row>58</xdr:row>
      <xdr:rowOff>137382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5145"/>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131045</xdr:rowOff>
    </xdr:from>
    <xdr:to>
      <xdr:col>107</xdr:col>
      <xdr:colOff>50800</xdr:colOff>
      <xdr:row>58</xdr:row>
      <xdr:rowOff>133430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5145"/>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152175</xdr:rowOff>
    </xdr:from>
    <xdr:to>
      <xdr:col>102</xdr:col>
      <xdr:colOff>114300</xdr:colOff>
      <xdr:row>58</xdr:row>
      <xdr:rowOff>133430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24825"/>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83610</xdr:rowOff>
    </xdr:from>
    <xdr:to>
      <xdr:col>116</xdr:col>
      <xdr:colOff>114300</xdr:colOff>
      <xdr:row>59</xdr:row>
      <xdr:rowOff>13760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62037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86582</xdr:rowOff>
    </xdr:from>
    <xdr:to>
      <xdr:col>112</xdr:col>
      <xdr:colOff>38100</xdr:colOff>
      <xdr:row>59</xdr:row>
      <xdr:rowOff>16732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7859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2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80245</xdr:rowOff>
    </xdr:from>
    <xdr:to>
      <xdr:col>107</xdr:col>
      <xdr:colOff>101600</xdr:colOff>
      <xdr:row>59</xdr:row>
      <xdr:rowOff>10395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82630</xdr:rowOff>
    </xdr:from>
    <xdr:to>
      <xdr:col>102</xdr:col>
      <xdr:colOff>165100</xdr:colOff>
      <xdr:row>59</xdr:row>
      <xdr:rowOff>12780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1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101375</xdr:rowOff>
    </xdr:from>
    <xdr:to>
      <xdr:col>98</xdr:col>
      <xdr:colOff>38100</xdr:colOff>
      <xdr:row>58</xdr:row>
      <xdr:rowOff>31525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48052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6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122675</xdr:rowOff>
    </xdr:from>
    <xdr:to>
      <xdr:col>116</xdr:col>
      <xdr:colOff>63500</xdr:colOff>
      <xdr:row>75</xdr:row>
      <xdr:rowOff>127181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81425"/>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127181</xdr:rowOff>
    </xdr:from>
    <xdr:to>
      <xdr:col>111</xdr:col>
      <xdr:colOff>177800</xdr:colOff>
      <xdr:row>76</xdr:row>
      <xdr:rowOff>30451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85931"/>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120018</xdr:rowOff>
    </xdr:from>
    <xdr:to>
      <xdr:col>107</xdr:col>
      <xdr:colOff>50800</xdr:colOff>
      <xdr:row>76</xdr:row>
      <xdr:rowOff>30451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78768"/>
          <a:ext cx="889000" cy="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120018</xdr:rowOff>
    </xdr:from>
    <xdr:to>
      <xdr:col>102</xdr:col>
      <xdr:colOff>114300</xdr:colOff>
      <xdr:row>76</xdr:row>
      <xdr:rowOff>11412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78768"/>
          <a:ext cx="889000" cy="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71875</xdr:rowOff>
    </xdr:from>
    <xdr:to>
      <xdr:col>116</xdr:col>
      <xdr:colOff>114300</xdr:colOff>
      <xdr:row>76</xdr:row>
      <xdr:rowOff>2025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94752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76381</xdr:rowOff>
    </xdr:from>
    <xdr:to>
      <xdr:col>112</xdr:col>
      <xdr:colOff>38100</xdr:colOff>
      <xdr:row>76</xdr:row>
      <xdr:rowOff>6531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151101</xdr:rowOff>
    </xdr:from>
    <xdr:to>
      <xdr:col>107</xdr:col>
      <xdr:colOff>101600</xdr:colOff>
      <xdr:row>76</xdr:row>
      <xdr:rowOff>81251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7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69218</xdr:rowOff>
    </xdr:from>
    <xdr:to>
      <xdr:col>102</xdr:col>
      <xdr:colOff>165100</xdr:colOff>
      <xdr:row>75</xdr:row>
      <xdr:rowOff>170817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27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132062</xdr:rowOff>
    </xdr:from>
    <xdr:to>
      <xdr:col>98</xdr:col>
      <xdr:colOff>38100</xdr:colOff>
      <xdr:row>76</xdr:row>
      <xdr:rowOff>62212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78739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7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１，１３４千円（前年度比＋１０９千円）となっている。人件費については、人口１，０００人あたりの職員数が類似団体平均より多いために、人件費についてもコストが高くなっている。定員適正化計画に基づき民間委託や指定管理者制度の導入に積極的に取り組んでいく必要がある。物件費は、令和５年度においては新型コロナ関係の物件費は減少したものの、令和４年度は災害の影響により中止となったイベントが開催されたことに伴うイベント開催補助金、南越消防組合負担金、子育て支援金、有害鳥獣駆除にかかる報償費等により前年度並みであったため、前年度同様類似団体平均を上回った。　　　　維持補修費は、除雪業務委託費が減となったが、大雨災害伴う、河川緊急浚渫事業により大きく増加した。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南条地区公民館耐震改修、地区集会所整備、町職員住宅整備、除雪機械の購入により大きく増となった。施設等の整備については、今後、将来に負担を残すことのないよう、ハード整備が将来的な税収の増加に繋がるよう将来像を見極め実施していく。また、更新整備についても費用が増となっているため、採算性の低い施設の統廃合を進めていく必要がある。災害復旧事業費は令和４年８月大雨災害にかかる本復旧工事により大きく増加している。公債費は、町村合併前後の大規模建設事業に係る起債により、平成１８年度末で過去最大の残高となったことで類似団体の数値を大きく上回ったが、平成２２年度からは、年間地方債発行額の上限を設けたことにより、残高は着実に減少してきており、類似団体の平均と同等くらいとなっているが、災害復旧・防災・観光・定住対策に伴う大規模事業の取組に伴い、今後、増加が見込まれる。積立金は、令和４年度に特別交付税の追加交付分（災害復旧分）を減債基金に積み立てた分は減となったが、財政調整基金に積み立てを行ったことにより前年度と同程度となり、類似団体の平均を上回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9,611
9,537
343.69
11,442,496
10,898,754
396,812
5,152,541
6,315,904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151702</xdr:rowOff>
    </xdr:from>
    <xdr:to>
      <xdr:col>24</xdr:col>
      <xdr:colOff>63500</xdr:colOff>
      <xdr:row>35</xdr:row>
      <xdr:rowOff>6731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1002"/>
          <a:ext cx="8382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76264</xdr:rowOff>
    </xdr:from>
    <xdr:to>
      <xdr:col>19</xdr:col>
      <xdr:colOff>177800</xdr:colOff>
      <xdr:row>34</xdr:row>
      <xdr:rowOff>151702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055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76264</xdr:rowOff>
    </xdr:from>
    <xdr:to>
      <xdr:col>15</xdr:col>
      <xdr:colOff>50800</xdr:colOff>
      <xdr:row>34</xdr:row>
      <xdr:rowOff>85598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05564"/>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62166</xdr:rowOff>
    </xdr:from>
    <xdr:to>
      <xdr:col>10</xdr:col>
      <xdr:colOff>114300</xdr:colOff>
      <xdr:row>34</xdr:row>
      <xdr:rowOff>85598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9146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150258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100902</xdr:rowOff>
    </xdr:from>
    <xdr:to>
      <xdr:col>20</xdr:col>
      <xdr:colOff>38100</xdr:colOff>
      <xdr:row>35</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47579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25464</xdr:rowOff>
    </xdr:from>
    <xdr:to>
      <xdr:col>15</xdr:col>
      <xdr:colOff>101600</xdr:colOff>
      <xdr:row>34</xdr:row>
      <xdr:rowOff>127064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34798</xdr:rowOff>
    </xdr:from>
    <xdr:to>
      <xdr:col>10</xdr:col>
      <xdr:colOff>165100</xdr:colOff>
      <xdr:row>34</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11366</xdr:rowOff>
    </xdr:from>
    <xdr:to>
      <xdr:col>6</xdr:col>
      <xdr:colOff>38100</xdr:colOff>
      <xdr:row>34</xdr:row>
      <xdr:rowOff>112966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129493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125630</xdr:rowOff>
    </xdr:from>
    <xdr:to>
      <xdr:col>24</xdr:col>
      <xdr:colOff>63500</xdr:colOff>
      <xdr:row>55</xdr:row>
      <xdr:rowOff>14496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83930"/>
          <a:ext cx="838200" cy="6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14496</xdr:rowOff>
    </xdr:from>
    <xdr:to>
      <xdr:col>19</xdr:col>
      <xdr:colOff>177800</xdr:colOff>
      <xdr:row>55</xdr:row>
      <xdr:rowOff>140450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44246"/>
          <a:ext cx="889000" cy="12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100754</xdr:rowOff>
    </xdr:from>
    <xdr:to>
      <xdr:col>15</xdr:col>
      <xdr:colOff>50800</xdr:colOff>
      <xdr:row>55</xdr:row>
      <xdr:rowOff>140450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59054"/>
          <a:ext cx="889000" cy="2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100754</xdr:rowOff>
    </xdr:from>
    <xdr:to>
      <xdr:col>10</xdr:col>
      <xdr:colOff>114300</xdr:colOff>
      <xdr:row>56</xdr:row>
      <xdr:rowOff>106469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59054"/>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74830</xdr:rowOff>
    </xdr:from>
    <xdr:to>
      <xdr:col>24</xdr:col>
      <xdr:colOff>114300</xdr:colOff>
      <xdr:row>55</xdr:row>
      <xdr:rowOff>4980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97707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135146</xdr:rowOff>
    </xdr:from>
    <xdr:to>
      <xdr:col>20</xdr:col>
      <xdr:colOff>38100</xdr:colOff>
      <xdr:row>55</xdr:row>
      <xdr:rowOff>65296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81823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6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89650</xdr:rowOff>
    </xdr:from>
    <xdr:to>
      <xdr:col>15</xdr:col>
      <xdr:colOff>101600</xdr:colOff>
      <xdr:row>56</xdr:row>
      <xdr:rowOff>19800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36327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9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49954</xdr:rowOff>
    </xdr:from>
    <xdr:to>
      <xdr:col>10</xdr:col>
      <xdr:colOff>165100</xdr:colOff>
      <xdr:row>54</xdr:row>
      <xdr:rowOff>151554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142681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55669</xdr:rowOff>
    </xdr:from>
    <xdr:to>
      <xdr:col>6</xdr:col>
      <xdr:colOff>38100</xdr:colOff>
      <xdr:row>56</xdr:row>
      <xdr:rowOff>157269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2346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131405</xdr:rowOff>
    </xdr:from>
    <xdr:to>
      <xdr:col>24</xdr:col>
      <xdr:colOff>63500</xdr:colOff>
      <xdr:row>74</xdr:row>
      <xdr:rowOff>163344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8705"/>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145055</xdr:rowOff>
    </xdr:from>
    <xdr:to>
      <xdr:col>19</xdr:col>
      <xdr:colOff>177800</xdr:colOff>
      <xdr:row>74</xdr:row>
      <xdr:rowOff>163344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3235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145055</xdr:rowOff>
    </xdr:from>
    <xdr:to>
      <xdr:col>15</xdr:col>
      <xdr:colOff>50800</xdr:colOff>
      <xdr:row>75</xdr:row>
      <xdr:rowOff>127933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32355"/>
          <a:ext cx="889000" cy="1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127933</xdr:rowOff>
    </xdr:from>
    <xdr:to>
      <xdr:col>10</xdr:col>
      <xdr:colOff>114300</xdr:colOff>
      <xdr:row>76</xdr:row>
      <xdr:rowOff>14624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6683"/>
          <a:ext cx="889000" cy="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80605</xdr:rowOff>
    </xdr:from>
    <xdr:to>
      <xdr:col>24</xdr:col>
      <xdr:colOff>114300</xdr:colOff>
      <xdr:row>75</xdr:row>
      <xdr:rowOff>10755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103482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112544</xdr:rowOff>
    </xdr:from>
    <xdr:to>
      <xdr:col>20</xdr:col>
      <xdr:colOff>38100</xdr:colOff>
      <xdr:row>75</xdr:row>
      <xdr:rowOff>42694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59221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94255</xdr:rowOff>
    </xdr:from>
    <xdr:to>
      <xdr:col>15</xdr:col>
      <xdr:colOff>101600</xdr:colOff>
      <xdr:row>75</xdr:row>
      <xdr:rowOff>24405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40932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5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77133</xdr:rowOff>
    </xdr:from>
    <xdr:to>
      <xdr:col>10</xdr:col>
      <xdr:colOff>165100</xdr:colOff>
      <xdr:row>76</xdr:row>
      <xdr:rowOff>7283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23810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1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135273</xdr:rowOff>
    </xdr:from>
    <xdr:to>
      <xdr:col>6</xdr:col>
      <xdr:colOff>38100</xdr:colOff>
      <xdr:row>76</xdr:row>
      <xdr:rowOff>65422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4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81950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123806</xdr:rowOff>
    </xdr:from>
    <xdr:to>
      <xdr:col>24</xdr:col>
      <xdr:colOff>63500</xdr:colOff>
      <xdr:row>96</xdr:row>
      <xdr:rowOff>47563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11556"/>
          <a:ext cx="838200" cy="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123806</xdr:rowOff>
    </xdr:from>
    <xdr:to>
      <xdr:col>19</xdr:col>
      <xdr:colOff>177800</xdr:colOff>
      <xdr:row>97</xdr:row>
      <xdr:rowOff>70619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11556"/>
          <a:ext cx="889000" cy="28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70619</xdr:rowOff>
    </xdr:from>
    <xdr:to>
      <xdr:col>15</xdr:col>
      <xdr:colOff>50800</xdr:colOff>
      <xdr:row>97</xdr:row>
      <xdr:rowOff>160274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01269"/>
          <a:ext cx="889000" cy="8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160274</xdr:rowOff>
    </xdr:from>
    <xdr:to>
      <xdr:col>10</xdr:col>
      <xdr:colOff>114300</xdr:colOff>
      <xdr:row>98</xdr:row>
      <xdr:rowOff>99380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90924"/>
          <a:ext cx="889000" cy="1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168213</xdr:rowOff>
    </xdr:from>
    <xdr:to>
      <xdr:col>24</xdr:col>
      <xdr:colOff>114300</xdr:colOff>
      <xdr:row>96</xdr:row>
      <xdr:rowOff>98363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19640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73006</xdr:rowOff>
    </xdr:from>
    <xdr:to>
      <xdr:col>20</xdr:col>
      <xdr:colOff>38100</xdr:colOff>
      <xdr:row>96</xdr:row>
      <xdr:rowOff>3156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19819</xdr:rowOff>
    </xdr:from>
    <xdr:to>
      <xdr:col>15</xdr:col>
      <xdr:colOff>101600</xdr:colOff>
      <xdr:row>97</xdr:row>
      <xdr:rowOff>121419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137946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109474</xdr:rowOff>
    </xdr:from>
    <xdr:to>
      <xdr:col>10</xdr:col>
      <xdr:colOff>165100</xdr:colOff>
      <xdr:row>98</xdr:row>
      <xdr:rowOff>39624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56151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48580</xdr:rowOff>
    </xdr:from>
    <xdr:to>
      <xdr:col>6</xdr:col>
      <xdr:colOff>38100</xdr:colOff>
      <xdr:row>98</xdr:row>
      <xdr:rowOff>150180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111811</xdr:rowOff>
    </xdr:from>
    <xdr:to>
      <xdr:col>55</xdr:col>
      <xdr:colOff>0</xdr:colOff>
      <xdr:row>34</xdr:row>
      <xdr:rowOff>127356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94111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9398</xdr:rowOff>
    </xdr:from>
    <xdr:to>
      <xdr:col>50</xdr:col>
      <xdr:colOff>114300</xdr:colOff>
      <xdr:row>34</xdr:row>
      <xdr:rowOff>127356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838698"/>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9398</xdr:rowOff>
    </xdr:from>
    <xdr:to>
      <xdr:col>45</xdr:col>
      <xdr:colOff>177800</xdr:colOff>
      <xdr:row>34</xdr:row>
      <xdr:rowOff>23114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386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23114</xdr:rowOff>
    </xdr:from>
    <xdr:to>
      <xdr:col>41</xdr:col>
      <xdr:colOff>50800</xdr:colOff>
      <xdr:row>34</xdr:row>
      <xdr:rowOff>40945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85241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61011</xdr:rowOff>
    </xdr:from>
    <xdr:to>
      <xdr:col>55</xdr:col>
      <xdr:colOff>50800</xdr:colOff>
      <xdr:row>34</xdr:row>
      <xdr:rowOff>162611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83888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7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76556</xdr:rowOff>
    </xdr:from>
    <xdr:to>
      <xdr:col>50</xdr:col>
      <xdr:colOff>165100</xdr:colOff>
      <xdr:row>35</xdr:row>
      <xdr:rowOff>6706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23233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130048</xdr:rowOff>
    </xdr:from>
    <xdr:to>
      <xdr:col>46</xdr:col>
      <xdr:colOff>38100</xdr:colOff>
      <xdr:row>34</xdr:row>
      <xdr:rowOff>60198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76725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143764</xdr:rowOff>
    </xdr:from>
    <xdr:to>
      <xdr:col>41</xdr:col>
      <xdr:colOff>101600</xdr:colOff>
      <xdr:row>34</xdr:row>
      <xdr:rowOff>73914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161595</xdr:rowOff>
    </xdr:from>
    <xdr:to>
      <xdr:col>36</xdr:col>
      <xdr:colOff>165100</xdr:colOff>
      <xdr:row>34</xdr:row>
      <xdr:rowOff>91745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108272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30690</xdr:rowOff>
    </xdr:from>
    <xdr:to>
      <xdr:col>55</xdr:col>
      <xdr:colOff>0</xdr:colOff>
      <xdr:row>56</xdr:row>
      <xdr:rowOff>39967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31890"/>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39967</xdr:rowOff>
    </xdr:from>
    <xdr:to>
      <xdr:col>50</xdr:col>
      <xdr:colOff>114300</xdr:colOff>
      <xdr:row>56</xdr:row>
      <xdr:rowOff>141355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1167"/>
          <a:ext cx="889000" cy="10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122464</xdr:rowOff>
    </xdr:from>
    <xdr:to>
      <xdr:col>45</xdr:col>
      <xdr:colOff>177800</xdr:colOff>
      <xdr:row>56</xdr:row>
      <xdr:rowOff>141355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23664"/>
          <a:ext cx="889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122464</xdr:rowOff>
    </xdr:from>
    <xdr:to>
      <xdr:col>41</xdr:col>
      <xdr:colOff>50800</xdr:colOff>
      <xdr:row>56</xdr:row>
      <xdr:rowOff>135338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23664"/>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151340</xdr:rowOff>
    </xdr:from>
    <xdr:to>
      <xdr:col>55</xdr:col>
      <xdr:colOff>50800</xdr:colOff>
      <xdr:row>56</xdr:row>
      <xdr:rowOff>81490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2767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160617</xdr:rowOff>
    </xdr:from>
    <xdr:to>
      <xdr:col>50</xdr:col>
      <xdr:colOff>165100</xdr:colOff>
      <xdr:row>56</xdr:row>
      <xdr:rowOff>90767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107294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90555</xdr:rowOff>
    </xdr:from>
    <xdr:to>
      <xdr:col>46</xdr:col>
      <xdr:colOff>38100</xdr:colOff>
      <xdr:row>57</xdr:row>
      <xdr:rowOff>20705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37232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71664</xdr:rowOff>
    </xdr:from>
    <xdr:to>
      <xdr:col>41</xdr:col>
      <xdr:colOff>101600</xdr:colOff>
      <xdr:row>57</xdr:row>
      <xdr:rowOff>1814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18341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84538</xdr:rowOff>
    </xdr:from>
    <xdr:to>
      <xdr:col>36</xdr:col>
      <xdr:colOff>165100</xdr:colOff>
      <xdr:row>57</xdr:row>
      <xdr:rowOff>14688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31215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133071</xdr:rowOff>
    </xdr:from>
    <xdr:to>
      <xdr:col>55</xdr:col>
      <xdr:colOff>0</xdr:colOff>
      <xdr:row>74</xdr:row>
      <xdr:rowOff>140103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20371"/>
          <a:ext cx="8382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16289</xdr:rowOff>
    </xdr:from>
    <xdr:to>
      <xdr:col>50</xdr:col>
      <xdr:colOff>114300</xdr:colOff>
      <xdr:row>74</xdr:row>
      <xdr:rowOff>140103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532139"/>
          <a:ext cx="889000" cy="29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16289</xdr:rowOff>
    </xdr:from>
    <xdr:to>
      <xdr:col>45</xdr:col>
      <xdr:colOff>177800</xdr:colOff>
      <xdr:row>76</xdr:row>
      <xdr:rowOff>52364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532139"/>
          <a:ext cx="889000" cy="5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52364</xdr:rowOff>
    </xdr:from>
    <xdr:to>
      <xdr:col>41</xdr:col>
      <xdr:colOff>50800</xdr:colOff>
      <xdr:row>77</xdr:row>
      <xdr:rowOff>19979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82564"/>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82271</xdr:rowOff>
    </xdr:from>
    <xdr:to>
      <xdr:col>55</xdr:col>
      <xdr:colOff>50800</xdr:colOff>
      <xdr:row>75</xdr:row>
      <xdr:rowOff>12421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105148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2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89303</xdr:rowOff>
    </xdr:from>
    <xdr:to>
      <xdr:col>50</xdr:col>
      <xdr:colOff>165100</xdr:colOff>
      <xdr:row>75</xdr:row>
      <xdr:rowOff>19453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35980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136939</xdr:rowOff>
    </xdr:from>
    <xdr:to>
      <xdr:col>46</xdr:col>
      <xdr:colOff>38100</xdr:colOff>
      <xdr:row>73</xdr:row>
      <xdr:rowOff>67089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4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83616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22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1564</xdr:rowOff>
    </xdr:from>
    <xdr:to>
      <xdr:col>41</xdr:col>
      <xdr:colOff>101600</xdr:colOff>
      <xdr:row>76</xdr:row>
      <xdr:rowOff>103164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119691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140629</xdr:rowOff>
    </xdr:from>
    <xdr:to>
      <xdr:col>36</xdr:col>
      <xdr:colOff>165100</xdr:colOff>
      <xdr:row>77</xdr:row>
      <xdr:rowOff>70779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87306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156251</xdr:rowOff>
    </xdr:from>
    <xdr:to>
      <xdr:col>55</xdr:col>
      <xdr:colOff>0</xdr:colOff>
      <xdr:row>97</xdr:row>
      <xdr:rowOff>34880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15451"/>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129752</xdr:rowOff>
    </xdr:from>
    <xdr:to>
      <xdr:col>50</xdr:col>
      <xdr:colOff>114300</xdr:colOff>
      <xdr:row>97</xdr:row>
      <xdr:rowOff>34880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17502"/>
          <a:ext cx="889000" cy="2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145380</xdr:rowOff>
    </xdr:from>
    <xdr:to>
      <xdr:col>45</xdr:col>
      <xdr:colOff>177800</xdr:colOff>
      <xdr:row>95</xdr:row>
      <xdr:rowOff>129752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61680"/>
          <a:ext cx="889000" cy="15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145380</xdr:rowOff>
    </xdr:from>
    <xdr:to>
      <xdr:col>41</xdr:col>
      <xdr:colOff>50800</xdr:colOff>
      <xdr:row>96</xdr:row>
      <xdr:rowOff>133600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61680"/>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105451</xdr:rowOff>
    </xdr:from>
    <xdr:to>
      <xdr:col>55</xdr:col>
      <xdr:colOff>50800</xdr:colOff>
      <xdr:row>97</xdr:row>
      <xdr:rowOff>35601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128328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155530</xdr:rowOff>
    </xdr:from>
    <xdr:to>
      <xdr:col>50</xdr:col>
      <xdr:colOff>165100</xdr:colOff>
      <xdr:row>97</xdr:row>
      <xdr:rowOff>85680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102207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78952</xdr:rowOff>
    </xdr:from>
    <xdr:to>
      <xdr:col>46</xdr:col>
      <xdr:colOff>38100</xdr:colOff>
      <xdr:row>96</xdr:row>
      <xdr:rowOff>9102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25629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4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94580</xdr:rowOff>
    </xdr:from>
    <xdr:to>
      <xdr:col>41</xdr:col>
      <xdr:colOff>101600</xdr:colOff>
      <xdr:row>95</xdr:row>
      <xdr:rowOff>24730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41257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82800</xdr:rowOff>
    </xdr:from>
    <xdr:to>
      <xdr:col>36</xdr:col>
      <xdr:colOff>165100</xdr:colOff>
      <xdr:row>97</xdr:row>
      <xdr:rowOff>12950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29477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1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143064</xdr:rowOff>
    </xdr:from>
    <xdr:to>
      <xdr:col>85</xdr:col>
      <xdr:colOff>127000</xdr:colOff>
      <xdr:row>38</xdr:row>
      <xdr:rowOff>22477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86714"/>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22477</xdr:rowOff>
    </xdr:from>
    <xdr:to>
      <xdr:col>81</xdr:col>
      <xdr:colOff>50800</xdr:colOff>
      <xdr:row>38</xdr:row>
      <xdr:rowOff>62547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37577"/>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51819</xdr:rowOff>
    </xdr:from>
    <xdr:to>
      <xdr:col>76</xdr:col>
      <xdr:colOff>114300</xdr:colOff>
      <xdr:row>38</xdr:row>
      <xdr:rowOff>62547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66919"/>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13856</xdr:rowOff>
    </xdr:from>
    <xdr:to>
      <xdr:col>71</xdr:col>
      <xdr:colOff>177800</xdr:colOff>
      <xdr:row>38</xdr:row>
      <xdr:rowOff>51819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28956"/>
          <a:ext cx="889000" cy="3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92264</xdr:rowOff>
    </xdr:from>
    <xdr:to>
      <xdr:col>85</xdr:col>
      <xdr:colOff>177800</xdr:colOff>
      <xdr:row>38</xdr:row>
      <xdr:rowOff>22414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115141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143127</xdr:rowOff>
    </xdr:from>
    <xdr:to>
      <xdr:col>81</xdr:col>
      <xdr:colOff>101600</xdr:colOff>
      <xdr:row>38</xdr:row>
      <xdr:rowOff>73278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867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89804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11747</xdr:rowOff>
    </xdr:from>
    <xdr:to>
      <xdr:col>76</xdr:col>
      <xdr:colOff>165100</xdr:colOff>
      <xdr:row>38</xdr:row>
      <xdr:rowOff>113347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129874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1019</xdr:rowOff>
    </xdr:from>
    <xdr:to>
      <xdr:col>72</xdr:col>
      <xdr:colOff>38100</xdr:colOff>
      <xdr:row>38</xdr:row>
      <xdr:rowOff>102619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1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119147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29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134506</xdr:rowOff>
    </xdr:from>
    <xdr:to>
      <xdr:col>67</xdr:col>
      <xdr:colOff>101600</xdr:colOff>
      <xdr:row>38</xdr:row>
      <xdr:rowOff>64656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81183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5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144496</xdr:rowOff>
    </xdr:from>
    <xdr:to>
      <xdr:col>85</xdr:col>
      <xdr:colOff>127000</xdr:colOff>
      <xdr:row>56</xdr:row>
      <xdr:rowOff>46303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74246"/>
          <a:ext cx="838200" cy="7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107280</xdr:rowOff>
    </xdr:from>
    <xdr:to>
      <xdr:col>81</xdr:col>
      <xdr:colOff>50800</xdr:colOff>
      <xdr:row>56</xdr:row>
      <xdr:rowOff>46303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37030"/>
          <a:ext cx="889000" cy="1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107280</xdr:rowOff>
    </xdr:from>
    <xdr:to>
      <xdr:col>76</xdr:col>
      <xdr:colOff>114300</xdr:colOff>
      <xdr:row>56</xdr:row>
      <xdr:rowOff>55538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37030"/>
          <a:ext cx="889000" cy="1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55538</xdr:rowOff>
    </xdr:from>
    <xdr:to>
      <xdr:col>71</xdr:col>
      <xdr:colOff>177800</xdr:colOff>
      <xdr:row>56</xdr:row>
      <xdr:rowOff>146059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6738"/>
          <a:ext cx="889000" cy="9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93696</xdr:rowOff>
    </xdr:from>
    <xdr:to>
      <xdr:col>85</xdr:col>
      <xdr:colOff>177800</xdr:colOff>
      <xdr:row>56</xdr:row>
      <xdr:rowOff>23846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116573</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7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166953</xdr:rowOff>
    </xdr:from>
    <xdr:to>
      <xdr:col>81</xdr:col>
      <xdr:colOff>101600</xdr:colOff>
      <xdr:row>56</xdr:row>
      <xdr:rowOff>97103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113630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56480</xdr:rowOff>
    </xdr:from>
    <xdr:to>
      <xdr:col>76</xdr:col>
      <xdr:colOff>165100</xdr:colOff>
      <xdr:row>55</xdr:row>
      <xdr:rowOff>158080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3157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26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4738</xdr:rowOff>
    </xdr:from>
    <xdr:to>
      <xdr:col>72</xdr:col>
      <xdr:colOff>38100</xdr:colOff>
      <xdr:row>56</xdr:row>
      <xdr:rowOff>106338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122865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95259</xdr:rowOff>
    </xdr:from>
    <xdr:to>
      <xdr:col>67</xdr:col>
      <xdr:colOff>101600</xdr:colOff>
      <xdr:row>57</xdr:row>
      <xdr:rowOff>25409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9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41936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156109</xdr:rowOff>
    </xdr:from>
    <xdr:to>
      <xdr:col>85</xdr:col>
      <xdr:colOff>127000</xdr:colOff>
      <xdr:row>76</xdr:row>
      <xdr:rowOff>104592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843409"/>
          <a:ext cx="838200" cy="2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104592</xdr:rowOff>
    </xdr:from>
    <xdr:to>
      <xdr:col>81</xdr:col>
      <xdr:colOff>50800</xdr:colOff>
      <xdr:row>78</xdr:row>
      <xdr:rowOff>131493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134792"/>
          <a:ext cx="889000" cy="3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131493</xdr:rowOff>
    </xdr:from>
    <xdr:to>
      <xdr:col>76</xdr:col>
      <xdr:colOff>114300</xdr:colOff>
      <xdr:row>78</xdr:row>
      <xdr:rowOff>139064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4593"/>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132262</xdr:rowOff>
    </xdr:from>
    <xdr:to>
      <xdr:col>71</xdr:col>
      <xdr:colOff>177800</xdr:colOff>
      <xdr:row>78</xdr:row>
      <xdr:rowOff>139064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5362"/>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105309</xdr:rowOff>
    </xdr:from>
    <xdr:to>
      <xdr:col>85</xdr:col>
      <xdr:colOff>177800</xdr:colOff>
      <xdr:row>75</xdr:row>
      <xdr:rowOff>35459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7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128186</xdr:rowOff>
    </xdr:from>
    <xdr:ext cx="599010"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64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53792</xdr:rowOff>
    </xdr:from>
    <xdr:to>
      <xdr:col>81</xdr:col>
      <xdr:colOff>101600</xdr:colOff>
      <xdr:row>76</xdr:row>
      <xdr:rowOff>155392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0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80693</xdr:rowOff>
    </xdr:from>
    <xdr:to>
      <xdr:col>76</xdr:col>
      <xdr:colOff>165100</xdr:colOff>
      <xdr:row>79</xdr:row>
      <xdr:rowOff>10843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88264</xdr:rowOff>
    </xdr:from>
    <xdr:to>
      <xdr:col>72</xdr:col>
      <xdr:colOff>38100</xdr:colOff>
      <xdr:row>79</xdr:row>
      <xdr:rowOff>18414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9541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81462</xdr:rowOff>
    </xdr:from>
    <xdr:to>
      <xdr:col>67</xdr:col>
      <xdr:colOff>101600</xdr:colOff>
      <xdr:row>79</xdr:row>
      <xdr:rowOff>11612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2739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5077</xdr:rowOff>
    </xdr:from>
    <xdr:to>
      <xdr:col>85</xdr:col>
      <xdr:colOff>127000</xdr:colOff>
      <xdr:row>97</xdr:row>
      <xdr:rowOff>7812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35727"/>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169802</xdr:rowOff>
    </xdr:from>
    <xdr:to>
      <xdr:col>81</xdr:col>
      <xdr:colOff>50800</xdr:colOff>
      <xdr:row>97</xdr:row>
      <xdr:rowOff>7812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29002"/>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149059</xdr:rowOff>
    </xdr:from>
    <xdr:to>
      <xdr:col>76</xdr:col>
      <xdr:colOff>114300</xdr:colOff>
      <xdr:row>96</xdr:row>
      <xdr:rowOff>169802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08259"/>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101871</xdr:rowOff>
    </xdr:from>
    <xdr:to>
      <xdr:col>71</xdr:col>
      <xdr:colOff>177800</xdr:colOff>
      <xdr:row>96</xdr:row>
      <xdr:rowOff>149059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61071"/>
          <a:ext cx="8890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125727</xdr:rowOff>
    </xdr:from>
    <xdr:to>
      <xdr:col>85</xdr:col>
      <xdr:colOff>177800</xdr:colOff>
      <xdr:row>97</xdr:row>
      <xdr:rowOff>55877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128462</xdr:rowOff>
    </xdr:from>
    <xdr:to>
      <xdr:col>81</xdr:col>
      <xdr:colOff>101600</xdr:colOff>
      <xdr:row>97</xdr:row>
      <xdr:rowOff>58612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75139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119002</xdr:rowOff>
    </xdr:from>
    <xdr:to>
      <xdr:col>76</xdr:col>
      <xdr:colOff>165100</xdr:colOff>
      <xdr:row>97</xdr:row>
      <xdr:rowOff>49152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65679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98259</xdr:rowOff>
    </xdr:from>
    <xdr:to>
      <xdr:col>72</xdr:col>
      <xdr:colOff>38100</xdr:colOff>
      <xdr:row>97</xdr:row>
      <xdr:rowOff>28409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44936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3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51071</xdr:rowOff>
    </xdr:from>
    <xdr:to>
      <xdr:col>67</xdr:col>
      <xdr:colOff>101600</xdr:colOff>
      <xdr:row>96</xdr:row>
      <xdr:rowOff>152671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169198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職員住宅整備事業、集会所整備事業、人件費等により前年度に比べ、住民一人当たり１６千円の増となった。民生費については、電力・ガス・食料品等価格高騰に伴う非課税世帯への緊急支援給付金の実施、令和４年８月大雨の被災者支援の一部が終了した一方で、住民税均等割非課税世帯へ給付金支給、社会福祉施設への物価高騰対策支援金により前年度と同程度となった。農林水産業費においては、災害復旧事業に伴う特別会計への繰出金、北陸新幹線工事に伴う受託事業が縮小した一方、体験農園整備事業等により前年度と同程度となり、類似団体と比較しても２倍を超える高い数値となった。また商工費については、消費応援クーポン発行事業、レインボーパーク南条リニューアル事業の実施。また、合併前からの観光施設が多くあり、維持経費が嵩んでいるため、前年度と同程度となっている。今後は、これらの施設の第３セクターや指定管理者制度の導入により低く抑えるよう努める。土木費は、令和４年８月大雨の応急対策や除雪業務委託料が減となった一方、河川緊急浚渫事業、除雪機械の購入等により類似団体平均を上回った。また、定住対策のための住宅政策に取り組んでいることもあり、類似団体の平均よりも高い傾向にある。定住政策は将来的には税収の増などが見込まれるため、今後も実施していく。災害復旧費は、大雨災害に伴う道路橋梁、農地、農林業施設の災害復旧事業を実施のため大きく増加している。復旧には複数年かかるため相応の負担が見込まれる。公債費は、住民一人当たり６７千円となっている。町村合併前後の大規模建設事業に係る起債により、平成１８年度末で過去最大の残高となったが、平成２２年度からは、年間地方債発行額の上限を設けたことにより、残高は減少したが、災害復旧・防災・観光・定住対策に伴う大規模事業の取組に伴い、今後、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財政調整基金については決算剰余金を積み立てることとしているが、令和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今後見込まれる町分譲地造成事業のため</a:t>
          </a:r>
          <a:r>
            <a:rPr kumimoji="1" lang="ja-JP" altLang="ja-JP" sz="1100">
              <a:solidFill>
                <a:schemeClr val="dk1"/>
              </a:solidFill>
              <a:effectLst/>
              <a:latin typeface="+mn-lt"/>
              <a:ea typeface="+mn-ea"/>
              <a:cs typeface="+mn-cs"/>
            </a:rPr>
            <a:t>積立を行い、前年度</a:t>
          </a:r>
          <a:r>
            <a:rPr kumimoji="1" lang="ja-JP" altLang="en-US" sz="1100">
              <a:solidFill>
                <a:schemeClr val="dk1"/>
              </a:solidFill>
              <a:effectLst/>
              <a:latin typeface="+mn-lt"/>
              <a:ea typeface="+mn-ea"/>
              <a:cs typeface="+mn-cs"/>
            </a:rPr>
            <a:t>より増加した</a:t>
          </a:r>
          <a:r>
            <a:rPr kumimoji="1" lang="ja-JP" altLang="ja-JP" sz="1100">
              <a:solidFill>
                <a:schemeClr val="dk1"/>
              </a:solidFill>
              <a:effectLst/>
              <a:latin typeface="+mn-lt"/>
              <a:ea typeface="+mn-ea"/>
              <a:cs typeface="+mn-cs"/>
            </a:rPr>
            <a:t>。実質単年度収支は、災害復旧にかかる特別交付税の追加交付</a:t>
          </a:r>
          <a:r>
            <a:rPr kumimoji="1" lang="ja-JP" altLang="en-US" sz="1100">
              <a:solidFill>
                <a:schemeClr val="dk1"/>
              </a:solidFill>
              <a:effectLst/>
              <a:latin typeface="+mn-lt"/>
              <a:ea typeface="+mn-ea"/>
              <a:cs typeface="+mn-cs"/>
            </a:rPr>
            <a:t>がなかった</a:t>
          </a:r>
          <a:r>
            <a:rPr kumimoji="1" lang="ja-JP" altLang="ja-JP" sz="1100">
              <a:solidFill>
                <a:schemeClr val="dk1"/>
              </a:solidFill>
              <a:effectLst/>
              <a:latin typeface="+mn-lt"/>
              <a:ea typeface="+mn-ea"/>
              <a:cs typeface="+mn-cs"/>
            </a:rPr>
            <a:t>ため、実質収支額、実質単年度収支額ともに前年度と比べて標準財政規模に占める割合はそれぞれ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令和５年度の標準財政規模は、普通交付税の増加に伴い前年度に比べ２，１１１万３千円増となった。</a:t>
          </a:r>
        </a:p>
        <a:p>
          <a:r>
            <a:rPr kumimoji="1" lang="ja-JP" altLang="en-US" sz="1400">
              <a:latin typeface="ＭＳ ゴシック" pitchFamily="49" charset="-128"/>
              <a:ea typeface="ＭＳ ゴシック" pitchFamily="49" charset="-128"/>
            </a:rPr>
            <a:t>　一般会計において令和５年度は災害復旧事業の実施に伴い、特定財源の確保する一方、災害にかかる特別交税の減により黒字額は前年度より減少した。</a:t>
          </a:r>
        </a:p>
        <a:p>
          <a:r>
            <a:rPr kumimoji="1" lang="ja-JP" altLang="en-US" sz="1400">
              <a:latin typeface="ＭＳ ゴシック" pitchFamily="49" charset="-128"/>
              <a:ea typeface="ＭＳ ゴシック" pitchFamily="49" charset="-128"/>
            </a:rPr>
            <a:t>　特別会計においては、農業集落排水、下水道、個別排水処理施設特別会計が法非適事業から法適事業への移行のため打切り決算となった。そのため農業集落排水特別会計において赤字となったが実際の資金不足は発生していない。その他の会計においては赤字が生じておらず、健全な財政運営となっている。今後とも適正な運用を行い、財政の健全化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p>
        <a:p>
          <a:r>
            <a:rPr kumimoji="1" lang="ja-JP" altLang="en-US" sz="1400">
              <a:latin typeface="ＭＳ ゴシック" pitchFamily="49" charset="-128"/>
              <a:ea typeface="ＭＳ ゴシック" pitchFamily="49" charset="-128"/>
            </a:rPr>
            <a:t>　元利償還額のピークを過ぎ、年間地方債発行額を抑制することで、地方債残高は減少しているが、今後、災害復旧・防災・観光・定住対策に伴う大規模事業の取組に伴い、実質公債費率の上昇も見込まれる。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村合併前後の大規模建設事業に係る起債によって、地方債残高は平成１８年度末で過去最大の残高となった。以降、普通建設事業費等の歳出抑制や年間地方債発行額の上限を設けたことにより、残高は減少傾向にあったが、災害復旧・防災・観光・定住対策に伴う大規模事業の取組に伴い、残高の増加が見込まれる。</a:t>
          </a:r>
        </a:p>
        <a:p>
          <a:r>
            <a:rPr kumimoji="1" lang="ja-JP" altLang="en-US" sz="1400">
              <a:latin typeface="ＭＳ ゴシック" pitchFamily="49" charset="-128"/>
              <a:ea typeface="ＭＳ ゴシック" pitchFamily="49" charset="-128"/>
            </a:rPr>
            <a:t>　財政調整基金が標準財政規模に比べて比較的大きいことも将来負担比率がマイナスである要因である。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福井県南越前町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財政調整基金については町分譲地造成事業のため決算剰余金より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万円を積み立て、公共施設適正管理基金に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円を積み立て、介護施設整備のための貸付金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万円を高齢者保健福祉基金に積み立て、道の駅「南えちぜん山海里」施設維持基金に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万円を積み立てた一方、自治振興や商工振興事業のため地域振興基金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町民の連帯の強化及び協働のまちづくりを推進し、地域振興を図るため。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・青少年育成代継基金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青少年及び青少年団体の健全育成を図るため。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在宅福祉の向上など高齢者の保健及び福祉に関する事業の推進を図るため。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・ふるさとこうの振興基金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南越前町河野地域の振興を図るため。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・公共施設適正管理基金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町の公共施設の適正管理等のために必要な経費に充てるため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・公共施設適正管理基金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町の公共施設の適正管理等のために必要な経費に充てるため、基金を積み立てたことによる増（＋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・高齢者健康福祉基金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介護施設整備のための貸付金を積み立てたことによる増加（＋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・公共施設等の老朽化対策に係る経費の増大や防災対策、災害対応に備える。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町分譲地造成事業のため決算剰余金より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決算剰余金について財政調整基金へ積み立てし、交付税の減少や地域振興対策などに備える。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町債の償還および町債の適正な管理に必要な財源を確保し、将来にわたる財政の健全な運営に備える。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11442496</v>
      </c>
      <c r="BO4" s="358"/>
      <c r="BP4" s="358"/>
      <c r="BQ4" s="358"/>
      <c r="BR4" s="358"/>
      <c r="BS4" s="358"/>
      <c r="BT4" s="358"/>
      <c r="BU4" s="359"/>
      <c r="BV4" s="357">
        <v>10765569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7.7</v>
      </c>
      <c r="CU4" s="364"/>
      <c r="CV4" s="364"/>
      <c r="CW4" s="364"/>
      <c r="CX4" s="364"/>
      <c r="CY4" s="364"/>
      <c r="CZ4" s="364"/>
      <c r="DA4" s="365"/>
      <c r="DB4" s="363">
        <v>10.9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89</v>
      </c>
      <c r="AN5" s="418"/>
      <c r="AO5" s="418"/>
      <c r="AP5" s="418"/>
      <c r="AQ5" s="418"/>
      <c r="AR5" s="418"/>
      <c r="AS5" s="418"/>
      <c r="AT5" s="419"/>
      <c r="AU5" s="420" t="s">
        <v>90</v>
      </c>
      <c r="AV5" s="421"/>
      <c r="AW5" s="421"/>
      <c r="AX5" s="421"/>
      <c r="AY5" s="422" t="s">
        <v>91</v>
      </c>
      <c r="AZ5" s="423"/>
      <c r="BA5" s="423"/>
      <c r="BB5" s="423"/>
      <c r="BC5" s="423"/>
      <c r="BD5" s="423"/>
      <c r="BE5" s="423"/>
      <c r="BF5" s="423"/>
      <c r="BG5" s="423"/>
      <c r="BH5" s="423"/>
      <c r="BI5" s="423"/>
      <c r="BJ5" s="423"/>
      <c r="BK5" s="423"/>
      <c r="BL5" s="423"/>
      <c r="BM5" s="424"/>
      <c r="BN5" s="425">
        <v>10898754</v>
      </c>
      <c r="BO5" s="426"/>
      <c r="BP5" s="426"/>
      <c r="BQ5" s="426"/>
      <c r="BR5" s="426"/>
      <c r="BS5" s="426"/>
      <c r="BT5" s="426"/>
      <c r="BU5" s="427"/>
      <c r="BV5" s="425">
        <v>10068527</v>
      </c>
      <c r="BW5" s="426"/>
      <c r="BX5" s="426"/>
      <c r="BY5" s="426"/>
      <c r="BZ5" s="426"/>
      <c r="CA5" s="426"/>
      <c r="CB5" s="426"/>
      <c r="CC5" s="427"/>
      <c r="CD5" s="428" t="s">
        <v>92</v>
      </c>
      <c r="CE5" s="429"/>
      <c r="CF5" s="429"/>
      <c r="CG5" s="429"/>
      <c r="CH5" s="429"/>
      <c r="CI5" s="429"/>
      <c r="CJ5" s="429"/>
      <c r="CK5" s="429"/>
      <c r="CL5" s="429"/>
      <c r="CM5" s="429"/>
      <c r="CN5" s="429"/>
      <c r="CO5" s="429"/>
      <c r="CP5" s="429"/>
      <c r="CQ5" s="429"/>
      <c r="CR5" s="429"/>
      <c r="CS5" s="430"/>
      <c r="CT5" s="391">
        <v>88.7</v>
      </c>
      <c r="CU5" s="392"/>
      <c r="CV5" s="392"/>
      <c r="CW5" s="392"/>
      <c r="CX5" s="392"/>
      <c r="CY5" s="392"/>
      <c r="CZ5" s="392"/>
      <c r="DA5" s="393"/>
      <c r="DB5" s="391">
        <v>87.2</v>
      </c>
      <c r="DC5" s="392"/>
      <c r="DD5" s="392"/>
      <c r="DE5" s="392"/>
      <c r="DF5" s="392"/>
      <c r="DG5" s="392"/>
      <c r="DH5" s="392"/>
      <c r="DI5" s="393"/>
    </row>
    <row r="6" spans="1:119" ht="18.75" customHeight="1" x14ac:dyDescent="0.2">
      <c r="A6" s="175"/>
      <c r="B6" s="394" t="s">
        <v>93</v>
      </c>
      <c r="C6" s="395"/>
      <c r="D6" s="395"/>
      <c r="E6" s="396"/>
      <c r="F6" s="396"/>
      <c r="G6" s="396"/>
      <c r="H6" s="396"/>
      <c r="I6" s="396"/>
      <c r="J6" s="396"/>
      <c r="K6" s="396"/>
      <c r="L6" s="396" t="s">
        <v>94</v>
      </c>
      <c r="M6" s="396"/>
      <c r="N6" s="396"/>
      <c r="O6" s="396"/>
      <c r="P6" s="396"/>
      <c r="Q6" s="396"/>
      <c r="R6" s="400"/>
      <c r="S6" s="400"/>
      <c r="T6" s="400"/>
      <c r="U6" s="400"/>
      <c r="V6" s="401"/>
      <c r="W6" s="404" t="s">
        <v>95</v>
      </c>
      <c r="X6" s="405"/>
      <c r="Y6" s="405"/>
      <c r="Z6" s="405"/>
      <c r="AA6" s="405"/>
      <c r="AB6" s="395"/>
      <c r="AC6" s="408" t="s">
        <v>96</v>
      </c>
      <c r="AD6" s="409"/>
      <c r="AE6" s="409"/>
      <c r="AF6" s="409"/>
      <c r="AG6" s="409"/>
      <c r="AH6" s="409"/>
      <c r="AI6" s="409"/>
      <c r="AJ6" s="409"/>
      <c r="AK6" s="409"/>
      <c r="AL6" s="410"/>
      <c r="AM6" s="417" t="s">
        <v>97</v>
      </c>
      <c r="AN6" s="418"/>
      <c r="AO6" s="418"/>
      <c r="AP6" s="418"/>
      <c r="AQ6" s="418"/>
      <c r="AR6" s="418"/>
      <c r="AS6" s="418"/>
      <c r="AT6" s="419"/>
      <c r="AU6" s="420" t="s">
        <v>90</v>
      </c>
      <c r="AV6" s="421"/>
      <c r="AW6" s="421"/>
      <c r="AX6" s="421"/>
      <c r="AY6" s="422" t="s">
        <v>98</v>
      </c>
      <c r="AZ6" s="423"/>
      <c r="BA6" s="423"/>
      <c r="BB6" s="423"/>
      <c r="BC6" s="423"/>
      <c r="BD6" s="423"/>
      <c r="BE6" s="423"/>
      <c r="BF6" s="423"/>
      <c r="BG6" s="423"/>
      <c r="BH6" s="423"/>
      <c r="BI6" s="423"/>
      <c r="BJ6" s="423"/>
      <c r="BK6" s="423"/>
      <c r="BL6" s="423"/>
      <c r="BM6" s="424"/>
      <c r="BN6" s="425">
        <v>543742</v>
      </c>
      <c r="BO6" s="426"/>
      <c r="BP6" s="426"/>
      <c r="BQ6" s="426"/>
      <c r="BR6" s="426"/>
      <c r="BS6" s="426"/>
      <c r="BT6" s="426"/>
      <c r="BU6" s="427"/>
      <c r="BV6" s="425">
        <v>697042</v>
      </c>
      <c r="BW6" s="426"/>
      <c r="BX6" s="426"/>
      <c r="BY6" s="426"/>
      <c r="BZ6" s="426"/>
      <c r="CA6" s="426"/>
      <c r="CB6" s="426"/>
      <c r="CC6" s="427"/>
      <c r="CD6" s="428" t="s">
        <v>99</v>
      </c>
      <c r="CE6" s="429"/>
      <c r="CF6" s="429"/>
      <c r="CG6" s="429"/>
      <c r="CH6" s="429"/>
      <c r="CI6" s="429"/>
      <c r="CJ6" s="429"/>
      <c r="CK6" s="429"/>
      <c r="CL6" s="429"/>
      <c r="CM6" s="429"/>
      <c r="CN6" s="429"/>
      <c r="CO6" s="429"/>
      <c r="CP6" s="429"/>
      <c r="CQ6" s="429"/>
      <c r="CR6" s="429"/>
      <c r="CS6" s="430"/>
      <c r="CT6" s="431">
        <v>88.7</v>
      </c>
      <c r="CU6" s="432"/>
      <c r="CV6" s="432"/>
      <c r="CW6" s="432"/>
      <c r="CX6" s="432"/>
      <c r="CY6" s="432"/>
      <c r="CZ6" s="432"/>
      <c r="DA6" s="433"/>
      <c r="DB6" s="431">
        <v>87.2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100</v>
      </c>
      <c r="AN7" s="418"/>
      <c r="AO7" s="418"/>
      <c r="AP7" s="418"/>
      <c r="AQ7" s="418"/>
      <c r="AR7" s="418"/>
      <c r="AS7" s="418"/>
      <c r="AT7" s="419"/>
      <c r="AU7" s="420" t="s">
        <v>90</v>
      </c>
      <c r="AV7" s="421"/>
      <c r="AW7" s="421"/>
      <c r="AX7" s="421"/>
      <c r="AY7" s="422" t="s">
        <v>101</v>
      </c>
      <c r="AZ7" s="423"/>
      <c r="BA7" s="423"/>
      <c r="BB7" s="423"/>
      <c r="BC7" s="423"/>
      <c r="BD7" s="423"/>
      <c r="BE7" s="423"/>
      <c r="BF7" s="423"/>
      <c r="BG7" s="423"/>
      <c r="BH7" s="423"/>
      <c r="BI7" s="423"/>
      <c r="BJ7" s="423"/>
      <c r="BK7" s="423"/>
      <c r="BL7" s="423"/>
      <c r="BM7" s="424"/>
      <c r="BN7" s="425">
        <v>146930</v>
      </c>
      <c r="BO7" s="426"/>
      <c r="BP7" s="426"/>
      <c r="BQ7" s="426"/>
      <c r="BR7" s="426"/>
      <c r="BS7" s="426"/>
      <c r="BT7" s="426"/>
      <c r="BU7" s="427"/>
      <c r="BV7" s="425">
        <v>136203</v>
      </c>
      <c r="BW7" s="426"/>
      <c r="BX7" s="426"/>
      <c r="BY7" s="426"/>
      <c r="BZ7" s="426"/>
      <c r="CA7" s="426"/>
      <c r="CB7" s="426"/>
      <c r="CC7" s="427"/>
      <c r="CD7" s="428" t="s">
        <v>102</v>
      </c>
      <c r="CE7" s="429"/>
      <c r="CF7" s="429"/>
      <c r="CG7" s="429"/>
      <c r="CH7" s="429"/>
      <c r="CI7" s="429"/>
      <c r="CJ7" s="429"/>
      <c r="CK7" s="429"/>
      <c r="CL7" s="429"/>
      <c r="CM7" s="429"/>
      <c r="CN7" s="429"/>
      <c r="CO7" s="429"/>
      <c r="CP7" s="429"/>
      <c r="CQ7" s="429"/>
      <c r="CR7" s="429"/>
      <c r="CS7" s="430"/>
      <c r="CT7" s="425">
        <v>5152541</v>
      </c>
      <c r="CU7" s="426"/>
      <c r="CV7" s="426"/>
      <c r="CW7" s="426"/>
      <c r="CX7" s="426"/>
      <c r="CY7" s="426"/>
      <c r="CZ7" s="426"/>
      <c r="DA7" s="427"/>
      <c r="DB7" s="425">
        <v>5131428</v>
      </c>
      <c r="DC7" s="426"/>
      <c r="DD7" s="426"/>
      <c r="DE7" s="426"/>
      <c r="DF7" s="426"/>
      <c r="DG7" s="426"/>
      <c r="DH7" s="426"/>
      <c r="DI7" s="427"/>
    </row>
    <row r="8" spans="1:119" ht="18.75" customHeight="1" thickBot="1" x14ac:dyDescent="0.25">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103</v>
      </c>
      <c r="AN8" s="418"/>
      <c r="AO8" s="418"/>
      <c r="AP8" s="418"/>
      <c r="AQ8" s="418"/>
      <c r="AR8" s="418"/>
      <c r="AS8" s="418"/>
      <c r="AT8" s="419"/>
      <c r="AU8" s="420" t="s">
        <v>104</v>
      </c>
      <c r="AV8" s="421"/>
      <c r="AW8" s="421"/>
      <c r="AX8" s="421"/>
      <c r="AY8" s="422" t="s">
        <v>105</v>
      </c>
      <c r="AZ8" s="423"/>
      <c r="BA8" s="423"/>
      <c r="BB8" s="423"/>
      <c r="BC8" s="423"/>
      <c r="BD8" s="423"/>
      <c r="BE8" s="423"/>
      <c r="BF8" s="423"/>
      <c r="BG8" s="423"/>
      <c r="BH8" s="423"/>
      <c r="BI8" s="423"/>
      <c r="BJ8" s="423"/>
      <c r="BK8" s="423"/>
      <c r="BL8" s="423"/>
      <c r="BM8" s="424"/>
      <c r="BN8" s="425">
        <v>396812</v>
      </c>
      <c r="BO8" s="426"/>
      <c r="BP8" s="426"/>
      <c r="BQ8" s="426"/>
      <c r="BR8" s="426"/>
      <c r="BS8" s="426"/>
      <c r="BT8" s="426"/>
      <c r="BU8" s="427"/>
      <c r="BV8" s="425">
        <v>560839</v>
      </c>
      <c r="BW8" s="426"/>
      <c r="BX8" s="426"/>
      <c r="BY8" s="426"/>
      <c r="BZ8" s="426"/>
      <c r="CA8" s="426"/>
      <c r="CB8" s="426"/>
      <c r="CC8" s="427"/>
      <c r="CD8" s="428" t="s">
        <v>106</v>
      </c>
      <c r="CE8" s="429"/>
      <c r="CF8" s="429"/>
      <c r="CG8" s="429"/>
      <c r="CH8" s="429"/>
      <c r="CI8" s="429"/>
      <c r="CJ8" s="429"/>
      <c r="CK8" s="429"/>
      <c r="CL8" s="429"/>
      <c r="CM8" s="429"/>
      <c r="CN8" s="429"/>
      <c r="CO8" s="429"/>
      <c r="CP8" s="429"/>
      <c r="CQ8" s="429"/>
      <c r="CR8" s="429"/>
      <c r="CS8" s="430"/>
      <c r="CT8" s="434">
        <v>0.27</v>
      </c>
      <c r="CU8" s="435"/>
      <c r="CV8" s="435"/>
      <c r="CW8" s="435"/>
      <c r="CX8" s="435"/>
      <c r="CY8" s="435"/>
      <c r="CZ8" s="435"/>
      <c r="DA8" s="436"/>
      <c r="DB8" s="434">
        <v>0.28000000000000003</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10002</v>
      </c>
      <c r="S9" s="442"/>
      <c r="T9" s="442"/>
      <c r="U9" s="442"/>
      <c r="V9" s="443"/>
      <c r="W9" s="351" t="s">
        <v>109</v>
      </c>
      <c r="X9" s="352"/>
      <c r="Y9" s="352"/>
      <c r="Z9" s="352"/>
      <c r="AA9" s="352"/>
      <c r="AB9" s="352"/>
      <c r="AC9" s="352"/>
      <c r="AD9" s="352"/>
      <c r="AE9" s="352"/>
      <c r="AF9" s="352"/>
      <c r="AG9" s="352"/>
      <c r="AH9" s="352"/>
      <c r="AI9" s="352"/>
      <c r="AJ9" s="352"/>
      <c r="AK9" s="352"/>
      <c r="AL9" s="353"/>
      <c r="AM9" s="417" t="s">
        <v>110</v>
      </c>
      <c r="AN9" s="418"/>
      <c r="AO9" s="418"/>
      <c r="AP9" s="418"/>
      <c r="AQ9" s="418"/>
      <c r="AR9" s="418"/>
      <c r="AS9" s="418"/>
      <c r="AT9" s="419"/>
      <c r="AU9" s="420" t="s">
        <v>104</v>
      </c>
      <c r="AV9" s="421"/>
      <c r="AW9" s="421"/>
      <c r="AX9" s="421"/>
      <c r="AY9" s="422" t="s">
        <v>111</v>
      </c>
      <c r="AZ9" s="423"/>
      <c r="BA9" s="423"/>
      <c r="BB9" s="423"/>
      <c r="BC9" s="423"/>
      <c r="BD9" s="423"/>
      <c r="BE9" s="423"/>
      <c r="BF9" s="423"/>
      <c r="BG9" s="423"/>
      <c r="BH9" s="423"/>
      <c r="BI9" s="423"/>
      <c r="BJ9" s="423"/>
      <c r="BK9" s="423"/>
      <c r="BL9" s="423"/>
      <c r="BM9" s="424"/>
      <c r="BN9" s="425">
        <v>-163545</v>
      </c>
      <c r="BO9" s="426"/>
      <c r="BP9" s="426"/>
      <c r="BQ9" s="426"/>
      <c r="BR9" s="426"/>
      <c r="BS9" s="426"/>
      <c r="BT9" s="426"/>
      <c r="BU9" s="427"/>
      <c r="BV9" s="425">
        <v>190815</v>
      </c>
      <c r="BW9" s="426"/>
      <c r="BX9" s="426"/>
      <c r="BY9" s="426"/>
      <c r="BZ9" s="426"/>
      <c r="CA9" s="426"/>
      <c r="CB9" s="426"/>
      <c r="CC9" s="427"/>
      <c r="CD9" s="428" t="s">
        <v>112</v>
      </c>
      <c r="CE9" s="429"/>
      <c r="CF9" s="429"/>
      <c r="CG9" s="429"/>
      <c r="CH9" s="429"/>
      <c r="CI9" s="429"/>
      <c r="CJ9" s="429"/>
      <c r="CK9" s="429"/>
      <c r="CL9" s="429"/>
      <c r="CM9" s="429"/>
      <c r="CN9" s="429"/>
      <c r="CO9" s="429"/>
      <c r="CP9" s="429"/>
      <c r="CQ9" s="429"/>
      <c r="CR9" s="429"/>
      <c r="CS9" s="430"/>
      <c r="CT9" s="391">
        <v>8.6</v>
      </c>
      <c r="CU9" s="392"/>
      <c r="CV9" s="392"/>
      <c r="CW9" s="392"/>
      <c r="CX9" s="392"/>
      <c r="CY9" s="392"/>
      <c r="CZ9" s="392"/>
      <c r="DA9" s="393"/>
      <c r="DB9" s="391">
        <v>8.1999999999999993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18"/>
      <c r="N10" s="418"/>
      <c r="O10" s="418"/>
      <c r="P10" s="418"/>
      <c r="Q10" s="419"/>
      <c r="R10" s="445">
        <v>10799</v>
      </c>
      <c r="S10" s="446"/>
      <c r="T10" s="446"/>
      <c r="U10" s="446"/>
      <c r="V10" s="447"/>
      <c r="W10" s="382"/>
      <c r="X10" s="383"/>
      <c r="Y10" s="383"/>
      <c r="Z10" s="383"/>
      <c r="AA10" s="383"/>
      <c r="AB10" s="383"/>
      <c r="AC10" s="383"/>
      <c r="AD10" s="383"/>
      <c r="AE10" s="383"/>
      <c r="AF10" s="383"/>
      <c r="AG10" s="383"/>
      <c r="AH10" s="383"/>
      <c r="AI10" s="383"/>
      <c r="AJ10" s="383"/>
      <c r="AK10" s="383"/>
      <c r="AL10" s="386"/>
      <c r="AM10" s="417" t="s">
        <v>114</v>
      </c>
      <c r="AN10" s="418"/>
      <c r="AO10" s="418"/>
      <c r="AP10" s="418"/>
      <c r="AQ10" s="418"/>
      <c r="AR10" s="418"/>
      <c r="AS10" s="418"/>
      <c r="AT10" s="419"/>
      <c r="AU10" s="420" t="s">
        <v>104</v>
      </c>
      <c r="AV10" s="421"/>
      <c r="AW10" s="421"/>
      <c r="AX10" s="421"/>
      <c r="AY10" s="422" t="s">
        <v>115</v>
      </c>
      <c r="AZ10" s="423"/>
      <c r="BA10" s="423"/>
      <c r="BB10" s="423"/>
      <c r="BC10" s="423"/>
      <c r="BD10" s="423"/>
      <c r="BE10" s="423"/>
      <c r="BF10" s="423"/>
      <c r="BG10" s="423"/>
      <c r="BH10" s="423"/>
      <c r="BI10" s="423"/>
      <c r="BJ10" s="423"/>
      <c r="BK10" s="423"/>
      <c r="BL10" s="423"/>
      <c r="BM10" s="424"/>
      <c r="BN10" s="425">
        <v>331395</v>
      </c>
      <c r="BO10" s="426"/>
      <c r="BP10" s="426"/>
      <c r="BQ10" s="426"/>
      <c r="BR10" s="426"/>
      <c r="BS10" s="426"/>
      <c r="BT10" s="426"/>
      <c r="BU10" s="427"/>
      <c r="BV10" s="425">
        <v>993</v>
      </c>
      <c r="BW10" s="426"/>
      <c r="BX10" s="426"/>
      <c r="BY10" s="426"/>
      <c r="BZ10" s="426"/>
      <c r="CA10" s="426"/>
      <c r="CB10" s="426"/>
      <c r="CC10" s="427"/>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17" t="s">
        <v>119</v>
      </c>
      <c r="AN11" s="418"/>
      <c r="AO11" s="418"/>
      <c r="AP11" s="418"/>
      <c r="AQ11" s="418"/>
      <c r="AR11" s="418"/>
      <c r="AS11" s="418"/>
      <c r="AT11" s="419"/>
      <c r="AU11" s="420" t="s">
        <v>104</v>
      </c>
      <c r="AV11" s="421"/>
      <c r="AW11" s="421"/>
      <c r="AX11" s="421"/>
      <c r="AY11" s="422" t="s">
        <v>120</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121</v>
      </c>
      <c r="CE11" s="429"/>
      <c r="CF11" s="429"/>
      <c r="CG11" s="429"/>
      <c r="CH11" s="429"/>
      <c r="CI11" s="429"/>
      <c r="CJ11" s="429"/>
      <c r="CK11" s="429"/>
      <c r="CL11" s="429"/>
      <c r="CM11" s="429"/>
      <c r="CN11" s="429"/>
      <c r="CO11" s="429"/>
      <c r="CP11" s="429"/>
      <c r="CQ11" s="429"/>
      <c r="CR11" s="429"/>
      <c r="CS11" s="430"/>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9611</v>
      </c>
      <c r="S12" s="467"/>
      <c r="T12" s="467"/>
      <c r="U12" s="467"/>
      <c r="V12" s="468"/>
      <c r="W12" s="469" t="s">
        <v>1</v>
      </c>
      <c r="X12" s="421"/>
      <c r="Y12" s="421"/>
      <c r="Z12" s="421"/>
      <c r="AA12" s="421"/>
      <c r="AB12" s="470"/>
      <c r="AC12" s="471" t="s">
        <v>125</v>
      </c>
      <c r="AD12" s="472"/>
      <c r="AE12" s="472"/>
      <c r="AF12" s="472"/>
      <c r="AG12" s="473"/>
      <c r="AH12" s="471" t="s">
        <v>126</v>
      </c>
      <c r="AI12" s="472"/>
      <c r="AJ12" s="472"/>
      <c r="AK12" s="472"/>
      <c r="AL12" s="474"/>
      <c r="AM12" s="417" t="s">
        <v>127</v>
      </c>
      <c r="AN12" s="418"/>
      <c r="AO12" s="418"/>
      <c r="AP12" s="418"/>
      <c r="AQ12" s="418"/>
      <c r="AR12" s="418"/>
      <c r="AS12" s="418"/>
      <c r="AT12" s="419"/>
      <c r="AU12" s="420" t="s">
        <v>90</v>
      </c>
      <c r="AV12" s="421"/>
      <c r="AW12" s="421"/>
      <c r="AX12" s="421"/>
      <c r="AY12" s="422" t="s">
        <v>128</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129</v>
      </c>
      <c r="CE12" s="429"/>
      <c r="CF12" s="429"/>
      <c r="CG12" s="429"/>
      <c r="CH12" s="429"/>
      <c r="CI12" s="429"/>
      <c r="CJ12" s="429"/>
      <c r="CK12" s="429"/>
      <c r="CL12" s="429"/>
      <c r="CM12" s="429"/>
      <c r="CN12" s="429"/>
      <c r="CO12" s="429"/>
      <c r="CP12" s="429"/>
      <c r="CQ12" s="429"/>
      <c r="CR12" s="429"/>
      <c r="CS12" s="430"/>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9537</v>
      </c>
      <c r="S13" s="479"/>
      <c r="T13" s="479"/>
      <c r="U13" s="479"/>
      <c r="V13" s="480"/>
      <c r="W13" s="404" t="s">
        <v>131</v>
      </c>
      <c r="X13" s="405"/>
      <c r="Y13" s="405"/>
      <c r="Z13" s="405"/>
      <c r="AA13" s="405"/>
      <c r="AB13" s="395"/>
      <c r="AC13" s="445">
        <v>291</v>
      </c>
      <c r="AD13" s="446"/>
      <c r="AE13" s="446"/>
      <c r="AF13" s="446"/>
      <c r="AG13" s="488"/>
      <c r="AH13" s="445">
        <v>401</v>
      </c>
      <c r="AI13" s="446"/>
      <c r="AJ13" s="446"/>
      <c r="AK13" s="446"/>
      <c r="AL13" s="447"/>
      <c r="AM13" s="417" t="s">
        <v>132</v>
      </c>
      <c r="AN13" s="418"/>
      <c r="AO13" s="418"/>
      <c r="AP13" s="418"/>
      <c r="AQ13" s="418"/>
      <c r="AR13" s="418"/>
      <c r="AS13" s="418"/>
      <c r="AT13" s="419"/>
      <c r="AU13" s="420" t="s">
        <v>104</v>
      </c>
      <c r="AV13" s="421"/>
      <c r="AW13" s="421"/>
      <c r="AX13" s="421"/>
      <c r="AY13" s="422" t="s">
        <v>133</v>
      </c>
      <c r="AZ13" s="423"/>
      <c r="BA13" s="423"/>
      <c r="BB13" s="423"/>
      <c r="BC13" s="423"/>
      <c r="BD13" s="423"/>
      <c r="BE13" s="423"/>
      <c r="BF13" s="423"/>
      <c r="BG13" s="423"/>
      <c r="BH13" s="423"/>
      <c r="BI13" s="423"/>
      <c r="BJ13" s="423"/>
      <c r="BK13" s="423"/>
      <c r="BL13" s="423"/>
      <c r="BM13" s="424"/>
      <c r="BN13" s="425">
        <v>167850</v>
      </c>
      <c r="BO13" s="426"/>
      <c r="BP13" s="426"/>
      <c r="BQ13" s="426"/>
      <c r="BR13" s="426"/>
      <c r="BS13" s="426"/>
      <c r="BT13" s="426"/>
      <c r="BU13" s="427"/>
      <c r="BV13" s="425">
        <v>191808</v>
      </c>
      <c r="BW13" s="426"/>
      <c r="BX13" s="426"/>
      <c r="BY13" s="426"/>
      <c r="BZ13" s="426"/>
      <c r="CA13" s="426"/>
      <c r="CB13" s="426"/>
      <c r="CC13" s="427"/>
      <c r="CD13" s="428" t="s">
        <v>134</v>
      </c>
      <c r="CE13" s="429"/>
      <c r="CF13" s="429"/>
      <c r="CG13" s="429"/>
      <c r="CH13" s="429"/>
      <c r="CI13" s="429"/>
      <c r="CJ13" s="429"/>
      <c r="CK13" s="429"/>
      <c r="CL13" s="429"/>
      <c r="CM13" s="429"/>
      <c r="CN13" s="429"/>
      <c r="CO13" s="429"/>
      <c r="CP13" s="429"/>
      <c r="CQ13" s="429"/>
      <c r="CR13" s="429"/>
      <c r="CS13" s="430"/>
      <c r="CT13" s="391">
        <v>2</v>
      </c>
      <c r="CU13" s="392"/>
      <c r="CV13" s="392"/>
      <c r="CW13" s="392"/>
      <c r="CX13" s="392"/>
      <c r="CY13" s="392"/>
      <c r="CZ13" s="392"/>
      <c r="DA13" s="393"/>
      <c r="DB13" s="391">
        <v>2.2999999999999998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9825</v>
      </c>
      <c r="S14" s="479"/>
      <c r="T14" s="479"/>
      <c r="U14" s="479"/>
      <c r="V14" s="480"/>
      <c r="W14" s="384"/>
      <c r="X14" s="385"/>
      <c r="Y14" s="385"/>
      <c r="Z14" s="385"/>
      <c r="AA14" s="385"/>
      <c r="AB14" s="374"/>
      <c r="AC14" s="481">
        <v>5.8</v>
      </c>
      <c r="AD14" s="482"/>
      <c r="AE14" s="482"/>
      <c r="AF14" s="482"/>
      <c r="AG14" s="483"/>
      <c r="AH14" s="481">
        <v>7.3</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9758</v>
      </c>
      <c r="S15" s="479"/>
      <c r="T15" s="479"/>
      <c r="U15" s="479"/>
      <c r="V15" s="480"/>
      <c r="W15" s="404" t="s">
        <v>137</v>
      </c>
      <c r="X15" s="405"/>
      <c r="Y15" s="405"/>
      <c r="Z15" s="405"/>
      <c r="AA15" s="405"/>
      <c r="AB15" s="395"/>
      <c r="AC15" s="445">
        <v>1803</v>
      </c>
      <c r="AD15" s="446"/>
      <c r="AE15" s="446"/>
      <c r="AF15" s="446"/>
      <c r="AG15" s="488"/>
      <c r="AH15" s="445">
        <v>1887</v>
      </c>
      <c r="AI15" s="446"/>
      <c r="AJ15" s="446"/>
      <c r="AK15" s="446"/>
      <c r="AL15" s="447"/>
      <c r="AM15" s="417"/>
      <c r="AN15" s="418"/>
      <c r="AO15" s="418"/>
      <c r="AP15" s="418"/>
      <c r="AQ15" s="418"/>
      <c r="AR15" s="418"/>
      <c r="AS15" s="418"/>
      <c r="AT15" s="419"/>
      <c r="AU15" s="420"/>
      <c r="AV15" s="421"/>
      <c r="AW15" s="421"/>
      <c r="AX15" s="421"/>
      <c r="AY15" s="354" t="s">
        <v>138</v>
      </c>
      <c r="AZ15" s="355"/>
      <c r="BA15" s="355"/>
      <c r="BB15" s="355"/>
      <c r="BC15" s="355"/>
      <c r="BD15" s="355"/>
      <c r="BE15" s="355"/>
      <c r="BF15" s="355"/>
      <c r="BG15" s="355"/>
      <c r="BH15" s="355"/>
      <c r="BI15" s="355"/>
      <c r="BJ15" s="355"/>
      <c r="BK15" s="355"/>
      <c r="BL15" s="355"/>
      <c r="BM15" s="356"/>
      <c r="BN15" s="357">
        <v>1313803</v>
      </c>
      <c r="BO15" s="358"/>
      <c r="BP15" s="358"/>
      <c r="BQ15" s="358"/>
      <c r="BR15" s="358"/>
      <c r="BS15" s="358"/>
      <c r="BT15" s="358"/>
      <c r="BU15" s="359"/>
      <c r="BV15" s="357">
        <v>1306082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35.700000000000003</v>
      </c>
      <c r="AD16" s="482"/>
      <c r="AE16" s="482"/>
      <c r="AF16" s="482"/>
      <c r="AG16" s="483"/>
      <c r="AH16" s="481">
        <v>34.5</v>
      </c>
      <c r="AI16" s="482"/>
      <c r="AJ16" s="482"/>
      <c r="AK16" s="482"/>
      <c r="AL16" s="484"/>
      <c r="AM16" s="417"/>
      <c r="AN16" s="418"/>
      <c r="AO16" s="418"/>
      <c r="AP16" s="418"/>
      <c r="AQ16" s="418"/>
      <c r="AR16" s="418"/>
      <c r="AS16" s="418"/>
      <c r="AT16" s="419"/>
      <c r="AU16" s="420"/>
      <c r="AV16" s="421"/>
      <c r="AW16" s="421"/>
      <c r="AX16" s="421"/>
      <c r="AY16" s="422" t="s">
        <v>142</v>
      </c>
      <c r="AZ16" s="423"/>
      <c r="BA16" s="423"/>
      <c r="BB16" s="423"/>
      <c r="BC16" s="423"/>
      <c r="BD16" s="423"/>
      <c r="BE16" s="423"/>
      <c r="BF16" s="423"/>
      <c r="BG16" s="423"/>
      <c r="BH16" s="423"/>
      <c r="BI16" s="423"/>
      <c r="BJ16" s="423"/>
      <c r="BK16" s="423"/>
      <c r="BL16" s="423"/>
      <c r="BM16" s="424"/>
      <c r="BN16" s="425">
        <v>4817101</v>
      </c>
      <c r="BO16" s="426"/>
      <c r="BP16" s="426"/>
      <c r="BQ16" s="426"/>
      <c r="BR16" s="426"/>
      <c r="BS16" s="426"/>
      <c r="BT16" s="426"/>
      <c r="BU16" s="427"/>
      <c r="BV16" s="425">
        <v>4765727</v>
      </c>
      <c r="BW16" s="426"/>
      <c r="BX16" s="426"/>
      <c r="BY16" s="426"/>
      <c r="BZ16" s="426"/>
      <c r="CA16" s="426"/>
      <c r="CB16" s="426"/>
      <c r="CC16" s="427"/>
      <c r="CD16" s="184"/>
      <c r="CE16" s="506" t="s">
        <v>143</v>
      </c>
      <c r="CF16" s="506"/>
      <c r="CG16" s="506"/>
      <c r="CH16" s="506"/>
      <c r="CI16" s="506"/>
      <c r="CJ16" s="506"/>
      <c r="CK16" s="506"/>
      <c r="CL16" s="506"/>
      <c r="CM16" s="506"/>
      <c r="CN16" s="506"/>
      <c r="CO16" s="506"/>
      <c r="CP16" s="506"/>
      <c r="CQ16" s="506"/>
      <c r="CR16" s="506"/>
      <c r="CS16" s="507"/>
      <c r="CT16" s="391">
        <v>5.8</v>
      </c>
      <c r="CU16" s="392"/>
      <c r="CV16" s="392"/>
      <c r="CW16" s="392"/>
      <c r="CX16" s="392"/>
      <c r="CY16" s="392"/>
      <c r="CZ16" s="392"/>
      <c r="DA16" s="393"/>
      <c r="DB16" s="391" t="s">
        <v>122</v>
      </c>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3" t="s">
        <v>144</v>
      </c>
      <c r="N17" s="504"/>
      <c r="O17" s="504"/>
      <c r="P17" s="504"/>
      <c r="Q17" s="505"/>
      <c r="R17" s="500" t="s">
        <v>145</v>
      </c>
      <c r="S17" s="501"/>
      <c r="T17" s="501"/>
      <c r="U17" s="501"/>
      <c r="V17" s="502"/>
      <c r="W17" s="404" t="s">
        <v>146</v>
      </c>
      <c r="X17" s="405"/>
      <c r="Y17" s="405"/>
      <c r="Z17" s="405"/>
      <c r="AA17" s="405"/>
      <c r="AB17" s="395"/>
      <c r="AC17" s="445">
        <v>2963</v>
      </c>
      <c r="AD17" s="446"/>
      <c r="AE17" s="446"/>
      <c r="AF17" s="446"/>
      <c r="AG17" s="488"/>
      <c r="AH17" s="445">
        <v>3187</v>
      </c>
      <c r="AI17" s="446"/>
      <c r="AJ17" s="446"/>
      <c r="AK17" s="446"/>
      <c r="AL17" s="447"/>
      <c r="AM17" s="417"/>
      <c r="AN17" s="418"/>
      <c r="AO17" s="418"/>
      <c r="AP17" s="418"/>
      <c r="AQ17" s="418"/>
      <c r="AR17" s="418"/>
      <c r="AS17" s="418"/>
      <c r="AT17" s="419"/>
      <c r="AU17" s="420"/>
      <c r="AV17" s="421"/>
      <c r="AW17" s="421"/>
      <c r="AX17" s="421"/>
      <c r="AY17" s="422" t="s">
        <v>147</v>
      </c>
      <c r="AZ17" s="423"/>
      <c r="BA17" s="423"/>
      <c r="BB17" s="423"/>
      <c r="BC17" s="423"/>
      <c r="BD17" s="423"/>
      <c r="BE17" s="423"/>
      <c r="BF17" s="423"/>
      <c r="BG17" s="423"/>
      <c r="BH17" s="423"/>
      <c r="BI17" s="423"/>
      <c r="BJ17" s="423"/>
      <c r="BK17" s="423"/>
      <c r="BL17" s="423"/>
      <c r="BM17" s="424"/>
      <c r="BN17" s="425">
        <v>1627133</v>
      </c>
      <c r="BO17" s="426"/>
      <c r="BP17" s="426"/>
      <c r="BQ17" s="426"/>
      <c r="BR17" s="426"/>
      <c r="BS17" s="426"/>
      <c r="BT17" s="426"/>
      <c r="BU17" s="427"/>
      <c r="BV17" s="425">
        <v>1619521</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08" t="s">
        <v>148</v>
      </c>
      <c r="C18" s="437"/>
      <c r="D18" s="437"/>
      <c r="E18" s="509"/>
      <c r="F18" s="509"/>
      <c r="G18" s="509"/>
      <c r="H18" s="509"/>
      <c r="I18" s="509"/>
      <c r="J18" s="509"/>
      <c r="K18" s="509"/>
      <c r="L18" s="510">
        <v>343.69</v>
      </c>
      <c r="M18" s="510"/>
      <c r="N18" s="510"/>
      <c r="O18" s="510"/>
      <c r="P18" s="510"/>
      <c r="Q18" s="510"/>
      <c r="R18" s="511"/>
      <c r="S18" s="511"/>
      <c r="T18" s="511"/>
      <c r="U18" s="511"/>
      <c r="V18" s="512"/>
      <c r="W18" s="406"/>
      <c r="X18" s="407"/>
      <c r="Y18" s="407"/>
      <c r="Z18" s="407"/>
      <c r="AA18" s="407"/>
      <c r="AB18" s="398"/>
      <c r="AC18" s="513">
        <v>58.6</v>
      </c>
      <c r="AD18" s="514"/>
      <c r="AE18" s="514"/>
      <c r="AF18" s="514"/>
      <c r="AG18" s="515"/>
      <c r="AH18" s="513">
        <v>58.2</v>
      </c>
      <c r="AI18" s="514"/>
      <c r="AJ18" s="514"/>
      <c r="AK18" s="514"/>
      <c r="AL18" s="516"/>
      <c r="AM18" s="417"/>
      <c r="AN18" s="418"/>
      <c r="AO18" s="418"/>
      <c r="AP18" s="418"/>
      <c r="AQ18" s="418"/>
      <c r="AR18" s="418"/>
      <c r="AS18" s="418"/>
      <c r="AT18" s="419"/>
      <c r="AU18" s="420"/>
      <c r="AV18" s="421"/>
      <c r="AW18" s="421"/>
      <c r="AX18" s="421"/>
      <c r="AY18" s="422" t="s">
        <v>149</v>
      </c>
      <c r="AZ18" s="423"/>
      <c r="BA18" s="423"/>
      <c r="BB18" s="423"/>
      <c r="BC18" s="423"/>
      <c r="BD18" s="423"/>
      <c r="BE18" s="423"/>
      <c r="BF18" s="423"/>
      <c r="BG18" s="423"/>
      <c r="BH18" s="423"/>
      <c r="BI18" s="423"/>
      <c r="BJ18" s="423"/>
      <c r="BK18" s="423"/>
      <c r="BL18" s="423"/>
      <c r="BM18" s="424"/>
      <c r="BN18" s="425">
        <v>4690384</v>
      </c>
      <c r="BO18" s="426"/>
      <c r="BP18" s="426"/>
      <c r="BQ18" s="426"/>
      <c r="BR18" s="426"/>
      <c r="BS18" s="426"/>
      <c r="BT18" s="426"/>
      <c r="BU18" s="427"/>
      <c r="BV18" s="425">
        <v>4548268</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08" t="s">
        <v>150</v>
      </c>
      <c r="C19" s="437"/>
      <c r="D19" s="437"/>
      <c r="E19" s="509"/>
      <c r="F19" s="509"/>
      <c r="G19" s="509"/>
      <c r="H19" s="509"/>
      <c r="I19" s="509"/>
      <c r="J19" s="509"/>
      <c r="K19" s="509"/>
      <c r="L19" s="517">
        <v>29</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151</v>
      </c>
      <c r="AZ19" s="423"/>
      <c r="BA19" s="423"/>
      <c r="BB19" s="423"/>
      <c r="BC19" s="423"/>
      <c r="BD19" s="423"/>
      <c r="BE19" s="423"/>
      <c r="BF19" s="423"/>
      <c r="BG19" s="423"/>
      <c r="BH19" s="423"/>
      <c r="BI19" s="423"/>
      <c r="BJ19" s="423"/>
      <c r="BK19" s="423"/>
      <c r="BL19" s="423"/>
      <c r="BM19" s="424"/>
      <c r="BN19" s="425">
        <v>7357114</v>
      </c>
      <c r="BO19" s="426"/>
      <c r="BP19" s="426"/>
      <c r="BQ19" s="426"/>
      <c r="BR19" s="426"/>
      <c r="BS19" s="426"/>
      <c r="BT19" s="426"/>
      <c r="BU19" s="427"/>
      <c r="BV19" s="425">
        <v>7796594</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08" t="s">
        <v>152</v>
      </c>
      <c r="C20" s="437"/>
      <c r="D20" s="437"/>
      <c r="E20" s="509"/>
      <c r="F20" s="509"/>
      <c r="G20" s="509"/>
      <c r="H20" s="509"/>
      <c r="I20" s="509"/>
      <c r="J20" s="509"/>
      <c r="K20" s="509"/>
      <c r="L20" s="517">
        <v>3266</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28" t="s">
        <v>153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37" t="s">
        <v>154</v>
      </c>
      <c r="C22" s="538"/>
      <c r="D22" s="539"/>
      <c r="E22" s="400" t="s">
        <v>1</v>
      </c>
      <c r="F22" s="405"/>
      <c r="G22" s="405"/>
      <c r="H22" s="405"/>
      <c r="I22" s="405"/>
      <c r="J22" s="405"/>
      <c r="K22" s="395"/>
      <c r="L22" s="400" t="s">
        <v>155</v>
      </c>
      <c r="M22" s="405"/>
      <c r="N22" s="405"/>
      <c r="O22" s="405"/>
      <c r="P22" s="395"/>
      <c r="Q22" s="546" t="s">
        <v>156</v>
      </c>
      <c r="R22" s="547"/>
      <c r="S22" s="547"/>
      <c r="T22" s="547"/>
      <c r="U22" s="547"/>
      <c r="V22" s="548"/>
      <c r="W22" s="552" t="s">
        <v>157</v>
      </c>
      <c r="X22" s="538"/>
      <c r="Y22" s="539"/>
      <c r="Z22" s="400" t="s">
        <v>1</v>
      </c>
      <c r="AA22" s="405"/>
      <c r="AB22" s="405"/>
      <c r="AC22" s="405"/>
      <c r="AD22" s="405"/>
      <c r="AE22" s="405"/>
      <c r="AF22" s="405"/>
      <c r="AG22" s="395"/>
      <c r="AH22" s="557" t="s">
        <v>158</v>
      </c>
      <c r="AI22" s="405"/>
      <c r="AJ22" s="405"/>
      <c r="AK22" s="405"/>
      <c r="AL22" s="395"/>
      <c r="AM22" s="557" t="s">
        <v>159</v>
      </c>
      <c r="AN22" s="558"/>
      <c r="AO22" s="558"/>
      <c r="AP22" s="558"/>
      <c r="AQ22" s="558"/>
      <c r="AR22" s="559"/>
      <c r="AS22" s="546" t="s">
        <v>156</v>
      </c>
      <c r="AT22" s="547"/>
      <c r="AU22" s="547"/>
      <c r="AV22" s="547"/>
      <c r="AW22" s="547"/>
      <c r="AX22" s="563"/>
      <c r="AY22" s="354" t="s">
        <v>160</v>
      </c>
      <c r="AZ22" s="355"/>
      <c r="BA22" s="355"/>
      <c r="BB22" s="355"/>
      <c r="BC22" s="355"/>
      <c r="BD22" s="355"/>
      <c r="BE22" s="355"/>
      <c r="BF22" s="355"/>
      <c r="BG22" s="355"/>
      <c r="BH22" s="355"/>
      <c r="BI22" s="355"/>
      <c r="BJ22" s="355"/>
      <c r="BK22" s="355"/>
      <c r="BL22" s="355"/>
      <c r="BM22" s="356"/>
      <c r="BN22" s="357">
        <v>6315904</v>
      </c>
      <c r="BO22" s="358"/>
      <c r="BP22" s="358"/>
      <c r="BQ22" s="358"/>
      <c r="BR22" s="358"/>
      <c r="BS22" s="358"/>
      <c r="BT22" s="358"/>
      <c r="BU22" s="359"/>
      <c r="BV22" s="357">
        <v>5961925</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161</v>
      </c>
      <c r="AZ23" s="423"/>
      <c r="BA23" s="423"/>
      <c r="BB23" s="423"/>
      <c r="BC23" s="423"/>
      <c r="BD23" s="423"/>
      <c r="BE23" s="423"/>
      <c r="BF23" s="423"/>
      <c r="BG23" s="423"/>
      <c r="BH23" s="423"/>
      <c r="BI23" s="423"/>
      <c r="BJ23" s="423"/>
      <c r="BK23" s="423"/>
      <c r="BL23" s="423"/>
      <c r="BM23" s="424"/>
      <c r="BN23" s="425">
        <v>3005086</v>
      </c>
      <c r="BO23" s="426"/>
      <c r="BP23" s="426"/>
      <c r="BQ23" s="426"/>
      <c r="BR23" s="426"/>
      <c r="BS23" s="426"/>
      <c r="BT23" s="426"/>
      <c r="BU23" s="427"/>
      <c r="BV23" s="425">
        <v>2907614</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40"/>
      <c r="C24" s="541"/>
      <c r="D24" s="542"/>
      <c r="E24" s="444" t="s">
        <v>162</v>
      </c>
      <c r="F24" s="418"/>
      <c r="G24" s="418"/>
      <c r="H24" s="418"/>
      <c r="I24" s="418"/>
      <c r="J24" s="418"/>
      <c r="K24" s="419"/>
      <c r="L24" s="445">
        <v>1</v>
      </c>
      <c r="M24" s="446"/>
      <c r="N24" s="446"/>
      <c r="O24" s="446"/>
      <c r="P24" s="488"/>
      <c r="Q24" s="445">
        <v>8300</v>
      </c>
      <c r="R24" s="446"/>
      <c r="S24" s="446"/>
      <c r="T24" s="446"/>
      <c r="U24" s="446"/>
      <c r="V24" s="488"/>
      <c r="W24" s="553"/>
      <c r="X24" s="541"/>
      <c r="Y24" s="542"/>
      <c r="Z24" s="444" t="s">
        <v>163</v>
      </c>
      <c r="AA24" s="418"/>
      <c r="AB24" s="418"/>
      <c r="AC24" s="418"/>
      <c r="AD24" s="418"/>
      <c r="AE24" s="418"/>
      <c r="AF24" s="418"/>
      <c r="AG24" s="419"/>
      <c r="AH24" s="445">
        <v>156</v>
      </c>
      <c r="AI24" s="446"/>
      <c r="AJ24" s="446"/>
      <c r="AK24" s="446"/>
      <c r="AL24" s="488"/>
      <c r="AM24" s="445">
        <v>424476</v>
      </c>
      <c r="AN24" s="446"/>
      <c r="AO24" s="446"/>
      <c r="AP24" s="446"/>
      <c r="AQ24" s="446"/>
      <c r="AR24" s="488"/>
      <c r="AS24" s="445">
        <v>2721</v>
      </c>
      <c r="AT24" s="446"/>
      <c r="AU24" s="446"/>
      <c r="AV24" s="446"/>
      <c r="AW24" s="446"/>
      <c r="AX24" s="447"/>
      <c r="AY24" s="531" t="s">
        <v>164</v>
      </c>
      <c r="AZ24" s="532"/>
      <c r="BA24" s="532"/>
      <c r="BB24" s="532"/>
      <c r="BC24" s="532"/>
      <c r="BD24" s="532"/>
      <c r="BE24" s="532"/>
      <c r="BF24" s="532"/>
      <c r="BG24" s="532"/>
      <c r="BH24" s="532"/>
      <c r="BI24" s="532"/>
      <c r="BJ24" s="532"/>
      <c r="BK24" s="532"/>
      <c r="BL24" s="532"/>
      <c r="BM24" s="533"/>
      <c r="BN24" s="425">
        <v>5982838</v>
      </c>
      <c r="BO24" s="426"/>
      <c r="BP24" s="426"/>
      <c r="BQ24" s="426"/>
      <c r="BR24" s="426"/>
      <c r="BS24" s="426"/>
      <c r="BT24" s="426"/>
      <c r="BU24" s="427"/>
      <c r="BV24" s="425">
        <v>5526676</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40"/>
      <c r="C25" s="541"/>
      <c r="D25" s="542"/>
      <c r="E25" s="444" t="s">
        <v>165</v>
      </c>
      <c r="F25" s="418"/>
      <c r="G25" s="418"/>
      <c r="H25" s="418"/>
      <c r="I25" s="418"/>
      <c r="J25" s="418"/>
      <c r="K25" s="419"/>
      <c r="L25" s="445">
        <v>1</v>
      </c>
      <c r="M25" s="446"/>
      <c r="N25" s="446"/>
      <c r="O25" s="446"/>
      <c r="P25" s="488"/>
      <c r="Q25" s="445">
        <v>6800</v>
      </c>
      <c r="R25" s="446"/>
      <c r="S25" s="446"/>
      <c r="T25" s="446"/>
      <c r="U25" s="446"/>
      <c r="V25" s="488"/>
      <c r="W25" s="553"/>
      <c r="X25" s="541"/>
      <c r="Y25" s="542"/>
      <c r="Z25" s="444" t="s">
        <v>166</v>
      </c>
      <c r="AA25" s="418"/>
      <c r="AB25" s="418"/>
      <c r="AC25" s="418"/>
      <c r="AD25" s="418"/>
      <c r="AE25" s="418"/>
      <c r="AF25" s="418"/>
      <c r="AG25" s="419"/>
      <c r="AH25" s="445" t="s">
        <v>122</v>
      </c>
      <c r="AI25" s="446"/>
      <c r="AJ25" s="446"/>
      <c r="AK25" s="446"/>
      <c r="AL25" s="488"/>
      <c r="AM25" s="445" t="s">
        <v>122</v>
      </c>
      <c r="AN25" s="446"/>
      <c r="AO25" s="446"/>
      <c r="AP25" s="446"/>
      <c r="AQ25" s="446"/>
      <c r="AR25" s="488"/>
      <c r="AS25" s="445" t="s">
        <v>122</v>
      </c>
      <c r="AT25" s="446"/>
      <c r="AU25" s="446"/>
      <c r="AV25" s="446"/>
      <c r="AW25" s="446"/>
      <c r="AX25" s="447"/>
      <c r="AY25" s="354" t="s">
        <v>167</v>
      </c>
      <c r="AZ25" s="355"/>
      <c r="BA25" s="355"/>
      <c r="BB25" s="355"/>
      <c r="BC25" s="355"/>
      <c r="BD25" s="355"/>
      <c r="BE25" s="355"/>
      <c r="BF25" s="355"/>
      <c r="BG25" s="355"/>
      <c r="BH25" s="355"/>
      <c r="BI25" s="355"/>
      <c r="BJ25" s="355"/>
      <c r="BK25" s="355"/>
      <c r="BL25" s="355"/>
      <c r="BM25" s="356"/>
      <c r="BN25" s="357">
        <v>1421366</v>
      </c>
      <c r="BO25" s="358"/>
      <c r="BP25" s="358"/>
      <c r="BQ25" s="358"/>
      <c r="BR25" s="358"/>
      <c r="BS25" s="358"/>
      <c r="BT25" s="358"/>
      <c r="BU25" s="359"/>
      <c r="BV25" s="357">
        <v>1319299</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40"/>
      <c r="C26" s="541"/>
      <c r="D26" s="542"/>
      <c r="E26" s="444" t="s">
        <v>168</v>
      </c>
      <c r="F26" s="418"/>
      <c r="G26" s="418"/>
      <c r="H26" s="418"/>
      <c r="I26" s="418"/>
      <c r="J26" s="418"/>
      <c r="K26" s="419"/>
      <c r="L26" s="445">
        <v>1</v>
      </c>
      <c r="M26" s="446"/>
      <c r="N26" s="446"/>
      <c r="O26" s="446"/>
      <c r="P26" s="488"/>
      <c r="Q26" s="445">
        <v>5700</v>
      </c>
      <c r="R26" s="446"/>
      <c r="S26" s="446"/>
      <c r="T26" s="446"/>
      <c r="U26" s="446"/>
      <c r="V26" s="488"/>
      <c r="W26" s="553"/>
      <c r="X26" s="541"/>
      <c r="Y26" s="542"/>
      <c r="Z26" s="444" t="s">
        <v>169</v>
      </c>
      <c r="AA26" s="565"/>
      <c r="AB26" s="565"/>
      <c r="AC26" s="565"/>
      <c r="AD26" s="565"/>
      <c r="AE26" s="565"/>
      <c r="AF26" s="565"/>
      <c r="AG26" s="566"/>
      <c r="AH26" s="445">
        <v>4</v>
      </c>
      <c r="AI26" s="446"/>
      <c r="AJ26" s="446"/>
      <c r="AK26" s="446"/>
      <c r="AL26" s="488"/>
      <c r="AM26" s="445">
        <v>10704</v>
      </c>
      <c r="AN26" s="446"/>
      <c r="AO26" s="446"/>
      <c r="AP26" s="446"/>
      <c r="AQ26" s="446"/>
      <c r="AR26" s="488"/>
      <c r="AS26" s="445">
        <v>2676</v>
      </c>
      <c r="AT26" s="446"/>
      <c r="AU26" s="446"/>
      <c r="AV26" s="446"/>
      <c r="AW26" s="446"/>
      <c r="AX26" s="447"/>
      <c r="AY26" s="428" t="s">
        <v>170</v>
      </c>
      <c r="AZ26" s="429"/>
      <c r="BA26" s="429"/>
      <c r="BB26" s="429"/>
      <c r="BC26" s="429"/>
      <c r="BD26" s="429"/>
      <c r="BE26" s="429"/>
      <c r="BF26" s="429"/>
      <c r="BG26" s="429"/>
      <c r="BH26" s="429"/>
      <c r="BI26" s="429"/>
      <c r="BJ26" s="429"/>
      <c r="BK26" s="429"/>
      <c r="BL26" s="429"/>
      <c r="BM26" s="430"/>
      <c r="BN26" s="425" t="s">
        <v>122</v>
      </c>
      <c r="BO26" s="426"/>
      <c r="BP26" s="426"/>
      <c r="BQ26" s="426"/>
      <c r="BR26" s="426"/>
      <c r="BS26" s="426"/>
      <c r="BT26" s="426"/>
      <c r="BU26" s="427"/>
      <c r="BV26" s="425" t="s">
        <v>122</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40"/>
      <c r="C27" s="541"/>
      <c r="D27" s="542"/>
      <c r="E27" s="444" t="s">
        <v>171</v>
      </c>
      <c r="F27" s="418"/>
      <c r="G27" s="418"/>
      <c r="H27" s="418"/>
      <c r="I27" s="418"/>
      <c r="J27" s="418"/>
      <c r="K27" s="419"/>
      <c r="L27" s="445">
        <v>1</v>
      </c>
      <c r="M27" s="446"/>
      <c r="N27" s="446"/>
      <c r="O27" s="446"/>
      <c r="P27" s="488"/>
      <c r="Q27" s="445">
        <v>3100</v>
      </c>
      <c r="R27" s="446"/>
      <c r="S27" s="446"/>
      <c r="T27" s="446"/>
      <c r="U27" s="446"/>
      <c r="V27" s="488"/>
      <c r="W27" s="553"/>
      <c r="X27" s="541"/>
      <c r="Y27" s="542"/>
      <c r="Z27" s="444" t="s">
        <v>172</v>
      </c>
      <c r="AA27" s="418"/>
      <c r="AB27" s="418"/>
      <c r="AC27" s="418"/>
      <c r="AD27" s="418"/>
      <c r="AE27" s="418"/>
      <c r="AF27" s="418"/>
      <c r="AG27" s="419"/>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34" t="s">
        <v>122</v>
      </c>
      <c r="BO27" s="535"/>
      <c r="BP27" s="535"/>
      <c r="BQ27" s="535"/>
      <c r="BR27" s="535"/>
      <c r="BS27" s="535"/>
      <c r="BT27" s="535"/>
      <c r="BU27" s="536"/>
      <c r="BV27" s="534" t="s">
        <v>122</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40"/>
      <c r="C28" s="541"/>
      <c r="D28" s="542"/>
      <c r="E28" s="444" t="s">
        <v>174</v>
      </c>
      <c r="F28" s="418"/>
      <c r="G28" s="418"/>
      <c r="H28" s="418"/>
      <c r="I28" s="418"/>
      <c r="J28" s="418"/>
      <c r="K28" s="419"/>
      <c r="L28" s="445">
        <v>1</v>
      </c>
      <c r="M28" s="446"/>
      <c r="N28" s="446"/>
      <c r="O28" s="446"/>
      <c r="P28" s="488"/>
      <c r="Q28" s="445">
        <v>2420</v>
      </c>
      <c r="R28" s="446"/>
      <c r="S28" s="446"/>
      <c r="T28" s="446"/>
      <c r="U28" s="446"/>
      <c r="V28" s="488"/>
      <c r="W28" s="553"/>
      <c r="X28" s="541"/>
      <c r="Y28" s="542"/>
      <c r="Z28" s="444" t="s">
        <v>175</v>
      </c>
      <c r="AA28" s="418"/>
      <c r="AB28" s="418"/>
      <c r="AC28" s="418"/>
      <c r="AD28" s="418"/>
      <c r="AE28" s="418"/>
      <c r="AF28" s="418"/>
      <c r="AG28" s="419"/>
      <c r="AH28" s="445" t="s">
        <v>122</v>
      </c>
      <c r="AI28" s="446"/>
      <c r="AJ28" s="446"/>
      <c r="AK28" s="446"/>
      <c r="AL28" s="488"/>
      <c r="AM28" s="445" t="s">
        <v>122</v>
      </c>
      <c r="AN28" s="446"/>
      <c r="AO28" s="446"/>
      <c r="AP28" s="446"/>
      <c r="AQ28" s="446"/>
      <c r="AR28" s="488"/>
      <c r="AS28" s="445" t="s">
        <v>122</v>
      </c>
      <c r="AT28" s="446"/>
      <c r="AU28" s="446"/>
      <c r="AV28" s="446"/>
      <c r="AW28" s="446"/>
      <c r="AX28" s="447"/>
      <c r="AY28" s="567" t="s">
        <v>176</v>
      </c>
      <c r="AZ28" s="568"/>
      <c r="BA28" s="568"/>
      <c r="BB28" s="569"/>
      <c r="BC28" s="354" t="s">
        <v>46</v>
      </c>
      <c r="BD28" s="355"/>
      <c r="BE28" s="355"/>
      <c r="BF28" s="355"/>
      <c r="BG28" s="355"/>
      <c r="BH28" s="355"/>
      <c r="BI28" s="355"/>
      <c r="BJ28" s="355"/>
      <c r="BK28" s="355"/>
      <c r="BL28" s="355"/>
      <c r="BM28" s="356"/>
      <c r="BN28" s="357">
        <v>2536772</v>
      </c>
      <c r="BO28" s="358"/>
      <c r="BP28" s="358"/>
      <c r="BQ28" s="358"/>
      <c r="BR28" s="358"/>
      <c r="BS28" s="358"/>
      <c r="BT28" s="358"/>
      <c r="BU28" s="359"/>
      <c r="BV28" s="357">
        <v>2205377</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40"/>
      <c r="C29" s="541"/>
      <c r="D29" s="542"/>
      <c r="E29" s="444" t="s">
        <v>177</v>
      </c>
      <c r="F29" s="418"/>
      <c r="G29" s="418"/>
      <c r="H29" s="418"/>
      <c r="I29" s="418"/>
      <c r="J29" s="418"/>
      <c r="K29" s="419"/>
      <c r="L29" s="445">
        <v>10</v>
      </c>
      <c r="M29" s="446"/>
      <c r="N29" s="446"/>
      <c r="O29" s="446"/>
      <c r="P29" s="488"/>
      <c r="Q29" s="445">
        <v>2260</v>
      </c>
      <c r="R29" s="446"/>
      <c r="S29" s="446"/>
      <c r="T29" s="446"/>
      <c r="U29" s="446"/>
      <c r="V29" s="488"/>
      <c r="W29" s="554"/>
      <c r="X29" s="555"/>
      <c r="Y29" s="556"/>
      <c r="Z29" s="444" t="s">
        <v>178</v>
      </c>
      <c r="AA29" s="418"/>
      <c r="AB29" s="418"/>
      <c r="AC29" s="418"/>
      <c r="AD29" s="418"/>
      <c r="AE29" s="418"/>
      <c r="AF29" s="418"/>
      <c r="AG29" s="419"/>
      <c r="AH29" s="445">
        <v>156</v>
      </c>
      <c r="AI29" s="446"/>
      <c r="AJ29" s="446"/>
      <c r="AK29" s="446"/>
      <c r="AL29" s="488"/>
      <c r="AM29" s="445">
        <v>424476</v>
      </c>
      <c r="AN29" s="446"/>
      <c r="AO29" s="446"/>
      <c r="AP29" s="446"/>
      <c r="AQ29" s="446"/>
      <c r="AR29" s="488"/>
      <c r="AS29" s="445">
        <v>2721</v>
      </c>
      <c r="AT29" s="446"/>
      <c r="AU29" s="446"/>
      <c r="AV29" s="446"/>
      <c r="AW29" s="446"/>
      <c r="AX29" s="447"/>
      <c r="AY29" s="570"/>
      <c r="AZ29" s="571"/>
      <c r="BA29" s="571"/>
      <c r="BB29" s="572"/>
      <c r="BC29" s="422" t="s">
        <v>179</v>
      </c>
      <c r="BD29" s="423"/>
      <c r="BE29" s="423"/>
      <c r="BF29" s="423"/>
      <c r="BG29" s="423"/>
      <c r="BH29" s="423"/>
      <c r="BI29" s="423"/>
      <c r="BJ29" s="423"/>
      <c r="BK29" s="423"/>
      <c r="BL29" s="423"/>
      <c r="BM29" s="424"/>
      <c r="BN29" s="425">
        <v>1041752</v>
      </c>
      <c r="BO29" s="426"/>
      <c r="BP29" s="426"/>
      <c r="BQ29" s="426"/>
      <c r="BR29" s="426"/>
      <c r="BS29" s="426"/>
      <c r="BT29" s="426"/>
      <c r="BU29" s="427"/>
      <c r="BV29" s="425">
        <v>1040520</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180</v>
      </c>
      <c r="X30" s="581"/>
      <c r="Y30" s="581"/>
      <c r="Z30" s="581"/>
      <c r="AA30" s="581"/>
      <c r="AB30" s="581"/>
      <c r="AC30" s="581"/>
      <c r="AD30" s="581"/>
      <c r="AE30" s="581"/>
      <c r="AF30" s="581"/>
      <c r="AG30" s="582"/>
      <c r="AH30" s="513">
        <v>90.8</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48</v>
      </c>
      <c r="BD30" s="532"/>
      <c r="BE30" s="532"/>
      <c r="BF30" s="532"/>
      <c r="BG30" s="532"/>
      <c r="BH30" s="532"/>
      <c r="BI30" s="532"/>
      <c r="BJ30" s="532"/>
      <c r="BK30" s="532"/>
      <c r="BL30" s="532"/>
      <c r="BM30" s="533"/>
      <c r="BN30" s="534">
        <v>2224100</v>
      </c>
      <c r="BO30" s="535"/>
      <c r="BP30" s="535"/>
      <c r="BQ30" s="535"/>
      <c r="BR30" s="535"/>
      <c r="BS30" s="535"/>
      <c r="BT30" s="535"/>
      <c r="BU30" s="536"/>
      <c r="BV30" s="534">
        <v>2096254</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76" t="s">
        <v>181</v>
      </c>
      <c r="D32" s="576"/>
      <c r="E32" s="576"/>
      <c r="F32" s="576"/>
      <c r="G32" s="576"/>
      <c r="H32" s="576"/>
      <c r="I32" s="576"/>
      <c r="J32" s="576"/>
      <c r="K32" s="576"/>
      <c r="L32" s="576"/>
      <c r="M32" s="576"/>
      <c r="N32" s="576"/>
      <c r="O32" s="576"/>
      <c r="P32" s="576"/>
      <c r="Q32" s="576"/>
      <c r="R32" s="576"/>
      <c r="S32" s="576"/>
      <c r="U32" s="429" t="s">
        <v>182</v>
      </c>
      <c r="V32" s="429"/>
      <c r="W32" s="429"/>
      <c r="X32" s="429"/>
      <c r="Y32" s="429"/>
      <c r="Z32" s="429"/>
      <c r="AA32" s="429"/>
      <c r="AB32" s="429"/>
      <c r="AC32" s="429"/>
      <c r="AD32" s="429"/>
      <c r="AE32" s="429"/>
      <c r="AF32" s="429"/>
      <c r="AG32" s="429"/>
      <c r="AH32" s="429"/>
      <c r="AI32" s="429"/>
      <c r="AJ32" s="429"/>
      <c r="AK32" s="429"/>
      <c r="AM32" s="429" t="s">
        <v>183</v>
      </c>
      <c r="AN32" s="429"/>
      <c r="AO32" s="429"/>
      <c r="AP32" s="429"/>
      <c r="AQ32" s="429"/>
      <c r="AR32" s="429"/>
      <c r="AS32" s="429"/>
      <c r="AT32" s="429"/>
      <c r="AU32" s="429"/>
      <c r="AV32" s="429"/>
      <c r="AW32" s="429"/>
      <c r="AX32" s="429"/>
      <c r="AY32" s="429"/>
      <c r="AZ32" s="429"/>
      <c r="BA32" s="429"/>
      <c r="BB32" s="429"/>
      <c r="BC32" s="429"/>
      <c r="BE32" s="429" t="s">
        <v>184</v>
      </c>
      <c r="BF32" s="429"/>
      <c r="BG32" s="429"/>
      <c r="BH32" s="429"/>
      <c r="BI32" s="429"/>
      <c r="BJ32" s="429"/>
      <c r="BK32" s="429"/>
      <c r="BL32" s="429"/>
      <c r="BM32" s="429"/>
      <c r="BN32" s="429"/>
      <c r="BO32" s="429"/>
      <c r="BP32" s="429"/>
      <c r="BQ32" s="429"/>
      <c r="BR32" s="429"/>
      <c r="BS32" s="429"/>
      <c r="BT32" s="429"/>
      <c r="BU32" s="429"/>
      <c r="BW32" s="429" t="s">
        <v>185</v>
      </c>
      <c r="BX32" s="429"/>
      <c r="BY32" s="429"/>
      <c r="BZ32" s="429"/>
      <c r="CA32" s="429"/>
      <c r="CB32" s="429"/>
      <c r="CC32" s="429"/>
      <c r="CD32" s="429"/>
      <c r="CE32" s="429"/>
      <c r="CF32" s="429"/>
      <c r="CG32" s="429"/>
      <c r="CH32" s="429"/>
      <c r="CI32" s="429"/>
      <c r="CJ32" s="429"/>
      <c r="CK32" s="429"/>
      <c r="CL32" s="429"/>
      <c r="CM32" s="429"/>
      <c r="CO32" s="429" t="s">
        <v>186</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2">
      <c r="A33" s="175"/>
      <c r="B33" s="202"/>
      <c r="C33" s="412" t="s">
        <v>187</v>
      </c>
      <c r="D33" s="412"/>
      <c r="E33" s="383" t="s">
        <v>188</v>
      </c>
      <c r="F33" s="383"/>
      <c r="G33" s="383"/>
      <c r="H33" s="383"/>
      <c r="I33" s="383"/>
      <c r="J33" s="383"/>
      <c r="K33" s="383"/>
      <c r="L33" s="383"/>
      <c r="M33" s="383"/>
      <c r="N33" s="383"/>
      <c r="O33" s="383"/>
      <c r="P33" s="383"/>
      <c r="Q33" s="383"/>
      <c r="R33" s="383"/>
      <c r="S33" s="383"/>
      <c r="T33" s="179"/>
      <c r="U33" s="412" t="s">
        <v>187</v>
      </c>
      <c r="V33" s="412"/>
      <c r="W33" s="383" t="s">
        <v>188</v>
      </c>
      <c r="X33" s="383"/>
      <c r="Y33" s="383"/>
      <c r="Z33" s="383"/>
      <c r="AA33" s="383"/>
      <c r="AB33" s="383"/>
      <c r="AC33" s="383"/>
      <c r="AD33" s="383"/>
      <c r="AE33" s="383"/>
      <c r="AF33" s="383"/>
      <c r="AG33" s="383"/>
      <c r="AH33" s="383"/>
      <c r="AI33" s="383"/>
      <c r="AJ33" s="383"/>
      <c r="AK33" s="383"/>
      <c r="AL33" s="179"/>
      <c r="AM33" s="412" t="s">
        <v>187</v>
      </c>
      <c r="AN33" s="412"/>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2" t="s">
        <v>189</v>
      </c>
      <c r="BX33" s="412"/>
      <c r="BY33" s="383" t="s">
        <v>191</v>
      </c>
      <c r="BZ33" s="383"/>
      <c r="CA33" s="383"/>
      <c r="CB33" s="383"/>
      <c r="CC33" s="383"/>
      <c r="CD33" s="383"/>
      <c r="CE33" s="383"/>
      <c r="CF33" s="383"/>
      <c r="CG33" s="383"/>
      <c r="CH33" s="383"/>
      <c r="CI33" s="383"/>
      <c r="CJ33" s="383"/>
      <c r="CK33" s="383"/>
      <c r="CL33" s="383"/>
      <c r="CM33" s="383"/>
      <c r="CN33" s="179"/>
      <c r="CO33" s="412" t="s">
        <v>187</v>
      </c>
      <c r="CP33" s="412"/>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9</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IF('各会計、関係団体の財政状況及び健全化判断比率'!B34="","",'各会計、関係団体の財政状況及び健全化判断比率'!B34)</f>
        <v>個別排水処理施設特別会計</v>
      </c>
      <c r="BH34" s="585"/>
      <c r="BI34" s="585"/>
      <c r="BJ34" s="585"/>
      <c r="BK34" s="585"/>
      <c r="BL34" s="585"/>
      <c r="BM34" s="585"/>
      <c r="BN34" s="585"/>
      <c r="BO34" s="585"/>
      <c r="BP34" s="585"/>
      <c r="BQ34" s="585"/>
      <c r="BR34" s="585"/>
      <c r="BS34" s="585"/>
      <c r="BT34" s="585"/>
      <c r="BU34" s="585"/>
      <c r="BV34" s="175"/>
      <c r="BW34" s="584">
        <f>IF(BY34="","",MAX(C34:D43,U34:V43,AM34:AN43,BE34:BF43)+1)</f>
        <v>13</v>
      </c>
      <c r="BX34" s="584"/>
      <c r="BY34" s="585" t="str">
        <f>IF('各会計、関係団体の財政状況及び健全化判断比率'!B68="","",'各会計、関係団体の財政状況及び健全化判断比率'!B68)</f>
        <v>南越消防組合</v>
      </c>
      <c r="BZ34" s="585"/>
      <c r="CA34" s="585"/>
      <c r="CB34" s="585"/>
      <c r="CC34" s="585"/>
      <c r="CD34" s="585"/>
      <c r="CE34" s="585"/>
      <c r="CF34" s="585"/>
      <c r="CG34" s="585"/>
      <c r="CH34" s="585"/>
      <c r="CI34" s="585"/>
      <c r="CJ34" s="585"/>
      <c r="CK34" s="585"/>
      <c r="CL34" s="585"/>
      <c r="CM34" s="585"/>
      <c r="CN34" s="175"/>
      <c r="CO34" s="584">
        <f>IF(CQ34="","",MAX(C34:D43,U34:V43,AM34:AN43,BE34:BF43,BW34:BX43)+1)</f>
        <v>22</v>
      </c>
      <c r="CP34" s="584"/>
      <c r="CQ34" s="585" t="str">
        <f>IF('各会計、関係団体の財政状況及び健全化判断比率'!BS7="","",'各会計、関係団体の財政状況及び健全化判断比率'!BS7)</f>
        <v>公共施設管理公社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河野診療所特別会計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国民健康保険今庄診療所特別会計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11</v>
      </c>
      <c r="BF35" s="584"/>
      <c r="BG35" s="585" t="str">
        <f>IF('各会計、関係団体の財政状況及び健全化判断比率'!B35="","",'各会計、関係団体の財政状況及び健全化判断比率'!B35)</f>
        <v>農業集落排水特別会計</v>
      </c>
      <c r="BH35" s="585"/>
      <c r="BI35" s="585"/>
      <c r="BJ35" s="585"/>
      <c r="BK35" s="585"/>
      <c r="BL35" s="585"/>
      <c r="BM35" s="585"/>
      <c r="BN35" s="585"/>
      <c r="BO35" s="585"/>
      <c r="BP35" s="585"/>
      <c r="BQ35" s="585"/>
      <c r="BR35" s="585"/>
      <c r="BS35" s="585"/>
      <c r="BT35" s="585"/>
      <c r="BU35" s="585"/>
      <c r="BV35" s="175"/>
      <c r="BW35" s="584">
        <f t="shared" ref="BW35:BW43" si="2">IF(BY35="","",BW34+1)</f>
        <v>14</v>
      </c>
      <c r="BX35" s="584"/>
      <c r="BY35" s="585" t="str">
        <f>IF('各会計、関係団体の財政状況及び健全化判断比率'!B69="","",'各会計、関係団体の財政状況及び健全化判断比率'!B69)</f>
        <v>南越清掃組合</v>
      </c>
      <c r="BZ35" s="585"/>
      <c r="CA35" s="585"/>
      <c r="CB35" s="585"/>
      <c r="CC35" s="585"/>
      <c r="CD35" s="585"/>
      <c r="CE35" s="585"/>
      <c r="CF35" s="585"/>
      <c r="CG35" s="585"/>
      <c r="CH35" s="585"/>
      <c r="CI35" s="585"/>
      <c r="CJ35" s="585"/>
      <c r="CK35" s="585"/>
      <c r="CL35" s="585"/>
      <c r="CM35" s="585"/>
      <c r="CN35" s="175"/>
      <c r="CO35" s="584">
        <f t="shared" ref="CO35:CO43" si="3">IF(CQ35="","",CO34+1)</f>
        <v>23</v>
      </c>
      <c r="CP35" s="584"/>
      <c r="CQ35" s="585" t="str">
        <f>IF('各会計、関係団体の財政状況及び健全化判断比率'!BS8="","",'各会計、関係団体の財政状況及び健全化判断比率'!BS8)</f>
        <v>リトリート田倉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農業者労働災害共済特別会計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12</v>
      </c>
      <c r="BF36" s="584"/>
      <c r="BG36" s="585" t="str">
        <f>IF('各会計、関係団体の財政状況及び健全化判断比率'!B36="","",'各会計、関係団体の財政状況及び健全化判断比率'!B36)</f>
        <v>下水道特別会計</v>
      </c>
      <c r="BH36" s="585"/>
      <c r="BI36" s="585"/>
      <c r="BJ36" s="585"/>
      <c r="BK36" s="585"/>
      <c r="BL36" s="585"/>
      <c r="BM36" s="585"/>
      <c r="BN36" s="585"/>
      <c r="BO36" s="585"/>
      <c r="BP36" s="585"/>
      <c r="BQ36" s="585"/>
      <c r="BR36" s="585"/>
      <c r="BS36" s="585"/>
      <c r="BT36" s="585"/>
      <c r="BU36" s="585"/>
      <c r="BV36" s="175"/>
      <c r="BW36" s="584">
        <f t="shared" si="2"/>
        <v>15</v>
      </c>
      <c r="BX36" s="584"/>
      <c r="BY36" s="585" t="str">
        <f>IF('各会計、関係団体の財政状況及び健全化判断比率'!B70="","",'各会計、関係団体の財政状況及び健全化判断比率'!B70)</f>
        <v>福井県後期高齢者医療広域組合連合</v>
      </c>
      <c r="BZ36" s="585"/>
      <c r="CA36" s="585"/>
      <c r="CB36" s="585"/>
      <c r="CC36" s="585"/>
      <c r="CD36" s="585"/>
      <c r="CE36" s="585"/>
      <c r="CF36" s="585"/>
      <c r="CG36" s="585"/>
      <c r="CH36" s="585"/>
      <c r="CI36" s="585"/>
      <c r="CJ36" s="585"/>
      <c r="CK36" s="585"/>
      <c r="CL36" s="585"/>
      <c r="CM36" s="585"/>
      <c r="CN36" s="175"/>
      <c r="CO36" s="584">
        <f t="shared" si="3"/>
        <v>24</v>
      </c>
      <c r="CP36" s="584"/>
      <c r="CQ36" s="585" t="str">
        <f>IF('各会計、関係団体の財政状況及び健全化判断比率'!BS9="","",'各会計、関係団体の財政状況及び健全化判断比率'!BS9)</f>
        <v>南越前町シルバー人材センター</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老人保健施設特別会計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16</v>
      </c>
      <c r="BX37" s="584"/>
      <c r="BY37" s="585" t="str">
        <f>IF('各会計、関係団体の財政状況及び健全化判断比率'!B71="","",'各会計、関係団体の財政状況及び健全化判断比率'!B71)</f>
        <v>福井県後期高齢者医療広域組合連合（事業会計）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8</v>
      </c>
      <c r="V38" s="584"/>
      <c r="W38" s="585" t="str">
        <f>IF('各会計、関係団体の財政状況及び健全化判断比率'!B32="","",'各会計、関係団体の財政状況及び健全化判断比率'!B32)</f>
        <v>介護保険特別会計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17</v>
      </c>
      <c r="BX38" s="584"/>
      <c r="BY38" s="585" t="str">
        <f>IF('各会計、関係団体の財政状況及び健全化判断比率'!B72="","",'各会計、関係団体の財政状況及び健全化判断比率'!B72)</f>
        <v>福井県市町村総合事務組合（普通会計）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18</v>
      </c>
      <c r="BX39" s="584"/>
      <c r="BY39" s="585" t="str">
        <f>IF('各会計、関係団体の財政状況及び健全化判断比率'!B73="","",'各会計、関係団体の財政状況及び健全化判断比率'!B73)</f>
        <v>福井県市町村総合事務組合（事業会計）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19</v>
      </c>
      <c r="BX40" s="584"/>
      <c r="BY40" s="585" t="str">
        <f>IF('各会計、関係団体の財政状況及び健全化判断比率'!B74="","",'各会計、関係団体の財政状況及び健全化判断比率'!B74)</f>
        <v>福井県丹南広域組合（普通会計）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20</v>
      </c>
      <c r="BX41" s="584"/>
      <c r="BY41" s="585" t="str">
        <f>IF('各会計、関係団体の財政状況及び健全化判断比率'!B75="","",'各会計、関係団体の財政状況及び健全化判断比率'!B75)</f>
        <v>福井県自治会館組合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21</v>
      </c>
      <c r="BX42" s="584"/>
      <c r="BY42" s="585" t="str">
        <f>IF('各会計、関係団体の財政状況及び健全化判断比率'!B76="","",'各会計、関係団体の財政状況及び健全化判断比率'!B76)</f>
        <v>公立丹南病院組合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eg/cCHMAwWOduGqulIuG9frbpo9RFdtI8LunkW5zQDL6+DxUHzu0gqt8yCKyoAq1HF2U0/QPIiOanIQvr9ZqA==" saltValue="9FGJbbb8yAtfxirDxO6Q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1280250</v>
      </c>
      <c r="S5" s="600"/>
      <c r="T5" s="600"/>
      <c r="U5" s="600"/>
      <c r="V5" s="600"/>
      <c r="W5" s="600"/>
      <c r="X5" s="600"/>
      <c r="Y5" s="601"/>
      <c r="Z5" s="602">
        <v>11.2</v>
      </c>
      <c r="AA5" s="602"/>
      <c r="AB5" s="602"/>
      <c r="AC5" s="602"/>
      <c r="AD5" s="603">
        <v>1280250</v>
      </c>
      <c r="AE5" s="603"/>
      <c r="AF5" s="603"/>
      <c r="AG5" s="603"/>
      <c r="AH5" s="603"/>
      <c r="AI5" s="603"/>
      <c r="AJ5" s="603"/>
      <c r="AK5" s="603"/>
      <c r="AL5" s="604">
        <v>24.2</v>
      </c>
      <c r="AM5" s="605"/>
      <c r="AN5" s="605"/>
      <c r="AO5" s="606"/>
      <c r="AP5" s="596" t="s">
        <v>217</v>
      </c>
      <c r="AQ5" s="597"/>
      <c r="AR5" s="597"/>
      <c r="AS5" s="597"/>
      <c r="AT5" s="597"/>
      <c r="AU5" s="597"/>
      <c r="AV5" s="597"/>
      <c r="AW5" s="597"/>
      <c r="AX5" s="597"/>
      <c r="AY5" s="597"/>
      <c r="AZ5" s="597"/>
      <c r="BA5" s="597"/>
      <c r="BB5" s="597"/>
      <c r="BC5" s="597"/>
      <c r="BD5" s="597"/>
      <c r="BE5" s="597"/>
      <c r="BF5" s="598"/>
      <c r="BG5" s="610">
        <v>1265907</v>
      </c>
      <c r="BH5" s="611"/>
      <c r="BI5" s="611"/>
      <c r="BJ5" s="611"/>
      <c r="BK5" s="611"/>
      <c r="BL5" s="611"/>
      <c r="BM5" s="611"/>
      <c r="BN5" s="612"/>
      <c r="BO5" s="613">
        <v>98.9</v>
      </c>
      <c r="BP5" s="613"/>
      <c r="BQ5" s="613"/>
      <c r="BR5" s="613"/>
      <c r="BS5" s="614">
        <v>15731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111190</v>
      </c>
      <c r="S6" s="611"/>
      <c r="T6" s="611"/>
      <c r="U6" s="611"/>
      <c r="V6" s="611"/>
      <c r="W6" s="611"/>
      <c r="X6" s="611"/>
      <c r="Y6" s="612"/>
      <c r="Z6" s="613">
        <v>1</v>
      </c>
      <c r="AA6" s="613"/>
      <c r="AB6" s="613"/>
      <c r="AC6" s="613"/>
      <c r="AD6" s="614">
        <v>111190</v>
      </c>
      <c r="AE6" s="614"/>
      <c r="AF6" s="614"/>
      <c r="AG6" s="614"/>
      <c r="AH6" s="614"/>
      <c r="AI6" s="614"/>
      <c r="AJ6" s="614"/>
      <c r="AK6" s="614"/>
      <c r="AL6" s="615">
        <v>2.1</v>
      </c>
      <c r="AM6" s="616"/>
      <c r="AN6" s="616"/>
      <c r="AO6" s="617"/>
      <c r="AP6" s="607" t="s">
        <v>222</v>
      </c>
      <c r="AQ6" s="608"/>
      <c r="AR6" s="608"/>
      <c r="AS6" s="608"/>
      <c r="AT6" s="608"/>
      <c r="AU6" s="608"/>
      <c r="AV6" s="608"/>
      <c r="AW6" s="608"/>
      <c r="AX6" s="608"/>
      <c r="AY6" s="608"/>
      <c r="AZ6" s="608"/>
      <c r="BA6" s="608"/>
      <c r="BB6" s="608"/>
      <c r="BC6" s="608"/>
      <c r="BD6" s="608"/>
      <c r="BE6" s="608"/>
      <c r="BF6" s="609"/>
      <c r="BG6" s="610">
        <v>1265907</v>
      </c>
      <c r="BH6" s="611"/>
      <c r="BI6" s="611"/>
      <c r="BJ6" s="611"/>
      <c r="BK6" s="611"/>
      <c r="BL6" s="611"/>
      <c r="BM6" s="611"/>
      <c r="BN6" s="612"/>
      <c r="BO6" s="613">
        <v>98.9</v>
      </c>
      <c r="BP6" s="613"/>
      <c r="BQ6" s="613"/>
      <c r="BR6" s="613"/>
      <c r="BS6" s="614">
        <v>15731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74946</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74946</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405</v>
      </c>
      <c r="S7" s="611"/>
      <c r="T7" s="611"/>
      <c r="U7" s="611"/>
      <c r="V7" s="611"/>
      <c r="W7" s="611"/>
      <c r="X7" s="611"/>
      <c r="Y7" s="612"/>
      <c r="Z7" s="613">
        <v>0</v>
      </c>
      <c r="AA7" s="613"/>
      <c r="AB7" s="613"/>
      <c r="AC7" s="613"/>
      <c r="AD7" s="614">
        <v>405</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519334</v>
      </c>
      <c r="BH7" s="611"/>
      <c r="BI7" s="611"/>
      <c r="BJ7" s="611"/>
      <c r="BK7" s="611"/>
      <c r="BL7" s="611"/>
      <c r="BM7" s="611"/>
      <c r="BN7" s="612"/>
      <c r="BO7" s="613">
        <v>40.6</v>
      </c>
      <c r="BP7" s="613"/>
      <c r="BQ7" s="613"/>
      <c r="BR7" s="613"/>
      <c r="BS7" s="614">
        <v>15731</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1957697</v>
      </c>
      <c r="CS7" s="611"/>
      <c r="CT7" s="611"/>
      <c r="CU7" s="611"/>
      <c r="CV7" s="611"/>
      <c r="CW7" s="611"/>
      <c r="CX7" s="611"/>
      <c r="CY7" s="612"/>
      <c r="CZ7" s="613">
        <v>18</v>
      </c>
      <c r="DA7" s="613"/>
      <c r="DB7" s="613"/>
      <c r="DC7" s="613"/>
      <c r="DD7" s="619">
        <v>404913</v>
      </c>
      <c r="DE7" s="611"/>
      <c r="DF7" s="611"/>
      <c r="DG7" s="611"/>
      <c r="DH7" s="611"/>
      <c r="DI7" s="611"/>
      <c r="DJ7" s="611"/>
      <c r="DK7" s="611"/>
      <c r="DL7" s="611"/>
      <c r="DM7" s="611"/>
      <c r="DN7" s="611"/>
      <c r="DO7" s="611"/>
      <c r="DP7" s="612"/>
      <c r="DQ7" s="619">
        <v>1523919</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8191</v>
      </c>
      <c r="S8" s="611"/>
      <c r="T8" s="611"/>
      <c r="U8" s="611"/>
      <c r="V8" s="611"/>
      <c r="W8" s="611"/>
      <c r="X8" s="611"/>
      <c r="Y8" s="612"/>
      <c r="Z8" s="613">
        <v>0.1</v>
      </c>
      <c r="AA8" s="613"/>
      <c r="AB8" s="613"/>
      <c r="AC8" s="613"/>
      <c r="AD8" s="614">
        <v>8191</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19007</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1881467</v>
      </c>
      <c r="CS8" s="611"/>
      <c r="CT8" s="611"/>
      <c r="CU8" s="611"/>
      <c r="CV8" s="611"/>
      <c r="CW8" s="611"/>
      <c r="CX8" s="611"/>
      <c r="CY8" s="612"/>
      <c r="CZ8" s="613">
        <v>17.3</v>
      </c>
      <c r="DA8" s="613"/>
      <c r="DB8" s="613"/>
      <c r="DC8" s="613"/>
      <c r="DD8" s="619">
        <v>32717</v>
      </c>
      <c r="DE8" s="611"/>
      <c r="DF8" s="611"/>
      <c r="DG8" s="611"/>
      <c r="DH8" s="611"/>
      <c r="DI8" s="611"/>
      <c r="DJ8" s="611"/>
      <c r="DK8" s="611"/>
      <c r="DL8" s="611"/>
      <c r="DM8" s="611"/>
      <c r="DN8" s="611"/>
      <c r="DO8" s="611"/>
      <c r="DP8" s="612"/>
      <c r="DQ8" s="619">
        <v>1168476</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8598</v>
      </c>
      <c r="S9" s="611"/>
      <c r="T9" s="611"/>
      <c r="U9" s="611"/>
      <c r="V9" s="611"/>
      <c r="W9" s="611"/>
      <c r="X9" s="611"/>
      <c r="Y9" s="612"/>
      <c r="Z9" s="613">
        <v>0.1</v>
      </c>
      <c r="AA9" s="613"/>
      <c r="AB9" s="613"/>
      <c r="AC9" s="613"/>
      <c r="AD9" s="614">
        <v>8598</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436415</v>
      </c>
      <c r="BH9" s="611"/>
      <c r="BI9" s="611"/>
      <c r="BJ9" s="611"/>
      <c r="BK9" s="611"/>
      <c r="BL9" s="611"/>
      <c r="BM9" s="611"/>
      <c r="BN9" s="612"/>
      <c r="BO9" s="613">
        <v>34.1</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787759</v>
      </c>
      <c r="CS9" s="611"/>
      <c r="CT9" s="611"/>
      <c r="CU9" s="611"/>
      <c r="CV9" s="611"/>
      <c r="CW9" s="611"/>
      <c r="CX9" s="611"/>
      <c r="CY9" s="612"/>
      <c r="CZ9" s="613">
        <v>7.2</v>
      </c>
      <c r="DA9" s="613"/>
      <c r="DB9" s="613"/>
      <c r="DC9" s="613"/>
      <c r="DD9" s="619">
        <v>1823</v>
      </c>
      <c r="DE9" s="611"/>
      <c r="DF9" s="611"/>
      <c r="DG9" s="611"/>
      <c r="DH9" s="611"/>
      <c r="DI9" s="611"/>
      <c r="DJ9" s="611"/>
      <c r="DK9" s="611"/>
      <c r="DL9" s="611"/>
      <c r="DM9" s="611"/>
      <c r="DN9" s="611"/>
      <c r="DO9" s="611"/>
      <c r="DP9" s="612"/>
      <c r="DQ9" s="619">
        <v>653390</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21191</v>
      </c>
      <c r="BH10" s="611"/>
      <c r="BI10" s="611"/>
      <c r="BJ10" s="611"/>
      <c r="BK10" s="611"/>
      <c r="BL10" s="611"/>
      <c r="BM10" s="611"/>
      <c r="BN10" s="612"/>
      <c r="BO10" s="613">
        <v>1.7</v>
      </c>
      <c r="BP10" s="613"/>
      <c r="BQ10" s="613"/>
      <c r="BR10" s="613"/>
      <c r="BS10" s="614">
        <v>3538</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15000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15000</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226592</v>
      </c>
      <c r="S11" s="611"/>
      <c r="T11" s="611"/>
      <c r="U11" s="611"/>
      <c r="V11" s="611"/>
      <c r="W11" s="611"/>
      <c r="X11" s="611"/>
      <c r="Y11" s="612"/>
      <c r="Z11" s="615">
        <v>2</v>
      </c>
      <c r="AA11" s="616"/>
      <c r="AB11" s="616"/>
      <c r="AC11" s="622"/>
      <c r="AD11" s="619">
        <v>226592</v>
      </c>
      <c r="AE11" s="611"/>
      <c r="AF11" s="611"/>
      <c r="AG11" s="611"/>
      <c r="AH11" s="611"/>
      <c r="AI11" s="611"/>
      <c r="AJ11" s="611"/>
      <c r="AK11" s="612"/>
      <c r="AL11" s="615">
        <v>4.3</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42721</v>
      </c>
      <c r="BH11" s="611"/>
      <c r="BI11" s="611"/>
      <c r="BJ11" s="611"/>
      <c r="BK11" s="611"/>
      <c r="BL11" s="611"/>
      <c r="BM11" s="611"/>
      <c r="BN11" s="612"/>
      <c r="BO11" s="613">
        <v>3.3</v>
      </c>
      <c r="BP11" s="613"/>
      <c r="BQ11" s="613"/>
      <c r="BR11" s="613"/>
      <c r="BS11" s="614">
        <v>12193</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949982</v>
      </c>
      <c r="CS11" s="611"/>
      <c r="CT11" s="611"/>
      <c r="CU11" s="611"/>
      <c r="CV11" s="611"/>
      <c r="CW11" s="611"/>
      <c r="CX11" s="611"/>
      <c r="CY11" s="612"/>
      <c r="CZ11" s="613">
        <v>8.6999999999999993</v>
      </c>
      <c r="DA11" s="613"/>
      <c r="DB11" s="613"/>
      <c r="DC11" s="613"/>
      <c r="DD11" s="619">
        <v>382278</v>
      </c>
      <c r="DE11" s="611"/>
      <c r="DF11" s="611"/>
      <c r="DG11" s="611"/>
      <c r="DH11" s="611"/>
      <c r="DI11" s="611"/>
      <c r="DJ11" s="611"/>
      <c r="DK11" s="611"/>
      <c r="DL11" s="611"/>
      <c r="DM11" s="611"/>
      <c r="DN11" s="611"/>
      <c r="DO11" s="611"/>
      <c r="DP11" s="612"/>
      <c r="DQ11" s="619">
        <v>498665</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633022</v>
      </c>
      <c r="BH12" s="611"/>
      <c r="BI12" s="611"/>
      <c r="BJ12" s="611"/>
      <c r="BK12" s="611"/>
      <c r="BL12" s="611"/>
      <c r="BM12" s="611"/>
      <c r="BN12" s="612"/>
      <c r="BO12" s="613">
        <v>49.4</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726676</v>
      </c>
      <c r="CS12" s="611"/>
      <c r="CT12" s="611"/>
      <c r="CU12" s="611"/>
      <c r="CV12" s="611"/>
      <c r="CW12" s="611"/>
      <c r="CX12" s="611"/>
      <c r="CY12" s="612"/>
      <c r="CZ12" s="613">
        <v>6.7</v>
      </c>
      <c r="DA12" s="613"/>
      <c r="DB12" s="613"/>
      <c r="DC12" s="613"/>
      <c r="DD12" s="619">
        <v>171519</v>
      </c>
      <c r="DE12" s="611"/>
      <c r="DF12" s="611"/>
      <c r="DG12" s="611"/>
      <c r="DH12" s="611"/>
      <c r="DI12" s="611"/>
      <c r="DJ12" s="611"/>
      <c r="DK12" s="611"/>
      <c r="DL12" s="611"/>
      <c r="DM12" s="611"/>
      <c r="DN12" s="611"/>
      <c r="DO12" s="611"/>
      <c r="DP12" s="612"/>
      <c r="DQ12" s="619">
        <v>563190</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533288</v>
      </c>
      <c r="BH13" s="611"/>
      <c r="BI13" s="611"/>
      <c r="BJ13" s="611"/>
      <c r="BK13" s="611"/>
      <c r="BL13" s="611"/>
      <c r="BM13" s="611"/>
      <c r="BN13" s="612"/>
      <c r="BO13" s="613">
        <v>41.7</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1015461</v>
      </c>
      <c r="CS13" s="611"/>
      <c r="CT13" s="611"/>
      <c r="CU13" s="611"/>
      <c r="CV13" s="611"/>
      <c r="CW13" s="611"/>
      <c r="CX13" s="611"/>
      <c r="CY13" s="612"/>
      <c r="CZ13" s="613">
        <v>9.3000000000000007</v>
      </c>
      <c r="DA13" s="613"/>
      <c r="DB13" s="613"/>
      <c r="DC13" s="613"/>
      <c r="DD13" s="619">
        <v>467333</v>
      </c>
      <c r="DE13" s="611"/>
      <c r="DF13" s="611"/>
      <c r="DG13" s="611"/>
      <c r="DH13" s="611"/>
      <c r="DI13" s="611"/>
      <c r="DJ13" s="611"/>
      <c r="DK13" s="611"/>
      <c r="DL13" s="611"/>
      <c r="DM13" s="611"/>
      <c r="DN13" s="611"/>
      <c r="DO13" s="611"/>
      <c r="DP13" s="612"/>
      <c r="DQ13" s="619">
        <v>498025</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855</v>
      </c>
      <c r="S14" s="611"/>
      <c r="T14" s="611"/>
      <c r="U14" s="611"/>
      <c r="V14" s="611"/>
      <c r="W14" s="611"/>
      <c r="X14" s="611"/>
      <c r="Y14" s="612"/>
      <c r="Z14" s="613">
        <v>0</v>
      </c>
      <c r="AA14" s="613"/>
      <c r="AB14" s="613"/>
      <c r="AC14" s="613"/>
      <c r="AD14" s="614">
        <v>855</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40796</v>
      </c>
      <c r="BH14" s="611"/>
      <c r="BI14" s="611"/>
      <c r="BJ14" s="611"/>
      <c r="BK14" s="611"/>
      <c r="BL14" s="611"/>
      <c r="BM14" s="611"/>
      <c r="BN14" s="612"/>
      <c r="BO14" s="613">
        <v>3.2</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368041</v>
      </c>
      <c r="CS14" s="611"/>
      <c r="CT14" s="611"/>
      <c r="CU14" s="611"/>
      <c r="CV14" s="611"/>
      <c r="CW14" s="611"/>
      <c r="CX14" s="611"/>
      <c r="CY14" s="612"/>
      <c r="CZ14" s="613">
        <v>3.4</v>
      </c>
      <c r="DA14" s="613"/>
      <c r="DB14" s="613"/>
      <c r="DC14" s="613"/>
      <c r="DD14" s="619" t="s">
        <v>122</v>
      </c>
      <c r="DE14" s="611"/>
      <c r="DF14" s="611"/>
      <c r="DG14" s="611"/>
      <c r="DH14" s="611"/>
      <c r="DI14" s="611"/>
      <c r="DJ14" s="611"/>
      <c r="DK14" s="611"/>
      <c r="DL14" s="611"/>
      <c r="DM14" s="611"/>
      <c r="DN14" s="611"/>
      <c r="DO14" s="611"/>
      <c r="DP14" s="612"/>
      <c r="DQ14" s="619">
        <v>368041</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72395</v>
      </c>
      <c r="BH15" s="611"/>
      <c r="BI15" s="611"/>
      <c r="BJ15" s="611"/>
      <c r="BK15" s="611"/>
      <c r="BL15" s="611"/>
      <c r="BM15" s="611"/>
      <c r="BN15" s="612"/>
      <c r="BO15" s="613">
        <v>5.7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1071155</v>
      </c>
      <c r="CS15" s="611"/>
      <c r="CT15" s="611"/>
      <c r="CU15" s="611"/>
      <c r="CV15" s="611"/>
      <c r="CW15" s="611"/>
      <c r="CX15" s="611"/>
      <c r="CY15" s="612"/>
      <c r="CZ15" s="613">
        <v>9.8000000000000007</v>
      </c>
      <c r="DA15" s="613"/>
      <c r="DB15" s="613"/>
      <c r="DC15" s="613"/>
      <c r="DD15" s="619">
        <v>275834</v>
      </c>
      <c r="DE15" s="611"/>
      <c r="DF15" s="611"/>
      <c r="DG15" s="611"/>
      <c r="DH15" s="611"/>
      <c r="DI15" s="611"/>
      <c r="DJ15" s="611"/>
      <c r="DK15" s="611"/>
      <c r="DL15" s="611"/>
      <c r="DM15" s="611"/>
      <c r="DN15" s="611"/>
      <c r="DO15" s="611"/>
      <c r="DP15" s="612"/>
      <c r="DQ15" s="619">
        <v>747178</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9789</v>
      </c>
      <c r="S16" s="611"/>
      <c r="T16" s="611"/>
      <c r="U16" s="611"/>
      <c r="V16" s="611"/>
      <c r="W16" s="611"/>
      <c r="X16" s="611"/>
      <c r="Y16" s="612"/>
      <c r="Z16" s="613">
        <v>0.1</v>
      </c>
      <c r="AA16" s="613"/>
      <c r="AB16" s="613"/>
      <c r="AC16" s="613"/>
      <c r="AD16" s="614">
        <v>9789</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v>360</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1407159</v>
      </c>
      <c r="CS16" s="611"/>
      <c r="CT16" s="611"/>
      <c r="CU16" s="611"/>
      <c r="CV16" s="611"/>
      <c r="CW16" s="611"/>
      <c r="CX16" s="611"/>
      <c r="CY16" s="612"/>
      <c r="CZ16" s="613">
        <v>12.9</v>
      </c>
      <c r="DA16" s="613"/>
      <c r="DB16" s="613"/>
      <c r="DC16" s="613"/>
      <c r="DD16" s="619" t="s">
        <v>122</v>
      </c>
      <c r="DE16" s="611"/>
      <c r="DF16" s="611"/>
      <c r="DG16" s="611"/>
      <c r="DH16" s="611"/>
      <c r="DI16" s="611"/>
      <c r="DJ16" s="611"/>
      <c r="DK16" s="611"/>
      <c r="DL16" s="611"/>
      <c r="DM16" s="611"/>
      <c r="DN16" s="611"/>
      <c r="DO16" s="611"/>
      <c r="DP16" s="612"/>
      <c r="DQ16" s="619">
        <v>71225</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20678</v>
      </c>
      <c r="S17" s="611"/>
      <c r="T17" s="611"/>
      <c r="U17" s="611"/>
      <c r="V17" s="611"/>
      <c r="W17" s="611"/>
      <c r="X17" s="611"/>
      <c r="Y17" s="612"/>
      <c r="Z17" s="613">
        <v>0.2</v>
      </c>
      <c r="AA17" s="613"/>
      <c r="AB17" s="613"/>
      <c r="AC17" s="613"/>
      <c r="AD17" s="614">
        <v>20678</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643411</v>
      </c>
      <c r="CS17" s="611"/>
      <c r="CT17" s="611"/>
      <c r="CU17" s="611"/>
      <c r="CV17" s="611"/>
      <c r="CW17" s="611"/>
      <c r="CX17" s="611"/>
      <c r="CY17" s="612"/>
      <c r="CZ17" s="613">
        <v>5.9</v>
      </c>
      <c r="DA17" s="613"/>
      <c r="DB17" s="613"/>
      <c r="DC17" s="613"/>
      <c r="DD17" s="619" t="s">
        <v>122</v>
      </c>
      <c r="DE17" s="611"/>
      <c r="DF17" s="611"/>
      <c r="DG17" s="611"/>
      <c r="DH17" s="611"/>
      <c r="DI17" s="611"/>
      <c r="DJ17" s="611"/>
      <c r="DK17" s="611"/>
      <c r="DL17" s="611"/>
      <c r="DM17" s="611"/>
      <c r="DN17" s="611"/>
      <c r="DO17" s="611"/>
      <c r="DP17" s="612"/>
      <c r="DQ17" s="619">
        <v>631317</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4902</v>
      </c>
      <c r="S18" s="611"/>
      <c r="T18" s="611"/>
      <c r="U18" s="611"/>
      <c r="V18" s="611"/>
      <c r="W18" s="611"/>
      <c r="X18" s="611"/>
      <c r="Y18" s="612"/>
      <c r="Z18" s="613">
        <v>0</v>
      </c>
      <c r="AA18" s="613"/>
      <c r="AB18" s="613"/>
      <c r="AC18" s="613"/>
      <c r="AD18" s="614">
        <v>4902</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4097</v>
      </c>
      <c r="S19" s="611"/>
      <c r="T19" s="611"/>
      <c r="U19" s="611"/>
      <c r="V19" s="611"/>
      <c r="W19" s="611"/>
      <c r="X19" s="611"/>
      <c r="Y19" s="612"/>
      <c r="Z19" s="613">
        <v>0</v>
      </c>
      <c r="AA19" s="613"/>
      <c r="AB19" s="613"/>
      <c r="AC19" s="613"/>
      <c r="AD19" s="614">
        <v>4097</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14343</v>
      </c>
      <c r="BH19" s="611"/>
      <c r="BI19" s="611"/>
      <c r="BJ19" s="611"/>
      <c r="BK19" s="611"/>
      <c r="BL19" s="611"/>
      <c r="BM19" s="611"/>
      <c r="BN19" s="612"/>
      <c r="BO19" s="613">
        <v>1.1000000000000001</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805</v>
      </c>
      <c r="S20" s="611"/>
      <c r="T20" s="611"/>
      <c r="U20" s="611"/>
      <c r="V20" s="611"/>
      <c r="W20" s="611"/>
      <c r="X20" s="611"/>
      <c r="Y20" s="612"/>
      <c r="Z20" s="613">
        <v>0</v>
      </c>
      <c r="AA20" s="613"/>
      <c r="AB20" s="613"/>
      <c r="AC20" s="613"/>
      <c r="AD20" s="614">
        <v>805</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14343</v>
      </c>
      <c r="BH20" s="611"/>
      <c r="BI20" s="611"/>
      <c r="BJ20" s="611"/>
      <c r="BK20" s="611"/>
      <c r="BL20" s="611"/>
      <c r="BM20" s="611"/>
      <c r="BN20" s="612"/>
      <c r="BO20" s="613">
        <v>1.1000000000000001</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10898754</v>
      </c>
      <c r="CS20" s="611"/>
      <c r="CT20" s="611"/>
      <c r="CU20" s="611"/>
      <c r="CV20" s="611"/>
      <c r="CW20" s="611"/>
      <c r="CX20" s="611"/>
      <c r="CY20" s="612"/>
      <c r="CZ20" s="613">
        <v>100</v>
      </c>
      <c r="DA20" s="613"/>
      <c r="DB20" s="613"/>
      <c r="DC20" s="613"/>
      <c r="DD20" s="619">
        <v>1736417</v>
      </c>
      <c r="DE20" s="611"/>
      <c r="DF20" s="611"/>
      <c r="DG20" s="611"/>
      <c r="DH20" s="611"/>
      <c r="DI20" s="611"/>
      <c r="DJ20" s="611"/>
      <c r="DK20" s="611"/>
      <c r="DL20" s="611"/>
      <c r="DM20" s="611"/>
      <c r="DN20" s="611"/>
      <c r="DO20" s="611"/>
      <c r="DP20" s="612"/>
      <c r="DQ20" s="619">
        <v>6813372</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4351295</v>
      </c>
      <c r="S21" s="611"/>
      <c r="T21" s="611"/>
      <c r="U21" s="611"/>
      <c r="V21" s="611"/>
      <c r="W21" s="611"/>
      <c r="X21" s="611"/>
      <c r="Y21" s="612"/>
      <c r="Z21" s="613">
        <v>38</v>
      </c>
      <c r="AA21" s="613"/>
      <c r="AB21" s="613"/>
      <c r="AC21" s="613"/>
      <c r="AD21" s="614">
        <v>3501517</v>
      </c>
      <c r="AE21" s="614"/>
      <c r="AF21" s="614"/>
      <c r="AG21" s="614"/>
      <c r="AH21" s="614"/>
      <c r="AI21" s="614"/>
      <c r="AJ21" s="614"/>
      <c r="AK21" s="614"/>
      <c r="AL21" s="615">
        <v>66.2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14343</v>
      </c>
      <c r="BH21" s="611"/>
      <c r="BI21" s="611"/>
      <c r="BJ21" s="611"/>
      <c r="BK21" s="611"/>
      <c r="BL21" s="611"/>
      <c r="BM21" s="611"/>
      <c r="BN21" s="612"/>
      <c r="BO21" s="613">
        <v>1.1000000000000001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3501517</v>
      </c>
      <c r="S22" s="611"/>
      <c r="T22" s="611"/>
      <c r="U22" s="611"/>
      <c r="V22" s="611"/>
      <c r="W22" s="611"/>
      <c r="X22" s="611"/>
      <c r="Y22" s="612"/>
      <c r="Z22" s="613">
        <v>30.6</v>
      </c>
      <c r="AA22" s="613"/>
      <c r="AB22" s="613"/>
      <c r="AC22" s="613"/>
      <c r="AD22" s="614">
        <v>3501517</v>
      </c>
      <c r="AE22" s="614"/>
      <c r="AF22" s="614"/>
      <c r="AG22" s="614"/>
      <c r="AH22" s="614"/>
      <c r="AI22" s="614"/>
      <c r="AJ22" s="614"/>
      <c r="AK22" s="614"/>
      <c r="AL22" s="615">
        <v>66.2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849778</v>
      </c>
      <c r="S23" s="611"/>
      <c r="T23" s="611"/>
      <c r="U23" s="611"/>
      <c r="V23" s="611"/>
      <c r="W23" s="611"/>
      <c r="X23" s="611"/>
      <c r="Y23" s="612"/>
      <c r="Z23" s="613">
        <v>7.4</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2848366</v>
      </c>
      <c r="CS24" s="600"/>
      <c r="CT24" s="600"/>
      <c r="CU24" s="600"/>
      <c r="CV24" s="600"/>
      <c r="CW24" s="600"/>
      <c r="CX24" s="600"/>
      <c r="CY24" s="601"/>
      <c r="CZ24" s="604">
        <v>26.1</v>
      </c>
      <c r="DA24" s="605"/>
      <c r="DB24" s="605"/>
      <c r="DC24" s="621"/>
      <c r="DD24" s="640">
        <v>2175683</v>
      </c>
      <c r="DE24" s="600"/>
      <c r="DF24" s="600"/>
      <c r="DG24" s="600"/>
      <c r="DH24" s="600"/>
      <c r="DI24" s="600"/>
      <c r="DJ24" s="600"/>
      <c r="DK24" s="601"/>
      <c r="DL24" s="640">
        <v>2163854</v>
      </c>
      <c r="DM24" s="600"/>
      <c r="DN24" s="600"/>
      <c r="DO24" s="600"/>
      <c r="DP24" s="600"/>
      <c r="DQ24" s="600"/>
      <c r="DR24" s="600"/>
      <c r="DS24" s="600"/>
      <c r="DT24" s="600"/>
      <c r="DU24" s="600"/>
      <c r="DV24" s="601"/>
      <c r="DW24" s="604">
        <v>40.9</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6022745</v>
      </c>
      <c r="S25" s="611"/>
      <c r="T25" s="611"/>
      <c r="U25" s="611"/>
      <c r="V25" s="611"/>
      <c r="W25" s="611"/>
      <c r="X25" s="611"/>
      <c r="Y25" s="612"/>
      <c r="Z25" s="613">
        <v>52.6</v>
      </c>
      <c r="AA25" s="613"/>
      <c r="AB25" s="613"/>
      <c r="AC25" s="613"/>
      <c r="AD25" s="614">
        <v>5172967</v>
      </c>
      <c r="AE25" s="614"/>
      <c r="AF25" s="614"/>
      <c r="AG25" s="614"/>
      <c r="AH25" s="614"/>
      <c r="AI25" s="614"/>
      <c r="AJ25" s="614"/>
      <c r="AK25" s="614"/>
      <c r="AL25" s="615">
        <v>97.9</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1399384</v>
      </c>
      <c r="CS25" s="641"/>
      <c r="CT25" s="641"/>
      <c r="CU25" s="641"/>
      <c r="CV25" s="641"/>
      <c r="CW25" s="641"/>
      <c r="CX25" s="641"/>
      <c r="CY25" s="642"/>
      <c r="CZ25" s="615">
        <v>12.8</v>
      </c>
      <c r="DA25" s="643"/>
      <c r="DB25" s="643"/>
      <c r="DC25" s="645"/>
      <c r="DD25" s="619">
        <v>1274340</v>
      </c>
      <c r="DE25" s="641"/>
      <c r="DF25" s="641"/>
      <c r="DG25" s="641"/>
      <c r="DH25" s="641"/>
      <c r="DI25" s="641"/>
      <c r="DJ25" s="641"/>
      <c r="DK25" s="642"/>
      <c r="DL25" s="619">
        <v>1262819</v>
      </c>
      <c r="DM25" s="641"/>
      <c r="DN25" s="641"/>
      <c r="DO25" s="641"/>
      <c r="DP25" s="641"/>
      <c r="DQ25" s="641"/>
      <c r="DR25" s="641"/>
      <c r="DS25" s="641"/>
      <c r="DT25" s="641"/>
      <c r="DU25" s="641"/>
      <c r="DV25" s="642"/>
      <c r="DW25" s="615">
        <v>23.9</v>
      </c>
      <c r="DX25" s="643"/>
      <c r="DY25" s="643"/>
      <c r="DZ25" s="643"/>
      <c r="EA25" s="643"/>
      <c r="EB25" s="643"/>
      <c r="EC25" s="644"/>
    </row>
    <row r="26" spans="2:133" ht="11.25" customHeight="1" x14ac:dyDescent="0.2">
      <c r="B26" s="607" t="s">
        <v>284</v>
      </c>
      <c r="C26" s="608"/>
      <c r="D26" s="608"/>
      <c r="E26" s="608"/>
      <c r="F26" s="608"/>
      <c r="G26" s="608"/>
      <c r="H26" s="608"/>
      <c r="I26" s="608"/>
      <c r="J26" s="608"/>
      <c r="K26" s="608"/>
      <c r="L26" s="608"/>
      <c r="M26" s="608"/>
      <c r="N26" s="608"/>
      <c r="O26" s="608"/>
      <c r="P26" s="608"/>
      <c r="Q26" s="609"/>
      <c r="R26" s="610">
        <v>1170</v>
      </c>
      <c r="S26" s="611"/>
      <c r="T26" s="611"/>
      <c r="U26" s="611"/>
      <c r="V26" s="611"/>
      <c r="W26" s="611"/>
      <c r="X26" s="611"/>
      <c r="Y26" s="612"/>
      <c r="Z26" s="613">
        <v>0</v>
      </c>
      <c r="AA26" s="613"/>
      <c r="AB26" s="613"/>
      <c r="AC26" s="613"/>
      <c r="AD26" s="614">
        <v>1170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850165</v>
      </c>
      <c r="CS26" s="611"/>
      <c r="CT26" s="611"/>
      <c r="CU26" s="611"/>
      <c r="CV26" s="611"/>
      <c r="CW26" s="611"/>
      <c r="CX26" s="611"/>
      <c r="CY26" s="612"/>
      <c r="CZ26" s="615">
        <v>7.8</v>
      </c>
      <c r="DA26" s="643"/>
      <c r="DB26" s="643"/>
      <c r="DC26" s="645"/>
      <c r="DD26" s="619">
        <v>741704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287</v>
      </c>
      <c r="C27" s="608"/>
      <c r="D27" s="608"/>
      <c r="E27" s="608"/>
      <c r="F27" s="608"/>
      <c r="G27" s="608"/>
      <c r="H27" s="608"/>
      <c r="I27" s="608"/>
      <c r="J27" s="608"/>
      <c r="K27" s="608"/>
      <c r="L27" s="608"/>
      <c r="M27" s="608"/>
      <c r="N27" s="608"/>
      <c r="O27" s="608"/>
      <c r="P27" s="608"/>
      <c r="Q27" s="609"/>
      <c r="R27" s="610">
        <v>52208</v>
      </c>
      <c r="S27" s="611"/>
      <c r="T27" s="611"/>
      <c r="U27" s="611"/>
      <c r="V27" s="611"/>
      <c r="W27" s="611"/>
      <c r="X27" s="611"/>
      <c r="Y27" s="612"/>
      <c r="Z27" s="613">
        <v>0.5</v>
      </c>
      <c r="AA27" s="613"/>
      <c r="AB27" s="613"/>
      <c r="AC27" s="613"/>
      <c r="AD27" s="614">
        <v>123</v>
      </c>
      <c r="AE27" s="614"/>
      <c r="AF27" s="614"/>
      <c r="AG27" s="614"/>
      <c r="AH27" s="614"/>
      <c r="AI27" s="614"/>
      <c r="AJ27" s="614"/>
      <c r="AK27" s="614"/>
      <c r="AL27" s="615">
        <v>0</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1280250</v>
      </c>
      <c r="BH27" s="611"/>
      <c r="BI27" s="611"/>
      <c r="BJ27" s="611"/>
      <c r="BK27" s="611"/>
      <c r="BL27" s="611"/>
      <c r="BM27" s="611"/>
      <c r="BN27" s="612"/>
      <c r="BO27" s="613">
        <v>100</v>
      </c>
      <c r="BP27" s="613"/>
      <c r="BQ27" s="613"/>
      <c r="BR27" s="613"/>
      <c r="BS27" s="614">
        <v>15731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805571</v>
      </c>
      <c r="CS27" s="641"/>
      <c r="CT27" s="641"/>
      <c r="CU27" s="641"/>
      <c r="CV27" s="641"/>
      <c r="CW27" s="641"/>
      <c r="CX27" s="641"/>
      <c r="CY27" s="642"/>
      <c r="CZ27" s="615">
        <v>7.4</v>
      </c>
      <c r="DA27" s="643"/>
      <c r="DB27" s="643"/>
      <c r="DC27" s="645"/>
      <c r="DD27" s="619">
        <v>270026</v>
      </c>
      <c r="DE27" s="641"/>
      <c r="DF27" s="641"/>
      <c r="DG27" s="641"/>
      <c r="DH27" s="641"/>
      <c r="DI27" s="641"/>
      <c r="DJ27" s="641"/>
      <c r="DK27" s="642"/>
      <c r="DL27" s="619">
        <v>269718</v>
      </c>
      <c r="DM27" s="641"/>
      <c r="DN27" s="641"/>
      <c r="DO27" s="641"/>
      <c r="DP27" s="641"/>
      <c r="DQ27" s="641"/>
      <c r="DR27" s="641"/>
      <c r="DS27" s="641"/>
      <c r="DT27" s="641"/>
      <c r="DU27" s="641"/>
      <c r="DV27" s="642"/>
      <c r="DW27" s="615">
        <v>5.0999999999999996</v>
      </c>
      <c r="DX27" s="643"/>
      <c r="DY27" s="643"/>
      <c r="DZ27" s="643"/>
      <c r="EA27" s="643"/>
      <c r="EB27" s="643"/>
      <c r="EC27" s="644"/>
    </row>
    <row r="28" spans="2:133" ht="11.25" customHeight="1" x14ac:dyDescent="0.2">
      <c r="B28" s="607" t="s">
        <v>290</v>
      </c>
      <c r="C28" s="608"/>
      <c r="D28" s="608"/>
      <c r="E28" s="608"/>
      <c r="F28" s="608"/>
      <c r="G28" s="608"/>
      <c r="H28" s="608"/>
      <c r="I28" s="608"/>
      <c r="J28" s="608"/>
      <c r="K28" s="608"/>
      <c r="L28" s="608"/>
      <c r="M28" s="608"/>
      <c r="N28" s="608"/>
      <c r="O28" s="608"/>
      <c r="P28" s="608"/>
      <c r="Q28" s="609"/>
      <c r="R28" s="610">
        <v>63345</v>
      </c>
      <c r="S28" s="611"/>
      <c r="T28" s="611"/>
      <c r="U28" s="611"/>
      <c r="V28" s="611"/>
      <c r="W28" s="611"/>
      <c r="X28" s="611"/>
      <c r="Y28" s="612"/>
      <c r="Z28" s="613">
        <v>0.6</v>
      </c>
      <c r="AA28" s="613"/>
      <c r="AB28" s="613"/>
      <c r="AC28" s="613"/>
      <c r="AD28" s="614">
        <v>18052</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643411</v>
      </c>
      <c r="CS28" s="611"/>
      <c r="CT28" s="611"/>
      <c r="CU28" s="611"/>
      <c r="CV28" s="611"/>
      <c r="CW28" s="611"/>
      <c r="CX28" s="611"/>
      <c r="CY28" s="612"/>
      <c r="CZ28" s="615">
        <v>5.9</v>
      </c>
      <c r="DA28" s="643"/>
      <c r="DB28" s="643"/>
      <c r="DC28" s="645"/>
      <c r="DD28" s="619">
        <v>631317</v>
      </c>
      <c r="DE28" s="611"/>
      <c r="DF28" s="611"/>
      <c r="DG28" s="611"/>
      <c r="DH28" s="611"/>
      <c r="DI28" s="611"/>
      <c r="DJ28" s="611"/>
      <c r="DK28" s="612"/>
      <c r="DL28" s="619">
        <v>631317</v>
      </c>
      <c r="DM28" s="611"/>
      <c r="DN28" s="611"/>
      <c r="DO28" s="611"/>
      <c r="DP28" s="611"/>
      <c r="DQ28" s="611"/>
      <c r="DR28" s="611"/>
      <c r="DS28" s="611"/>
      <c r="DT28" s="611"/>
      <c r="DU28" s="611"/>
      <c r="DV28" s="612"/>
      <c r="DW28" s="615">
        <v>11.9</v>
      </c>
      <c r="DX28" s="643"/>
      <c r="DY28" s="643"/>
      <c r="DZ28" s="643"/>
      <c r="EA28" s="643"/>
      <c r="EB28" s="643"/>
      <c r="EC28" s="644"/>
    </row>
    <row r="29" spans="2:133" ht="11.25" customHeight="1" x14ac:dyDescent="0.2">
      <c r="B29" s="607" t="s">
        <v>292</v>
      </c>
      <c r="C29" s="608"/>
      <c r="D29" s="608"/>
      <c r="E29" s="608"/>
      <c r="F29" s="608"/>
      <c r="G29" s="608"/>
      <c r="H29" s="608"/>
      <c r="I29" s="608"/>
      <c r="J29" s="608"/>
      <c r="K29" s="608"/>
      <c r="L29" s="608"/>
      <c r="M29" s="608"/>
      <c r="N29" s="608"/>
      <c r="O29" s="608"/>
      <c r="P29" s="608"/>
      <c r="Q29" s="609"/>
      <c r="R29" s="610">
        <v>6945</v>
      </c>
      <c r="S29" s="611"/>
      <c r="T29" s="611"/>
      <c r="U29" s="611"/>
      <c r="V29" s="611"/>
      <c r="W29" s="611"/>
      <c r="X29" s="611"/>
      <c r="Y29" s="612"/>
      <c r="Z29" s="613">
        <v>0.1</v>
      </c>
      <c r="AA29" s="613"/>
      <c r="AB29" s="613"/>
      <c r="AC29" s="613"/>
      <c r="AD29" s="614">
        <v>13</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643408</v>
      </c>
      <c r="CS29" s="641"/>
      <c r="CT29" s="641"/>
      <c r="CU29" s="641"/>
      <c r="CV29" s="641"/>
      <c r="CW29" s="641"/>
      <c r="CX29" s="641"/>
      <c r="CY29" s="642"/>
      <c r="CZ29" s="615">
        <v>5.9</v>
      </c>
      <c r="DA29" s="643"/>
      <c r="DB29" s="643"/>
      <c r="DC29" s="645"/>
      <c r="DD29" s="619">
        <v>631314</v>
      </c>
      <c r="DE29" s="641"/>
      <c r="DF29" s="641"/>
      <c r="DG29" s="641"/>
      <c r="DH29" s="641"/>
      <c r="DI29" s="641"/>
      <c r="DJ29" s="641"/>
      <c r="DK29" s="642"/>
      <c r="DL29" s="619">
        <v>631314</v>
      </c>
      <c r="DM29" s="641"/>
      <c r="DN29" s="641"/>
      <c r="DO29" s="641"/>
      <c r="DP29" s="641"/>
      <c r="DQ29" s="641"/>
      <c r="DR29" s="641"/>
      <c r="DS29" s="641"/>
      <c r="DT29" s="641"/>
      <c r="DU29" s="641"/>
      <c r="DV29" s="642"/>
      <c r="DW29" s="615">
        <v>11.9</v>
      </c>
      <c r="DX29" s="643"/>
      <c r="DY29" s="643"/>
      <c r="DZ29" s="643"/>
      <c r="EA29" s="643"/>
      <c r="EB29" s="643"/>
      <c r="EC29" s="644"/>
    </row>
    <row r="30" spans="2:133" ht="11.25" customHeight="1" x14ac:dyDescent="0.2">
      <c r="B30" s="607" t="s">
        <v>294</v>
      </c>
      <c r="C30" s="608"/>
      <c r="D30" s="608"/>
      <c r="E30" s="608"/>
      <c r="F30" s="608"/>
      <c r="G30" s="608"/>
      <c r="H30" s="608"/>
      <c r="I30" s="608"/>
      <c r="J30" s="608"/>
      <c r="K30" s="608"/>
      <c r="L30" s="608"/>
      <c r="M30" s="608"/>
      <c r="N30" s="608"/>
      <c r="O30" s="608"/>
      <c r="P30" s="608"/>
      <c r="Q30" s="609"/>
      <c r="R30" s="610">
        <v>1394696</v>
      </c>
      <c r="S30" s="611"/>
      <c r="T30" s="611"/>
      <c r="U30" s="611"/>
      <c r="V30" s="611"/>
      <c r="W30" s="611"/>
      <c r="X30" s="611"/>
      <c r="Y30" s="612"/>
      <c r="Z30" s="613">
        <v>12.2</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620824</v>
      </c>
      <c r="CS30" s="611"/>
      <c r="CT30" s="611"/>
      <c r="CU30" s="611"/>
      <c r="CV30" s="611"/>
      <c r="CW30" s="611"/>
      <c r="CX30" s="611"/>
      <c r="CY30" s="612"/>
      <c r="CZ30" s="615">
        <v>5.7</v>
      </c>
      <c r="DA30" s="643"/>
      <c r="DB30" s="643"/>
      <c r="DC30" s="645"/>
      <c r="DD30" s="619">
        <v>609249</v>
      </c>
      <c r="DE30" s="611"/>
      <c r="DF30" s="611"/>
      <c r="DG30" s="611"/>
      <c r="DH30" s="611"/>
      <c r="DI30" s="611"/>
      <c r="DJ30" s="611"/>
      <c r="DK30" s="612"/>
      <c r="DL30" s="619">
        <v>609249</v>
      </c>
      <c r="DM30" s="611"/>
      <c r="DN30" s="611"/>
      <c r="DO30" s="611"/>
      <c r="DP30" s="611"/>
      <c r="DQ30" s="611"/>
      <c r="DR30" s="611"/>
      <c r="DS30" s="611"/>
      <c r="DT30" s="611"/>
      <c r="DU30" s="611"/>
      <c r="DV30" s="612"/>
      <c r="DW30" s="615">
        <v>11.5</v>
      </c>
      <c r="DX30" s="643"/>
      <c r="DY30" s="643"/>
      <c r="DZ30" s="643"/>
      <c r="EA30" s="643"/>
      <c r="EB30" s="643"/>
      <c r="EC30" s="644"/>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4" t="s">
        <v>299</v>
      </c>
      <c r="AQ31" s="655"/>
      <c r="AR31" s="655"/>
      <c r="AS31" s="655"/>
      <c r="AT31" s="660" t="s">
        <v>300</v>
      </c>
      <c r="AU31" s="212"/>
      <c r="AV31" s="212"/>
      <c r="AW31" s="212"/>
      <c r="AX31" s="596" t="s">
        <v>178</v>
      </c>
      <c r="AY31" s="597"/>
      <c r="AZ31" s="597"/>
      <c r="BA31" s="597"/>
      <c r="BB31" s="597"/>
      <c r="BC31" s="597"/>
      <c r="BD31" s="597"/>
      <c r="BE31" s="597"/>
      <c r="BF31" s="598"/>
      <c r="BG31" s="663">
        <v>99.3</v>
      </c>
      <c r="BH31" s="664"/>
      <c r="BI31" s="664"/>
      <c r="BJ31" s="664"/>
      <c r="BK31" s="664"/>
      <c r="BL31" s="664"/>
      <c r="BM31" s="605">
        <v>98.1</v>
      </c>
      <c r="BN31" s="664"/>
      <c r="BO31" s="664"/>
      <c r="BP31" s="664"/>
      <c r="BQ31" s="665"/>
      <c r="BR31" s="663">
        <v>99.4</v>
      </c>
      <c r="BS31" s="664"/>
      <c r="BT31" s="664"/>
      <c r="BU31" s="664"/>
      <c r="BV31" s="664"/>
      <c r="BW31" s="664"/>
      <c r="BX31" s="605">
        <v>98.4</v>
      </c>
      <c r="BY31" s="664"/>
      <c r="BZ31" s="664"/>
      <c r="CA31" s="664"/>
      <c r="CB31" s="665"/>
      <c r="CD31" s="650"/>
      <c r="CE31" s="651"/>
      <c r="CF31" s="607" t="s">
        <v>301</v>
      </c>
      <c r="CG31" s="608"/>
      <c r="CH31" s="608"/>
      <c r="CI31" s="608"/>
      <c r="CJ31" s="608"/>
      <c r="CK31" s="608"/>
      <c r="CL31" s="608"/>
      <c r="CM31" s="608"/>
      <c r="CN31" s="608"/>
      <c r="CO31" s="608"/>
      <c r="CP31" s="608"/>
      <c r="CQ31" s="609"/>
      <c r="CR31" s="610">
        <v>22584</v>
      </c>
      <c r="CS31" s="641"/>
      <c r="CT31" s="641"/>
      <c r="CU31" s="641"/>
      <c r="CV31" s="641"/>
      <c r="CW31" s="641"/>
      <c r="CX31" s="641"/>
      <c r="CY31" s="642"/>
      <c r="CZ31" s="615">
        <v>0.2</v>
      </c>
      <c r="DA31" s="643"/>
      <c r="DB31" s="643"/>
      <c r="DC31" s="645"/>
      <c r="DD31" s="619">
        <v>22065</v>
      </c>
      <c r="DE31" s="641"/>
      <c r="DF31" s="641"/>
      <c r="DG31" s="641"/>
      <c r="DH31" s="641"/>
      <c r="DI31" s="641"/>
      <c r="DJ31" s="641"/>
      <c r="DK31" s="642"/>
      <c r="DL31" s="619">
        <v>22065</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2">
      <c r="B32" s="607" t="s">
        <v>302</v>
      </c>
      <c r="C32" s="608"/>
      <c r="D32" s="608"/>
      <c r="E32" s="608"/>
      <c r="F32" s="608"/>
      <c r="G32" s="608"/>
      <c r="H32" s="608"/>
      <c r="I32" s="608"/>
      <c r="J32" s="608"/>
      <c r="K32" s="608"/>
      <c r="L32" s="608"/>
      <c r="M32" s="608"/>
      <c r="N32" s="608"/>
      <c r="O32" s="608"/>
      <c r="P32" s="608"/>
      <c r="Q32" s="609"/>
      <c r="R32" s="610">
        <v>1645033</v>
      </c>
      <c r="S32" s="611"/>
      <c r="T32" s="611"/>
      <c r="U32" s="611"/>
      <c r="V32" s="611"/>
      <c r="W32" s="611"/>
      <c r="X32" s="611"/>
      <c r="Y32" s="612"/>
      <c r="Z32" s="613">
        <v>14.4</v>
      </c>
      <c r="AA32" s="613"/>
      <c r="AB32" s="613"/>
      <c r="AC32" s="613"/>
      <c r="AD32" s="614" t="s">
        <v>122</v>
      </c>
      <c r="AE32" s="614"/>
      <c r="AF32" s="614"/>
      <c r="AG32" s="614"/>
      <c r="AH32" s="614"/>
      <c r="AI32" s="614"/>
      <c r="AJ32" s="614"/>
      <c r="AK32" s="614"/>
      <c r="AL32" s="615" t="s">
        <v>122</v>
      </c>
      <c r="AM32" s="616"/>
      <c r="AN32" s="616"/>
      <c r="AO32" s="617"/>
      <c r="AP32" s="656"/>
      <c r="AQ32" s="657"/>
      <c r="AR32" s="657"/>
      <c r="AS32" s="657"/>
      <c r="AT32" s="661"/>
      <c r="AU32" s="208" t="s">
        <v>303</v>
      </c>
      <c r="AX32" s="607" t="s">
        <v>304</v>
      </c>
      <c r="AY32" s="608"/>
      <c r="AZ32" s="608"/>
      <c r="BA32" s="608"/>
      <c r="BB32" s="608"/>
      <c r="BC32" s="608"/>
      <c r="BD32" s="608"/>
      <c r="BE32" s="608"/>
      <c r="BF32" s="609"/>
      <c r="BG32" s="666">
        <v>99.5</v>
      </c>
      <c r="BH32" s="641"/>
      <c r="BI32" s="641"/>
      <c r="BJ32" s="641"/>
      <c r="BK32" s="641"/>
      <c r="BL32" s="641"/>
      <c r="BM32" s="616">
        <v>99.2</v>
      </c>
      <c r="BN32" s="641"/>
      <c r="BO32" s="641"/>
      <c r="BP32" s="641"/>
      <c r="BQ32" s="667"/>
      <c r="BR32" s="666">
        <v>99.7</v>
      </c>
      <c r="BS32" s="641"/>
      <c r="BT32" s="641"/>
      <c r="BU32" s="641"/>
      <c r="BV32" s="641"/>
      <c r="BW32" s="641"/>
      <c r="BX32" s="616">
        <v>99.3</v>
      </c>
      <c r="BY32" s="641"/>
      <c r="BZ32" s="641"/>
      <c r="CA32" s="641"/>
      <c r="CB32" s="667"/>
      <c r="CD32" s="652"/>
      <c r="CE32" s="653"/>
      <c r="CF32" s="607" t="s">
        <v>305</v>
      </c>
      <c r="CG32" s="608"/>
      <c r="CH32" s="608"/>
      <c r="CI32" s="608"/>
      <c r="CJ32" s="608"/>
      <c r="CK32" s="608"/>
      <c r="CL32" s="608"/>
      <c r="CM32" s="608"/>
      <c r="CN32" s="608"/>
      <c r="CO32" s="608"/>
      <c r="CP32" s="608"/>
      <c r="CQ32" s="609"/>
      <c r="CR32" s="610">
        <v>3</v>
      </c>
      <c r="CS32" s="611"/>
      <c r="CT32" s="611"/>
      <c r="CU32" s="611"/>
      <c r="CV32" s="611"/>
      <c r="CW32" s="611"/>
      <c r="CX32" s="611"/>
      <c r="CY32" s="612"/>
      <c r="CZ32" s="615">
        <v>0</v>
      </c>
      <c r="DA32" s="643"/>
      <c r="DB32" s="643"/>
      <c r="DC32" s="645"/>
      <c r="DD32" s="619">
        <v>3</v>
      </c>
      <c r="DE32" s="611"/>
      <c r="DF32" s="611"/>
      <c r="DG32" s="611"/>
      <c r="DH32" s="611"/>
      <c r="DI32" s="611"/>
      <c r="DJ32" s="611"/>
      <c r="DK32" s="612"/>
      <c r="DL32" s="619">
        <v>3</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2">
      <c r="B33" s="607" t="s">
        <v>306</v>
      </c>
      <c r="C33" s="608"/>
      <c r="D33" s="608"/>
      <c r="E33" s="608"/>
      <c r="F33" s="608"/>
      <c r="G33" s="608"/>
      <c r="H33" s="608"/>
      <c r="I33" s="608"/>
      <c r="J33" s="608"/>
      <c r="K33" s="608"/>
      <c r="L33" s="608"/>
      <c r="M33" s="608"/>
      <c r="N33" s="608"/>
      <c r="O33" s="608"/>
      <c r="P33" s="608"/>
      <c r="Q33" s="609"/>
      <c r="R33" s="610">
        <v>31325</v>
      </c>
      <c r="S33" s="611"/>
      <c r="T33" s="611"/>
      <c r="U33" s="611"/>
      <c r="V33" s="611"/>
      <c r="W33" s="611"/>
      <c r="X33" s="611"/>
      <c r="Y33" s="612"/>
      <c r="Z33" s="613">
        <v>0.3</v>
      </c>
      <c r="AA33" s="613"/>
      <c r="AB33" s="613"/>
      <c r="AC33" s="613"/>
      <c r="AD33" s="614">
        <v>20179</v>
      </c>
      <c r="AE33" s="614"/>
      <c r="AF33" s="614"/>
      <c r="AG33" s="614"/>
      <c r="AH33" s="614"/>
      <c r="AI33" s="614"/>
      <c r="AJ33" s="614"/>
      <c r="AK33" s="614"/>
      <c r="AL33" s="615">
        <v>0.4</v>
      </c>
      <c r="AM33" s="616"/>
      <c r="AN33" s="616"/>
      <c r="AO33" s="617"/>
      <c r="AP33" s="658"/>
      <c r="AQ33" s="659"/>
      <c r="AR33" s="659"/>
      <c r="AS33" s="659"/>
      <c r="AT33" s="662"/>
      <c r="AU33" s="213"/>
      <c r="AV33" s="213"/>
      <c r="AW33" s="213"/>
      <c r="AX33" s="631" t="s">
        <v>307</v>
      </c>
      <c r="AY33" s="632"/>
      <c r="AZ33" s="632"/>
      <c r="BA33" s="632"/>
      <c r="BB33" s="632"/>
      <c r="BC33" s="632"/>
      <c r="BD33" s="632"/>
      <c r="BE33" s="632"/>
      <c r="BF33" s="633"/>
      <c r="BG33" s="668">
        <v>98.8</v>
      </c>
      <c r="BH33" s="669"/>
      <c r="BI33" s="669"/>
      <c r="BJ33" s="669"/>
      <c r="BK33" s="669"/>
      <c r="BL33" s="669"/>
      <c r="BM33" s="670">
        <v>96.4</v>
      </c>
      <c r="BN33" s="669"/>
      <c r="BO33" s="669"/>
      <c r="BP33" s="669"/>
      <c r="BQ33" s="671"/>
      <c r="BR33" s="668">
        <v>99</v>
      </c>
      <c r="BS33" s="669"/>
      <c r="BT33" s="669"/>
      <c r="BU33" s="669"/>
      <c r="BV33" s="669"/>
      <c r="BW33" s="669"/>
      <c r="BX33" s="670">
        <v>96.9</v>
      </c>
      <c r="BY33" s="669"/>
      <c r="BZ33" s="669"/>
      <c r="CA33" s="669"/>
      <c r="CB33" s="671"/>
      <c r="CD33" s="607" t="s">
        <v>308</v>
      </c>
      <c r="CE33" s="608"/>
      <c r="CF33" s="608"/>
      <c r="CG33" s="608"/>
      <c r="CH33" s="608"/>
      <c r="CI33" s="608"/>
      <c r="CJ33" s="608"/>
      <c r="CK33" s="608"/>
      <c r="CL33" s="608"/>
      <c r="CM33" s="608"/>
      <c r="CN33" s="608"/>
      <c r="CO33" s="608"/>
      <c r="CP33" s="608"/>
      <c r="CQ33" s="609"/>
      <c r="CR33" s="610">
        <v>4906812</v>
      </c>
      <c r="CS33" s="641"/>
      <c r="CT33" s="641"/>
      <c r="CU33" s="641"/>
      <c r="CV33" s="641"/>
      <c r="CW33" s="641"/>
      <c r="CX33" s="641"/>
      <c r="CY33" s="642"/>
      <c r="CZ33" s="615">
        <v>45</v>
      </c>
      <c r="DA33" s="643"/>
      <c r="DB33" s="643"/>
      <c r="DC33" s="645"/>
      <c r="DD33" s="619">
        <v>4032694</v>
      </c>
      <c r="DE33" s="641"/>
      <c r="DF33" s="641"/>
      <c r="DG33" s="641"/>
      <c r="DH33" s="641"/>
      <c r="DI33" s="641"/>
      <c r="DJ33" s="641"/>
      <c r="DK33" s="642"/>
      <c r="DL33" s="619">
        <v>2526530</v>
      </c>
      <c r="DM33" s="641"/>
      <c r="DN33" s="641"/>
      <c r="DO33" s="641"/>
      <c r="DP33" s="641"/>
      <c r="DQ33" s="641"/>
      <c r="DR33" s="641"/>
      <c r="DS33" s="641"/>
      <c r="DT33" s="641"/>
      <c r="DU33" s="641"/>
      <c r="DV33" s="642"/>
      <c r="DW33" s="615">
        <v>47.8</v>
      </c>
      <c r="DX33" s="643"/>
      <c r="DY33" s="643"/>
      <c r="DZ33" s="643"/>
      <c r="EA33" s="643"/>
      <c r="EB33" s="643"/>
      <c r="EC33" s="644"/>
    </row>
    <row r="34" spans="2:133" ht="11.25" customHeight="1" x14ac:dyDescent="0.2">
      <c r="B34" s="607" t="s">
        <v>309</v>
      </c>
      <c r="C34" s="608"/>
      <c r="D34" s="608"/>
      <c r="E34" s="608"/>
      <c r="F34" s="608"/>
      <c r="G34" s="608"/>
      <c r="H34" s="608"/>
      <c r="I34" s="608"/>
      <c r="J34" s="608"/>
      <c r="K34" s="608"/>
      <c r="L34" s="608"/>
      <c r="M34" s="608"/>
      <c r="N34" s="608"/>
      <c r="O34" s="608"/>
      <c r="P34" s="608"/>
      <c r="Q34" s="609"/>
      <c r="R34" s="610">
        <v>29219</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1678476</v>
      </c>
      <c r="CS34" s="611"/>
      <c r="CT34" s="611"/>
      <c r="CU34" s="611"/>
      <c r="CV34" s="611"/>
      <c r="CW34" s="611"/>
      <c r="CX34" s="611"/>
      <c r="CY34" s="612"/>
      <c r="CZ34" s="615">
        <v>15.4</v>
      </c>
      <c r="DA34" s="643"/>
      <c r="DB34" s="643"/>
      <c r="DC34" s="645"/>
      <c r="DD34" s="619">
        <v>1224030</v>
      </c>
      <c r="DE34" s="611"/>
      <c r="DF34" s="611"/>
      <c r="DG34" s="611"/>
      <c r="DH34" s="611"/>
      <c r="DI34" s="611"/>
      <c r="DJ34" s="611"/>
      <c r="DK34" s="612"/>
      <c r="DL34" s="619">
        <v>1120038</v>
      </c>
      <c r="DM34" s="611"/>
      <c r="DN34" s="611"/>
      <c r="DO34" s="611"/>
      <c r="DP34" s="611"/>
      <c r="DQ34" s="611"/>
      <c r="DR34" s="611"/>
      <c r="DS34" s="611"/>
      <c r="DT34" s="611"/>
      <c r="DU34" s="611"/>
      <c r="DV34" s="612"/>
      <c r="DW34" s="615">
        <v>21.2</v>
      </c>
      <c r="DX34" s="643"/>
      <c r="DY34" s="643"/>
      <c r="DZ34" s="643"/>
      <c r="EA34" s="643"/>
      <c r="EB34" s="643"/>
      <c r="EC34" s="644"/>
    </row>
    <row r="35" spans="2:133" ht="11.25" customHeight="1" x14ac:dyDescent="0.2">
      <c r="B35" s="607" t="s">
        <v>311</v>
      </c>
      <c r="C35" s="608"/>
      <c r="D35" s="608"/>
      <c r="E35" s="608"/>
      <c r="F35" s="608"/>
      <c r="G35" s="608"/>
      <c r="H35" s="608"/>
      <c r="I35" s="608"/>
      <c r="J35" s="608"/>
      <c r="K35" s="608"/>
      <c r="L35" s="608"/>
      <c r="M35" s="608"/>
      <c r="N35" s="608"/>
      <c r="O35" s="608"/>
      <c r="P35" s="608"/>
      <c r="Q35" s="609"/>
      <c r="R35" s="610">
        <v>112678</v>
      </c>
      <c r="S35" s="611"/>
      <c r="T35" s="611"/>
      <c r="U35" s="611"/>
      <c r="V35" s="611"/>
      <c r="W35" s="611"/>
      <c r="X35" s="611"/>
      <c r="Y35" s="612"/>
      <c r="Z35" s="613">
        <v>1</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385417</v>
      </c>
      <c r="CS35" s="641"/>
      <c r="CT35" s="641"/>
      <c r="CU35" s="641"/>
      <c r="CV35" s="641"/>
      <c r="CW35" s="641"/>
      <c r="CX35" s="641"/>
      <c r="CY35" s="642"/>
      <c r="CZ35" s="615">
        <v>3.5</v>
      </c>
      <c r="DA35" s="643"/>
      <c r="DB35" s="643"/>
      <c r="DC35" s="645"/>
      <c r="DD35" s="619">
        <v>251495</v>
      </c>
      <c r="DE35" s="641"/>
      <c r="DF35" s="641"/>
      <c r="DG35" s="641"/>
      <c r="DH35" s="641"/>
      <c r="DI35" s="641"/>
      <c r="DJ35" s="641"/>
      <c r="DK35" s="642"/>
      <c r="DL35" s="619">
        <v>145247</v>
      </c>
      <c r="DM35" s="641"/>
      <c r="DN35" s="641"/>
      <c r="DO35" s="641"/>
      <c r="DP35" s="641"/>
      <c r="DQ35" s="641"/>
      <c r="DR35" s="641"/>
      <c r="DS35" s="641"/>
      <c r="DT35" s="641"/>
      <c r="DU35" s="641"/>
      <c r="DV35" s="642"/>
      <c r="DW35" s="615">
        <v>2.7</v>
      </c>
      <c r="DX35" s="643"/>
      <c r="DY35" s="643"/>
      <c r="DZ35" s="643"/>
      <c r="EA35" s="643"/>
      <c r="EB35" s="643"/>
      <c r="EC35" s="644"/>
    </row>
    <row r="36" spans="2:133" ht="11.25" customHeight="1" x14ac:dyDescent="0.2">
      <c r="B36" s="607" t="s">
        <v>315</v>
      </c>
      <c r="C36" s="608"/>
      <c r="D36" s="608"/>
      <c r="E36" s="608"/>
      <c r="F36" s="608"/>
      <c r="G36" s="608"/>
      <c r="H36" s="608"/>
      <c r="I36" s="608"/>
      <c r="J36" s="608"/>
      <c r="K36" s="608"/>
      <c r="L36" s="608"/>
      <c r="M36" s="608"/>
      <c r="N36" s="608"/>
      <c r="O36" s="608"/>
      <c r="P36" s="608"/>
      <c r="Q36" s="609"/>
      <c r="R36" s="610">
        <v>696560</v>
      </c>
      <c r="S36" s="611"/>
      <c r="T36" s="611"/>
      <c r="U36" s="611"/>
      <c r="V36" s="611"/>
      <c r="W36" s="611"/>
      <c r="X36" s="611"/>
      <c r="Y36" s="612"/>
      <c r="Z36" s="613">
        <v>6.1</v>
      </c>
      <c r="AA36" s="613"/>
      <c r="AB36" s="613"/>
      <c r="AC36" s="613"/>
      <c r="AD36" s="614" t="s">
        <v>122</v>
      </c>
      <c r="AE36" s="614"/>
      <c r="AF36" s="614"/>
      <c r="AG36" s="614"/>
      <c r="AH36" s="614"/>
      <c r="AI36" s="614"/>
      <c r="AJ36" s="614"/>
      <c r="AK36" s="614"/>
      <c r="AL36" s="615" t="s">
        <v>122</v>
      </c>
      <c r="AM36" s="616"/>
      <c r="AN36" s="616"/>
      <c r="AO36" s="617"/>
      <c r="AP36" s="218"/>
      <c r="AQ36" s="672" t="s">
        <v>316</v>
      </c>
      <c r="AR36" s="673"/>
      <c r="AS36" s="673"/>
      <c r="AT36" s="673"/>
      <c r="AU36" s="673"/>
      <c r="AV36" s="673"/>
      <c r="AW36" s="673"/>
      <c r="AX36" s="673"/>
      <c r="AY36" s="674"/>
      <c r="AZ36" s="599">
        <v>1067872</v>
      </c>
      <c r="BA36" s="600"/>
      <c r="BB36" s="600"/>
      <c r="BC36" s="600"/>
      <c r="BD36" s="600"/>
      <c r="BE36" s="600"/>
      <c r="BF36" s="675"/>
      <c r="BG36" s="596" t="s">
        <v>317</v>
      </c>
      <c r="BH36" s="597"/>
      <c r="BI36" s="597"/>
      <c r="BJ36" s="597"/>
      <c r="BK36" s="597"/>
      <c r="BL36" s="597"/>
      <c r="BM36" s="597"/>
      <c r="BN36" s="597"/>
      <c r="BO36" s="597"/>
      <c r="BP36" s="597"/>
      <c r="BQ36" s="597"/>
      <c r="BR36" s="597"/>
      <c r="BS36" s="597"/>
      <c r="BT36" s="597"/>
      <c r="BU36" s="598"/>
      <c r="BV36" s="599">
        <v>5040</v>
      </c>
      <c r="BW36" s="600"/>
      <c r="BX36" s="600"/>
      <c r="BY36" s="600"/>
      <c r="BZ36" s="600"/>
      <c r="CA36" s="600"/>
      <c r="CB36" s="675"/>
      <c r="CD36" s="607" t="s">
        <v>318</v>
      </c>
      <c r="CE36" s="608"/>
      <c r="CF36" s="608"/>
      <c r="CG36" s="608"/>
      <c r="CH36" s="608"/>
      <c r="CI36" s="608"/>
      <c r="CJ36" s="608"/>
      <c r="CK36" s="608"/>
      <c r="CL36" s="608"/>
      <c r="CM36" s="608"/>
      <c r="CN36" s="608"/>
      <c r="CO36" s="608"/>
      <c r="CP36" s="608"/>
      <c r="CQ36" s="609"/>
      <c r="CR36" s="610">
        <v>1330685</v>
      </c>
      <c r="CS36" s="611"/>
      <c r="CT36" s="611"/>
      <c r="CU36" s="611"/>
      <c r="CV36" s="611"/>
      <c r="CW36" s="611"/>
      <c r="CX36" s="611"/>
      <c r="CY36" s="612"/>
      <c r="CZ36" s="615">
        <v>12.2</v>
      </c>
      <c r="DA36" s="643"/>
      <c r="DB36" s="643"/>
      <c r="DC36" s="645"/>
      <c r="DD36" s="619">
        <v>1154417</v>
      </c>
      <c r="DE36" s="611"/>
      <c r="DF36" s="611"/>
      <c r="DG36" s="611"/>
      <c r="DH36" s="611"/>
      <c r="DI36" s="611"/>
      <c r="DJ36" s="611"/>
      <c r="DK36" s="612"/>
      <c r="DL36" s="619">
        <v>780066</v>
      </c>
      <c r="DM36" s="611"/>
      <c r="DN36" s="611"/>
      <c r="DO36" s="611"/>
      <c r="DP36" s="611"/>
      <c r="DQ36" s="611"/>
      <c r="DR36" s="611"/>
      <c r="DS36" s="611"/>
      <c r="DT36" s="611"/>
      <c r="DU36" s="611"/>
      <c r="DV36" s="612"/>
      <c r="DW36" s="615">
        <v>14.8</v>
      </c>
      <c r="DX36" s="643"/>
      <c r="DY36" s="643"/>
      <c r="DZ36" s="643"/>
      <c r="EA36" s="643"/>
      <c r="EB36" s="643"/>
      <c r="EC36" s="644"/>
    </row>
    <row r="37" spans="2:133" ht="11.25" customHeight="1" x14ac:dyDescent="0.2">
      <c r="B37" s="607" t="s">
        <v>319</v>
      </c>
      <c r="C37" s="608"/>
      <c r="D37" s="608"/>
      <c r="E37" s="608"/>
      <c r="F37" s="608"/>
      <c r="G37" s="608"/>
      <c r="H37" s="608"/>
      <c r="I37" s="608"/>
      <c r="J37" s="608"/>
      <c r="K37" s="608"/>
      <c r="L37" s="608"/>
      <c r="M37" s="608"/>
      <c r="N37" s="608"/>
      <c r="O37" s="608"/>
      <c r="P37" s="608"/>
      <c r="Q37" s="609"/>
      <c r="R37" s="610">
        <v>411772</v>
      </c>
      <c r="S37" s="611"/>
      <c r="T37" s="611"/>
      <c r="U37" s="611"/>
      <c r="V37" s="611"/>
      <c r="W37" s="611"/>
      <c r="X37" s="611"/>
      <c r="Y37" s="612"/>
      <c r="Z37" s="613">
        <v>3.6</v>
      </c>
      <c r="AA37" s="613"/>
      <c r="AB37" s="613"/>
      <c r="AC37" s="613"/>
      <c r="AD37" s="614">
        <v>73380</v>
      </c>
      <c r="AE37" s="614"/>
      <c r="AF37" s="614"/>
      <c r="AG37" s="614"/>
      <c r="AH37" s="614"/>
      <c r="AI37" s="614"/>
      <c r="AJ37" s="614"/>
      <c r="AK37" s="614"/>
      <c r="AL37" s="615">
        <v>1.4</v>
      </c>
      <c r="AM37" s="616"/>
      <c r="AN37" s="616"/>
      <c r="AO37" s="617"/>
      <c r="AQ37" s="676" t="s">
        <v>320</v>
      </c>
      <c r="AR37" s="677"/>
      <c r="AS37" s="677"/>
      <c r="AT37" s="677"/>
      <c r="AU37" s="677"/>
      <c r="AV37" s="677"/>
      <c r="AW37" s="677"/>
      <c r="AX37" s="677"/>
      <c r="AY37" s="678"/>
      <c r="AZ37" s="610">
        <v>283234</v>
      </c>
      <c r="BA37" s="611"/>
      <c r="BB37" s="611"/>
      <c r="BC37" s="611"/>
      <c r="BD37" s="641"/>
      <c r="BE37" s="641"/>
      <c r="BF37" s="667"/>
      <c r="BG37" s="607" t="s">
        <v>321</v>
      </c>
      <c r="BH37" s="608"/>
      <c r="BI37" s="608"/>
      <c r="BJ37" s="608"/>
      <c r="BK37" s="608"/>
      <c r="BL37" s="608"/>
      <c r="BM37" s="608"/>
      <c r="BN37" s="608"/>
      <c r="BO37" s="608"/>
      <c r="BP37" s="608"/>
      <c r="BQ37" s="608"/>
      <c r="BR37" s="608"/>
      <c r="BS37" s="608"/>
      <c r="BT37" s="608"/>
      <c r="BU37" s="609"/>
      <c r="BV37" s="610">
        <v>68</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595057</v>
      </c>
      <c r="CS37" s="641"/>
      <c r="CT37" s="641"/>
      <c r="CU37" s="641"/>
      <c r="CV37" s="641"/>
      <c r="CW37" s="641"/>
      <c r="CX37" s="641"/>
      <c r="CY37" s="642"/>
      <c r="CZ37" s="615">
        <v>5.5</v>
      </c>
      <c r="DA37" s="643"/>
      <c r="DB37" s="643"/>
      <c r="DC37" s="645"/>
      <c r="DD37" s="619">
        <v>593568</v>
      </c>
      <c r="DE37" s="641"/>
      <c r="DF37" s="641"/>
      <c r="DG37" s="641"/>
      <c r="DH37" s="641"/>
      <c r="DI37" s="641"/>
      <c r="DJ37" s="641"/>
      <c r="DK37" s="642"/>
      <c r="DL37" s="619">
        <v>569422</v>
      </c>
      <c r="DM37" s="641"/>
      <c r="DN37" s="641"/>
      <c r="DO37" s="641"/>
      <c r="DP37" s="641"/>
      <c r="DQ37" s="641"/>
      <c r="DR37" s="641"/>
      <c r="DS37" s="641"/>
      <c r="DT37" s="641"/>
      <c r="DU37" s="641"/>
      <c r="DV37" s="642"/>
      <c r="DW37" s="615">
        <v>10.8</v>
      </c>
      <c r="DX37" s="643"/>
      <c r="DY37" s="643"/>
      <c r="DZ37" s="643"/>
      <c r="EA37" s="643"/>
      <c r="EB37" s="643"/>
      <c r="EC37" s="644"/>
    </row>
    <row r="38" spans="2:133" ht="11.25" customHeight="1" x14ac:dyDescent="0.2">
      <c r="B38" s="607" t="s">
        <v>323</v>
      </c>
      <c r="C38" s="608"/>
      <c r="D38" s="608"/>
      <c r="E38" s="608"/>
      <c r="F38" s="608"/>
      <c r="G38" s="608"/>
      <c r="H38" s="608"/>
      <c r="I38" s="608"/>
      <c r="J38" s="608"/>
      <c r="K38" s="608"/>
      <c r="L38" s="608"/>
      <c r="M38" s="608"/>
      <c r="N38" s="608"/>
      <c r="O38" s="608"/>
      <c r="P38" s="608"/>
      <c r="Q38" s="609"/>
      <c r="R38" s="610">
        <v>974800</v>
      </c>
      <c r="S38" s="611"/>
      <c r="T38" s="611"/>
      <c r="U38" s="611"/>
      <c r="V38" s="611"/>
      <c r="W38" s="611"/>
      <c r="X38" s="611"/>
      <c r="Y38" s="612"/>
      <c r="Z38" s="613">
        <v>8.5</v>
      </c>
      <c r="AA38" s="613"/>
      <c r="AB38" s="613"/>
      <c r="AC38" s="613"/>
      <c r="AD38" s="614" t="s">
        <v>122</v>
      </c>
      <c r="AE38" s="614"/>
      <c r="AF38" s="614"/>
      <c r="AG38" s="614"/>
      <c r="AH38" s="614"/>
      <c r="AI38" s="614"/>
      <c r="AJ38" s="614"/>
      <c r="AK38" s="614"/>
      <c r="AL38" s="615" t="s">
        <v>122</v>
      </c>
      <c r="AM38" s="616"/>
      <c r="AN38" s="616"/>
      <c r="AO38" s="617"/>
      <c r="AQ38" s="676" t="s">
        <v>324</v>
      </c>
      <c r="AR38" s="677"/>
      <c r="AS38" s="677"/>
      <c r="AT38" s="677"/>
      <c r="AU38" s="677"/>
      <c r="AV38" s="677"/>
      <c r="AW38" s="677"/>
      <c r="AX38" s="677"/>
      <c r="AY38" s="678"/>
      <c r="AZ38" s="610">
        <v>194495</v>
      </c>
      <c r="BA38" s="611"/>
      <c r="BB38" s="611"/>
      <c r="BC38" s="611"/>
      <c r="BD38" s="641"/>
      <c r="BE38" s="641"/>
      <c r="BF38" s="667"/>
      <c r="BG38" s="607" t="s">
        <v>325</v>
      </c>
      <c r="BH38" s="608"/>
      <c r="BI38" s="608"/>
      <c r="BJ38" s="608"/>
      <c r="BK38" s="608"/>
      <c r="BL38" s="608"/>
      <c r="BM38" s="608"/>
      <c r="BN38" s="608"/>
      <c r="BO38" s="608"/>
      <c r="BP38" s="608"/>
      <c r="BQ38" s="608"/>
      <c r="BR38" s="608"/>
      <c r="BS38" s="608"/>
      <c r="BT38" s="608"/>
      <c r="BU38" s="609"/>
      <c r="BV38" s="610">
        <v>1255</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872812</v>
      </c>
      <c r="CS38" s="611"/>
      <c r="CT38" s="611"/>
      <c r="CU38" s="611"/>
      <c r="CV38" s="611"/>
      <c r="CW38" s="611"/>
      <c r="CX38" s="611"/>
      <c r="CY38" s="612"/>
      <c r="CZ38" s="615">
        <v>8</v>
      </c>
      <c r="DA38" s="643"/>
      <c r="DB38" s="643"/>
      <c r="DC38" s="645"/>
      <c r="DD38" s="619">
        <v>811114</v>
      </c>
      <c r="DE38" s="611"/>
      <c r="DF38" s="611"/>
      <c r="DG38" s="611"/>
      <c r="DH38" s="611"/>
      <c r="DI38" s="611"/>
      <c r="DJ38" s="611"/>
      <c r="DK38" s="612"/>
      <c r="DL38" s="619">
        <v>481179</v>
      </c>
      <c r="DM38" s="611"/>
      <c r="DN38" s="611"/>
      <c r="DO38" s="611"/>
      <c r="DP38" s="611"/>
      <c r="DQ38" s="611"/>
      <c r="DR38" s="611"/>
      <c r="DS38" s="611"/>
      <c r="DT38" s="611"/>
      <c r="DU38" s="611"/>
      <c r="DV38" s="612"/>
      <c r="DW38" s="615">
        <v>9.1</v>
      </c>
      <c r="DX38" s="643"/>
      <c r="DY38" s="643"/>
      <c r="DZ38" s="643"/>
      <c r="EA38" s="643"/>
      <c r="EB38" s="643"/>
      <c r="EC38" s="644"/>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328</v>
      </c>
      <c r="AR39" s="677"/>
      <c r="AS39" s="677"/>
      <c r="AT39" s="677"/>
      <c r="AU39" s="677"/>
      <c r="AV39" s="677"/>
      <c r="AW39" s="677"/>
      <c r="AX39" s="677"/>
      <c r="AY39" s="678"/>
      <c r="AZ39" s="610">
        <v>54500</v>
      </c>
      <c r="BA39" s="611"/>
      <c r="BB39" s="611"/>
      <c r="BC39" s="611"/>
      <c r="BD39" s="641"/>
      <c r="BE39" s="641"/>
      <c r="BF39" s="667"/>
      <c r="BG39" s="607" t="s">
        <v>329</v>
      </c>
      <c r="BH39" s="608"/>
      <c r="BI39" s="608"/>
      <c r="BJ39" s="608"/>
      <c r="BK39" s="608"/>
      <c r="BL39" s="608"/>
      <c r="BM39" s="608"/>
      <c r="BN39" s="608"/>
      <c r="BO39" s="608"/>
      <c r="BP39" s="608"/>
      <c r="BQ39" s="608"/>
      <c r="BR39" s="608"/>
      <c r="BS39" s="608"/>
      <c r="BT39" s="608"/>
      <c r="BU39" s="609"/>
      <c r="BV39" s="610">
        <v>1927</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570273</v>
      </c>
      <c r="CS39" s="641"/>
      <c r="CT39" s="641"/>
      <c r="CU39" s="641"/>
      <c r="CV39" s="641"/>
      <c r="CW39" s="641"/>
      <c r="CX39" s="641"/>
      <c r="CY39" s="642"/>
      <c r="CZ39" s="615">
        <v>5.2</v>
      </c>
      <c r="DA39" s="643"/>
      <c r="DB39" s="643"/>
      <c r="DC39" s="645"/>
      <c r="DD39" s="619">
        <v>551638</v>
      </c>
      <c r="DE39" s="641"/>
      <c r="DF39" s="641"/>
      <c r="DG39" s="641"/>
      <c r="DH39" s="641"/>
      <c r="DI39" s="641"/>
      <c r="DJ39" s="641"/>
      <c r="DK39" s="642"/>
      <c r="DL39" s="619" t="s">
        <v>122</v>
      </c>
      <c r="DM39" s="641"/>
      <c r="DN39" s="641"/>
      <c r="DO39" s="641"/>
      <c r="DP39" s="641"/>
      <c r="DQ39" s="641"/>
      <c r="DR39" s="641"/>
      <c r="DS39" s="641"/>
      <c r="DT39" s="641"/>
      <c r="DU39" s="641"/>
      <c r="DV39" s="642"/>
      <c r="DW39" s="615" t="s">
        <v>122</v>
      </c>
      <c r="DX39" s="643"/>
      <c r="DY39" s="643"/>
      <c r="DZ39" s="643"/>
      <c r="EA39" s="643"/>
      <c r="EB39" s="643"/>
      <c r="EC39" s="644"/>
    </row>
    <row r="40" spans="2:133" ht="11.25" customHeight="1" x14ac:dyDescent="0.2">
      <c r="B40" s="607" t="s">
        <v>331</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6" t="s">
        <v>332</v>
      </c>
      <c r="AR40" s="677"/>
      <c r="AS40" s="677"/>
      <c r="AT40" s="677"/>
      <c r="AU40" s="677"/>
      <c r="AV40" s="677"/>
      <c r="AW40" s="677"/>
      <c r="AX40" s="677"/>
      <c r="AY40" s="678"/>
      <c r="AZ40" s="610">
        <v>565</v>
      </c>
      <c r="BA40" s="611"/>
      <c r="BB40" s="611"/>
      <c r="BC40" s="611"/>
      <c r="BD40" s="641"/>
      <c r="BE40" s="641"/>
      <c r="BF40" s="667"/>
      <c r="BG40" s="656" t="s">
        <v>333</v>
      </c>
      <c r="BH40" s="657"/>
      <c r="BI40" s="657"/>
      <c r="BJ40" s="657"/>
      <c r="BK40" s="657"/>
      <c r="BL40" s="214"/>
      <c r="BM40" s="608" t="s">
        <v>334</v>
      </c>
      <c r="BN40" s="608"/>
      <c r="BO40" s="608"/>
      <c r="BP40" s="608"/>
      <c r="BQ40" s="608"/>
      <c r="BR40" s="608"/>
      <c r="BS40" s="608"/>
      <c r="BT40" s="608"/>
      <c r="BU40" s="609"/>
      <c r="BV40" s="610">
        <v>101</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69149</v>
      </c>
      <c r="CS40" s="611"/>
      <c r="CT40" s="611"/>
      <c r="CU40" s="611"/>
      <c r="CV40" s="611"/>
      <c r="CW40" s="611"/>
      <c r="CX40" s="611"/>
      <c r="CY40" s="612"/>
      <c r="CZ40" s="615">
        <v>0.6</v>
      </c>
      <c r="DA40" s="643"/>
      <c r="DB40" s="643"/>
      <c r="DC40" s="645"/>
      <c r="DD40" s="619">
        <v>40000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1" t="s">
        <v>336</v>
      </c>
      <c r="C41" s="632"/>
      <c r="D41" s="632"/>
      <c r="E41" s="632"/>
      <c r="F41" s="632"/>
      <c r="G41" s="632"/>
      <c r="H41" s="632"/>
      <c r="I41" s="632"/>
      <c r="J41" s="632"/>
      <c r="K41" s="632"/>
      <c r="L41" s="632"/>
      <c r="M41" s="632"/>
      <c r="N41" s="632"/>
      <c r="O41" s="632"/>
      <c r="P41" s="632"/>
      <c r="Q41" s="633"/>
      <c r="R41" s="685">
        <v>11442496</v>
      </c>
      <c r="S41" s="686"/>
      <c r="T41" s="686"/>
      <c r="U41" s="686"/>
      <c r="V41" s="686"/>
      <c r="W41" s="686"/>
      <c r="X41" s="686"/>
      <c r="Y41" s="687"/>
      <c r="Z41" s="688">
        <v>100</v>
      </c>
      <c r="AA41" s="688"/>
      <c r="AB41" s="688"/>
      <c r="AC41" s="688"/>
      <c r="AD41" s="689">
        <v>5285884</v>
      </c>
      <c r="AE41" s="689"/>
      <c r="AF41" s="689"/>
      <c r="AG41" s="689"/>
      <c r="AH41" s="689"/>
      <c r="AI41" s="689"/>
      <c r="AJ41" s="689"/>
      <c r="AK41" s="689"/>
      <c r="AL41" s="690">
        <v>100</v>
      </c>
      <c r="AM41" s="670"/>
      <c r="AN41" s="670"/>
      <c r="AO41" s="691"/>
      <c r="AQ41" s="676" t="s">
        <v>337</v>
      </c>
      <c r="AR41" s="677"/>
      <c r="AS41" s="677"/>
      <c r="AT41" s="677"/>
      <c r="AU41" s="677"/>
      <c r="AV41" s="677"/>
      <c r="AW41" s="677"/>
      <c r="AX41" s="677"/>
      <c r="AY41" s="678"/>
      <c r="AZ41" s="610">
        <v>149172</v>
      </c>
      <c r="BA41" s="611"/>
      <c r="BB41" s="611"/>
      <c r="BC41" s="611"/>
      <c r="BD41" s="641"/>
      <c r="BE41" s="641"/>
      <c r="BF41" s="667"/>
      <c r="BG41" s="656"/>
      <c r="BH41" s="657"/>
      <c r="BI41" s="657"/>
      <c r="BJ41" s="657"/>
      <c r="BK41" s="657"/>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1"/>
      <c r="CT41" s="641"/>
      <c r="CU41" s="641"/>
      <c r="CV41" s="641"/>
      <c r="CW41" s="641"/>
      <c r="CX41" s="641"/>
      <c r="CY41" s="642"/>
      <c r="CZ41" s="615" t="s">
        <v>122</v>
      </c>
      <c r="DA41" s="643"/>
      <c r="DB41" s="643"/>
      <c r="DC41" s="645"/>
      <c r="DD41" s="619" t="s">
        <v>122</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340</v>
      </c>
      <c r="AR42" s="693"/>
      <c r="AS42" s="693"/>
      <c r="AT42" s="693"/>
      <c r="AU42" s="693"/>
      <c r="AV42" s="693"/>
      <c r="AW42" s="693"/>
      <c r="AX42" s="693"/>
      <c r="AY42" s="694"/>
      <c r="AZ42" s="685">
        <v>385906</v>
      </c>
      <c r="BA42" s="686"/>
      <c r="BB42" s="686"/>
      <c r="BC42" s="686"/>
      <c r="BD42" s="669"/>
      <c r="BE42" s="669"/>
      <c r="BF42" s="671"/>
      <c r="BG42" s="658"/>
      <c r="BH42" s="659"/>
      <c r="BI42" s="659"/>
      <c r="BJ42" s="659"/>
      <c r="BK42" s="659"/>
      <c r="BL42" s="215"/>
      <c r="BM42" s="632" t="s">
        <v>341</v>
      </c>
      <c r="BN42" s="632"/>
      <c r="BO42" s="632"/>
      <c r="BP42" s="632"/>
      <c r="BQ42" s="632"/>
      <c r="BR42" s="632"/>
      <c r="BS42" s="632"/>
      <c r="BT42" s="632"/>
      <c r="BU42" s="633"/>
      <c r="BV42" s="685">
        <v>415</v>
      </c>
      <c r="BW42" s="686"/>
      <c r="BX42" s="686"/>
      <c r="BY42" s="686"/>
      <c r="BZ42" s="686"/>
      <c r="CA42" s="686"/>
      <c r="CB42" s="695"/>
      <c r="CD42" s="607" t="s">
        <v>342</v>
      </c>
      <c r="CE42" s="608"/>
      <c r="CF42" s="608"/>
      <c r="CG42" s="608"/>
      <c r="CH42" s="608"/>
      <c r="CI42" s="608"/>
      <c r="CJ42" s="608"/>
      <c r="CK42" s="608"/>
      <c r="CL42" s="608"/>
      <c r="CM42" s="608"/>
      <c r="CN42" s="608"/>
      <c r="CO42" s="608"/>
      <c r="CP42" s="608"/>
      <c r="CQ42" s="609"/>
      <c r="CR42" s="610">
        <v>3143576</v>
      </c>
      <c r="CS42" s="641"/>
      <c r="CT42" s="641"/>
      <c r="CU42" s="641"/>
      <c r="CV42" s="641"/>
      <c r="CW42" s="641"/>
      <c r="CX42" s="641"/>
      <c r="CY42" s="642"/>
      <c r="CZ42" s="615">
        <v>28.8</v>
      </c>
      <c r="DA42" s="643"/>
      <c r="DB42" s="643"/>
      <c r="DC42" s="645"/>
      <c r="DD42" s="619">
        <v>604995</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15700</v>
      </c>
      <c r="CS43" s="641"/>
      <c r="CT43" s="641"/>
      <c r="CU43" s="641"/>
      <c r="CV43" s="641"/>
      <c r="CW43" s="641"/>
      <c r="CX43" s="641"/>
      <c r="CY43" s="642"/>
      <c r="CZ43" s="615">
        <v>0.1</v>
      </c>
      <c r="DA43" s="643"/>
      <c r="DB43" s="643"/>
      <c r="DC43" s="645"/>
      <c r="DD43" s="619">
        <v>15700</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1736417</v>
      </c>
      <c r="CS44" s="611"/>
      <c r="CT44" s="611"/>
      <c r="CU44" s="611"/>
      <c r="CV44" s="611"/>
      <c r="CW44" s="611"/>
      <c r="CX44" s="611"/>
      <c r="CY44" s="612"/>
      <c r="CZ44" s="615">
        <v>15.9</v>
      </c>
      <c r="DA44" s="616"/>
      <c r="DB44" s="616"/>
      <c r="DC44" s="622"/>
      <c r="DD44" s="619">
        <v>533770</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539197</v>
      </c>
      <c r="CS45" s="641"/>
      <c r="CT45" s="641"/>
      <c r="CU45" s="641"/>
      <c r="CV45" s="641"/>
      <c r="CW45" s="641"/>
      <c r="CX45" s="641"/>
      <c r="CY45" s="642"/>
      <c r="CZ45" s="615">
        <v>4.9000000000000004</v>
      </c>
      <c r="DA45" s="643"/>
      <c r="DB45" s="643"/>
      <c r="DC45" s="645"/>
      <c r="DD45" s="619">
        <v>51241</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1178063</v>
      </c>
      <c r="CS46" s="611"/>
      <c r="CT46" s="611"/>
      <c r="CU46" s="611"/>
      <c r="CV46" s="611"/>
      <c r="CW46" s="611"/>
      <c r="CX46" s="611"/>
      <c r="CY46" s="612"/>
      <c r="CZ46" s="615">
        <v>10.8</v>
      </c>
      <c r="DA46" s="616"/>
      <c r="DB46" s="616"/>
      <c r="DC46" s="622"/>
      <c r="DD46" s="619">
        <v>480397</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1407159</v>
      </c>
      <c r="CS47" s="641"/>
      <c r="CT47" s="641"/>
      <c r="CU47" s="641"/>
      <c r="CV47" s="641"/>
      <c r="CW47" s="641"/>
      <c r="CX47" s="641"/>
      <c r="CY47" s="642"/>
      <c r="CZ47" s="615">
        <v>12.9</v>
      </c>
      <c r="DA47" s="643"/>
      <c r="DB47" s="643"/>
      <c r="DC47" s="645"/>
      <c r="DD47" s="619">
        <v>71225</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352</v>
      </c>
      <c r="CE49" s="632"/>
      <c r="CF49" s="632"/>
      <c r="CG49" s="632"/>
      <c r="CH49" s="632"/>
      <c r="CI49" s="632"/>
      <c r="CJ49" s="632"/>
      <c r="CK49" s="632"/>
      <c r="CL49" s="632"/>
      <c r="CM49" s="632"/>
      <c r="CN49" s="632"/>
      <c r="CO49" s="632"/>
      <c r="CP49" s="632"/>
      <c r="CQ49" s="633"/>
      <c r="CR49" s="685">
        <v>10898754</v>
      </c>
      <c r="CS49" s="669"/>
      <c r="CT49" s="669"/>
      <c r="CU49" s="669"/>
      <c r="CV49" s="669"/>
      <c r="CW49" s="669"/>
      <c r="CX49" s="669"/>
      <c r="CY49" s="698"/>
      <c r="CZ49" s="690">
        <v>100</v>
      </c>
      <c r="DA49" s="699"/>
      <c r="DB49" s="699"/>
      <c r="DC49" s="700"/>
      <c r="DD49" s="701">
        <v>6813372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5+Fkcc5s+Qk/MfsagHsKpU7YA2Tn8oYah2P7z1geFueGQHgrvH3z2LEkwaZRxGUMinUELK2S1PT9nqT6zbwKHg==" saltValue="ViL2suUneSV6PhUpTjFfW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22" t="s">
        <v>353</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354</v>
      </c>
      <c r="DK2" s="724"/>
      <c r="DL2" s="724"/>
      <c r="DM2" s="724"/>
      <c r="DN2" s="724"/>
      <c r="DO2" s="725"/>
      <c r="DP2" s="222"/>
      <c r="DQ2" s="723" t="s">
        <v>355</v>
      </c>
      <c r="DR2" s="724"/>
      <c r="DS2" s="724"/>
      <c r="DT2" s="724"/>
      <c r="DU2" s="724"/>
      <c r="DV2" s="724"/>
      <c r="DW2" s="724"/>
      <c r="DX2" s="724"/>
      <c r="DY2" s="724"/>
      <c r="DZ2" s="725"/>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26" t="s">
        <v>356</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357</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2">
      <c r="A5" s="716" t="s">
        <v>358</v>
      </c>
      <c r="B5" s="717"/>
      <c r="C5" s="717"/>
      <c r="D5" s="717"/>
      <c r="E5" s="717"/>
      <c r="F5" s="717"/>
      <c r="G5" s="717"/>
      <c r="H5" s="717"/>
      <c r="I5" s="717"/>
      <c r="J5" s="717"/>
      <c r="K5" s="717"/>
      <c r="L5" s="717"/>
      <c r="M5" s="717"/>
      <c r="N5" s="717"/>
      <c r="O5" s="717"/>
      <c r="P5" s="718"/>
      <c r="Q5" s="712" t="s">
        <v>359</v>
      </c>
      <c r="R5" s="708"/>
      <c r="S5" s="708"/>
      <c r="T5" s="708"/>
      <c r="U5" s="709"/>
      <c r="V5" s="712" t="s">
        <v>360</v>
      </c>
      <c r="W5" s="708"/>
      <c r="X5" s="708"/>
      <c r="Y5" s="708"/>
      <c r="Z5" s="709"/>
      <c r="AA5" s="712" t="s">
        <v>361</v>
      </c>
      <c r="AB5" s="708"/>
      <c r="AC5" s="708"/>
      <c r="AD5" s="708"/>
      <c r="AE5" s="708"/>
      <c r="AF5" s="728" t="s">
        <v>362</v>
      </c>
      <c r="AG5" s="708"/>
      <c r="AH5" s="708"/>
      <c r="AI5" s="708"/>
      <c r="AJ5" s="714"/>
      <c r="AK5" s="708" t="s">
        <v>363</v>
      </c>
      <c r="AL5" s="708"/>
      <c r="AM5" s="708"/>
      <c r="AN5" s="708"/>
      <c r="AO5" s="709"/>
      <c r="AP5" s="712" t="s">
        <v>364</v>
      </c>
      <c r="AQ5" s="708"/>
      <c r="AR5" s="708"/>
      <c r="AS5" s="708"/>
      <c r="AT5" s="709"/>
      <c r="AU5" s="712" t="s">
        <v>365</v>
      </c>
      <c r="AV5" s="708"/>
      <c r="AW5" s="708"/>
      <c r="AX5" s="708"/>
      <c r="AY5" s="714"/>
      <c r="AZ5" s="226"/>
      <c r="BA5" s="226"/>
      <c r="BB5" s="226"/>
      <c r="BC5" s="226"/>
      <c r="BD5" s="226"/>
      <c r="BE5" s="227"/>
      <c r="BF5" s="227"/>
      <c r="BG5" s="227"/>
      <c r="BH5" s="227"/>
      <c r="BI5" s="227"/>
      <c r="BJ5" s="227"/>
      <c r="BK5" s="227"/>
      <c r="BL5" s="227"/>
      <c r="BM5" s="227"/>
      <c r="BN5" s="227"/>
      <c r="BO5" s="227"/>
      <c r="BP5" s="227"/>
      <c r="BQ5" s="716" t="s">
        <v>366</v>
      </c>
      <c r="BR5" s="717"/>
      <c r="BS5" s="717"/>
      <c r="BT5" s="717"/>
      <c r="BU5" s="717"/>
      <c r="BV5" s="717"/>
      <c r="BW5" s="717"/>
      <c r="BX5" s="717"/>
      <c r="BY5" s="717"/>
      <c r="BZ5" s="717"/>
      <c r="CA5" s="717"/>
      <c r="CB5" s="717"/>
      <c r="CC5" s="717"/>
      <c r="CD5" s="717"/>
      <c r="CE5" s="717"/>
      <c r="CF5" s="717"/>
      <c r="CG5" s="718"/>
      <c r="CH5" s="712" t="s">
        <v>367</v>
      </c>
      <c r="CI5" s="708"/>
      <c r="CJ5" s="708"/>
      <c r="CK5" s="708"/>
      <c r="CL5" s="709"/>
      <c r="CM5" s="712" t="s">
        <v>368</v>
      </c>
      <c r="CN5" s="708"/>
      <c r="CO5" s="708"/>
      <c r="CP5" s="708"/>
      <c r="CQ5" s="709"/>
      <c r="CR5" s="712" t="s">
        <v>369</v>
      </c>
      <c r="CS5" s="708"/>
      <c r="CT5" s="708"/>
      <c r="CU5" s="708"/>
      <c r="CV5" s="709"/>
      <c r="CW5" s="712" t="s">
        <v>370</v>
      </c>
      <c r="CX5" s="708"/>
      <c r="CY5" s="708"/>
      <c r="CZ5" s="708"/>
      <c r="DA5" s="709"/>
      <c r="DB5" s="712" t="s">
        <v>371</v>
      </c>
      <c r="DC5" s="708"/>
      <c r="DD5" s="708"/>
      <c r="DE5" s="708"/>
      <c r="DF5" s="709"/>
      <c r="DG5" s="761" t="s">
        <v>372</v>
      </c>
      <c r="DH5" s="762"/>
      <c r="DI5" s="762"/>
      <c r="DJ5" s="762"/>
      <c r="DK5" s="763"/>
      <c r="DL5" s="761" t="s">
        <v>373</v>
      </c>
      <c r="DM5" s="762"/>
      <c r="DN5" s="762"/>
      <c r="DO5" s="762"/>
      <c r="DP5" s="763"/>
      <c r="DQ5" s="712" t="s">
        <v>374</v>
      </c>
      <c r="DR5" s="708"/>
      <c r="DS5" s="708"/>
      <c r="DT5" s="708"/>
      <c r="DU5" s="709"/>
      <c r="DV5" s="712" t="s">
        <v>365</v>
      </c>
      <c r="DW5" s="708"/>
      <c r="DX5" s="708"/>
      <c r="DY5" s="708"/>
      <c r="DZ5" s="714"/>
      <c r="EA5" s="229"/>
    </row>
    <row r="6" spans="1:131" s="230" customFormat="1" ht="26.25" customHeight="1" thickBot="1" x14ac:dyDescent="0.25">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2">
      <c r="A7" s="231">
        <v>1</v>
      </c>
      <c r="B7" s="747" t="s">
        <v>375</v>
      </c>
      <c r="C7" s="748"/>
      <c r="D7" s="748"/>
      <c r="E7" s="748"/>
      <c r="F7" s="748"/>
      <c r="G7" s="748"/>
      <c r="H7" s="748"/>
      <c r="I7" s="748"/>
      <c r="J7" s="748"/>
      <c r="K7" s="748"/>
      <c r="L7" s="748"/>
      <c r="M7" s="748"/>
      <c r="N7" s="748"/>
      <c r="O7" s="748"/>
      <c r="P7" s="749"/>
      <c r="Q7" s="750">
        <v>11403</v>
      </c>
      <c r="R7" s="751"/>
      <c r="S7" s="751"/>
      <c r="T7" s="751"/>
      <c r="U7" s="751"/>
      <c r="V7" s="751">
        <v>10860</v>
      </c>
      <c r="W7" s="751"/>
      <c r="X7" s="751"/>
      <c r="Y7" s="751"/>
      <c r="Z7" s="751"/>
      <c r="AA7" s="751">
        <v>543</v>
      </c>
      <c r="AB7" s="751"/>
      <c r="AC7" s="751"/>
      <c r="AD7" s="751"/>
      <c r="AE7" s="752"/>
      <c r="AF7" s="753">
        <v>396</v>
      </c>
      <c r="AG7" s="754"/>
      <c r="AH7" s="754"/>
      <c r="AI7" s="754"/>
      <c r="AJ7" s="755"/>
      <c r="AK7" s="756">
        <v>113</v>
      </c>
      <c r="AL7" s="757"/>
      <c r="AM7" s="757"/>
      <c r="AN7" s="757"/>
      <c r="AO7" s="757"/>
      <c r="AP7" s="757">
        <v>6293</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t="s">
        <v>554</v>
      </c>
      <c r="BT7" s="734"/>
      <c r="BU7" s="734"/>
      <c r="BV7" s="734"/>
      <c r="BW7" s="734"/>
      <c r="BX7" s="734"/>
      <c r="BY7" s="734"/>
      <c r="BZ7" s="734"/>
      <c r="CA7" s="734"/>
      <c r="CB7" s="734"/>
      <c r="CC7" s="734"/>
      <c r="CD7" s="734"/>
      <c r="CE7" s="734"/>
      <c r="CF7" s="734"/>
      <c r="CG7" s="760"/>
      <c r="CH7" s="730" t="s">
        <v>553</v>
      </c>
      <c r="CI7" s="731"/>
      <c r="CJ7" s="731"/>
      <c r="CK7" s="731"/>
      <c r="CL7" s="732"/>
      <c r="CM7" s="730">
        <v>50</v>
      </c>
      <c r="CN7" s="731"/>
      <c r="CO7" s="731"/>
      <c r="CP7" s="731"/>
      <c r="CQ7" s="732"/>
      <c r="CR7" s="730">
        <v>50</v>
      </c>
      <c r="CS7" s="731"/>
      <c r="CT7" s="731"/>
      <c r="CU7" s="731"/>
      <c r="CV7" s="732"/>
      <c r="CW7" s="730" t="s">
        <v>553</v>
      </c>
      <c r="CX7" s="731"/>
      <c r="CY7" s="731"/>
      <c r="CZ7" s="731"/>
      <c r="DA7" s="732"/>
      <c r="DB7" s="730" t="s">
        <v>553</v>
      </c>
      <c r="DC7" s="731"/>
      <c r="DD7" s="731"/>
      <c r="DE7" s="731"/>
      <c r="DF7" s="732"/>
      <c r="DG7" s="730" t="s">
        <v>553</v>
      </c>
      <c r="DH7" s="731"/>
      <c r="DI7" s="731"/>
      <c r="DJ7" s="731"/>
      <c r="DK7" s="732"/>
      <c r="DL7" s="730" t="s">
        <v>553</v>
      </c>
      <c r="DM7" s="731"/>
      <c r="DN7" s="731"/>
      <c r="DO7" s="731"/>
      <c r="DP7" s="732"/>
      <c r="DQ7" s="730" t="s">
        <v>553</v>
      </c>
      <c r="DR7" s="731"/>
      <c r="DS7" s="731"/>
      <c r="DT7" s="731"/>
      <c r="DU7" s="732"/>
      <c r="DV7" s="733"/>
      <c r="DW7" s="734"/>
      <c r="DX7" s="734"/>
      <c r="DY7" s="734"/>
      <c r="DZ7" s="735"/>
      <c r="EA7" s="229"/>
    </row>
    <row r="8" spans="1:131" s="230" customFormat="1" ht="26.25" customHeight="1" x14ac:dyDescent="0.2">
      <c r="A8" s="233">
        <v>2</v>
      </c>
      <c r="B8" s="736" t="s">
        <v>376</v>
      </c>
      <c r="C8" s="737"/>
      <c r="D8" s="737"/>
      <c r="E8" s="737"/>
      <c r="F8" s="737"/>
      <c r="G8" s="737"/>
      <c r="H8" s="737"/>
      <c r="I8" s="737"/>
      <c r="J8" s="737"/>
      <c r="K8" s="737"/>
      <c r="L8" s="737"/>
      <c r="M8" s="737"/>
      <c r="N8" s="737"/>
      <c r="O8" s="737"/>
      <c r="P8" s="738"/>
      <c r="Q8" s="739">
        <v>71</v>
      </c>
      <c r="R8" s="740"/>
      <c r="S8" s="740"/>
      <c r="T8" s="740"/>
      <c r="U8" s="740"/>
      <c r="V8" s="740">
        <v>70</v>
      </c>
      <c r="W8" s="740"/>
      <c r="X8" s="740"/>
      <c r="Y8" s="740"/>
      <c r="Z8" s="740"/>
      <c r="AA8" s="740">
        <v>1</v>
      </c>
      <c r="AB8" s="740"/>
      <c r="AC8" s="740"/>
      <c r="AD8" s="740"/>
      <c r="AE8" s="741"/>
      <c r="AF8" s="742">
        <v>1</v>
      </c>
      <c r="AG8" s="743"/>
      <c r="AH8" s="743"/>
      <c r="AI8" s="743"/>
      <c r="AJ8" s="744"/>
      <c r="AK8" s="745">
        <v>30</v>
      </c>
      <c r="AL8" s="746"/>
      <c r="AM8" s="746"/>
      <c r="AN8" s="746"/>
      <c r="AO8" s="746"/>
      <c r="AP8" s="746">
        <v>23</v>
      </c>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t="s">
        <v>555</v>
      </c>
      <c r="BT8" s="770"/>
      <c r="BU8" s="770"/>
      <c r="BV8" s="770"/>
      <c r="BW8" s="770"/>
      <c r="BX8" s="770"/>
      <c r="BY8" s="770"/>
      <c r="BZ8" s="770"/>
      <c r="CA8" s="770"/>
      <c r="CB8" s="770"/>
      <c r="CC8" s="770"/>
      <c r="CD8" s="770"/>
      <c r="CE8" s="770"/>
      <c r="CF8" s="770"/>
      <c r="CG8" s="771"/>
      <c r="CH8" s="772">
        <v>-28</v>
      </c>
      <c r="CI8" s="773"/>
      <c r="CJ8" s="773"/>
      <c r="CK8" s="773"/>
      <c r="CL8" s="774"/>
      <c r="CM8" s="772">
        <v>7</v>
      </c>
      <c r="CN8" s="773"/>
      <c r="CO8" s="773"/>
      <c r="CP8" s="773"/>
      <c r="CQ8" s="774"/>
      <c r="CR8" s="772">
        <v>7</v>
      </c>
      <c r="CS8" s="773"/>
      <c r="CT8" s="773"/>
      <c r="CU8" s="773"/>
      <c r="CV8" s="774"/>
      <c r="CW8" s="772" t="s">
        <v>553</v>
      </c>
      <c r="CX8" s="773"/>
      <c r="CY8" s="773"/>
      <c r="CZ8" s="773"/>
      <c r="DA8" s="774"/>
      <c r="DB8" s="772" t="s">
        <v>553</v>
      </c>
      <c r="DC8" s="773"/>
      <c r="DD8" s="773"/>
      <c r="DE8" s="773"/>
      <c r="DF8" s="774"/>
      <c r="DG8" s="772" t="s">
        <v>553</v>
      </c>
      <c r="DH8" s="773"/>
      <c r="DI8" s="773"/>
      <c r="DJ8" s="773"/>
      <c r="DK8" s="774"/>
      <c r="DL8" s="772" t="s">
        <v>553</v>
      </c>
      <c r="DM8" s="773"/>
      <c r="DN8" s="773"/>
      <c r="DO8" s="773"/>
      <c r="DP8" s="774"/>
      <c r="DQ8" s="772" t="s">
        <v>553</v>
      </c>
      <c r="DR8" s="773"/>
      <c r="DS8" s="773"/>
      <c r="DT8" s="773"/>
      <c r="DU8" s="774"/>
      <c r="DV8" s="769"/>
      <c r="DW8" s="770"/>
      <c r="DX8" s="770"/>
      <c r="DY8" s="770"/>
      <c r="DZ8" s="775"/>
      <c r="EA8" s="229"/>
    </row>
    <row r="9" spans="1:131" s="230" customFormat="1" ht="26.25" customHeight="1" x14ac:dyDescent="0.2">
      <c r="A9" s="233">
        <v>3</v>
      </c>
      <c r="B9" s="736" t="s">
        <v>377</v>
      </c>
      <c r="C9" s="737"/>
      <c r="D9" s="737"/>
      <c r="E9" s="737"/>
      <c r="F9" s="737"/>
      <c r="G9" s="737"/>
      <c r="H9" s="737"/>
      <c r="I9" s="737"/>
      <c r="J9" s="737"/>
      <c r="K9" s="737"/>
      <c r="L9" s="737"/>
      <c r="M9" s="737"/>
      <c r="N9" s="737"/>
      <c r="O9" s="737"/>
      <c r="P9" s="738"/>
      <c r="Q9" s="739">
        <v>1</v>
      </c>
      <c r="R9" s="740"/>
      <c r="S9" s="740"/>
      <c r="T9" s="740"/>
      <c r="U9" s="740"/>
      <c r="V9" s="740">
        <v>0</v>
      </c>
      <c r="W9" s="740"/>
      <c r="X9" s="740"/>
      <c r="Y9" s="740"/>
      <c r="Z9" s="740"/>
      <c r="AA9" s="740">
        <v>0</v>
      </c>
      <c r="AB9" s="740"/>
      <c r="AC9" s="740"/>
      <c r="AD9" s="740"/>
      <c r="AE9" s="741"/>
      <c r="AF9" s="742">
        <v>0</v>
      </c>
      <c r="AG9" s="743"/>
      <c r="AH9" s="743"/>
      <c r="AI9" s="743"/>
      <c r="AJ9" s="744"/>
      <c r="AK9" s="745" t="s">
        <v>553</v>
      </c>
      <c r="AL9" s="746"/>
      <c r="AM9" s="746"/>
      <c r="AN9" s="746"/>
      <c r="AO9" s="746"/>
      <c r="AP9" s="746" t="s">
        <v>553</v>
      </c>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t="s">
        <v>556</v>
      </c>
      <c r="BT9" s="770"/>
      <c r="BU9" s="770"/>
      <c r="BV9" s="770"/>
      <c r="BW9" s="770"/>
      <c r="BX9" s="770"/>
      <c r="BY9" s="770"/>
      <c r="BZ9" s="770"/>
      <c r="CA9" s="770"/>
      <c r="CB9" s="770"/>
      <c r="CC9" s="770"/>
      <c r="CD9" s="770"/>
      <c r="CE9" s="770"/>
      <c r="CF9" s="770"/>
      <c r="CG9" s="771"/>
      <c r="CH9" s="772">
        <v>2</v>
      </c>
      <c r="CI9" s="773"/>
      <c r="CJ9" s="773"/>
      <c r="CK9" s="773"/>
      <c r="CL9" s="774"/>
      <c r="CM9" s="772">
        <v>19</v>
      </c>
      <c r="CN9" s="773"/>
      <c r="CO9" s="773"/>
      <c r="CP9" s="773"/>
      <c r="CQ9" s="774"/>
      <c r="CR9" s="772">
        <v>1</v>
      </c>
      <c r="CS9" s="773"/>
      <c r="CT9" s="773"/>
      <c r="CU9" s="773"/>
      <c r="CV9" s="774"/>
      <c r="CW9" s="772">
        <v>12</v>
      </c>
      <c r="CX9" s="773"/>
      <c r="CY9" s="773"/>
      <c r="CZ9" s="773"/>
      <c r="DA9" s="774"/>
      <c r="DB9" s="772" t="s">
        <v>553</v>
      </c>
      <c r="DC9" s="773"/>
      <c r="DD9" s="773"/>
      <c r="DE9" s="773"/>
      <c r="DF9" s="774"/>
      <c r="DG9" s="772" t="s">
        <v>553</v>
      </c>
      <c r="DH9" s="773"/>
      <c r="DI9" s="773"/>
      <c r="DJ9" s="773"/>
      <c r="DK9" s="774"/>
      <c r="DL9" s="772" t="s">
        <v>553</v>
      </c>
      <c r="DM9" s="773"/>
      <c r="DN9" s="773"/>
      <c r="DO9" s="773"/>
      <c r="DP9" s="774"/>
      <c r="DQ9" s="772" t="s">
        <v>553</v>
      </c>
      <c r="DR9" s="773"/>
      <c r="DS9" s="773"/>
      <c r="DT9" s="773"/>
      <c r="DU9" s="774"/>
      <c r="DV9" s="769"/>
      <c r="DW9" s="770"/>
      <c r="DX9" s="770"/>
      <c r="DY9" s="770"/>
      <c r="DZ9" s="775"/>
      <c r="EA9" s="229"/>
    </row>
    <row r="10" spans="1:131" s="230" customFormat="1" ht="26.25" customHeight="1" x14ac:dyDescent="0.2">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2">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2">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2">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2">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2">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2">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2">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2">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2">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2">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5">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2">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5">
      <c r="A23" s="235" t="s">
        <v>379</v>
      </c>
      <c r="B23" s="776" t="s">
        <v>380</v>
      </c>
      <c r="C23" s="777"/>
      <c r="D23" s="777"/>
      <c r="E23" s="777"/>
      <c r="F23" s="777"/>
      <c r="G23" s="777"/>
      <c r="H23" s="777"/>
      <c r="I23" s="777"/>
      <c r="J23" s="777"/>
      <c r="K23" s="777"/>
      <c r="L23" s="777"/>
      <c r="M23" s="777"/>
      <c r="N23" s="777"/>
      <c r="O23" s="777"/>
      <c r="P23" s="778"/>
      <c r="Q23" s="779">
        <v>11442</v>
      </c>
      <c r="R23" s="780"/>
      <c r="S23" s="780"/>
      <c r="T23" s="780"/>
      <c r="U23" s="780"/>
      <c r="V23" s="780">
        <v>20899</v>
      </c>
      <c r="W23" s="780"/>
      <c r="X23" s="780"/>
      <c r="Y23" s="780"/>
      <c r="Z23" s="780"/>
      <c r="AA23" s="780">
        <v>544</v>
      </c>
      <c r="AB23" s="780"/>
      <c r="AC23" s="780"/>
      <c r="AD23" s="780"/>
      <c r="AE23" s="781"/>
      <c r="AF23" s="782">
        <v>397</v>
      </c>
      <c r="AG23" s="780"/>
      <c r="AH23" s="780"/>
      <c r="AI23" s="780"/>
      <c r="AJ23" s="783"/>
      <c r="AK23" s="784"/>
      <c r="AL23" s="785"/>
      <c r="AM23" s="785"/>
      <c r="AN23" s="785"/>
      <c r="AO23" s="785"/>
      <c r="AP23" s="780">
        <v>6316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2">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5">
      <c r="A25" s="726" t="s">
        <v>382</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2">
      <c r="A26" s="716" t="s">
        <v>358</v>
      </c>
      <c r="B26" s="717"/>
      <c r="C26" s="717"/>
      <c r="D26" s="717"/>
      <c r="E26" s="717"/>
      <c r="F26" s="717"/>
      <c r="G26" s="717"/>
      <c r="H26" s="717"/>
      <c r="I26" s="717"/>
      <c r="J26" s="717"/>
      <c r="K26" s="717"/>
      <c r="L26" s="717"/>
      <c r="M26" s="717"/>
      <c r="N26" s="717"/>
      <c r="O26" s="717"/>
      <c r="P26" s="718"/>
      <c r="Q26" s="712" t="s">
        <v>383</v>
      </c>
      <c r="R26" s="708"/>
      <c r="S26" s="708"/>
      <c r="T26" s="708"/>
      <c r="U26" s="709"/>
      <c r="V26" s="712" t="s">
        <v>384</v>
      </c>
      <c r="W26" s="708"/>
      <c r="X26" s="708"/>
      <c r="Y26" s="708"/>
      <c r="Z26" s="709"/>
      <c r="AA26" s="712" t="s">
        <v>385</v>
      </c>
      <c r="AB26" s="708"/>
      <c r="AC26" s="708"/>
      <c r="AD26" s="708"/>
      <c r="AE26" s="708"/>
      <c r="AF26" s="801" t="s">
        <v>386</v>
      </c>
      <c r="AG26" s="802"/>
      <c r="AH26" s="802"/>
      <c r="AI26" s="802"/>
      <c r="AJ26" s="803"/>
      <c r="AK26" s="708" t="s">
        <v>387</v>
      </c>
      <c r="AL26" s="708"/>
      <c r="AM26" s="708"/>
      <c r="AN26" s="708"/>
      <c r="AO26" s="709"/>
      <c r="AP26" s="712" t="s">
        <v>388</v>
      </c>
      <c r="AQ26" s="708"/>
      <c r="AR26" s="708"/>
      <c r="AS26" s="708"/>
      <c r="AT26" s="709"/>
      <c r="AU26" s="712" t="s">
        <v>389</v>
      </c>
      <c r="AV26" s="708"/>
      <c r="AW26" s="708"/>
      <c r="AX26" s="708"/>
      <c r="AY26" s="709"/>
      <c r="AZ26" s="712" t="s">
        <v>390</v>
      </c>
      <c r="BA26" s="708"/>
      <c r="BB26" s="708"/>
      <c r="BC26" s="708"/>
      <c r="BD26" s="709"/>
      <c r="BE26" s="712" t="s">
        <v>365</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5">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2">
      <c r="A28" s="237">
        <v>1</v>
      </c>
      <c r="B28" s="747" t="s">
        <v>391</v>
      </c>
      <c r="C28" s="748"/>
      <c r="D28" s="748"/>
      <c r="E28" s="748"/>
      <c r="F28" s="748"/>
      <c r="G28" s="748"/>
      <c r="H28" s="748"/>
      <c r="I28" s="748"/>
      <c r="J28" s="748"/>
      <c r="K28" s="748"/>
      <c r="L28" s="748"/>
      <c r="M28" s="748"/>
      <c r="N28" s="748"/>
      <c r="O28" s="748"/>
      <c r="P28" s="749"/>
      <c r="Q28" s="809">
        <v>1090</v>
      </c>
      <c r="R28" s="810"/>
      <c r="S28" s="810"/>
      <c r="T28" s="810"/>
      <c r="U28" s="810"/>
      <c r="V28" s="810">
        <v>1085</v>
      </c>
      <c r="W28" s="810"/>
      <c r="X28" s="810"/>
      <c r="Y28" s="810"/>
      <c r="Z28" s="810"/>
      <c r="AA28" s="810">
        <v>5</v>
      </c>
      <c r="AB28" s="810"/>
      <c r="AC28" s="810"/>
      <c r="AD28" s="810"/>
      <c r="AE28" s="811"/>
      <c r="AF28" s="812">
        <v>5</v>
      </c>
      <c r="AG28" s="810"/>
      <c r="AH28" s="810"/>
      <c r="AI28" s="810"/>
      <c r="AJ28" s="813"/>
      <c r="AK28" s="814">
        <v>55</v>
      </c>
      <c r="AL28" s="815"/>
      <c r="AM28" s="815"/>
      <c r="AN28" s="815"/>
      <c r="AO28" s="815"/>
      <c r="AP28" s="815" t="s">
        <v>553</v>
      </c>
      <c r="AQ28" s="815"/>
      <c r="AR28" s="815"/>
      <c r="AS28" s="815"/>
      <c r="AT28" s="815"/>
      <c r="AU28" s="815" t="s">
        <v>553</v>
      </c>
      <c r="AV28" s="815"/>
      <c r="AW28" s="815"/>
      <c r="AX28" s="815"/>
      <c r="AY28" s="815"/>
      <c r="AZ28" s="816" t="s">
        <v>553</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2">
      <c r="A29" s="237">
        <v>2</v>
      </c>
      <c r="B29" s="736" t="s">
        <v>392</v>
      </c>
      <c r="C29" s="737"/>
      <c r="D29" s="737"/>
      <c r="E29" s="737"/>
      <c r="F29" s="737"/>
      <c r="G29" s="737"/>
      <c r="H29" s="737"/>
      <c r="I29" s="737"/>
      <c r="J29" s="737"/>
      <c r="K29" s="737"/>
      <c r="L29" s="737"/>
      <c r="M29" s="737"/>
      <c r="N29" s="737"/>
      <c r="O29" s="737"/>
      <c r="P29" s="738"/>
      <c r="Q29" s="739">
        <v>281</v>
      </c>
      <c r="R29" s="740"/>
      <c r="S29" s="740"/>
      <c r="T29" s="740"/>
      <c r="U29" s="740"/>
      <c r="V29" s="740">
        <v>280</v>
      </c>
      <c r="W29" s="740"/>
      <c r="X29" s="740"/>
      <c r="Y29" s="740"/>
      <c r="Z29" s="740"/>
      <c r="AA29" s="740">
        <v>1</v>
      </c>
      <c r="AB29" s="740"/>
      <c r="AC29" s="740"/>
      <c r="AD29" s="740"/>
      <c r="AE29" s="741"/>
      <c r="AF29" s="742">
        <v>1</v>
      </c>
      <c r="AG29" s="743"/>
      <c r="AH29" s="743"/>
      <c r="AI29" s="743"/>
      <c r="AJ29" s="744"/>
      <c r="AK29" s="821">
        <v>94</v>
      </c>
      <c r="AL29" s="817"/>
      <c r="AM29" s="817"/>
      <c r="AN29" s="817"/>
      <c r="AO29" s="817"/>
      <c r="AP29" s="817">
        <v>47</v>
      </c>
      <c r="AQ29" s="817"/>
      <c r="AR29" s="817"/>
      <c r="AS29" s="817"/>
      <c r="AT29" s="817"/>
      <c r="AU29" s="817">
        <v>13</v>
      </c>
      <c r="AV29" s="817"/>
      <c r="AW29" s="817"/>
      <c r="AX29" s="817"/>
      <c r="AY29" s="817"/>
      <c r="AZ29" s="818" t="s">
        <v>553</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2">
      <c r="A30" s="237">
        <v>3</v>
      </c>
      <c r="B30" s="736" t="s">
        <v>393</v>
      </c>
      <c r="C30" s="737"/>
      <c r="D30" s="737"/>
      <c r="E30" s="737"/>
      <c r="F30" s="737"/>
      <c r="G30" s="737"/>
      <c r="H30" s="737"/>
      <c r="I30" s="737"/>
      <c r="J30" s="737"/>
      <c r="K30" s="737"/>
      <c r="L30" s="737"/>
      <c r="M30" s="737"/>
      <c r="N30" s="737"/>
      <c r="O30" s="737"/>
      <c r="P30" s="738"/>
      <c r="Q30" s="739">
        <v>175</v>
      </c>
      <c r="R30" s="740"/>
      <c r="S30" s="740"/>
      <c r="T30" s="740"/>
      <c r="U30" s="740"/>
      <c r="V30" s="740">
        <v>174</v>
      </c>
      <c r="W30" s="740"/>
      <c r="X30" s="740"/>
      <c r="Y30" s="740"/>
      <c r="Z30" s="740"/>
      <c r="AA30" s="740">
        <v>1</v>
      </c>
      <c r="AB30" s="740"/>
      <c r="AC30" s="740"/>
      <c r="AD30" s="740"/>
      <c r="AE30" s="741"/>
      <c r="AF30" s="742">
        <v>1</v>
      </c>
      <c r="AG30" s="743"/>
      <c r="AH30" s="743"/>
      <c r="AI30" s="743"/>
      <c r="AJ30" s="744"/>
      <c r="AK30" s="821">
        <v>32</v>
      </c>
      <c r="AL30" s="817"/>
      <c r="AM30" s="817"/>
      <c r="AN30" s="817"/>
      <c r="AO30" s="817"/>
      <c r="AP30" s="817" t="s">
        <v>553</v>
      </c>
      <c r="AQ30" s="817"/>
      <c r="AR30" s="817"/>
      <c r="AS30" s="817"/>
      <c r="AT30" s="817"/>
      <c r="AU30" s="817" t="s">
        <v>553</v>
      </c>
      <c r="AV30" s="817"/>
      <c r="AW30" s="817"/>
      <c r="AX30" s="817"/>
      <c r="AY30" s="817"/>
      <c r="AZ30" s="818" t="s">
        <v>553</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2">
      <c r="A31" s="237">
        <v>4</v>
      </c>
      <c r="B31" s="736" t="s">
        <v>394</v>
      </c>
      <c r="C31" s="737"/>
      <c r="D31" s="737"/>
      <c r="E31" s="737"/>
      <c r="F31" s="737"/>
      <c r="G31" s="737"/>
      <c r="H31" s="737"/>
      <c r="I31" s="737"/>
      <c r="J31" s="737"/>
      <c r="K31" s="737"/>
      <c r="L31" s="737"/>
      <c r="M31" s="737"/>
      <c r="N31" s="737"/>
      <c r="O31" s="737"/>
      <c r="P31" s="738"/>
      <c r="Q31" s="739">
        <v>189</v>
      </c>
      <c r="R31" s="740"/>
      <c r="S31" s="740"/>
      <c r="T31" s="740"/>
      <c r="U31" s="740"/>
      <c r="V31" s="740">
        <v>188</v>
      </c>
      <c r="W31" s="740"/>
      <c r="X31" s="740"/>
      <c r="Y31" s="740"/>
      <c r="Z31" s="740"/>
      <c r="AA31" s="740">
        <v>1</v>
      </c>
      <c r="AB31" s="740"/>
      <c r="AC31" s="740"/>
      <c r="AD31" s="740"/>
      <c r="AE31" s="741"/>
      <c r="AF31" s="742">
        <v>1</v>
      </c>
      <c r="AG31" s="743"/>
      <c r="AH31" s="743"/>
      <c r="AI31" s="743"/>
      <c r="AJ31" s="744"/>
      <c r="AK31" s="821">
        <v>55</v>
      </c>
      <c r="AL31" s="817"/>
      <c r="AM31" s="817"/>
      <c r="AN31" s="817"/>
      <c r="AO31" s="817"/>
      <c r="AP31" s="817" t="s">
        <v>553</v>
      </c>
      <c r="AQ31" s="817"/>
      <c r="AR31" s="817"/>
      <c r="AS31" s="817"/>
      <c r="AT31" s="817"/>
      <c r="AU31" s="817" t="s">
        <v>553</v>
      </c>
      <c r="AV31" s="817"/>
      <c r="AW31" s="817"/>
      <c r="AX31" s="817"/>
      <c r="AY31" s="817"/>
      <c r="AZ31" s="818" t="s">
        <v>553</v>
      </c>
      <c r="BA31" s="818"/>
      <c r="BB31" s="818"/>
      <c r="BC31" s="818"/>
      <c r="BD31" s="818"/>
      <c r="BE31" s="819"/>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2">
      <c r="A32" s="237">
        <v>5</v>
      </c>
      <c r="B32" s="736" t="s">
        <v>395</v>
      </c>
      <c r="C32" s="737"/>
      <c r="D32" s="737"/>
      <c r="E32" s="737"/>
      <c r="F32" s="737"/>
      <c r="G32" s="737"/>
      <c r="H32" s="737"/>
      <c r="I32" s="737"/>
      <c r="J32" s="737"/>
      <c r="K32" s="737"/>
      <c r="L32" s="737"/>
      <c r="M32" s="737"/>
      <c r="N32" s="737"/>
      <c r="O32" s="737"/>
      <c r="P32" s="738"/>
      <c r="Q32" s="739">
        <v>1417</v>
      </c>
      <c r="R32" s="740"/>
      <c r="S32" s="740"/>
      <c r="T32" s="740"/>
      <c r="U32" s="740"/>
      <c r="V32" s="740">
        <v>1384</v>
      </c>
      <c r="W32" s="740"/>
      <c r="X32" s="740"/>
      <c r="Y32" s="740"/>
      <c r="Z32" s="740"/>
      <c r="AA32" s="740">
        <v>33</v>
      </c>
      <c r="AB32" s="740"/>
      <c r="AC32" s="740"/>
      <c r="AD32" s="740"/>
      <c r="AE32" s="741"/>
      <c r="AF32" s="742">
        <v>33</v>
      </c>
      <c r="AG32" s="743"/>
      <c r="AH32" s="743"/>
      <c r="AI32" s="743"/>
      <c r="AJ32" s="744"/>
      <c r="AK32" s="821">
        <v>230</v>
      </c>
      <c r="AL32" s="817"/>
      <c r="AM32" s="817"/>
      <c r="AN32" s="817"/>
      <c r="AO32" s="817"/>
      <c r="AP32" s="817" t="s">
        <v>553</v>
      </c>
      <c r="AQ32" s="817"/>
      <c r="AR32" s="817"/>
      <c r="AS32" s="817"/>
      <c r="AT32" s="817"/>
      <c r="AU32" s="817" t="s">
        <v>553</v>
      </c>
      <c r="AV32" s="817"/>
      <c r="AW32" s="817"/>
      <c r="AX32" s="817"/>
      <c r="AY32" s="817"/>
      <c r="AZ32" s="818" t="s">
        <v>553</v>
      </c>
      <c r="BA32" s="818"/>
      <c r="BB32" s="818"/>
      <c r="BC32" s="818"/>
      <c r="BD32" s="818"/>
      <c r="BE32" s="819"/>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2">
      <c r="A33" s="237">
        <v>6</v>
      </c>
      <c r="B33" s="736" t="s">
        <v>396</v>
      </c>
      <c r="C33" s="737"/>
      <c r="D33" s="737"/>
      <c r="E33" s="737"/>
      <c r="F33" s="737"/>
      <c r="G33" s="737"/>
      <c r="H33" s="737"/>
      <c r="I33" s="737"/>
      <c r="J33" s="737"/>
      <c r="K33" s="737"/>
      <c r="L33" s="737"/>
      <c r="M33" s="737"/>
      <c r="N33" s="737"/>
      <c r="O33" s="737"/>
      <c r="P33" s="738"/>
      <c r="Q33" s="739">
        <v>361</v>
      </c>
      <c r="R33" s="740"/>
      <c r="S33" s="740"/>
      <c r="T33" s="740"/>
      <c r="U33" s="740"/>
      <c r="V33" s="740">
        <v>369</v>
      </c>
      <c r="W33" s="740"/>
      <c r="X33" s="740"/>
      <c r="Y33" s="740"/>
      <c r="Z33" s="740"/>
      <c r="AA33" s="740">
        <v>-8</v>
      </c>
      <c r="AB33" s="740"/>
      <c r="AC33" s="740"/>
      <c r="AD33" s="740"/>
      <c r="AE33" s="741"/>
      <c r="AF33" s="742">
        <v>167</v>
      </c>
      <c r="AG33" s="743"/>
      <c r="AH33" s="743"/>
      <c r="AI33" s="743"/>
      <c r="AJ33" s="744"/>
      <c r="AK33" s="821">
        <v>117</v>
      </c>
      <c r="AL33" s="817"/>
      <c r="AM33" s="817"/>
      <c r="AN33" s="817"/>
      <c r="AO33" s="817"/>
      <c r="AP33" s="817">
        <v>853</v>
      </c>
      <c r="AQ33" s="817"/>
      <c r="AR33" s="817"/>
      <c r="AS33" s="817"/>
      <c r="AT33" s="817"/>
      <c r="AU33" s="817">
        <v>459</v>
      </c>
      <c r="AV33" s="817"/>
      <c r="AW33" s="817"/>
      <c r="AX33" s="817"/>
      <c r="AY33" s="817"/>
      <c r="AZ33" s="818" t="s">
        <v>553</v>
      </c>
      <c r="BA33" s="818"/>
      <c r="BB33" s="818"/>
      <c r="BC33" s="818"/>
      <c r="BD33" s="818"/>
      <c r="BE33" s="819" t="s">
        <v>397</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2">
      <c r="A34" s="237">
        <v>7</v>
      </c>
      <c r="B34" s="736" t="s">
        <v>398</v>
      </c>
      <c r="C34" s="737"/>
      <c r="D34" s="737"/>
      <c r="E34" s="737"/>
      <c r="F34" s="737"/>
      <c r="G34" s="737"/>
      <c r="H34" s="737"/>
      <c r="I34" s="737"/>
      <c r="J34" s="737"/>
      <c r="K34" s="737"/>
      <c r="L34" s="737"/>
      <c r="M34" s="737"/>
      <c r="N34" s="737"/>
      <c r="O34" s="737"/>
      <c r="P34" s="738"/>
      <c r="Q34" s="739">
        <v>14</v>
      </c>
      <c r="R34" s="740"/>
      <c r="S34" s="740"/>
      <c r="T34" s="740"/>
      <c r="U34" s="740"/>
      <c r="V34" s="740">
        <v>12</v>
      </c>
      <c r="W34" s="740"/>
      <c r="X34" s="740"/>
      <c r="Y34" s="740"/>
      <c r="Z34" s="740"/>
      <c r="AA34" s="740">
        <v>2</v>
      </c>
      <c r="AB34" s="740"/>
      <c r="AC34" s="740"/>
      <c r="AD34" s="740"/>
      <c r="AE34" s="741"/>
      <c r="AF34" s="742">
        <v>2</v>
      </c>
      <c r="AG34" s="743"/>
      <c r="AH34" s="743"/>
      <c r="AI34" s="743"/>
      <c r="AJ34" s="744"/>
      <c r="AK34" s="821">
        <v>7</v>
      </c>
      <c r="AL34" s="817"/>
      <c r="AM34" s="817"/>
      <c r="AN34" s="817"/>
      <c r="AO34" s="817"/>
      <c r="AP34" s="817">
        <v>6</v>
      </c>
      <c r="AQ34" s="817"/>
      <c r="AR34" s="817"/>
      <c r="AS34" s="817"/>
      <c r="AT34" s="817"/>
      <c r="AU34" s="817">
        <v>5</v>
      </c>
      <c r="AV34" s="817"/>
      <c r="AW34" s="817"/>
      <c r="AX34" s="817"/>
      <c r="AY34" s="817"/>
      <c r="AZ34" s="818" t="s">
        <v>553</v>
      </c>
      <c r="BA34" s="818"/>
      <c r="BB34" s="818"/>
      <c r="BC34" s="818"/>
      <c r="BD34" s="818"/>
      <c r="BE34" s="819" t="s">
        <v>399</v>
      </c>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2">
      <c r="A35" s="237">
        <v>8</v>
      </c>
      <c r="B35" s="736" t="s">
        <v>143</v>
      </c>
      <c r="C35" s="737"/>
      <c r="D35" s="737"/>
      <c r="E35" s="737"/>
      <c r="F35" s="737"/>
      <c r="G35" s="737"/>
      <c r="H35" s="737"/>
      <c r="I35" s="737"/>
      <c r="J35" s="737"/>
      <c r="K35" s="737"/>
      <c r="L35" s="737"/>
      <c r="M35" s="737"/>
      <c r="N35" s="737"/>
      <c r="O35" s="737"/>
      <c r="P35" s="738"/>
      <c r="Q35" s="739">
        <v>296</v>
      </c>
      <c r="R35" s="740"/>
      <c r="S35" s="740"/>
      <c r="T35" s="740"/>
      <c r="U35" s="740"/>
      <c r="V35" s="740">
        <v>302</v>
      </c>
      <c r="W35" s="740"/>
      <c r="X35" s="740"/>
      <c r="Y35" s="740"/>
      <c r="Z35" s="740"/>
      <c r="AA35" s="740">
        <v>-6</v>
      </c>
      <c r="AB35" s="740"/>
      <c r="AC35" s="740"/>
      <c r="AD35" s="740"/>
      <c r="AE35" s="741"/>
      <c r="AF35" s="742">
        <v>-6</v>
      </c>
      <c r="AG35" s="743"/>
      <c r="AH35" s="743"/>
      <c r="AI35" s="743"/>
      <c r="AJ35" s="744"/>
      <c r="AK35" s="821">
        <v>175</v>
      </c>
      <c r="AL35" s="817"/>
      <c r="AM35" s="817"/>
      <c r="AN35" s="817"/>
      <c r="AO35" s="817"/>
      <c r="AP35" s="817">
        <v>663</v>
      </c>
      <c r="AQ35" s="817"/>
      <c r="AR35" s="817"/>
      <c r="AS35" s="817"/>
      <c r="AT35" s="817"/>
      <c r="AU35" s="817">
        <v>453</v>
      </c>
      <c r="AV35" s="817"/>
      <c r="AW35" s="817"/>
      <c r="AX35" s="817"/>
      <c r="AY35" s="817"/>
      <c r="AZ35" s="818">
        <v>5.8</v>
      </c>
      <c r="BA35" s="818"/>
      <c r="BB35" s="818"/>
      <c r="BC35" s="818"/>
      <c r="BD35" s="818"/>
      <c r="BE35" s="819" t="s">
        <v>399</v>
      </c>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2">
      <c r="A36" s="237">
        <v>9</v>
      </c>
      <c r="B36" s="736" t="s">
        <v>400</v>
      </c>
      <c r="C36" s="737"/>
      <c r="D36" s="737"/>
      <c r="E36" s="737"/>
      <c r="F36" s="737"/>
      <c r="G36" s="737"/>
      <c r="H36" s="737"/>
      <c r="I36" s="737"/>
      <c r="J36" s="737"/>
      <c r="K36" s="737"/>
      <c r="L36" s="737"/>
      <c r="M36" s="737"/>
      <c r="N36" s="737"/>
      <c r="O36" s="737"/>
      <c r="P36" s="738"/>
      <c r="Q36" s="739">
        <v>230</v>
      </c>
      <c r="R36" s="740"/>
      <c r="S36" s="740"/>
      <c r="T36" s="740"/>
      <c r="U36" s="740"/>
      <c r="V36" s="740">
        <v>180</v>
      </c>
      <c r="W36" s="740"/>
      <c r="X36" s="740"/>
      <c r="Y36" s="740"/>
      <c r="Z36" s="740"/>
      <c r="AA36" s="740">
        <v>50</v>
      </c>
      <c r="AB36" s="740"/>
      <c r="AC36" s="740"/>
      <c r="AD36" s="740"/>
      <c r="AE36" s="741"/>
      <c r="AF36" s="742">
        <v>40</v>
      </c>
      <c r="AG36" s="743"/>
      <c r="AH36" s="743"/>
      <c r="AI36" s="743"/>
      <c r="AJ36" s="744"/>
      <c r="AK36" s="821">
        <v>101</v>
      </c>
      <c r="AL36" s="817"/>
      <c r="AM36" s="817"/>
      <c r="AN36" s="817"/>
      <c r="AO36" s="817"/>
      <c r="AP36" s="817">
        <v>201</v>
      </c>
      <c r="AQ36" s="817"/>
      <c r="AR36" s="817"/>
      <c r="AS36" s="817"/>
      <c r="AT36" s="817"/>
      <c r="AU36" s="817">
        <v>121</v>
      </c>
      <c r="AV36" s="817"/>
      <c r="AW36" s="817"/>
      <c r="AX36" s="817"/>
      <c r="AY36" s="817"/>
      <c r="AZ36" s="818" t="s">
        <v>553</v>
      </c>
      <c r="BA36" s="818"/>
      <c r="BB36" s="818"/>
      <c r="BC36" s="818"/>
      <c r="BD36" s="818"/>
      <c r="BE36" s="819" t="s">
        <v>399</v>
      </c>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2">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2">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2">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2">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2">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2">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2">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2">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2">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2">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2">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2">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2">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2">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2">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2">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2">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2">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2">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2">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2">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2">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2">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2">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5">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2">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401</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5">
      <c r="A63" s="235" t="s">
        <v>379</v>
      </c>
      <c r="B63" s="776" t="s">
        <v>402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245</v>
      </c>
      <c r="AG63" s="831"/>
      <c r="AH63" s="831"/>
      <c r="AI63" s="831"/>
      <c r="AJ63" s="832"/>
      <c r="AK63" s="833"/>
      <c r="AL63" s="828"/>
      <c r="AM63" s="828"/>
      <c r="AN63" s="828"/>
      <c r="AO63" s="828"/>
      <c r="AP63" s="831">
        <v>1770</v>
      </c>
      <c r="AQ63" s="831"/>
      <c r="AR63" s="831"/>
      <c r="AS63" s="831"/>
      <c r="AT63" s="831"/>
      <c r="AU63" s="831">
        <v>1051</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5">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2">
      <c r="A66" s="716" t="s">
        <v>404</v>
      </c>
      <c r="B66" s="717"/>
      <c r="C66" s="717"/>
      <c r="D66" s="717"/>
      <c r="E66" s="717"/>
      <c r="F66" s="717"/>
      <c r="G66" s="717"/>
      <c r="H66" s="717"/>
      <c r="I66" s="717"/>
      <c r="J66" s="717"/>
      <c r="K66" s="717"/>
      <c r="L66" s="717"/>
      <c r="M66" s="717"/>
      <c r="N66" s="717"/>
      <c r="O66" s="717"/>
      <c r="P66" s="718"/>
      <c r="Q66" s="712" t="s">
        <v>383</v>
      </c>
      <c r="R66" s="708"/>
      <c r="S66" s="708"/>
      <c r="T66" s="708"/>
      <c r="U66" s="709"/>
      <c r="V66" s="712" t="s">
        <v>384</v>
      </c>
      <c r="W66" s="708"/>
      <c r="X66" s="708"/>
      <c r="Y66" s="708"/>
      <c r="Z66" s="709"/>
      <c r="AA66" s="712" t="s">
        <v>385</v>
      </c>
      <c r="AB66" s="708"/>
      <c r="AC66" s="708"/>
      <c r="AD66" s="708"/>
      <c r="AE66" s="709"/>
      <c r="AF66" s="841" t="s">
        <v>386</v>
      </c>
      <c r="AG66" s="802"/>
      <c r="AH66" s="802"/>
      <c r="AI66" s="802"/>
      <c r="AJ66" s="842"/>
      <c r="AK66" s="712" t="s">
        <v>387</v>
      </c>
      <c r="AL66" s="717"/>
      <c r="AM66" s="717"/>
      <c r="AN66" s="717"/>
      <c r="AO66" s="718"/>
      <c r="AP66" s="712" t="s">
        <v>388</v>
      </c>
      <c r="AQ66" s="708"/>
      <c r="AR66" s="708"/>
      <c r="AS66" s="708"/>
      <c r="AT66" s="709"/>
      <c r="AU66" s="712" t="s">
        <v>405</v>
      </c>
      <c r="AV66" s="708"/>
      <c r="AW66" s="708"/>
      <c r="AX66" s="708"/>
      <c r="AY66" s="709"/>
      <c r="AZ66" s="712" t="s">
        <v>365</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557</v>
      </c>
      <c r="C68" s="857"/>
      <c r="D68" s="857"/>
      <c r="E68" s="857"/>
      <c r="F68" s="857"/>
      <c r="G68" s="857"/>
      <c r="H68" s="857"/>
      <c r="I68" s="857"/>
      <c r="J68" s="857"/>
      <c r="K68" s="857"/>
      <c r="L68" s="857"/>
      <c r="M68" s="857"/>
      <c r="N68" s="857"/>
      <c r="O68" s="857"/>
      <c r="P68" s="858"/>
      <c r="Q68" s="859">
        <v>2070</v>
      </c>
      <c r="R68" s="853"/>
      <c r="S68" s="853"/>
      <c r="T68" s="853"/>
      <c r="U68" s="853"/>
      <c r="V68" s="853">
        <v>2014</v>
      </c>
      <c r="W68" s="853"/>
      <c r="X68" s="853"/>
      <c r="Y68" s="853"/>
      <c r="Z68" s="853"/>
      <c r="AA68" s="853">
        <v>57</v>
      </c>
      <c r="AB68" s="853"/>
      <c r="AC68" s="853"/>
      <c r="AD68" s="853"/>
      <c r="AE68" s="853"/>
      <c r="AF68" s="853">
        <v>57</v>
      </c>
      <c r="AG68" s="853"/>
      <c r="AH68" s="853"/>
      <c r="AI68" s="853"/>
      <c r="AJ68" s="853"/>
      <c r="AK68" s="853" t="s">
        <v>553</v>
      </c>
      <c r="AL68" s="853"/>
      <c r="AM68" s="853"/>
      <c r="AN68" s="853"/>
      <c r="AO68" s="853"/>
      <c r="AP68" s="853">
        <v>338</v>
      </c>
      <c r="AQ68" s="853"/>
      <c r="AR68" s="853"/>
      <c r="AS68" s="853"/>
      <c r="AT68" s="853"/>
      <c r="AU68" s="853">
        <v>338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558</v>
      </c>
      <c r="C69" s="861"/>
      <c r="D69" s="861"/>
      <c r="E69" s="861"/>
      <c r="F69" s="861"/>
      <c r="G69" s="861"/>
      <c r="H69" s="861"/>
      <c r="I69" s="861"/>
      <c r="J69" s="861"/>
      <c r="K69" s="861"/>
      <c r="L69" s="861"/>
      <c r="M69" s="861"/>
      <c r="N69" s="861"/>
      <c r="O69" s="861"/>
      <c r="P69" s="862"/>
      <c r="Q69" s="863">
        <v>2417</v>
      </c>
      <c r="R69" s="817"/>
      <c r="S69" s="817"/>
      <c r="T69" s="817"/>
      <c r="U69" s="817"/>
      <c r="V69" s="817">
        <v>2405</v>
      </c>
      <c r="W69" s="817"/>
      <c r="X69" s="817"/>
      <c r="Y69" s="817"/>
      <c r="Z69" s="817"/>
      <c r="AA69" s="817">
        <v>12</v>
      </c>
      <c r="AB69" s="817"/>
      <c r="AC69" s="817"/>
      <c r="AD69" s="817"/>
      <c r="AE69" s="817"/>
      <c r="AF69" s="817">
        <v>12</v>
      </c>
      <c r="AG69" s="817"/>
      <c r="AH69" s="817"/>
      <c r="AI69" s="817"/>
      <c r="AJ69" s="817"/>
      <c r="AK69" s="817" t="s">
        <v>553</v>
      </c>
      <c r="AL69" s="817"/>
      <c r="AM69" s="817"/>
      <c r="AN69" s="817"/>
      <c r="AO69" s="817"/>
      <c r="AP69" s="817">
        <v>6540</v>
      </c>
      <c r="AQ69" s="817"/>
      <c r="AR69" s="817"/>
      <c r="AS69" s="817"/>
      <c r="AT69" s="817"/>
      <c r="AU69" s="817">
        <v>753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559</v>
      </c>
      <c r="C70" s="861"/>
      <c r="D70" s="861"/>
      <c r="E70" s="861"/>
      <c r="F70" s="861"/>
      <c r="G70" s="861"/>
      <c r="H70" s="861"/>
      <c r="I70" s="861"/>
      <c r="J70" s="861"/>
      <c r="K70" s="861"/>
      <c r="L70" s="861"/>
      <c r="M70" s="861"/>
      <c r="N70" s="861"/>
      <c r="O70" s="861"/>
      <c r="P70" s="862"/>
      <c r="Q70" s="863">
        <v>510</v>
      </c>
      <c r="R70" s="817"/>
      <c r="S70" s="817"/>
      <c r="T70" s="817"/>
      <c r="U70" s="817"/>
      <c r="V70" s="817">
        <v>455</v>
      </c>
      <c r="W70" s="817"/>
      <c r="X70" s="817"/>
      <c r="Y70" s="817"/>
      <c r="Z70" s="817"/>
      <c r="AA70" s="817">
        <v>55</v>
      </c>
      <c r="AB70" s="817"/>
      <c r="AC70" s="817"/>
      <c r="AD70" s="817"/>
      <c r="AE70" s="817"/>
      <c r="AF70" s="817">
        <v>55</v>
      </c>
      <c r="AG70" s="817"/>
      <c r="AH70" s="817"/>
      <c r="AI70" s="817"/>
      <c r="AJ70" s="817"/>
      <c r="AK70" s="817" t="s">
        <v>553</v>
      </c>
      <c r="AL70" s="817"/>
      <c r="AM70" s="817"/>
      <c r="AN70" s="817"/>
      <c r="AO70" s="817"/>
      <c r="AP70" s="817" t="s">
        <v>553</v>
      </c>
      <c r="AQ70" s="817"/>
      <c r="AR70" s="817"/>
      <c r="AS70" s="817"/>
      <c r="AT70" s="817"/>
      <c r="AU70" s="817" t="s">
        <v>553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560</v>
      </c>
      <c r="C71" s="861"/>
      <c r="D71" s="861"/>
      <c r="E71" s="861"/>
      <c r="F71" s="861"/>
      <c r="G71" s="861"/>
      <c r="H71" s="861"/>
      <c r="I71" s="861"/>
      <c r="J71" s="861"/>
      <c r="K71" s="861"/>
      <c r="L71" s="861"/>
      <c r="M71" s="861"/>
      <c r="N71" s="861"/>
      <c r="O71" s="861"/>
      <c r="P71" s="862"/>
      <c r="Q71" s="863">
        <v>113047</v>
      </c>
      <c r="R71" s="817"/>
      <c r="S71" s="817"/>
      <c r="T71" s="817"/>
      <c r="U71" s="817"/>
      <c r="V71" s="817">
        <v>111097</v>
      </c>
      <c r="W71" s="817"/>
      <c r="X71" s="817"/>
      <c r="Y71" s="817"/>
      <c r="Z71" s="817"/>
      <c r="AA71" s="817">
        <v>1950</v>
      </c>
      <c r="AB71" s="817"/>
      <c r="AC71" s="817"/>
      <c r="AD71" s="817"/>
      <c r="AE71" s="817"/>
      <c r="AF71" s="817">
        <v>1949</v>
      </c>
      <c r="AG71" s="817"/>
      <c r="AH71" s="817"/>
      <c r="AI71" s="817"/>
      <c r="AJ71" s="817"/>
      <c r="AK71" s="817">
        <v>42</v>
      </c>
      <c r="AL71" s="817"/>
      <c r="AM71" s="817"/>
      <c r="AN71" s="817"/>
      <c r="AO71" s="817"/>
      <c r="AP71" s="817" t="s">
        <v>553</v>
      </c>
      <c r="AQ71" s="817"/>
      <c r="AR71" s="817"/>
      <c r="AS71" s="817"/>
      <c r="AT71" s="817"/>
      <c r="AU71" s="817" t="s">
        <v>553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561</v>
      </c>
      <c r="C72" s="861"/>
      <c r="D72" s="861"/>
      <c r="E72" s="861"/>
      <c r="F72" s="861"/>
      <c r="G72" s="861"/>
      <c r="H72" s="861"/>
      <c r="I72" s="861"/>
      <c r="J72" s="861"/>
      <c r="K72" s="861"/>
      <c r="L72" s="861"/>
      <c r="M72" s="861"/>
      <c r="N72" s="861"/>
      <c r="O72" s="861"/>
      <c r="P72" s="862"/>
      <c r="Q72" s="863">
        <v>4853</v>
      </c>
      <c r="R72" s="817"/>
      <c r="S72" s="817"/>
      <c r="T72" s="817"/>
      <c r="U72" s="817"/>
      <c r="V72" s="817">
        <v>3922</v>
      </c>
      <c r="W72" s="817"/>
      <c r="X72" s="817"/>
      <c r="Y72" s="817"/>
      <c r="Z72" s="817"/>
      <c r="AA72" s="817">
        <v>931</v>
      </c>
      <c r="AB72" s="817"/>
      <c r="AC72" s="817"/>
      <c r="AD72" s="817"/>
      <c r="AE72" s="817"/>
      <c r="AF72" s="817">
        <v>931</v>
      </c>
      <c r="AG72" s="817"/>
      <c r="AH72" s="817"/>
      <c r="AI72" s="817"/>
      <c r="AJ72" s="817"/>
      <c r="AK72" s="817" t="s">
        <v>553</v>
      </c>
      <c r="AL72" s="817"/>
      <c r="AM72" s="817"/>
      <c r="AN72" s="817"/>
      <c r="AO72" s="817"/>
      <c r="AP72" s="817" t="s">
        <v>553</v>
      </c>
      <c r="AQ72" s="817"/>
      <c r="AR72" s="817"/>
      <c r="AS72" s="817"/>
      <c r="AT72" s="817"/>
      <c r="AU72" s="817" t="s">
        <v>553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562</v>
      </c>
      <c r="C73" s="861"/>
      <c r="D73" s="861"/>
      <c r="E73" s="861"/>
      <c r="F73" s="861"/>
      <c r="G73" s="861"/>
      <c r="H73" s="861"/>
      <c r="I73" s="861"/>
      <c r="J73" s="861"/>
      <c r="K73" s="861"/>
      <c r="L73" s="861"/>
      <c r="M73" s="861"/>
      <c r="N73" s="861"/>
      <c r="O73" s="861"/>
      <c r="P73" s="862"/>
      <c r="Q73" s="863">
        <v>78</v>
      </c>
      <c r="R73" s="817"/>
      <c r="S73" s="817"/>
      <c r="T73" s="817"/>
      <c r="U73" s="817"/>
      <c r="V73" s="817">
        <v>74</v>
      </c>
      <c r="W73" s="817"/>
      <c r="X73" s="817"/>
      <c r="Y73" s="817"/>
      <c r="Z73" s="817"/>
      <c r="AA73" s="817">
        <v>4</v>
      </c>
      <c r="AB73" s="817"/>
      <c r="AC73" s="817"/>
      <c r="AD73" s="817"/>
      <c r="AE73" s="817"/>
      <c r="AF73" s="817">
        <v>4</v>
      </c>
      <c r="AG73" s="817"/>
      <c r="AH73" s="817"/>
      <c r="AI73" s="817"/>
      <c r="AJ73" s="817"/>
      <c r="AK73" s="817">
        <v>11</v>
      </c>
      <c r="AL73" s="817"/>
      <c r="AM73" s="817"/>
      <c r="AN73" s="817"/>
      <c r="AO73" s="817"/>
      <c r="AP73" s="817" t="s">
        <v>553</v>
      </c>
      <c r="AQ73" s="817"/>
      <c r="AR73" s="817"/>
      <c r="AS73" s="817"/>
      <c r="AT73" s="817"/>
      <c r="AU73" s="817" t="s">
        <v>553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563</v>
      </c>
      <c r="C74" s="861"/>
      <c r="D74" s="861"/>
      <c r="E74" s="861"/>
      <c r="F74" s="861"/>
      <c r="G74" s="861"/>
      <c r="H74" s="861"/>
      <c r="I74" s="861"/>
      <c r="J74" s="861"/>
      <c r="K74" s="861"/>
      <c r="L74" s="861"/>
      <c r="M74" s="861"/>
      <c r="N74" s="861"/>
      <c r="O74" s="861"/>
      <c r="P74" s="862"/>
      <c r="Q74" s="863">
        <v>875</v>
      </c>
      <c r="R74" s="817"/>
      <c r="S74" s="817"/>
      <c r="T74" s="817"/>
      <c r="U74" s="817"/>
      <c r="V74" s="817">
        <v>793</v>
      </c>
      <c r="W74" s="817"/>
      <c r="X74" s="817"/>
      <c r="Y74" s="817"/>
      <c r="Z74" s="817"/>
      <c r="AA74" s="817">
        <v>82</v>
      </c>
      <c r="AB74" s="817"/>
      <c r="AC74" s="817"/>
      <c r="AD74" s="817"/>
      <c r="AE74" s="817"/>
      <c r="AF74" s="817">
        <v>47</v>
      </c>
      <c r="AG74" s="817"/>
      <c r="AH74" s="817"/>
      <c r="AI74" s="817"/>
      <c r="AJ74" s="817"/>
      <c r="AK74" s="817" t="s">
        <v>553</v>
      </c>
      <c r="AL74" s="817"/>
      <c r="AM74" s="817"/>
      <c r="AN74" s="817"/>
      <c r="AO74" s="817"/>
      <c r="AP74" s="817" t="s">
        <v>553</v>
      </c>
      <c r="AQ74" s="817"/>
      <c r="AR74" s="817"/>
      <c r="AS74" s="817"/>
      <c r="AT74" s="817"/>
      <c r="AU74" s="817" t="s">
        <v>553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564</v>
      </c>
      <c r="C75" s="861"/>
      <c r="D75" s="861"/>
      <c r="E75" s="861"/>
      <c r="F75" s="861"/>
      <c r="G75" s="861"/>
      <c r="H75" s="861"/>
      <c r="I75" s="861"/>
      <c r="J75" s="861"/>
      <c r="K75" s="861"/>
      <c r="L75" s="861"/>
      <c r="M75" s="861"/>
      <c r="N75" s="861"/>
      <c r="O75" s="861"/>
      <c r="P75" s="862"/>
      <c r="Q75" s="864">
        <v>116</v>
      </c>
      <c r="R75" s="865"/>
      <c r="S75" s="865"/>
      <c r="T75" s="865"/>
      <c r="U75" s="821"/>
      <c r="V75" s="866">
        <v>111</v>
      </c>
      <c r="W75" s="865"/>
      <c r="X75" s="865"/>
      <c r="Y75" s="865"/>
      <c r="Z75" s="821"/>
      <c r="AA75" s="866">
        <v>5</v>
      </c>
      <c r="AB75" s="865"/>
      <c r="AC75" s="865"/>
      <c r="AD75" s="865"/>
      <c r="AE75" s="821"/>
      <c r="AF75" s="866">
        <v>5</v>
      </c>
      <c r="AG75" s="865"/>
      <c r="AH75" s="865"/>
      <c r="AI75" s="865"/>
      <c r="AJ75" s="821"/>
      <c r="AK75" s="866">
        <v>5</v>
      </c>
      <c r="AL75" s="865"/>
      <c r="AM75" s="865"/>
      <c r="AN75" s="865"/>
      <c r="AO75" s="821"/>
      <c r="AP75" s="866" t="s">
        <v>553</v>
      </c>
      <c r="AQ75" s="865"/>
      <c r="AR75" s="865"/>
      <c r="AS75" s="865"/>
      <c r="AT75" s="821"/>
      <c r="AU75" s="866" t="s">
        <v>553</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565</v>
      </c>
      <c r="C76" s="861"/>
      <c r="D76" s="861"/>
      <c r="E76" s="861"/>
      <c r="F76" s="861"/>
      <c r="G76" s="861"/>
      <c r="H76" s="861"/>
      <c r="I76" s="861"/>
      <c r="J76" s="861"/>
      <c r="K76" s="861"/>
      <c r="L76" s="861"/>
      <c r="M76" s="861"/>
      <c r="N76" s="861"/>
      <c r="O76" s="861"/>
      <c r="P76" s="862"/>
      <c r="Q76" s="864">
        <v>420</v>
      </c>
      <c r="R76" s="865"/>
      <c r="S76" s="865"/>
      <c r="T76" s="865"/>
      <c r="U76" s="821"/>
      <c r="V76" s="866">
        <v>423</v>
      </c>
      <c r="W76" s="865"/>
      <c r="X76" s="865"/>
      <c r="Y76" s="865"/>
      <c r="Z76" s="821"/>
      <c r="AA76" s="866">
        <v>-3</v>
      </c>
      <c r="AB76" s="865"/>
      <c r="AC76" s="865"/>
      <c r="AD76" s="865"/>
      <c r="AE76" s="821"/>
      <c r="AF76" s="866">
        <v>-2028</v>
      </c>
      <c r="AG76" s="865"/>
      <c r="AH76" s="865"/>
      <c r="AI76" s="865"/>
      <c r="AJ76" s="821"/>
      <c r="AK76" s="866" t="s">
        <v>553</v>
      </c>
      <c r="AL76" s="865"/>
      <c r="AM76" s="865"/>
      <c r="AN76" s="865"/>
      <c r="AO76" s="821"/>
      <c r="AP76" s="866">
        <v>1056</v>
      </c>
      <c r="AQ76" s="865"/>
      <c r="AR76" s="865"/>
      <c r="AS76" s="865"/>
      <c r="AT76" s="821"/>
      <c r="AU76" s="866" t="s">
        <v>553</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379</v>
      </c>
      <c r="B88" s="776" t="s">
        <v>406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1032</v>
      </c>
      <c r="AG88" s="831"/>
      <c r="AH88" s="831"/>
      <c r="AI88" s="831"/>
      <c r="AJ88" s="831"/>
      <c r="AK88" s="828"/>
      <c r="AL88" s="828"/>
      <c r="AM88" s="828"/>
      <c r="AN88" s="828"/>
      <c r="AO88" s="828"/>
      <c r="AP88" s="831">
        <v>7934</v>
      </c>
      <c r="AQ88" s="831"/>
      <c r="AR88" s="831"/>
      <c r="AS88" s="831"/>
      <c r="AT88" s="831"/>
      <c r="AU88" s="831">
        <v>1091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58</v>
      </c>
      <c r="CS102" s="839"/>
      <c r="CT102" s="839"/>
      <c r="CU102" s="839"/>
      <c r="CV102" s="878"/>
      <c r="CW102" s="877">
        <v>12</v>
      </c>
      <c r="CX102" s="839"/>
      <c r="CY102" s="839"/>
      <c r="CZ102" s="839"/>
      <c r="DA102" s="878"/>
      <c r="DB102" s="877" t="s">
        <v>553</v>
      </c>
      <c r="DC102" s="839"/>
      <c r="DD102" s="839"/>
      <c r="DE102" s="839"/>
      <c r="DF102" s="878"/>
      <c r="DG102" s="877" t="s">
        <v>553</v>
      </c>
      <c r="DH102" s="839"/>
      <c r="DI102" s="839"/>
      <c r="DJ102" s="839"/>
      <c r="DK102" s="878"/>
      <c r="DL102" s="877" t="s">
        <v>553</v>
      </c>
      <c r="DM102" s="839"/>
      <c r="DN102" s="839"/>
      <c r="DO102" s="839"/>
      <c r="DP102" s="878"/>
      <c r="DQ102" s="877" t="s">
        <v>553</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415</v>
      </c>
      <c r="AB109" s="880"/>
      <c r="AC109" s="880"/>
      <c r="AD109" s="880"/>
      <c r="AE109" s="881"/>
      <c r="AF109" s="879" t="s">
        <v>416</v>
      </c>
      <c r="AG109" s="880"/>
      <c r="AH109" s="880"/>
      <c r="AI109" s="880"/>
      <c r="AJ109" s="881"/>
      <c r="AK109" s="879" t="s">
        <v>295</v>
      </c>
      <c r="AL109" s="880"/>
      <c r="AM109" s="880"/>
      <c r="AN109" s="880"/>
      <c r="AO109" s="881"/>
      <c r="AP109" s="879" t="s">
        <v>417</v>
      </c>
      <c r="AQ109" s="880"/>
      <c r="AR109" s="880"/>
      <c r="AS109" s="880"/>
      <c r="AT109" s="882"/>
      <c r="AU109" s="899" t="s">
        <v>414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415</v>
      </c>
      <c r="BR109" s="880"/>
      <c r="BS109" s="880"/>
      <c r="BT109" s="880"/>
      <c r="BU109" s="881"/>
      <c r="BV109" s="879" t="s">
        <v>416</v>
      </c>
      <c r="BW109" s="880"/>
      <c r="BX109" s="880"/>
      <c r="BY109" s="880"/>
      <c r="BZ109" s="881"/>
      <c r="CA109" s="879" t="s">
        <v>295</v>
      </c>
      <c r="CB109" s="880"/>
      <c r="CC109" s="880"/>
      <c r="CD109" s="880"/>
      <c r="CE109" s="881"/>
      <c r="CF109" s="900" t="s">
        <v>417</v>
      </c>
      <c r="CG109" s="900"/>
      <c r="CH109" s="900"/>
      <c r="CI109" s="900"/>
      <c r="CJ109" s="900"/>
      <c r="CK109" s="879" t="s">
        <v>418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415</v>
      </c>
      <c r="DH109" s="880"/>
      <c r="DI109" s="880"/>
      <c r="DJ109" s="880"/>
      <c r="DK109" s="881"/>
      <c r="DL109" s="879" t="s">
        <v>416</v>
      </c>
      <c r="DM109" s="880"/>
      <c r="DN109" s="880"/>
      <c r="DO109" s="880"/>
      <c r="DP109" s="881"/>
      <c r="DQ109" s="879" t="s">
        <v>295</v>
      </c>
      <c r="DR109" s="880"/>
      <c r="DS109" s="880"/>
      <c r="DT109" s="880"/>
      <c r="DU109" s="881"/>
      <c r="DV109" s="879" t="s">
        <v>417</v>
      </c>
      <c r="DW109" s="880"/>
      <c r="DX109" s="880"/>
      <c r="DY109" s="880"/>
      <c r="DZ109" s="882"/>
    </row>
    <row r="110" spans="1:131" s="224" customFormat="1" ht="26.25" customHeight="1" x14ac:dyDescent="0.2">
      <c r="A110" s="883" t="s">
        <v>419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689842</v>
      </c>
      <c r="AB110" s="887"/>
      <c r="AC110" s="887"/>
      <c r="AD110" s="887"/>
      <c r="AE110" s="888"/>
      <c r="AF110" s="889">
        <v>651858</v>
      </c>
      <c r="AG110" s="887"/>
      <c r="AH110" s="887"/>
      <c r="AI110" s="887"/>
      <c r="AJ110" s="888"/>
      <c r="AK110" s="889">
        <v>643407</v>
      </c>
      <c r="AL110" s="887"/>
      <c r="AM110" s="887"/>
      <c r="AN110" s="887"/>
      <c r="AO110" s="888"/>
      <c r="AP110" s="890">
        <v>14.9</v>
      </c>
      <c r="AQ110" s="891"/>
      <c r="AR110" s="891"/>
      <c r="AS110" s="891"/>
      <c r="AT110" s="892"/>
      <c r="AU110" s="893" t="s">
        <v>69</v>
      </c>
      <c r="AV110" s="894"/>
      <c r="AW110" s="894"/>
      <c r="AX110" s="894"/>
      <c r="AY110" s="894"/>
      <c r="AZ110" s="916" t="s">
        <v>420</v>
      </c>
      <c r="BA110" s="884"/>
      <c r="BB110" s="884"/>
      <c r="BC110" s="884"/>
      <c r="BD110" s="884"/>
      <c r="BE110" s="884"/>
      <c r="BF110" s="884"/>
      <c r="BG110" s="884"/>
      <c r="BH110" s="884"/>
      <c r="BI110" s="884"/>
      <c r="BJ110" s="884"/>
      <c r="BK110" s="884"/>
      <c r="BL110" s="884"/>
      <c r="BM110" s="884"/>
      <c r="BN110" s="884"/>
      <c r="BO110" s="884"/>
      <c r="BP110" s="885"/>
      <c r="BQ110" s="917">
        <v>5874447</v>
      </c>
      <c r="BR110" s="918"/>
      <c r="BS110" s="918"/>
      <c r="BT110" s="918"/>
      <c r="BU110" s="918"/>
      <c r="BV110" s="918">
        <v>5961925</v>
      </c>
      <c r="BW110" s="918"/>
      <c r="BX110" s="918"/>
      <c r="BY110" s="918"/>
      <c r="BZ110" s="918"/>
      <c r="CA110" s="918">
        <v>6315904</v>
      </c>
      <c r="CB110" s="918"/>
      <c r="CC110" s="918"/>
      <c r="CD110" s="918"/>
      <c r="CE110" s="918"/>
      <c r="CF110" s="931">
        <v>145.9</v>
      </c>
      <c r="CG110" s="932"/>
      <c r="CH110" s="932"/>
      <c r="CI110" s="932"/>
      <c r="CJ110" s="932"/>
      <c r="CK110" s="933" t="s">
        <v>421</v>
      </c>
      <c r="CL110" s="934"/>
      <c r="CM110" s="916" t="s">
        <v>422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424</v>
      </c>
      <c r="BA111" s="910"/>
      <c r="BB111" s="910"/>
      <c r="BC111" s="910"/>
      <c r="BD111" s="910"/>
      <c r="BE111" s="910"/>
      <c r="BF111" s="910"/>
      <c r="BG111" s="910"/>
      <c r="BH111" s="910"/>
      <c r="BI111" s="910"/>
      <c r="BJ111" s="910"/>
      <c r="BK111" s="910"/>
      <c r="BL111" s="910"/>
      <c r="BM111" s="910"/>
      <c r="BN111" s="910"/>
      <c r="BO111" s="910"/>
      <c r="BP111" s="911"/>
      <c r="BQ111" s="912">
        <v>387906</v>
      </c>
      <c r="BR111" s="913"/>
      <c r="BS111" s="913"/>
      <c r="BT111" s="913"/>
      <c r="BU111" s="913"/>
      <c r="BV111" s="913">
        <v>297814</v>
      </c>
      <c r="BW111" s="913"/>
      <c r="BX111" s="913"/>
      <c r="BY111" s="913"/>
      <c r="BZ111" s="913"/>
      <c r="CA111" s="913">
        <v>207722</v>
      </c>
      <c r="CB111" s="913"/>
      <c r="CC111" s="913"/>
      <c r="CD111" s="913"/>
      <c r="CE111" s="913"/>
      <c r="CF111" s="907">
        <v>4.8</v>
      </c>
      <c r="CG111" s="908"/>
      <c r="CH111" s="908"/>
      <c r="CI111" s="908"/>
      <c r="CJ111" s="908"/>
      <c r="CK111" s="935"/>
      <c r="CL111" s="936"/>
      <c r="CM111" s="909" t="s">
        <v>425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426</v>
      </c>
      <c r="B112" s="940"/>
      <c r="C112" s="910" t="s">
        <v>427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428</v>
      </c>
      <c r="BA112" s="910"/>
      <c r="BB112" s="910"/>
      <c r="BC112" s="910"/>
      <c r="BD112" s="910"/>
      <c r="BE112" s="910"/>
      <c r="BF112" s="910"/>
      <c r="BG112" s="910"/>
      <c r="BH112" s="910"/>
      <c r="BI112" s="910"/>
      <c r="BJ112" s="910"/>
      <c r="BK112" s="910"/>
      <c r="BL112" s="910"/>
      <c r="BM112" s="910"/>
      <c r="BN112" s="910"/>
      <c r="BO112" s="910"/>
      <c r="BP112" s="911"/>
      <c r="BQ112" s="912">
        <v>1049620</v>
      </c>
      <c r="BR112" s="913"/>
      <c r="BS112" s="913"/>
      <c r="BT112" s="913"/>
      <c r="BU112" s="913"/>
      <c r="BV112" s="913">
        <v>1031010</v>
      </c>
      <c r="BW112" s="913"/>
      <c r="BX112" s="913"/>
      <c r="BY112" s="913"/>
      <c r="BZ112" s="913"/>
      <c r="CA112" s="913">
        <v>1050923</v>
      </c>
      <c r="CB112" s="913"/>
      <c r="CC112" s="913"/>
      <c r="CD112" s="913"/>
      <c r="CE112" s="913"/>
      <c r="CF112" s="907">
        <v>24.3</v>
      </c>
      <c r="CG112" s="908"/>
      <c r="CH112" s="908"/>
      <c r="CI112" s="908"/>
      <c r="CJ112" s="908"/>
      <c r="CK112" s="935"/>
      <c r="CL112" s="936"/>
      <c r="CM112" s="909" t="s">
        <v>429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430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192082</v>
      </c>
      <c r="AB113" s="925"/>
      <c r="AC113" s="925"/>
      <c r="AD113" s="925"/>
      <c r="AE113" s="926"/>
      <c r="AF113" s="927">
        <v>235655</v>
      </c>
      <c r="AG113" s="925"/>
      <c r="AH113" s="925"/>
      <c r="AI113" s="925"/>
      <c r="AJ113" s="926"/>
      <c r="AK113" s="927">
        <v>201684</v>
      </c>
      <c r="AL113" s="925"/>
      <c r="AM113" s="925"/>
      <c r="AN113" s="925"/>
      <c r="AO113" s="926"/>
      <c r="AP113" s="928">
        <v>4.7</v>
      </c>
      <c r="AQ113" s="929"/>
      <c r="AR113" s="929"/>
      <c r="AS113" s="929"/>
      <c r="AT113" s="930"/>
      <c r="AU113" s="895"/>
      <c r="AV113" s="896"/>
      <c r="AW113" s="896"/>
      <c r="AX113" s="896"/>
      <c r="AY113" s="896"/>
      <c r="AZ113" s="909" t="s">
        <v>431</v>
      </c>
      <c r="BA113" s="910"/>
      <c r="BB113" s="910"/>
      <c r="BC113" s="910"/>
      <c r="BD113" s="910"/>
      <c r="BE113" s="910"/>
      <c r="BF113" s="910"/>
      <c r="BG113" s="910"/>
      <c r="BH113" s="910"/>
      <c r="BI113" s="910"/>
      <c r="BJ113" s="910"/>
      <c r="BK113" s="910"/>
      <c r="BL113" s="910"/>
      <c r="BM113" s="910"/>
      <c r="BN113" s="910"/>
      <c r="BO113" s="910"/>
      <c r="BP113" s="911"/>
      <c r="BQ113" s="912">
        <v>1134694</v>
      </c>
      <c r="BR113" s="913"/>
      <c r="BS113" s="913"/>
      <c r="BT113" s="913"/>
      <c r="BU113" s="913"/>
      <c r="BV113" s="913">
        <v>1080954</v>
      </c>
      <c r="BW113" s="913"/>
      <c r="BX113" s="913"/>
      <c r="BY113" s="913"/>
      <c r="BZ113" s="913"/>
      <c r="CA113" s="913">
        <v>1090331</v>
      </c>
      <c r="CB113" s="913"/>
      <c r="CC113" s="913"/>
      <c r="CD113" s="913"/>
      <c r="CE113" s="913"/>
      <c r="CF113" s="907">
        <v>25.2</v>
      </c>
      <c r="CG113" s="908"/>
      <c r="CH113" s="908"/>
      <c r="CI113" s="908"/>
      <c r="CJ113" s="908"/>
      <c r="CK113" s="935"/>
      <c r="CL113" s="936"/>
      <c r="CM113" s="909" t="s">
        <v>432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50929</v>
      </c>
      <c r="AB114" s="946"/>
      <c r="AC114" s="946"/>
      <c r="AD114" s="946"/>
      <c r="AE114" s="947"/>
      <c r="AF114" s="948">
        <v>66024</v>
      </c>
      <c r="AG114" s="946"/>
      <c r="AH114" s="946"/>
      <c r="AI114" s="946"/>
      <c r="AJ114" s="947"/>
      <c r="AK114" s="948">
        <v>77905</v>
      </c>
      <c r="AL114" s="946"/>
      <c r="AM114" s="946"/>
      <c r="AN114" s="946"/>
      <c r="AO114" s="947"/>
      <c r="AP114" s="949">
        <v>1.8</v>
      </c>
      <c r="AQ114" s="950"/>
      <c r="AR114" s="950"/>
      <c r="AS114" s="950"/>
      <c r="AT114" s="951"/>
      <c r="AU114" s="895"/>
      <c r="AV114" s="896"/>
      <c r="AW114" s="896"/>
      <c r="AX114" s="896"/>
      <c r="AY114" s="896"/>
      <c r="AZ114" s="909" t="s">
        <v>434</v>
      </c>
      <c r="BA114" s="910"/>
      <c r="BB114" s="910"/>
      <c r="BC114" s="910"/>
      <c r="BD114" s="910"/>
      <c r="BE114" s="910"/>
      <c r="BF114" s="910"/>
      <c r="BG114" s="910"/>
      <c r="BH114" s="910"/>
      <c r="BI114" s="910"/>
      <c r="BJ114" s="910"/>
      <c r="BK114" s="910"/>
      <c r="BL114" s="910"/>
      <c r="BM114" s="910"/>
      <c r="BN114" s="910"/>
      <c r="BO114" s="910"/>
      <c r="BP114" s="911"/>
      <c r="BQ114" s="912">
        <v>1288705</v>
      </c>
      <c r="BR114" s="913"/>
      <c r="BS114" s="913"/>
      <c r="BT114" s="913"/>
      <c r="BU114" s="913"/>
      <c r="BV114" s="913">
        <v>1219394</v>
      </c>
      <c r="BW114" s="913"/>
      <c r="BX114" s="913"/>
      <c r="BY114" s="913"/>
      <c r="BZ114" s="913"/>
      <c r="CA114" s="913">
        <v>1214878</v>
      </c>
      <c r="CB114" s="913"/>
      <c r="CC114" s="913"/>
      <c r="CD114" s="913"/>
      <c r="CE114" s="913"/>
      <c r="CF114" s="907">
        <v>28.1</v>
      </c>
      <c r="CG114" s="908"/>
      <c r="CH114" s="908"/>
      <c r="CI114" s="908"/>
      <c r="CJ114" s="908"/>
      <c r="CK114" s="935"/>
      <c r="CL114" s="936"/>
      <c r="CM114" s="909" t="s">
        <v>435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437</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440</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442</v>
      </c>
      <c r="Z117" s="881"/>
      <c r="AA117" s="965">
        <v>932853</v>
      </c>
      <c r="AB117" s="966"/>
      <c r="AC117" s="966"/>
      <c r="AD117" s="966"/>
      <c r="AE117" s="967"/>
      <c r="AF117" s="968">
        <v>953537</v>
      </c>
      <c r="AG117" s="966"/>
      <c r="AH117" s="966"/>
      <c r="AI117" s="966"/>
      <c r="AJ117" s="967"/>
      <c r="AK117" s="968">
        <v>922996</v>
      </c>
      <c r="AL117" s="966"/>
      <c r="AM117" s="966"/>
      <c r="AN117" s="966"/>
      <c r="AO117" s="967"/>
      <c r="AP117" s="969"/>
      <c r="AQ117" s="970"/>
      <c r="AR117" s="970"/>
      <c r="AS117" s="970"/>
      <c r="AT117" s="971"/>
      <c r="AU117" s="895"/>
      <c r="AV117" s="896"/>
      <c r="AW117" s="896"/>
      <c r="AX117" s="896"/>
      <c r="AY117" s="896"/>
      <c r="AZ117" s="961" t="s">
        <v>443</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415</v>
      </c>
      <c r="AB118" s="880"/>
      <c r="AC118" s="880"/>
      <c r="AD118" s="880"/>
      <c r="AE118" s="881"/>
      <c r="AF118" s="879" t="s">
        <v>416</v>
      </c>
      <c r="AG118" s="880"/>
      <c r="AH118" s="880"/>
      <c r="AI118" s="880"/>
      <c r="AJ118" s="881"/>
      <c r="AK118" s="879" t="s">
        <v>295</v>
      </c>
      <c r="AL118" s="880"/>
      <c r="AM118" s="880"/>
      <c r="AN118" s="880"/>
      <c r="AO118" s="881"/>
      <c r="AP118" s="957" t="s">
        <v>417</v>
      </c>
      <c r="AQ118" s="958"/>
      <c r="AR118" s="958"/>
      <c r="AS118" s="958"/>
      <c r="AT118" s="959"/>
      <c r="AU118" s="895"/>
      <c r="AV118" s="896"/>
      <c r="AW118" s="896"/>
      <c r="AX118" s="896"/>
      <c r="AY118" s="896"/>
      <c r="AZ118" s="960" t="s">
        <v>445</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9" t="s">
        <v>421</v>
      </c>
      <c r="B119" s="934"/>
      <c r="C119" s="916" t="s">
        <v>422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447</v>
      </c>
      <c r="BP119" s="992"/>
      <c r="BQ119" s="986">
        <v>9735372</v>
      </c>
      <c r="BR119" s="987"/>
      <c r="BS119" s="987"/>
      <c r="BT119" s="987"/>
      <c r="BU119" s="987"/>
      <c r="BV119" s="987">
        <v>9591097</v>
      </c>
      <c r="BW119" s="987"/>
      <c r="BX119" s="987"/>
      <c r="BY119" s="987"/>
      <c r="BZ119" s="987"/>
      <c r="CA119" s="987">
        <v>9879758</v>
      </c>
      <c r="CB119" s="987"/>
      <c r="CC119" s="987"/>
      <c r="CD119" s="987"/>
      <c r="CE119" s="987"/>
      <c r="CF119" s="988"/>
      <c r="CG119" s="989"/>
      <c r="CH119" s="989"/>
      <c r="CI119" s="989"/>
      <c r="CJ119" s="990"/>
      <c r="CK119" s="937"/>
      <c r="CL119" s="938"/>
      <c r="CM119" s="960" t="s">
        <v>448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387906</v>
      </c>
      <c r="DH119" s="973"/>
      <c r="DI119" s="973"/>
      <c r="DJ119" s="973"/>
      <c r="DK119" s="974"/>
      <c r="DL119" s="972">
        <v>297814</v>
      </c>
      <c r="DM119" s="973"/>
      <c r="DN119" s="973"/>
      <c r="DO119" s="973"/>
      <c r="DP119" s="974"/>
      <c r="DQ119" s="972">
        <v>207722</v>
      </c>
      <c r="DR119" s="973"/>
      <c r="DS119" s="973"/>
      <c r="DT119" s="973"/>
      <c r="DU119" s="974"/>
      <c r="DV119" s="975">
        <v>4.8</v>
      </c>
      <c r="DW119" s="976"/>
      <c r="DX119" s="976"/>
      <c r="DY119" s="976"/>
      <c r="DZ119" s="977"/>
    </row>
    <row r="120" spans="1:130" s="224" customFormat="1" ht="26.25" customHeight="1" x14ac:dyDescent="0.2">
      <c r="A120" s="1050"/>
      <c r="B120" s="936"/>
      <c r="C120" s="909" t="s">
        <v>425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449</v>
      </c>
      <c r="AV120" s="979"/>
      <c r="AW120" s="979"/>
      <c r="AX120" s="979"/>
      <c r="AY120" s="980"/>
      <c r="AZ120" s="916" t="s">
        <v>450</v>
      </c>
      <c r="BA120" s="884"/>
      <c r="BB120" s="884"/>
      <c r="BC120" s="884"/>
      <c r="BD120" s="884"/>
      <c r="BE120" s="884"/>
      <c r="BF120" s="884"/>
      <c r="BG120" s="884"/>
      <c r="BH120" s="884"/>
      <c r="BI120" s="884"/>
      <c r="BJ120" s="884"/>
      <c r="BK120" s="884"/>
      <c r="BL120" s="884"/>
      <c r="BM120" s="884"/>
      <c r="BN120" s="884"/>
      <c r="BO120" s="884"/>
      <c r="BP120" s="885"/>
      <c r="BQ120" s="917">
        <v>3914477</v>
      </c>
      <c r="BR120" s="918"/>
      <c r="BS120" s="918"/>
      <c r="BT120" s="918"/>
      <c r="BU120" s="918"/>
      <c r="BV120" s="918">
        <v>4491396</v>
      </c>
      <c r="BW120" s="918"/>
      <c r="BX120" s="918"/>
      <c r="BY120" s="918"/>
      <c r="BZ120" s="918"/>
      <c r="CA120" s="918">
        <v>4527613</v>
      </c>
      <c r="CB120" s="918"/>
      <c r="CC120" s="918"/>
      <c r="CD120" s="918"/>
      <c r="CE120" s="918"/>
      <c r="CF120" s="931">
        <v>104.6</v>
      </c>
      <c r="CG120" s="932"/>
      <c r="CH120" s="932"/>
      <c r="CI120" s="932"/>
      <c r="CJ120" s="932"/>
      <c r="CK120" s="993" t="s">
        <v>451</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234517</v>
      </c>
      <c r="DH120" s="918"/>
      <c r="DI120" s="918"/>
      <c r="DJ120" s="918"/>
      <c r="DK120" s="918"/>
      <c r="DL120" s="918">
        <v>335118</v>
      </c>
      <c r="DM120" s="918"/>
      <c r="DN120" s="918"/>
      <c r="DO120" s="918"/>
      <c r="DP120" s="918"/>
      <c r="DQ120" s="918">
        <v>458692</v>
      </c>
      <c r="DR120" s="918"/>
      <c r="DS120" s="918"/>
      <c r="DT120" s="918"/>
      <c r="DU120" s="918"/>
      <c r="DV120" s="919">
        <v>10.6</v>
      </c>
      <c r="DW120" s="919"/>
      <c r="DX120" s="919"/>
      <c r="DY120" s="919"/>
      <c r="DZ120" s="920"/>
    </row>
    <row r="121" spans="1:130" s="224" customFormat="1" ht="26.25" customHeight="1" x14ac:dyDescent="0.2">
      <c r="A121" s="1050"/>
      <c r="B121" s="936"/>
      <c r="C121" s="961" t="s">
        <v>452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453</v>
      </c>
      <c r="BA121" s="910"/>
      <c r="BB121" s="910"/>
      <c r="BC121" s="910"/>
      <c r="BD121" s="910"/>
      <c r="BE121" s="910"/>
      <c r="BF121" s="910"/>
      <c r="BG121" s="910"/>
      <c r="BH121" s="910"/>
      <c r="BI121" s="910"/>
      <c r="BJ121" s="910"/>
      <c r="BK121" s="910"/>
      <c r="BL121" s="910"/>
      <c r="BM121" s="910"/>
      <c r="BN121" s="910"/>
      <c r="BO121" s="910"/>
      <c r="BP121" s="911"/>
      <c r="BQ121" s="912">
        <v>133739</v>
      </c>
      <c r="BR121" s="913"/>
      <c r="BS121" s="913"/>
      <c r="BT121" s="913"/>
      <c r="BU121" s="913"/>
      <c r="BV121" s="913">
        <v>146788</v>
      </c>
      <c r="BW121" s="913"/>
      <c r="BX121" s="913"/>
      <c r="BY121" s="913"/>
      <c r="BZ121" s="913"/>
      <c r="CA121" s="913">
        <v>155615</v>
      </c>
      <c r="CB121" s="913"/>
      <c r="CC121" s="913"/>
      <c r="CD121" s="913"/>
      <c r="CE121" s="913"/>
      <c r="CF121" s="907">
        <v>3.6</v>
      </c>
      <c r="CG121" s="908"/>
      <c r="CH121" s="908"/>
      <c r="CI121" s="908"/>
      <c r="CJ121" s="908"/>
      <c r="CK121" s="996"/>
      <c r="CL121" s="997"/>
      <c r="CM121" s="997"/>
      <c r="CN121" s="997"/>
      <c r="CO121" s="998"/>
      <c r="CP121" s="1006" t="s">
        <v>143</v>
      </c>
      <c r="CQ121" s="1007"/>
      <c r="CR121" s="1007"/>
      <c r="CS121" s="1007"/>
      <c r="CT121" s="1007"/>
      <c r="CU121" s="1007"/>
      <c r="CV121" s="1007"/>
      <c r="CW121" s="1007"/>
      <c r="CX121" s="1007"/>
      <c r="CY121" s="1007"/>
      <c r="CZ121" s="1007"/>
      <c r="DA121" s="1007"/>
      <c r="DB121" s="1007"/>
      <c r="DC121" s="1007"/>
      <c r="DD121" s="1007"/>
      <c r="DE121" s="1007"/>
      <c r="DF121" s="1008"/>
      <c r="DG121" s="912">
        <v>621960</v>
      </c>
      <c r="DH121" s="913"/>
      <c r="DI121" s="913"/>
      <c r="DJ121" s="913"/>
      <c r="DK121" s="913"/>
      <c r="DL121" s="913">
        <v>538032</v>
      </c>
      <c r="DM121" s="913"/>
      <c r="DN121" s="913"/>
      <c r="DO121" s="913"/>
      <c r="DP121" s="913"/>
      <c r="DQ121" s="913">
        <v>453256</v>
      </c>
      <c r="DR121" s="913"/>
      <c r="DS121" s="913"/>
      <c r="DT121" s="913"/>
      <c r="DU121" s="913"/>
      <c r="DV121" s="914">
        <v>10.5</v>
      </c>
      <c r="DW121" s="914"/>
      <c r="DX121" s="914"/>
      <c r="DY121" s="914"/>
      <c r="DZ121" s="915"/>
    </row>
    <row r="122" spans="1:130" s="224" customFormat="1" ht="26.25" customHeight="1" x14ac:dyDescent="0.2">
      <c r="A122" s="1050"/>
      <c r="B122" s="936"/>
      <c r="C122" s="909" t="s">
        <v>435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454</v>
      </c>
      <c r="BA122" s="952"/>
      <c r="BB122" s="952"/>
      <c r="BC122" s="952"/>
      <c r="BD122" s="952"/>
      <c r="BE122" s="952"/>
      <c r="BF122" s="952"/>
      <c r="BG122" s="952"/>
      <c r="BH122" s="952"/>
      <c r="BI122" s="952"/>
      <c r="BJ122" s="952"/>
      <c r="BK122" s="952"/>
      <c r="BL122" s="952"/>
      <c r="BM122" s="952"/>
      <c r="BN122" s="952"/>
      <c r="BO122" s="952"/>
      <c r="BP122" s="953"/>
      <c r="BQ122" s="986">
        <v>8068964</v>
      </c>
      <c r="BR122" s="987"/>
      <c r="BS122" s="987"/>
      <c r="BT122" s="987"/>
      <c r="BU122" s="987"/>
      <c r="BV122" s="987">
        <v>7910813</v>
      </c>
      <c r="BW122" s="987"/>
      <c r="BX122" s="987"/>
      <c r="BY122" s="987"/>
      <c r="BZ122" s="987"/>
      <c r="CA122" s="987">
        <v>8085798</v>
      </c>
      <c r="CB122" s="987"/>
      <c r="CC122" s="987"/>
      <c r="CD122" s="987"/>
      <c r="CE122" s="987"/>
      <c r="CF122" s="1004">
        <v>186.8</v>
      </c>
      <c r="CG122" s="1005"/>
      <c r="CH122" s="1005"/>
      <c r="CI122" s="1005"/>
      <c r="CJ122" s="1005"/>
      <c r="CK122" s="996"/>
      <c r="CL122" s="997"/>
      <c r="CM122" s="997"/>
      <c r="CN122" s="997"/>
      <c r="CO122" s="998"/>
      <c r="CP122" s="1006" t="s">
        <v>400</v>
      </c>
      <c r="CQ122" s="1007"/>
      <c r="CR122" s="1007"/>
      <c r="CS122" s="1007"/>
      <c r="CT122" s="1007"/>
      <c r="CU122" s="1007"/>
      <c r="CV122" s="1007"/>
      <c r="CW122" s="1007"/>
      <c r="CX122" s="1007"/>
      <c r="CY122" s="1007"/>
      <c r="CZ122" s="1007"/>
      <c r="DA122" s="1007"/>
      <c r="DB122" s="1007"/>
      <c r="DC122" s="1007"/>
      <c r="DD122" s="1007"/>
      <c r="DE122" s="1007"/>
      <c r="DF122" s="1008"/>
      <c r="DG122" s="912">
        <v>181343</v>
      </c>
      <c r="DH122" s="913"/>
      <c r="DI122" s="913"/>
      <c r="DJ122" s="913"/>
      <c r="DK122" s="913"/>
      <c r="DL122" s="913">
        <v>141116</v>
      </c>
      <c r="DM122" s="913"/>
      <c r="DN122" s="913"/>
      <c r="DO122" s="913"/>
      <c r="DP122" s="913"/>
      <c r="DQ122" s="913">
        <v>120543</v>
      </c>
      <c r="DR122" s="913"/>
      <c r="DS122" s="913"/>
      <c r="DT122" s="913"/>
      <c r="DU122" s="913"/>
      <c r="DV122" s="914">
        <v>2.8</v>
      </c>
      <c r="DW122" s="914"/>
      <c r="DX122" s="914"/>
      <c r="DY122" s="914"/>
      <c r="DZ122" s="915"/>
    </row>
    <row r="123" spans="1:130" s="224" customFormat="1" ht="26.25" customHeight="1" x14ac:dyDescent="0.2">
      <c r="A123" s="1050"/>
      <c r="B123" s="936"/>
      <c r="C123" s="909" t="s">
        <v>441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455</v>
      </c>
      <c r="BP123" s="992"/>
      <c r="BQ123" s="1022">
        <v>12117180</v>
      </c>
      <c r="BR123" s="1023"/>
      <c r="BS123" s="1023"/>
      <c r="BT123" s="1023"/>
      <c r="BU123" s="1023"/>
      <c r="BV123" s="1023">
        <v>12548997</v>
      </c>
      <c r="BW123" s="1023"/>
      <c r="BX123" s="1023"/>
      <c r="BY123" s="1023"/>
      <c r="BZ123" s="1023"/>
      <c r="CA123" s="1023">
        <v>12769026</v>
      </c>
      <c r="CB123" s="1023"/>
      <c r="CC123" s="1023"/>
      <c r="CD123" s="1023"/>
      <c r="CE123" s="1023"/>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v>4802</v>
      </c>
      <c r="DH123" s="946"/>
      <c r="DI123" s="946"/>
      <c r="DJ123" s="946"/>
      <c r="DK123" s="947"/>
      <c r="DL123" s="948">
        <v>10898</v>
      </c>
      <c r="DM123" s="946"/>
      <c r="DN123" s="946"/>
      <c r="DO123" s="946"/>
      <c r="DP123" s="947"/>
      <c r="DQ123" s="948">
        <v>13443</v>
      </c>
      <c r="DR123" s="946"/>
      <c r="DS123" s="946"/>
      <c r="DT123" s="946"/>
      <c r="DU123" s="947"/>
      <c r="DV123" s="949">
        <v>0.3</v>
      </c>
      <c r="DW123" s="950"/>
      <c r="DX123" s="950"/>
      <c r="DY123" s="950"/>
      <c r="DZ123" s="951"/>
    </row>
    <row r="124" spans="1:130" s="224" customFormat="1" ht="26.25" customHeight="1" thickBot="1" x14ac:dyDescent="0.25">
      <c r="A124" s="1050"/>
      <c r="B124" s="936"/>
      <c r="C124" s="909" t="s">
        <v>444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18" t="s">
        <v>456</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457</v>
      </c>
      <c r="CQ124" s="1007"/>
      <c r="CR124" s="1007"/>
      <c r="CS124" s="1007"/>
      <c r="CT124" s="1007"/>
      <c r="CU124" s="1007"/>
      <c r="CV124" s="1007"/>
      <c r="CW124" s="1007"/>
      <c r="CX124" s="1007"/>
      <c r="CY124" s="1007"/>
      <c r="CZ124" s="1007"/>
      <c r="DA124" s="1007"/>
      <c r="DB124" s="1007"/>
      <c r="DC124" s="1007"/>
      <c r="DD124" s="1007"/>
      <c r="DE124" s="1007"/>
      <c r="DF124" s="1008"/>
      <c r="DG124" s="991">
        <v>6998</v>
      </c>
      <c r="DH124" s="973"/>
      <c r="DI124" s="973"/>
      <c r="DJ124" s="973"/>
      <c r="DK124" s="974"/>
      <c r="DL124" s="972">
        <v>5846</v>
      </c>
      <c r="DM124" s="973"/>
      <c r="DN124" s="973"/>
      <c r="DO124" s="973"/>
      <c r="DP124" s="974"/>
      <c r="DQ124" s="972">
        <v>4989</v>
      </c>
      <c r="DR124" s="973"/>
      <c r="DS124" s="973"/>
      <c r="DT124" s="973"/>
      <c r="DU124" s="974"/>
      <c r="DV124" s="975">
        <v>0.1</v>
      </c>
      <c r="DW124" s="976"/>
      <c r="DX124" s="976"/>
      <c r="DY124" s="976"/>
      <c r="DZ124" s="977"/>
    </row>
    <row r="125" spans="1:130" s="224" customFormat="1" ht="26.25" customHeight="1" x14ac:dyDescent="0.2">
      <c r="A125" s="1050"/>
      <c r="B125" s="936"/>
      <c r="C125" s="909" t="s">
        <v>446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458</v>
      </c>
      <c r="CL125" s="994"/>
      <c r="CM125" s="994"/>
      <c r="CN125" s="994"/>
      <c r="CO125" s="995"/>
      <c r="CP125" s="916" t="s">
        <v>459</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50"/>
      <c r="B126" s="936"/>
      <c r="C126" s="909" t="s">
        <v>448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460</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51"/>
      <c r="B127" s="938"/>
      <c r="C127" s="960" t="s">
        <v>461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24" t="s">
        <v>462</v>
      </c>
      <c r="AY127" s="1025"/>
      <c r="AZ127" s="1025"/>
      <c r="BA127" s="1025"/>
      <c r="BB127" s="1025"/>
      <c r="BC127" s="1025"/>
      <c r="BD127" s="1025"/>
      <c r="BE127" s="1026"/>
      <c r="BF127" s="1027" t="s">
        <v>463</v>
      </c>
      <c r="BG127" s="1025"/>
      <c r="BH127" s="1025"/>
      <c r="BI127" s="1025"/>
      <c r="BJ127" s="1025"/>
      <c r="BK127" s="1025"/>
      <c r="BL127" s="1026"/>
      <c r="BM127" s="1027" t="s">
        <v>464</v>
      </c>
      <c r="BN127" s="1025"/>
      <c r="BO127" s="1025"/>
      <c r="BP127" s="1025"/>
      <c r="BQ127" s="1025"/>
      <c r="BR127" s="1025"/>
      <c r="BS127" s="1026"/>
      <c r="BT127" s="1027" t="s">
        <v>465</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466</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34" t="s">
        <v>467</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468</v>
      </c>
      <c r="X128" s="1036"/>
      <c r="Y128" s="1036"/>
      <c r="Z128" s="1037"/>
      <c r="AA128" s="1038">
        <v>10925</v>
      </c>
      <c r="AB128" s="1039"/>
      <c r="AC128" s="1039"/>
      <c r="AD128" s="1039"/>
      <c r="AE128" s="1040"/>
      <c r="AF128" s="1041">
        <v>11917</v>
      </c>
      <c r="AG128" s="1039"/>
      <c r="AH128" s="1039"/>
      <c r="AI128" s="1039"/>
      <c r="AJ128" s="1040"/>
      <c r="AK128" s="1041">
        <v>12092</v>
      </c>
      <c r="AL128" s="1039"/>
      <c r="AM128" s="1039"/>
      <c r="AN128" s="1039"/>
      <c r="AO128" s="1040"/>
      <c r="AP128" s="1042"/>
      <c r="AQ128" s="1043"/>
      <c r="AR128" s="1043"/>
      <c r="AS128" s="1043"/>
      <c r="AT128" s="1044"/>
      <c r="AU128" s="226"/>
      <c r="AV128" s="226"/>
      <c r="AW128" s="226"/>
      <c r="AX128" s="883" t="s">
        <v>469</v>
      </c>
      <c r="AY128" s="884"/>
      <c r="AZ128" s="884"/>
      <c r="BA128" s="884"/>
      <c r="BB128" s="884"/>
      <c r="BC128" s="884"/>
      <c r="BD128" s="884"/>
      <c r="BE128" s="885"/>
      <c r="BF128" s="1045" t="s">
        <v>122</v>
      </c>
      <c r="BG128" s="1046"/>
      <c r="BH128" s="1046"/>
      <c r="BI128" s="1046"/>
      <c r="BJ128" s="1046"/>
      <c r="BK128" s="1046"/>
      <c r="BL128" s="1047"/>
      <c r="BM128" s="1045">
        <v>14.9</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470</v>
      </c>
      <c r="CQ128" s="727"/>
      <c r="CR128" s="727"/>
      <c r="CS128" s="727"/>
      <c r="CT128" s="727"/>
      <c r="CU128" s="727"/>
      <c r="CV128" s="727"/>
      <c r="CW128" s="727"/>
      <c r="CX128" s="727"/>
      <c r="CY128" s="727"/>
      <c r="CZ128" s="727"/>
      <c r="DA128" s="727"/>
      <c r="DB128" s="727"/>
      <c r="DC128" s="727"/>
      <c r="DD128" s="727"/>
      <c r="DE128" s="727"/>
      <c r="DF128" s="1029"/>
      <c r="DG128" s="1030" t="s">
        <v>122</v>
      </c>
      <c r="DH128" s="1031"/>
      <c r="DI128" s="1031"/>
      <c r="DJ128" s="1031"/>
      <c r="DK128" s="1031"/>
      <c r="DL128" s="1031" t="s">
        <v>122</v>
      </c>
      <c r="DM128" s="1031"/>
      <c r="DN128" s="1031"/>
      <c r="DO128" s="1031"/>
      <c r="DP128" s="1031"/>
      <c r="DQ128" s="1031" t="s">
        <v>122</v>
      </c>
      <c r="DR128" s="1031"/>
      <c r="DS128" s="1031"/>
      <c r="DT128" s="1031"/>
      <c r="DU128" s="1031"/>
      <c r="DV128" s="1032" t="s">
        <v>122</v>
      </c>
      <c r="DW128" s="1032"/>
      <c r="DX128" s="1032"/>
      <c r="DY128" s="1032"/>
      <c r="DZ128" s="1033"/>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471</v>
      </c>
      <c r="X129" s="1058"/>
      <c r="Y129" s="1058"/>
      <c r="Z129" s="1059"/>
      <c r="AA129" s="945">
        <v>5321522</v>
      </c>
      <c r="AB129" s="946"/>
      <c r="AC129" s="946"/>
      <c r="AD129" s="946"/>
      <c r="AE129" s="947"/>
      <c r="AF129" s="948">
        <v>5131428</v>
      </c>
      <c r="AG129" s="946"/>
      <c r="AH129" s="946"/>
      <c r="AI129" s="946"/>
      <c r="AJ129" s="947"/>
      <c r="AK129" s="948">
        <v>5152541</v>
      </c>
      <c r="AL129" s="946"/>
      <c r="AM129" s="946"/>
      <c r="AN129" s="946"/>
      <c r="AO129" s="947"/>
      <c r="AP129" s="1060"/>
      <c r="AQ129" s="1061"/>
      <c r="AR129" s="1061"/>
      <c r="AS129" s="1061"/>
      <c r="AT129" s="1062"/>
      <c r="AU129" s="227"/>
      <c r="AV129" s="227"/>
      <c r="AW129" s="227"/>
      <c r="AX129" s="1052" t="s">
        <v>472</v>
      </c>
      <c r="AY129" s="910"/>
      <c r="AZ129" s="910"/>
      <c r="BA129" s="910"/>
      <c r="BB129" s="910"/>
      <c r="BC129" s="910"/>
      <c r="BD129" s="910"/>
      <c r="BE129" s="911"/>
      <c r="BF129" s="1053" t="s">
        <v>122</v>
      </c>
      <c r="BG129" s="1054"/>
      <c r="BH129" s="1054"/>
      <c r="BI129" s="1054"/>
      <c r="BJ129" s="1054"/>
      <c r="BK129" s="1054"/>
      <c r="BL129" s="1055"/>
      <c r="BM129" s="1053">
        <v>19.899999999999999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474</v>
      </c>
      <c r="X130" s="1058"/>
      <c r="Y130" s="1058"/>
      <c r="Z130" s="1059"/>
      <c r="AA130" s="945">
        <v>859103</v>
      </c>
      <c r="AB130" s="946"/>
      <c r="AC130" s="946"/>
      <c r="AD130" s="946"/>
      <c r="AE130" s="947"/>
      <c r="AF130" s="948">
        <v>823748</v>
      </c>
      <c r="AG130" s="946"/>
      <c r="AH130" s="946"/>
      <c r="AI130" s="946"/>
      <c r="AJ130" s="947"/>
      <c r="AK130" s="948">
        <v>823308</v>
      </c>
      <c r="AL130" s="946"/>
      <c r="AM130" s="946"/>
      <c r="AN130" s="946"/>
      <c r="AO130" s="947"/>
      <c r="AP130" s="1060"/>
      <c r="AQ130" s="1061"/>
      <c r="AR130" s="1061"/>
      <c r="AS130" s="1061"/>
      <c r="AT130" s="1062"/>
      <c r="AU130" s="227"/>
      <c r="AV130" s="227"/>
      <c r="AW130" s="227"/>
      <c r="AX130" s="1052" t="s">
        <v>475</v>
      </c>
      <c r="AY130" s="910"/>
      <c r="AZ130" s="910"/>
      <c r="BA130" s="910"/>
      <c r="BB130" s="910"/>
      <c r="BC130" s="910"/>
      <c r="BD130" s="910"/>
      <c r="BE130" s="911"/>
      <c r="BF130" s="1088">
        <v>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476</v>
      </c>
      <c r="X131" s="1095"/>
      <c r="Y131" s="1095"/>
      <c r="Z131" s="1096"/>
      <c r="AA131" s="991">
        <v>4462419</v>
      </c>
      <c r="AB131" s="973"/>
      <c r="AC131" s="973"/>
      <c r="AD131" s="973"/>
      <c r="AE131" s="974"/>
      <c r="AF131" s="972">
        <v>4307680</v>
      </c>
      <c r="AG131" s="973"/>
      <c r="AH131" s="973"/>
      <c r="AI131" s="973"/>
      <c r="AJ131" s="974"/>
      <c r="AK131" s="972">
        <v>4329233</v>
      </c>
      <c r="AL131" s="973"/>
      <c r="AM131" s="973"/>
      <c r="AN131" s="973"/>
      <c r="AO131" s="974"/>
      <c r="AP131" s="1097"/>
      <c r="AQ131" s="1098"/>
      <c r="AR131" s="1098"/>
      <c r="AS131" s="1098"/>
      <c r="AT131" s="1099"/>
      <c r="AU131" s="227"/>
      <c r="AV131" s="227"/>
      <c r="AW131" s="227"/>
      <c r="AX131" s="1070" t="s">
        <v>477</v>
      </c>
      <c r="AY131" s="727"/>
      <c r="AZ131" s="727"/>
      <c r="BA131" s="727"/>
      <c r="BB131" s="727"/>
      <c r="BC131" s="727"/>
      <c r="BD131" s="727"/>
      <c r="BE131" s="1029"/>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479</v>
      </c>
      <c r="W132" s="1081"/>
      <c r="X132" s="1081"/>
      <c r="Y132" s="1081"/>
      <c r="Z132" s="1082"/>
      <c r="AA132" s="1083">
        <v>1.4078686920000001</v>
      </c>
      <c r="AB132" s="1084"/>
      <c r="AC132" s="1084"/>
      <c r="AD132" s="1084"/>
      <c r="AE132" s="1085"/>
      <c r="AF132" s="1086">
        <v>2.7363221040000001</v>
      </c>
      <c r="AG132" s="1084"/>
      <c r="AH132" s="1084"/>
      <c r="AI132" s="1084"/>
      <c r="AJ132" s="1085"/>
      <c r="AK132" s="1086">
        <v>2.0233607199999999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480</v>
      </c>
      <c r="W133" s="1064"/>
      <c r="X133" s="1064"/>
      <c r="Y133" s="1064"/>
      <c r="Z133" s="1065"/>
      <c r="AA133" s="1066">
        <v>3.4</v>
      </c>
      <c r="AB133" s="1067"/>
      <c r="AC133" s="1067"/>
      <c r="AD133" s="1067"/>
      <c r="AE133" s="1068"/>
      <c r="AF133" s="1066">
        <v>2.2999999999999998</v>
      </c>
      <c r="AG133" s="1067"/>
      <c r="AH133" s="1067"/>
      <c r="AI133" s="1067"/>
      <c r="AJ133" s="1068"/>
      <c r="AK133" s="1066">
        <v>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cqpUFjIl73OHaOZLN6XHXQ6reAqqNS1u16ujEfQOTzcTzOMBuDAi4XJExVWXwtUPIb6KGbPxaKy5Y9o/LclyA==" saltValue="Gq8cY2VrMMIfYkq5R+wW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7Ojr/e8w+IVVSax6e327PxYgtdqAIwvPlSw7vpKn4wzY6cTHoexJqNuNfHhlTM6n5J0WqmyCrSRiI5gjprGASw==" saltValue="Ohv9xfQFpSxkHgDsaW6R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gOerFfermx//wAvEFgcmHs/mq2De4LLeacRxgLBzNvIa4RftVABmgb8in3DJaMFaK9eUR0zFy01PersKw0B5A==" saltValue="NrS9cV3XxvpZI1LHa6XQ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483</v>
      </c>
      <c r="AL6" s="260"/>
      <c r="AM6" s="260"/>
      <c r="AN6" s="260"/>
    </row>
    <row r="7" spans="1:46" ht="13.5" customHeight="1" x14ac:dyDescent="0.2">
      <c r="A7" s="259"/>
      <c r="AK7" s="262"/>
      <c r="AL7" s="263"/>
      <c r="AM7" s="263"/>
      <c r="AN7" s="264"/>
      <c r="AO7" s="1101" t="s">
        <v>484</v>
      </c>
      <c r="AP7" s="265"/>
      <c r="AQ7" s="266" t="s">
        <v>485</v>
      </c>
      <c r="AR7" s="267"/>
    </row>
    <row r="8" spans="1:46" ht="13.2" x14ac:dyDescent="0.2">
      <c r="A8" s="259"/>
      <c r="AK8" s="268"/>
      <c r="AL8" s="269"/>
      <c r="AM8" s="269"/>
      <c r="AN8" s="270"/>
      <c r="AO8" s="1102"/>
      <c r="AP8" s="271" t="s">
        <v>486</v>
      </c>
      <c r="AQ8" s="272" t="s">
        <v>487</v>
      </c>
      <c r="AR8" s="273" t="s">
        <v>488</v>
      </c>
    </row>
    <row r="9" spans="1:46" ht="13.2" x14ac:dyDescent="0.2">
      <c r="A9" s="259"/>
      <c r="AK9" s="1103" t="s">
        <v>489</v>
      </c>
      <c r="AL9" s="1104"/>
      <c r="AM9" s="1104"/>
      <c r="AN9" s="1105"/>
      <c r="AO9" s="274">
        <v>1399384</v>
      </c>
      <c r="AP9" s="274">
        <v>145602</v>
      </c>
      <c r="AQ9" s="275">
        <v>109056</v>
      </c>
      <c r="AR9" s="276">
        <v>33.5</v>
      </c>
    </row>
    <row r="10" spans="1:46" ht="13.5" customHeight="1" x14ac:dyDescent="0.2">
      <c r="A10" s="259"/>
      <c r="AK10" s="1103" t="s">
        <v>490</v>
      </c>
      <c r="AL10" s="1104"/>
      <c r="AM10" s="1104"/>
      <c r="AN10" s="1105"/>
      <c r="AO10" s="277">
        <v>257887</v>
      </c>
      <c r="AP10" s="277">
        <v>26832</v>
      </c>
      <c r="AQ10" s="278">
        <v>18467</v>
      </c>
      <c r="AR10" s="279">
        <v>45.3</v>
      </c>
    </row>
    <row r="11" spans="1:46" ht="13.5" customHeight="1" x14ac:dyDescent="0.2">
      <c r="A11" s="259"/>
      <c r="AK11" s="1103" t="s">
        <v>491</v>
      </c>
      <c r="AL11" s="1104"/>
      <c r="AM11" s="1104"/>
      <c r="AN11" s="1105"/>
      <c r="AO11" s="277" t="s">
        <v>492</v>
      </c>
      <c r="AP11" s="277" t="s">
        <v>492</v>
      </c>
      <c r="AQ11" s="278">
        <v>875</v>
      </c>
      <c r="AR11" s="279" t="s">
        <v>492</v>
      </c>
    </row>
    <row r="12" spans="1:46" ht="13.5" customHeight="1" x14ac:dyDescent="0.2">
      <c r="A12" s="259"/>
      <c r="AK12" s="1103" t="s">
        <v>493</v>
      </c>
      <c r="AL12" s="1104"/>
      <c r="AM12" s="1104"/>
      <c r="AN12" s="1105"/>
      <c r="AO12" s="277" t="s">
        <v>492</v>
      </c>
      <c r="AP12" s="277" t="s">
        <v>492</v>
      </c>
      <c r="AQ12" s="278" t="s">
        <v>492</v>
      </c>
      <c r="AR12" s="279" t="s">
        <v>492</v>
      </c>
    </row>
    <row r="13" spans="1:46" ht="13.5" customHeight="1" x14ac:dyDescent="0.2">
      <c r="A13" s="259"/>
      <c r="AK13" s="1103" t="s">
        <v>494</v>
      </c>
      <c r="AL13" s="1104"/>
      <c r="AM13" s="1104"/>
      <c r="AN13" s="1105"/>
      <c r="AO13" s="277">
        <v>65711</v>
      </c>
      <c r="AP13" s="277">
        <v>6837</v>
      </c>
      <c r="AQ13" s="278">
        <v>4658</v>
      </c>
      <c r="AR13" s="279">
        <v>46.8</v>
      </c>
    </row>
    <row r="14" spans="1:46" ht="13.5" customHeight="1" x14ac:dyDescent="0.2">
      <c r="A14" s="259"/>
      <c r="AK14" s="1103" t="s">
        <v>495</v>
      </c>
      <c r="AL14" s="1104"/>
      <c r="AM14" s="1104"/>
      <c r="AN14" s="1105"/>
      <c r="AO14" s="277">
        <v>15700</v>
      </c>
      <c r="AP14" s="277">
        <v>1634</v>
      </c>
      <c r="AQ14" s="278">
        <v>1950</v>
      </c>
      <c r="AR14" s="279">
        <v>-16.2</v>
      </c>
    </row>
    <row r="15" spans="1:46" ht="13.5" customHeight="1" x14ac:dyDescent="0.2">
      <c r="A15" s="259"/>
      <c r="AK15" s="1106" t="s">
        <v>496</v>
      </c>
      <c r="AL15" s="1107"/>
      <c r="AM15" s="1107"/>
      <c r="AN15" s="1108"/>
      <c r="AO15" s="277">
        <v>-110140</v>
      </c>
      <c r="AP15" s="277">
        <v>-11460</v>
      </c>
      <c r="AQ15" s="278">
        <v>-7086</v>
      </c>
      <c r="AR15" s="279">
        <v>61.7</v>
      </c>
    </row>
    <row r="16" spans="1:46" ht="13.2" x14ac:dyDescent="0.2">
      <c r="A16" s="259"/>
      <c r="AK16" s="1106" t="s">
        <v>178</v>
      </c>
      <c r="AL16" s="1107"/>
      <c r="AM16" s="1107"/>
      <c r="AN16" s="1108"/>
      <c r="AO16" s="277">
        <v>1628542</v>
      </c>
      <c r="AP16" s="277">
        <v>169446</v>
      </c>
      <c r="AQ16" s="278">
        <v>127919</v>
      </c>
      <c r="AR16" s="279">
        <v>32.5</v>
      </c>
    </row>
    <row r="17" spans="1:46" ht="13.2" x14ac:dyDescent="0.2">
      <c r="A17" s="259"/>
    </row>
    <row r="18" spans="1:46" ht="13.2" x14ac:dyDescent="0.2">
      <c r="A18" s="259"/>
      <c r="AQ18" s="280"/>
      <c r="AR18" s="280"/>
    </row>
    <row r="19" spans="1:46" ht="13.2" x14ac:dyDescent="0.2">
      <c r="A19" s="259"/>
      <c r="AK19" s="255" t="s">
        <v>497</v>
      </c>
    </row>
    <row r="20" spans="1:46" ht="13.2" x14ac:dyDescent="0.2">
      <c r="A20" s="259"/>
      <c r="AK20" s="281"/>
      <c r="AL20" s="282"/>
      <c r="AM20" s="282"/>
      <c r="AN20" s="283"/>
      <c r="AO20" s="284" t="s">
        <v>498</v>
      </c>
      <c r="AP20" s="285" t="s">
        <v>499</v>
      </c>
      <c r="AQ20" s="286" t="s">
        <v>500</v>
      </c>
      <c r="AR20" s="287"/>
    </row>
    <row r="21" spans="1:46" s="260" customFormat="1" ht="13.2" x14ac:dyDescent="0.2">
      <c r="A21" s="288"/>
      <c r="AK21" s="1109" t="s">
        <v>501</v>
      </c>
      <c r="AL21" s="1110"/>
      <c r="AM21" s="1110"/>
      <c r="AN21" s="1111"/>
      <c r="AO21" s="289">
        <v>16.23</v>
      </c>
      <c r="AP21" s="290">
        <v>10.82</v>
      </c>
      <c r="AQ21" s="291">
        <v>5.41</v>
      </c>
      <c r="AS21" s="292"/>
      <c r="AT21" s="288"/>
    </row>
    <row r="22" spans="1:46" s="260" customFormat="1" ht="13.2" x14ac:dyDescent="0.2">
      <c r="A22" s="288"/>
      <c r="AK22" s="1109" t="s">
        <v>502</v>
      </c>
      <c r="AL22" s="1110"/>
      <c r="AM22" s="1110"/>
      <c r="AN22" s="1111"/>
      <c r="AO22" s="293">
        <v>90.8</v>
      </c>
      <c r="AP22" s="294">
        <v>96.9</v>
      </c>
      <c r="AQ22" s="295">
        <v>-6.1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503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505</v>
      </c>
      <c r="AL29" s="260"/>
      <c r="AM29" s="260"/>
      <c r="AN29" s="260"/>
      <c r="AS29" s="302"/>
    </row>
    <row r="30" spans="1:46" ht="13.5" customHeight="1" x14ac:dyDescent="0.2">
      <c r="A30" s="259"/>
      <c r="AK30" s="262"/>
      <c r="AL30" s="263"/>
      <c r="AM30" s="263"/>
      <c r="AN30" s="264"/>
      <c r="AO30" s="1101" t="s">
        <v>484</v>
      </c>
      <c r="AP30" s="265"/>
      <c r="AQ30" s="266" t="s">
        <v>485</v>
      </c>
      <c r="AR30" s="267"/>
    </row>
    <row r="31" spans="1:46" ht="13.2" x14ac:dyDescent="0.2">
      <c r="A31" s="259"/>
      <c r="AK31" s="268"/>
      <c r="AL31" s="269"/>
      <c r="AM31" s="269"/>
      <c r="AN31" s="270"/>
      <c r="AO31" s="1102"/>
      <c r="AP31" s="271" t="s">
        <v>486</v>
      </c>
      <c r="AQ31" s="272" t="s">
        <v>487</v>
      </c>
      <c r="AR31" s="273" t="s">
        <v>488</v>
      </c>
    </row>
    <row r="32" spans="1:46" ht="27" customHeight="1" x14ac:dyDescent="0.2">
      <c r="A32" s="259"/>
      <c r="AK32" s="1117" t="s">
        <v>506</v>
      </c>
      <c r="AL32" s="1118"/>
      <c r="AM32" s="1118"/>
      <c r="AN32" s="1119"/>
      <c r="AO32" s="303">
        <v>643407</v>
      </c>
      <c r="AP32" s="303">
        <v>66945</v>
      </c>
      <c r="AQ32" s="304">
        <v>61308</v>
      </c>
      <c r="AR32" s="305">
        <v>9.1999999999999993</v>
      </c>
    </row>
    <row r="33" spans="1:46" ht="13.5" customHeight="1" x14ac:dyDescent="0.2">
      <c r="A33" s="259"/>
      <c r="AK33" s="1117" t="s">
        <v>507</v>
      </c>
      <c r="AL33" s="1118"/>
      <c r="AM33" s="1118"/>
      <c r="AN33" s="1119"/>
      <c r="AO33" s="303" t="s">
        <v>492</v>
      </c>
      <c r="AP33" s="303" t="s">
        <v>492</v>
      </c>
      <c r="AQ33" s="304" t="s">
        <v>492</v>
      </c>
      <c r="AR33" s="305" t="s">
        <v>492</v>
      </c>
    </row>
    <row r="34" spans="1:46" ht="27" customHeight="1" x14ac:dyDescent="0.2">
      <c r="A34" s="259"/>
      <c r="AK34" s="1117" t="s">
        <v>508</v>
      </c>
      <c r="AL34" s="1118"/>
      <c r="AM34" s="1118"/>
      <c r="AN34" s="1119"/>
      <c r="AO34" s="303" t="s">
        <v>492</v>
      </c>
      <c r="AP34" s="303" t="s">
        <v>492</v>
      </c>
      <c r="AQ34" s="304" t="s">
        <v>492</v>
      </c>
      <c r="AR34" s="305" t="s">
        <v>492</v>
      </c>
    </row>
    <row r="35" spans="1:46" ht="27" customHeight="1" x14ac:dyDescent="0.2">
      <c r="A35" s="259"/>
      <c r="AK35" s="1117" t="s">
        <v>509</v>
      </c>
      <c r="AL35" s="1118"/>
      <c r="AM35" s="1118"/>
      <c r="AN35" s="1119"/>
      <c r="AO35" s="303">
        <v>201684</v>
      </c>
      <c r="AP35" s="303">
        <v>20985</v>
      </c>
      <c r="AQ35" s="304">
        <v>22520</v>
      </c>
      <c r="AR35" s="305">
        <v>-6.8</v>
      </c>
    </row>
    <row r="36" spans="1:46" ht="27" customHeight="1" x14ac:dyDescent="0.2">
      <c r="A36" s="259"/>
      <c r="AK36" s="1117" t="s">
        <v>510</v>
      </c>
      <c r="AL36" s="1118"/>
      <c r="AM36" s="1118"/>
      <c r="AN36" s="1119"/>
      <c r="AO36" s="303">
        <v>77905</v>
      </c>
      <c r="AP36" s="303">
        <v>8106</v>
      </c>
      <c r="AQ36" s="304">
        <v>5045</v>
      </c>
      <c r="AR36" s="305">
        <v>60.7</v>
      </c>
    </row>
    <row r="37" spans="1:46" ht="13.5" customHeight="1" x14ac:dyDescent="0.2">
      <c r="A37" s="259"/>
      <c r="AK37" s="1117" t="s">
        <v>511</v>
      </c>
      <c r="AL37" s="1118"/>
      <c r="AM37" s="1118"/>
      <c r="AN37" s="1119"/>
      <c r="AO37" s="303" t="s">
        <v>492</v>
      </c>
      <c r="AP37" s="303" t="s">
        <v>492</v>
      </c>
      <c r="AQ37" s="304">
        <v>526</v>
      </c>
      <c r="AR37" s="305" t="s">
        <v>492</v>
      </c>
    </row>
    <row r="38" spans="1:46" ht="27" customHeight="1" x14ac:dyDescent="0.2">
      <c r="A38" s="259"/>
      <c r="AK38" s="1120" t="s">
        <v>512</v>
      </c>
      <c r="AL38" s="1121"/>
      <c r="AM38" s="1121"/>
      <c r="AN38" s="1122"/>
      <c r="AO38" s="306" t="s">
        <v>492</v>
      </c>
      <c r="AP38" s="306" t="s">
        <v>492</v>
      </c>
      <c r="AQ38" s="307">
        <v>11</v>
      </c>
      <c r="AR38" s="295" t="s">
        <v>492</v>
      </c>
      <c r="AS38" s="302"/>
    </row>
    <row r="39" spans="1:46" ht="13.2" x14ac:dyDescent="0.2">
      <c r="A39" s="259"/>
      <c r="AK39" s="1120" t="s">
        <v>513</v>
      </c>
      <c r="AL39" s="1121"/>
      <c r="AM39" s="1121"/>
      <c r="AN39" s="1122"/>
      <c r="AO39" s="303">
        <v>-12092</v>
      </c>
      <c r="AP39" s="303">
        <v>-1258</v>
      </c>
      <c r="AQ39" s="304">
        <v>-1559</v>
      </c>
      <c r="AR39" s="305">
        <v>-19.3</v>
      </c>
      <c r="AS39" s="302"/>
    </row>
    <row r="40" spans="1:46" ht="27" customHeight="1" x14ac:dyDescent="0.2">
      <c r="A40" s="259"/>
      <c r="AK40" s="1117" t="s">
        <v>514</v>
      </c>
      <c r="AL40" s="1118"/>
      <c r="AM40" s="1118"/>
      <c r="AN40" s="1119"/>
      <c r="AO40" s="303">
        <v>-823308</v>
      </c>
      <c r="AP40" s="303">
        <v>-85663</v>
      </c>
      <c r="AQ40" s="304">
        <v>-58872</v>
      </c>
      <c r="AR40" s="305">
        <v>45.5</v>
      </c>
      <c r="AS40" s="302"/>
    </row>
    <row r="41" spans="1:46" ht="13.2" x14ac:dyDescent="0.2">
      <c r="A41" s="259"/>
      <c r="AK41" s="1123" t="s">
        <v>288</v>
      </c>
      <c r="AL41" s="1124"/>
      <c r="AM41" s="1124"/>
      <c r="AN41" s="1125"/>
      <c r="AO41" s="303">
        <v>87596</v>
      </c>
      <c r="AP41" s="303">
        <v>9114</v>
      </c>
      <c r="AQ41" s="304">
        <v>28979</v>
      </c>
      <c r="AR41" s="305">
        <v>-68.5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515</v>
      </c>
    </row>
    <row r="48" spans="1:46" ht="13.2" x14ac:dyDescent="0.2">
      <c r="A48" s="259"/>
      <c r="AK48" s="313" t="s">
        <v>516</v>
      </c>
      <c r="AL48" s="313"/>
      <c r="AM48" s="313"/>
      <c r="AN48" s="313"/>
      <c r="AO48" s="313"/>
      <c r="AP48" s="313"/>
      <c r="AQ48" s="314"/>
      <c r="AR48" s="313"/>
    </row>
    <row r="49" spans="1:44" ht="13.5" customHeight="1" x14ac:dyDescent="0.2">
      <c r="A49" s="259"/>
      <c r="AK49" s="315"/>
      <c r="AL49" s="316"/>
      <c r="AM49" s="1112" t="s">
        <v>484</v>
      </c>
      <c r="AN49" s="1114" t="s">
        <v>517</v>
      </c>
      <c r="AO49" s="1115"/>
      <c r="AP49" s="1115"/>
      <c r="AQ49" s="1115"/>
      <c r="AR49" s="1116"/>
    </row>
    <row r="50" spans="1:44" ht="13.2" x14ac:dyDescent="0.2">
      <c r="A50" s="259"/>
      <c r="AK50" s="317"/>
      <c r="AL50" s="318"/>
      <c r="AM50" s="1113"/>
      <c r="AN50" s="319" t="s">
        <v>518</v>
      </c>
      <c r="AO50" s="320" t="s">
        <v>519</v>
      </c>
      <c r="AP50" s="321" t="s">
        <v>520</v>
      </c>
      <c r="AQ50" s="322" t="s">
        <v>521</v>
      </c>
      <c r="AR50" s="323" t="s">
        <v>522</v>
      </c>
    </row>
    <row r="51" spans="1:44" ht="13.2" x14ac:dyDescent="0.2">
      <c r="A51" s="259"/>
      <c r="AK51" s="315" t="s">
        <v>523</v>
      </c>
      <c r="AL51" s="316"/>
      <c r="AM51" s="324">
        <v>1526771</v>
      </c>
      <c r="AN51" s="325">
        <v>145587</v>
      </c>
      <c r="AO51" s="326">
        <v>-2.8</v>
      </c>
      <c r="AP51" s="327">
        <v>93492</v>
      </c>
      <c r="AQ51" s="328">
        <v>-13.6</v>
      </c>
      <c r="AR51" s="329">
        <v>10.8</v>
      </c>
    </row>
    <row r="52" spans="1:44" ht="13.2" x14ac:dyDescent="0.2">
      <c r="A52" s="259"/>
      <c r="AK52" s="330"/>
      <c r="AL52" s="331" t="s">
        <v>524</v>
      </c>
      <c r="AM52" s="332">
        <v>660716</v>
      </c>
      <c r="AN52" s="333">
        <v>63003</v>
      </c>
      <c r="AO52" s="334">
        <v>-37.1</v>
      </c>
      <c r="AP52" s="335">
        <v>53316</v>
      </c>
      <c r="AQ52" s="336">
        <v>6</v>
      </c>
      <c r="AR52" s="337">
        <v>-43.1</v>
      </c>
    </row>
    <row r="53" spans="1:44" ht="13.2" x14ac:dyDescent="0.2">
      <c r="A53" s="259"/>
      <c r="AK53" s="315" t="s">
        <v>525</v>
      </c>
      <c r="AL53" s="316"/>
      <c r="AM53" s="324">
        <v>2364642</v>
      </c>
      <c r="AN53" s="325">
        <v>230517</v>
      </c>
      <c r="AO53" s="326">
        <v>58.3</v>
      </c>
      <c r="AP53" s="327">
        <v>94796</v>
      </c>
      <c r="AQ53" s="328">
        <v>1.4</v>
      </c>
      <c r="AR53" s="329">
        <v>56.9</v>
      </c>
    </row>
    <row r="54" spans="1:44" ht="13.2" x14ac:dyDescent="0.2">
      <c r="A54" s="259"/>
      <c r="AK54" s="330"/>
      <c r="AL54" s="331" t="s">
        <v>524</v>
      </c>
      <c r="AM54" s="332">
        <v>1476158</v>
      </c>
      <c r="AN54" s="333">
        <v>143903</v>
      </c>
      <c r="AO54" s="334">
        <v>128.4</v>
      </c>
      <c r="AP54" s="335">
        <v>55781</v>
      </c>
      <c r="AQ54" s="336">
        <v>4.5999999999999996</v>
      </c>
      <c r="AR54" s="337">
        <v>123.8</v>
      </c>
    </row>
    <row r="55" spans="1:44" ht="13.2" x14ac:dyDescent="0.2">
      <c r="A55" s="259"/>
      <c r="AK55" s="315" t="s">
        <v>526</v>
      </c>
      <c r="AL55" s="316"/>
      <c r="AM55" s="324">
        <v>2645214</v>
      </c>
      <c r="AN55" s="325">
        <v>262344</v>
      </c>
      <c r="AO55" s="326">
        <v>13.8</v>
      </c>
      <c r="AP55" s="327">
        <v>85942</v>
      </c>
      <c r="AQ55" s="328">
        <v>-9.3000000000000007</v>
      </c>
      <c r="AR55" s="329">
        <v>23.1</v>
      </c>
    </row>
    <row r="56" spans="1:44" ht="13.2" x14ac:dyDescent="0.2">
      <c r="A56" s="259"/>
      <c r="AK56" s="330"/>
      <c r="AL56" s="331" t="s">
        <v>524</v>
      </c>
      <c r="AM56" s="332">
        <v>1280802</v>
      </c>
      <c r="AN56" s="333">
        <v>127026</v>
      </c>
      <c r="AO56" s="334">
        <v>-11.7</v>
      </c>
      <c r="AP56" s="335">
        <v>48630</v>
      </c>
      <c r="AQ56" s="336">
        <v>-12.8</v>
      </c>
      <c r="AR56" s="337">
        <v>1.1000000000000001</v>
      </c>
    </row>
    <row r="57" spans="1:44" ht="13.2" x14ac:dyDescent="0.2">
      <c r="A57" s="259"/>
      <c r="AK57" s="315" t="s">
        <v>527</v>
      </c>
      <c r="AL57" s="316"/>
      <c r="AM57" s="324">
        <v>1443306</v>
      </c>
      <c r="AN57" s="325">
        <v>146901</v>
      </c>
      <c r="AO57" s="326">
        <v>-44</v>
      </c>
      <c r="AP57" s="327">
        <v>95007</v>
      </c>
      <c r="AQ57" s="328">
        <v>10.5</v>
      </c>
      <c r="AR57" s="329">
        <v>-54.5</v>
      </c>
    </row>
    <row r="58" spans="1:44" ht="13.2" x14ac:dyDescent="0.2">
      <c r="A58" s="259"/>
      <c r="AK58" s="330"/>
      <c r="AL58" s="331" t="s">
        <v>524</v>
      </c>
      <c r="AM58" s="332">
        <v>1008211</v>
      </c>
      <c r="AN58" s="333">
        <v>102617</v>
      </c>
      <c r="AO58" s="334">
        <v>-19.2</v>
      </c>
      <c r="AP58" s="335">
        <v>48509</v>
      </c>
      <c r="AQ58" s="336">
        <v>-0.2</v>
      </c>
      <c r="AR58" s="337">
        <v>-19</v>
      </c>
    </row>
    <row r="59" spans="1:44" ht="13.2" x14ac:dyDescent="0.2">
      <c r="A59" s="259"/>
      <c r="AK59" s="315" t="s">
        <v>528</v>
      </c>
      <c r="AL59" s="316"/>
      <c r="AM59" s="324">
        <v>1736417</v>
      </c>
      <c r="AN59" s="325">
        <v>180670</v>
      </c>
      <c r="AO59" s="326">
        <v>23</v>
      </c>
      <c r="AP59" s="327">
        <v>98176</v>
      </c>
      <c r="AQ59" s="328">
        <v>3.3</v>
      </c>
      <c r="AR59" s="329">
        <v>19.7</v>
      </c>
    </row>
    <row r="60" spans="1:44" ht="13.2" x14ac:dyDescent="0.2">
      <c r="A60" s="259"/>
      <c r="AK60" s="330"/>
      <c r="AL60" s="331" t="s">
        <v>524</v>
      </c>
      <c r="AM60" s="332">
        <v>1178063</v>
      </c>
      <c r="AN60" s="333">
        <v>122574</v>
      </c>
      <c r="AO60" s="334">
        <v>19.399999999999999</v>
      </c>
      <c r="AP60" s="335">
        <v>58489</v>
      </c>
      <c r="AQ60" s="336">
        <v>20.6</v>
      </c>
      <c r="AR60" s="337">
        <v>-1.2</v>
      </c>
    </row>
    <row r="61" spans="1:44" ht="13.2" x14ac:dyDescent="0.2">
      <c r="A61" s="259"/>
      <c r="AK61" s="315" t="s">
        <v>529</v>
      </c>
      <c r="AL61" s="338"/>
      <c r="AM61" s="324">
        <v>1943270</v>
      </c>
      <c r="AN61" s="325">
        <v>193204</v>
      </c>
      <c r="AO61" s="326">
        <v>9.6999999999999993</v>
      </c>
      <c r="AP61" s="327">
        <v>93483</v>
      </c>
      <c r="AQ61" s="339">
        <v>-1.5</v>
      </c>
      <c r="AR61" s="329">
        <v>11.2</v>
      </c>
    </row>
    <row r="62" spans="1:44" ht="13.2" x14ac:dyDescent="0.2">
      <c r="A62" s="259"/>
      <c r="AK62" s="330"/>
      <c r="AL62" s="331" t="s">
        <v>524</v>
      </c>
      <c r="AM62" s="332">
        <v>1120790</v>
      </c>
      <c r="AN62" s="333">
        <v>111825</v>
      </c>
      <c r="AO62" s="334">
        <v>16</v>
      </c>
      <c r="AP62" s="335">
        <v>52945</v>
      </c>
      <c r="AQ62" s="336">
        <v>3.6</v>
      </c>
      <c r="AR62" s="337">
        <v>12.4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jmdO8hOAZzSm7BUDpHXl9wKpIgdfW0lD5XEuXefqxPakdX5X5KPUOFKJq1yECJEo+Ec9Q/v4V3DO/iBFyopjsw==" saltValue="XBdovgBPLH70aWapCDko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481</v>
      </c>
    </row>
    <row r="121" spans="125:125" ht="13.5" hidden="1" customHeight="1" x14ac:dyDescent="0.2">
      <c r="DU121" s="253"/>
    </row>
  </sheetData>
  <sheetProtection algorithmName="SHA-512" hashValue="2xzr77Q6I5OOUaUo08TfMbp2ss07Xgtj0H+vIn+VcygLKeBsx/5FtD7ghZUIR0s7T9SwlBjRdlv+eE+DcZPcrw==" saltValue="soFshQNQg/d0aKS0Sr+9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481</v>
      </c>
    </row>
  </sheetData>
  <sheetProtection algorithmName="SHA-512" hashValue="luk4RzgxTqsA8rVrmNPeRa0W2lWdw+cxUPGjRlPVrfg/jOKwk29QXxlfA2mQHgg3nSiw1SYHFhdXOar5komBJw==" saltValue="pC2jRPgn4+ds7NqG73Nu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26" t="s">
        <v>3</v>
      </c>
      <c r="D47" s="1126"/>
      <c r="E47" s="1127"/>
      <c r="F47" s="11">
        <v>44.4</v>
      </c>
      <c r="G47" s="12">
        <v>43.4</v>
      </c>
      <c r="H47" s="12">
        <v>41.42</v>
      </c>
      <c r="I47" s="12">
        <v>42.98</v>
      </c>
      <c r="J47" s="13">
        <v>49.23</v>
      </c>
    </row>
    <row r="48" spans="2:10" ht="57.75" customHeight="1" x14ac:dyDescent="0.2">
      <c r="B48" s="14"/>
      <c r="C48" s="1128" t="s">
        <v>4</v>
      </c>
      <c r="D48" s="1128"/>
      <c r="E48" s="1129"/>
      <c r="F48" s="15">
        <v>6.86</v>
      </c>
      <c r="G48" s="16">
        <v>7.6</v>
      </c>
      <c r="H48" s="16">
        <v>6.95</v>
      </c>
      <c r="I48" s="16">
        <v>10.93</v>
      </c>
      <c r="J48" s="17">
        <v>7.7</v>
      </c>
    </row>
    <row r="49" spans="2:10" ht="57.75" customHeight="1" thickBot="1" x14ac:dyDescent="0.25">
      <c r="B49" s="18"/>
      <c r="C49" s="1130" t="s">
        <v>5</v>
      </c>
      <c r="D49" s="1130"/>
      <c r="E49" s="1131"/>
      <c r="F49" s="19">
        <v>2.75</v>
      </c>
      <c r="G49" s="20">
        <v>0.92</v>
      </c>
      <c r="H49" s="20" t="s">
        <v>536</v>
      </c>
      <c r="I49" s="20">
        <v>3.74</v>
      </c>
      <c r="J49" s="21">
        <v>3.26</v>
      </c>
    </row>
    <row r="50" spans="2:10" ht="13.2" x14ac:dyDescent="0.2"/>
  </sheetData>
  <sheetProtection algorithmName="SHA-512" hashValue="Pb+pF5Gm/gvUhaPY0lzlNIDG651D4O09IJ8WUMmYslJtv3Eqn/a/0Zrc74dQ7omRrMeDCoICFnCHvepvX+vH2w==" saltValue="bn6T7ff43+T2r/f+igYp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36" t="s">
        <v>537</v>
      </c>
      <c r="D34" s="1136"/>
      <c r="E34" s="1137"/>
      <c r="F34" s="32">
        <v>0</v>
      </c>
      <c r="G34" s="33">
        <v>0</v>
      </c>
      <c r="H34" s="33">
        <v>0</v>
      </c>
      <c r="I34" s="33">
        <v>0</v>
      </c>
      <c r="J34" s="34" t="s">
        <v>538</v>
      </c>
      <c r="K34" s="22"/>
      <c r="L34" s="22"/>
      <c r="M34" s="22"/>
      <c r="N34" s="22"/>
      <c r="O34" s="22"/>
      <c r="P34" s="22"/>
    </row>
    <row r="35" spans="1:16" ht="39" customHeight="1" x14ac:dyDescent="0.2">
      <c r="A35" s="22"/>
      <c r="B35" s="35"/>
      <c r="C35" s="1132" t="s">
        <v>539</v>
      </c>
      <c r="D35" s="1132"/>
      <c r="E35" s="1133"/>
      <c r="F35" s="36">
        <v>6.83</v>
      </c>
      <c r="G35" s="37">
        <v>7.57</v>
      </c>
      <c r="H35" s="37">
        <v>6.94</v>
      </c>
      <c r="I35" s="37">
        <v>10.89</v>
      </c>
      <c r="J35" s="38">
        <v>7.67</v>
      </c>
      <c r="K35" s="22"/>
      <c r="L35" s="22"/>
      <c r="M35" s="22"/>
      <c r="N35" s="22"/>
      <c r="O35" s="22"/>
      <c r="P35" s="22"/>
    </row>
    <row r="36" spans="1:16" ht="39" customHeight="1" x14ac:dyDescent="0.2">
      <c r="A36" s="22"/>
      <c r="B36" s="35"/>
      <c r="C36" s="1132" t="s">
        <v>540</v>
      </c>
      <c r="D36" s="1132"/>
      <c r="E36" s="1133"/>
      <c r="F36" s="36">
        <v>1.4</v>
      </c>
      <c r="G36" s="37">
        <v>1.37</v>
      </c>
      <c r="H36" s="37">
        <v>1.33</v>
      </c>
      <c r="I36" s="37">
        <v>2.5099999999999998</v>
      </c>
      <c r="J36" s="38">
        <v>3.25</v>
      </c>
      <c r="K36" s="22"/>
      <c r="L36" s="22"/>
      <c r="M36" s="22"/>
      <c r="N36" s="22"/>
      <c r="O36" s="22"/>
      <c r="P36" s="22"/>
    </row>
    <row r="37" spans="1:16" ht="39" customHeight="1" x14ac:dyDescent="0.2">
      <c r="A37" s="22"/>
      <c r="B37" s="35"/>
      <c r="C37" s="1132" t="s">
        <v>541</v>
      </c>
      <c r="D37" s="1132"/>
      <c r="E37" s="1133"/>
      <c r="F37" s="36">
        <v>0</v>
      </c>
      <c r="G37" s="37">
        <v>0</v>
      </c>
      <c r="H37" s="37">
        <v>0</v>
      </c>
      <c r="I37" s="37">
        <v>0</v>
      </c>
      <c r="J37" s="38">
        <v>0.77</v>
      </c>
      <c r="K37" s="22"/>
      <c r="L37" s="22"/>
      <c r="M37" s="22"/>
      <c r="N37" s="22"/>
      <c r="O37" s="22"/>
      <c r="P37" s="22"/>
    </row>
    <row r="38" spans="1:16" ht="39" customHeight="1" x14ac:dyDescent="0.2">
      <c r="A38" s="22"/>
      <c r="B38" s="35"/>
      <c r="C38" s="1132" t="s">
        <v>542</v>
      </c>
      <c r="D38" s="1132"/>
      <c r="E38" s="1133"/>
      <c r="F38" s="36">
        <v>0.92</v>
      </c>
      <c r="G38" s="37">
        <v>1.43</v>
      </c>
      <c r="H38" s="37">
        <v>0.45</v>
      </c>
      <c r="I38" s="37">
        <v>0.89</v>
      </c>
      <c r="J38" s="38">
        <v>0.64</v>
      </c>
      <c r="K38" s="22"/>
      <c r="L38" s="22"/>
      <c r="M38" s="22"/>
      <c r="N38" s="22"/>
      <c r="O38" s="22"/>
      <c r="P38" s="22"/>
    </row>
    <row r="39" spans="1:16" ht="39" customHeight="1" x14ac:dyDescent="0.2">
      <c r="A39" s="22"/>
      <c r="B39" s="35"/>
      <c r="C39" s="1132" t="s">
        <v>543</v>
      </c>
      <c r="D39" s="1132"/>
      <c r="E39" s="1133"/>
      <c r="F39" s="36">
        <v>0.14000000000000001</v>
      </c>
      <c r="G39" s="37">
        <v>0.06</v>
      </c>
      <c r="H39" s="37">
        <v>0.12</v>
      </c>
      <c r="I39" s="37">
        <v>0.15</v>
      </c>
      <c r="J39" s="38">
        <v>0.09</v>
      </c>
      <c r="K39" s="22"/>
      <c r="L39" s="22"/>
      <c r="M39" s="22"/>
      <c r="N39" s="22"/>
      <c r="O39" s="22"/>
      <c r="P39" s="22"/>
    </row>
    <row r="40" spans="1:16" ht="39" customHeight="1" x14ac:dyDescent="0.2">
      <c r="A40" s="22"/>
      <c r="B40" s="35"/>
      <c r="C40" s="1132" t="s">
        <v>544</v>
      </c>
      <c r="D40" s="1132"/>
      <c r="E40" s="1133"/>
      <c r="F40" s="36">
        <v>0</v>
      </c>
      <c r="G40" s="37">
        <v>0</v>
      </c>
      <c r="H40" s="37">
        <v>0</v>
      </c>
      <c r="I40" s="37">
        <v>0</v>
      </c>
      <c r="J40" s="38">
        <v>0.04</v>
      </c>
      <c r="K40" s="22"/>
      <c r="L40" s="22"/>
      <c r="M40" s="22"/>
      <c r="N40" s="22"/>
      <c r="O40" s="22"/>
      <c r="P40" s="22"/>
    </row>
    <row r="41" spans="1:16" ht="39" customHeight="1" x14ac:dyDescent="0.2">
      <c r="A41" s="22"/>
      <c r="B41" s="35"/>
      <c r="C41" s="1132" t="s">
        <v>545</v>
      </c>
      <c r="D41" s="1132"/>
      <c r="E41" s="1133"/>
      <c r="F41" s="36">
        <v>0.01</v>
      </c>
      <c r="G41" s="37">
        <v>0.01</v>
      </c>
      <c r="H41" s="37">
        <v>0.04</v>
      </c>
      <c r="I41" s="37">
        <v>0.01</v>
      </c>
      <c r="J41" s="38">
        <v>0.02</v>
      </c>
      <c r="K41" s="22"/>
      <c r="L41" s="22"/>
      <c r="M41" s="22"/>
      <c r="N41" s="22"/>
      <c r="O41" s="22"/>
      <c r="P41" s="22"/>
    </row>
    <row r="42" spans="1:16" ht="39" customHeight="1" x14ac:dyDescent="0.2">
      <c r="A42" s="22"/>
      <c r="B42" s="39"/>
      <c r="C42" s="1132" t="s">
        <v>546</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547</v>
      </c>
      <c r="D43" s="1134"/>
      <c r="E43" s="1135"/>
      <c r="F43" s="41">
        <v>0.05</v>
      </c>
      <c r="G43" s="42">
        <v>0.04</v>
      </c>
      <c r="H43" s="42">
        <v>0.03</v>
      </c>
      <c r="I43" s="42">
        <v>0.04</v>
      </c>
      <c r="J43" s="43">
        <v>0.05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5mnWv4diblAcE/QrhJEBLlK7U/N0sIbfAPy+Khfu5zXT65wxu4/C8KPcuJy8oyCETTa2SPcUAUA5GwZ0fba2Q==" saltValue="2q6a3fA64Mk3qxLOsHM9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873</v>
      </c>
      <c r="L45" s="58">
        <v>748</v>
      </c>
      <c r="M45" s="58">
        <v>690</v>
      </c>
      <c r="N45" s="58">
        <v>652</v>
      </c>
      <c r="O45" s="59">
        <v>643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2">
      <c r="A48" s="46"/>
      <c r="B48" s="1140"/>
      <c r="C48" s="1141"/>
      <c r="D48" s="60"/>
      <c r="E48" s="1146" t="s">
        <v>13</v>
      </c>
      <c r="F48" s="1146"/>
      <c r="G48" s="1146"/>
      <c r="H48" s="1146"/>
      <c r="I48" s="1146"/>
      <c r="J48" s="1147"/>
      <c r="K48" s="61">
        <v>255</v>
      </c>
      <c r="L48" s="62">
        <v>216</v>
      </c>
      <c r="M48" s="62">
        <v>192</v>
      </c>
      <c r="N48" s="62">
        <v>236</v>
      </c>
      <c r="O48" s="63">
        <v>202</v>
      </c>
      <c r="P48" s="46"/>
      <c r="Q48" s="46"/>
      <c r="R48" s="46"/>
      <c r="S48" s="46"/>
      <c r="T48" s="46"/>
      <c r="U48" s="46"/>
    </row>
    <row r="49" spans="1:21" ht="30.75" customHeight="1" x14ac:dyDescent="0.2">
      <c r="A49" s="46"/>
      <c r="B49" s="1140"/>
      <c r="C49" s="1141"/>
      <c r="D49" s="60"/>
      <c r="E49" s="1146" t="s">
        <v>14</v>
      </c>
      <c r="F49" s="1146"/>
      <c r="G49" s="1146"/>
      <c r="H49" s="1146"/>
      <c r="I49" s="1146"/>
      <c r="J49" s="1147"/>
      <c r="K49" s="61">
        <v>67</v>
      </c>
      <c r="L49" s="62">
        <v>47</v>
      </c>
      <c r="M49" s="62">
        <v>51</v>
      </c>
      <c r="N49" s="62">
        <v>66</v>
      </c>
      <c r="O49" s="63">
        <v>78</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492</v>
      </c>
      <c r="L50" s="62" t="s">
        <v>492</v>
      </c>
      <c r="M50" s="62" t="s">
        <v>492</v>
      </c>
      <c r="N50" s="62" t="s">
        <v>492</v>
      </c>
      <c r="O50" s="63" t="s">
        <v>492</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956</v>
      </c>
      <c r="L52" s="62">
        <v>891</v>
      </c>
      <c r="M52" s="62">
        <v>870</v>
      </c>
      <c r="N52" s="62">
        <v>836</v>
      </c>
      <c r="O52" s="63">
        <v>835</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239</v>
      </c>
      <c r="L53" s="67">
        <v>120</v>
      </c>
      <c r="M53" s="67">
        <v>63</v>
      </c>
      <c r="N53" s="67">
        <v>118</v>
      </c>
      <c r="O53" s="68">
        <v>88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vDK9/TDF9gQpEB3+wra5NqZM5yOGH7YVEvgUMhFWuB6D27MX5p33rKqP5u6rC7GlTEGRF/1mL1uoi5I7Uxxtw==" saltValue="DQJoQCkRKZvhuYvYv3De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531</v>
      </c>
      <c r="J40" s="101" t="s">
        <v>532</v>
      </c>
      <c r="K40" s="101" t="s">
        <v>533</v>
      </c>
      <c r="L40" s="101" t="s">
        <v>534</v>
      </c>
      <c r="M40" s="102" t="s">
        <v>535</v>
      </c>
    </row>
    <row r="41" spans="2:13" ht="27.75" customHeight="1" x14ac:dyDescent="0.2">
      <c r="B41" s="1169" t="s">
        <v>30</v>
      </c>
      <c r="C41" s="1170"/>
      <c r="D41" s="103"/>
      <c r="E41" s="1175" t="s">
        <v>31</v>
      </c>
      <c r="F41" s="1175"/>
      <c r="G41" s="1175"/>
      <c r="H41" s="1176"/>
      <c r="I41" s="342">
        <v>5770</v>
      </c>
      <c r="J41" s="343">
        <v>5856</v>
      </c>
      <c r="K41" s="343">
        <v>5874</v>
      </c>
      <c r="L41" s="343">
        <v>5962</v>
      </c>
      <c r="M41" s="344">
        <v>6316</v>
      </c>
    </row>
    <row r="42" spans="2:13" ht="27.75" customHeight="1" x14ac:dyDescent="0.2">
      <c r="B42" s="1171"/>
      <c r="C42" s="1172"/>
      <c r="D42" s="104"/>
      <c r="E42" s="1177" t="s">
        <v>32</v>
      </c>
      <c r="F42" s="1177"/>
      <c r="G42" s="1177"/>
      <c r="H42" s="1178"/>
      <c r="I42" s="345">
        <v>617</v>
      </c>
      <c r="J42" s="346">
        <v>478</v>
      </c>
      <c r="K42" s="346">
        <v>388</v>
      </c>
      <c r="L42" s="346">
        <v>298</v>
      </c>
      <c r="M42" s="347">
        <v>208</v>
      </c>
    </row>
    <row r="43" spans="2:13" ht="27.75" customHeight="1" x14ac:dyDescent="0.2">
      <c r="B43" s="1171"/>
      <c r="C43" s="1172"/>
      <c r="D43" s="104"/>
      <c r="E43" s="1177" t="s">
        <v>33</v>
      </c>
      <c r="F43" s="1177"/>
      <c r="G43" s="1177"/>
      <c r="H43" s="1178"/>
      <c r="I43" s="345">
        <v>1715</v>
      </c>
      <c r="J43" s="346">
        <v>1285</v>
      </c>
      <c r="K43" s="346">
        <v>1050</v>
      </c>
      <c r="L43" s="346">
        <v>1031</v>
      </c>
      <c r="M43" s="347">
        <v>1051</v>
      </c>
    </row>
    <row r="44" spans="2:13" ht="27.75" customHeight="1" x14ac:dyDescent="0.2">
      <c r="B44" s="1171"/>
      <c r="C44" s="1172"/>
      <c r="D44" s="104"/>
      <c r="E44" s="1177" t="s">
        <v>34</v>
      </c>
      <c r="F44" s="1177"/>
      <c r="G44" s="1177"/>
      <c r="H44" s="1178"/>
      <c r="I44" s="345">
        <v>584</v>
      </c>
      <c r="J44" s="346">
        <v>1172</v>
      </c>
      <c r="K44" s="346">
        <v>1135</v>
      </c>
      <c r="L44" s="346">
        <v>1081</v>
      </c>
      <c r="M44" s="347">
        <v>1090</v>
      </c>
    </row>
    <row r="45" spans="2:13" ht="27.75" customHeight="1" x14ac:dyDescent="0.2">
      <c r="B45" s="1171"/>
      <c r="C45" s="1172"/>
      <c r="D45" s="104"/>
      <c r="E45" s="1177" t="s">
        <v>35</v>
      </c>
      <c r="F45" s="1177"/>
      <c r="G45" s="1177"/>
      <c r="H45" s="1178"/>
      <c r="I45" s="345">
        <v>1337</v>
      </c>
      <c r="J45" s="346">
        <v>1292</v>
      </c>
      <c r="K45" s="346">
        <v>1289</v>
      </c>
      <c r="L45" s="346">
        <v>1219</v>
      </c>
      <c r="M45" s="347">
        <v>1215</v>
      </c>
    </row>
    <row r="46" spans="2:13" ht="27.75" customHeight="1" x14ac:dyDescent="0.2">
      <c r="B46" s="1171"/>
      <c r="C46" s="1172"/>
      <c r="D46" s="105"/>
      <c r="E46" s="1177" t="s">
        <v>36</v>
      </c>
      <c r="F46" s="1177"/>
      <c r="G46" s="1177"/>
      <c r="H46" s="1178"/>
      <c r="I46" s="345" t="s">
        <v>492</v>
      </c>
      <c r="J46" s="346" t="s">
        <v>492</v>
      </c>
      <c r="K46" s="346" t="s">
        <v>492</v>
      </c>
      <c r="L46" s="346" t="s">
        <v>492</v>
      </c>
      <c r="M46" s="347" t="s">
        <v>492</v>
      </c>
    </row>
    <row r="47" spans="2:13" ht="27.75" customHeight="1" x14ac:dyDescent="0.2">
      <c r="B47" s="1171"/>
      <c r="C47" s="1172"/>
      <c r="D47" s="106"/>
      <c r="E47" s="1179" t="s">
        <v>37</v>
      </c>
      <c r="F47" s="1180"/>
      <c r="G47" s="1180"/>
      <c r="H47" s="1181"/>
      <c r="I47" s="345" t="s">
        <v>492</v>
      </c>
      <c r="J47" s="346" t="s">
        <v>492</v>
      </c>
      <c r="K47" s="346" t="s">
        <v>492</v>
      </c>
      <c r="L47" s="346" t="s">
        <v>492</v>
      </c>
      <c r="M47" s="347" t="s">
        <v>492</v>
      </c>
    </row>
    <row r="48" spans="2:13" ht="27.75" customHeight="1" x14ac:dyDescent="0.2">
      <c r="B48" s="1171"/>
      <c r="C48" s="1172"/>
      <c r="D48" s="104"/>
      <c r="E48" s="1177" t="s">
        <v>38</v>
      </c>
      <c r="F48" s="1177"/>
      <c r="G48" s="1177"/>
      <c r="H48" s="1178"/>
      <c r="I48" s="345" t="s">
        <v>492</v>
      </c>
      <c r="J48" s="346" t="s">
        <v>492</v>
      </c>
      <c r="K48" s="346" t="s">
        <v>492</v>
      </c>
      <c r="L48" s="346" t="s">
        <v>492</v>
      </c>
      <c r="M48" s="347" t="s">
        <v>492</v>
      </c>
    </row>
    <row r="49" spans="2:13" ht="27.75" customHeight="1" x14ac:dyDescent="0.2">
      <c r="B49" s="1173"/>
      <c r="C49" s="1174"/>
      <c r="D49" s="104"/>
      <c r="E49" s="1177" t="s">
        <v>39</v>
      </c>
      <c r="F49" s="1177"/>
      <c r="G49" s="1177"/>
      <c r="H49" s="1178"/>
      <c r="I49" s="345" t="s">
        <v>492</v>
      </c>
      <c r="J49" s="346" t="s">
        <v>492</v>
      </c>
      <c r="K49" s="346" t="s">
        <v>492</v>
      </c>
      <c r="L49" s="346" t="s">
        <v>492</v>
      </c>
      <c r="M49" s="347" t="s">
        <v>492</v>
      </c>
    </row>
    <row r="50" spans="2:13" ht="27.75" customHeight="1" x14ac:dyDescent="0.2">
      <c r="B50" s="1182" t="s">
        <v>40</v>
      </c>
      <c r="C50" s="1183"/>
      <c r="D50" s="107"/>
      <c r="E50" s="1177" t="s">
        <v>41</v>
      </c>
      <c r="F50" s="1177"/>
      <c r="G50" s="1177"/>
      <c r="H50" s="1178"/>
      <c r="I50" s="345">
        <v>3506</v>
      </c>
      <c r="J50" s="346">
        <v>3461</v>
      </c>
      <c r="K50" s="346">
        <v>3914</v>
      </c>
      <c r="L50" s="346">
        <v>4491</v>
      </c>
      <c r="M50" s="347">
        <v>4528</v>
      </c>
    </row>
    <row r="51" spans="2:13" ht="27.75" customHeight="1" x14ac:dyDescent="0.2">
      <c r="B51" s="1171"/>
      <c r="C51" s="1172"/>
      <c r="D51" s="104"/>
      <c r="E51" s="1177" t="s">
        <v>42</v>
      </c>
      <c r="F51" s="1177"/>
      <c r="G51" s="1177"/>
      <c r="H51" s="1178"/>
      <c r="I51" s="345">
        <v>130</v>
      </c>
      <c r="J51" s="346">
        <v>144</v>
      </c>
      <c r="K51" s="346">
        <v>134</v>
      </c>
      <c r="L51" s="346">
        <v>147</v>
      </c>
      <c r="M51" s="347">
        <v>156</v>
      </c>
    </row>
    <row r="52" spans="2:13" ht="27.75" customHeight="1" x14ac:dyDescent="0.2">
      <c r="B52" s="1173"/>
      <c r="C52" s="1174"/>
      <c r="D52" s="104"/>
      <c r="E52" s="1177" t="s">
        <v>43</v>
      </c>
      <c r="F52" s="1177"/>
      <c r="G52" s="1177"/>
      <c r="H52" s="1178"/>
      <c r="I52" s="345">
        <v>8172</v>
      </c>
      <c r="J52" s="346">
        <v>8272</v>
      </c>
      <c r="K52" s="346">
        <v>8069</v>
      </c>
      <c r="L52" s="346">
        <v>7911</v>
      </c>
      <c r="M52" s="347">
        <v>8086</v>
      </c>
    </row>
    <row r="53" spans="2:13" ht="27.75" customHeight="1" thickBot="1" x14ac:dyDescent="0.25">
      <c r="B53" s="1184" t="s">
        <v>19</v>
      </c>
      <c r="C53" s="1185"/>
      <c r="D53" s="108"/>
      <c r="E53" s="1186" t="s">
        <v>44</v>
      </c>
      <c r="F53" s="1186"/>
      <c r="G53" s="1186"/>
      <c r="H53" s="1187"/>
      <c r="I53" s="348">
        <v>-1784</v>
      </c>
      <c r="J53" s="349">
        <v>-1794</v>
      </c>
      <c r="K53" s="349">
        <v>-2382</v>
      </c>
      <c r="L53" s="349">
        <v>-2958</v>
      </c>
      <c r="M53" s="350">
        <v>-2889</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hGj8pIxMKdpnnZupX9/C69yQ77WU7OCGzQVyVIvhYl34/0H/vwuBKveg667YatCKdKGfKGEp/r7jI+vGOHK0A==" saltValue="E/OKs482U9qDRASV8f2W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533</v>
      </c>
      <c r="G54" s="117" t="s">
        <v>534</v>
      </c>
      <c r="H54" s="118" t="s">
        <v>535</v>
      </c>
    </row>
    <row r="55" spans="2:8" ht="52.5" customHeight="1" x14ac:dyDescent="0.2">
      <c r="B55" s="119"/>
      <c r="C55" s="1196" t="s">
        <v>46</v>
      </c>
      <c r="D55" s="1196"/>
      <c r="E55" s="1197"/>
      <c r="F55" s="120">
        <v>2204</v>
      </c>
      <c r="G55" s="120">
        <v>2205</v>
      </c>
      <c r="H55" s="121">
        <v>2537</v>
      </c>
    </row>
    <row r="56" spans="2:8" ht="52.5" customHeight="1" x14ac:dyDescent="0.2">
      <c r="B56" s="122"/>
      <c r="C56" s="1198" t="s">
        <v>47</v>
      </c>
      <c r="D56" s="1198"/>
      <c r="E56" s="1199"/>
      <c r="F56" s="123">
        <v>709</v>
      </c>
      <c r="G56" s="123">
        <v>1041</v>
      </c>
      <c r="H56" s="124">
        <v>1042</v>
      </c>
    </row>
    <row r="57" spans="2:8" ht="53.25" customHeight="1" x14ac:dyDescent="0.2">
      <c r="B57" s="122"/>
      <c r="C57" s="1200" t="s">
        <v>48</v>
      </c>
      <c r="D57" s="1200"/>
      <c r="E57" s="1201"/>
      <c r="F57" s="125">
        <v>1944</v>
      </c>
      <c r="G57" s="125">
        <v>2096</v>
      </c>
      <c r="H57" s="126">
        <v>2224</v>
      </c>
    </row>
    <row r="58" spans="2:8" ht="45.75" customHeight="1" x14ac:dyDescent="0.2">
      <c r="B58" s="127"/>
      <c r="C58" s="1188" t="s">
        <v>566</v>
      </c>
      <c r="D58" s="1189"/>
      <c r="E58" s="1190"/>
      <c r="F58" s="128">
        <v>1220</v>
      </c>
      <c r="G58" s="128">
        <v>1202</v>
      </c>
      <c r="H58" s="129">
        <v>1093</v>
      </c>
    </row>
    <row r="59" spans="2:8" ht="45.75" customHeight="1" x14ac:dyDescent="0.2">
      <c r="B59" s="127"/>
      <c r="C59" s="1188" t="s">
        <v>567</v>
      </c>
      <c r="D59" s="1189"/>
      <c r="E59" s="1190"/>
      <c r="F59" s="128">
        <v>200</v>
      </c>
      <c r="G59" s="128">
        <v>400</v>
      </c>
      <c r="H59" s="129">
        <v>596</v>
      </c>
    </row>
    <row r="60" spans="2:8" ht="45.75" customHeight="1" x14ac:dyDescent="0.2">
      <c r="B60" s="127"/>
      <c r="C60" s="1188" t="s">
        <v>568</v>
      </c>
      <c r="D60" s="1189"/>
      <c r="E60" s="1190"/>
      <c r="F60" s="128">
        <v>116</v>
      </c>
      <c r="G60" s="128">
        <v>137</v>
      </c>
      <c r="H60" s="129">
        <v>162</v>
      </c>
    </row>
    <row r="61" spans="2:8" ht="45.75" customHeight="1" x14ac:dyDescent="0.2">
      <c r="B61" s="127"/>
      <c r="C61" s="1188" t="s">
        <v>569</v>
      </c>
      <c r="D61" s="1189"/>
      <c r="E61" s="1190"/>
      <c r="F61" s="128">
        <v>100</v>
      </c>
      <c r="G61" s="128">
        <v>100</v>
      </c>
      <c r="H61" s="129">
        <v>100</v>
      </c>
    </row>
    <row r="62" spans="2:8" ht="45.75" customHeight="1" thickBot="1" x14ac:dyDescent="0.25">
      <c r="B62" s="130"/>
      <c r="C62" s="1191" t="s">
        <v>570</v>
      </c>
      <c r="D62" s="1192"/>
      <c r="E62" s="1193"/>
      <c r="F62" s="131">
        <v>76</v>
      </c>
      <c r="G62" s="131">
        <v>75</v>
      </c>
      <c r="H62" s="132">
        <v>71</v>
      </c>
    </row>
    <row r="63" spans="2:8" ht="52.5" customHeight="1" thickBot="1" x14ac:dyDescent="0.25">
      <c r="B63" s="133"/>
      <c r="C63" s="1194" t="s">
        <v>49</v>
      </c>
      <c r="D63" s="1194"/>
      <c r="E63" s="1195"/>
      <c r="F63" s="134">
        <v>4857</v>
      </c>
      <c r="G63" s="134">
        <v>5342</v>
      </c>
      <c r="H63" s="135">
        <v>5803</v>
      </c>
    </row>
    <row r="64" spans="2:8" ht="13.2" x14ac:dyDescent="0.2"/>
  </sheetData>
  <sheetProtection algorithmName="SHA-512" hashValue="MSh9fK9Hu8OpOjgN0ueXfijNE+BAmhjdDMOWawNRJgoI/C5FIAYh6cqizfIwUEFEAHWqhUFYXIObNbRQcNuTeg==" saltValue="SeRwCvF7ENdwpCtOk3uK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530</v>
      </c>
      <c r="G2" s="149"/>
      <c r="H2" s="150"/>
    </row>
    <row r="3" spans="1:8" x14ac:dyDescent="0.2">
      <c r="A3" s="146" t="s">
        <v>523</v>
      </c>
      <c r="B3" s="151"/>
      <c r="C3" s="152"/>
      <c r="D3" s="153">
        <v>145587</v>
      </c>
      <c r="E3" s="154"/>
      <c r="F3" s="155">
        <v>93492</v>
      </c>
      <c r="G3" s="156"/>
      <c r="H3" s="157"/>
    </row>
    <row r="4" spans="1:8" x14ac:dyDescent="0.2">
      <c r="A4" s="158"/>
      <c r="B4" s="159"/>
      <c r="C4" s="160"/>
      <c r="D4" s="161">
        <v>63003</v>
      </c>
      <c r="E4" s="162"/>
      <c r="F4" s="163">
        <v>53316</v>
      </c>
      <c r="G4" s="164"/>
      <c r="H4" s="165"/>
    </row>
    <row r="5" spans="1:8" x14ac:dyDescent="0.2">
      <c r="A5" s="146" t="s">
        <v>525</v>
      </c>
      <c r="B5" s="151"/>
      <c r="C5" s="152"/>
      <c r="D5" s="153">
        <v>230517</v>
      </c>
      <c r="E5" s="154"/>
      <c r="F5" s="155">
        <v>94796</v>
      </c>
      <c r="G5" s="156"/>
      <c r="H5" s="157"/>
    </row>
    <row r="6" spans="1:8" x14ac:dyDescent="0.2">
      <c r="A6" s="158"/>
      <c r="B6" s="159"/>
      <c r="C6" s="160"/>
      <c r="D6" s="161">
        <v>143903</v>
      </c>
      <c r="E6" s="162"/>
      <c r="F6" s="163">
        <v>55781</v>
      </c>
      <c r="G6" s="164"/>
      <c r="H6" s="165"/>
    </row>
    <row r="7" spans="1:8" x14ac:dyDescent="0.2">
      <c r="A7" s="146" t="s">
        <v>526</v>
      </c>
      <c r="B7" s="151"/>
      <c r="C7" s="152"/>
      <c r="D7" s="153">
        <v>262344</v>
      </c>
      <c r="E7" s="154"/>
      <c r="F7" s="155">
        <v>85942</v>
      </c>
      <c r="G7" s="156"/>
      <c r="H7" s="157"/>
    </row>
    <row r="8" spans="1:8" x14ac:dyDescent="0.2">
      <c r="A8" s="158"/>
      <c r="B8" s="159"/>
      <c r="C8" s="160"/>
      <c r="D8" s="161">
        <v>127026</v>
      </c>
      <c r="E8" s="162"/>
      <c r="F8" s="163">
        <v>48630</v>
      </c>
      <c r="G8" s="164"/>
      <c r="H8" s="165"/>
    </row>
    <row r="9" spans="1:8" x14ac:dyDescent="0.2">
      <c r="A9" s="146" t="s">
        <v>527</v>
      </c>
      <c r="B9" s="151"/>
      <c r="C9" s="152"/>
      <c r="D9" s="153">
        <v>146901</v>
      </c>
      <c r="E9" s="154"/>
      <c r="F9" s="155">
        <v>95007</v>
      </c>
      <c r="G9" s="156"/>
      <c r="H9" s="157"/>
    </row>
    <row r="10" spans="1:8" x14ac:dyDescent="0.2">
      <c r="A10" s="158"/>
      <c r="B10" s="159"/>
      <c r="C10" s="160"/>
      <c r="D10" s="161">
        <v>102617</v>
      </c>
      <c r="E10" s="162"/>
      <c r="F10" s="163">
        <v>48509</v>
      </c>
      <c r="G10" s="164"/>
      <c r="H10" s="165"/>
    </row>
    <row r="11" spans="1:8" x14ac:dyDescent="0.2">
      <c r="A11" s="146" t="s">
        <v>528</v>
      </c>
      <c r="B11" s="151"/>
      <c r="C11" s="152"/>
      <c r="D11" s="153">
        <v>180670</v>
      </c>
      <c r="E11" s="154"/>
      <c r="F11" s="155">
        <v>98176</v>
      </c>
      <c r="G11" s="156"/>
      <c r="H11" s="157"/>
    </row>
    <row r="12" spans="1:8" x14ac:dyDescent="0.2">
      <c r="A12" s="158"/>
      <c r="B12" s="159"/>
      <c r="C12" s="166"/>
      <c r="D12" s="161">
        <v>122574</v>
      </c>
      <c r="E12" s="162"/>
      <c r="F12" s="163">
        <v>58489</v>
      </c>
      <c r="G12" s="164"/>
      <c r="H12" s="165"/>
    </row>
    <row r="13" spans="1:8" x14ac:dyDescent="0.2">
      <c r="A13" s="146"/>
      <c r="B13" s="151"/>
      <c r="C13" s="152"/>
      <c r="D13" s="153">
        <v>193204</v>
      </c>
      <c r="E13" s="154"/>
      <c r="F13" s="155">
        <v>93483</v>
      </c>
      <c r="G13" s="167"/>
      <c r="H13" s="157"/>
    </row>
    <row r="14" spans="1:8" x14ac:dyDescent="0.2">
      <c r="A14" s="158"/>
      <c r="B14" s="159"/>
      <c r="C14" s="160"/>
      <c r="D14" s="161">
        <v>111825</v>
      </c>
      <c r="E14" s="162"/>
      <c r="F14" s="163">
        <v>52945</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6.86</v>
      </c>
      <c r="C19" s="168">
        <f>ROUND(VALUE(SUBSTITUTE(実質収支比率等に係る経年分析!G$48,"▲","-")),2)</f>
        <v>7.6</v>
      </c>
      <c r="D19" s="168">
        <f>ROUND(VALUE(SUBSTITUTE(実質収支比率等に係る経年分析!H$48,"▲","-")),2)</f>
        <v>6.95</v>
      </c>
      <c r="E19" s="168">
        <f>ROUND(VALUE(SUBSTITUTE(実質収支比率等に係る経年分析!I$48,"▲","-")),2)</f>
        <v>10.93</v>
      </c>
      <c r="F19" s="168">
        <f>ROUND(VALUE(SUBSTITUTE(実質収支比率等に係る経年分析!J$48,"▲","-")),2)</f>
        <v>7.7</v>
      </c>
    </row>
    <row r="20" spans="1:11" x14ac:dyDescent="0.2">
      <c r="A20" s="168" t="s">
        <v>53</v>
      </c>
      <c r="B20" s="168">
        <f>ROUND(VALUE(SUBSTITUTE(実質収支比率等に係る経年分析!F$47,"▲","-")),2)</f>
        <v>44.4</v>
      </c>
      <c r="C20" s="168">
        <f>ROUND(VALUE(SUBSTITUTE(実質収支比率等に係る経年分析!G$47,"▲","-")),2)</f>
        <v>43.4</v>
      </c>
      <c r="D20" s="168">
        <f>ROUND(VALUE(SUBSTITUTE(実質収支比率等に係る経年分析!H$47,"▲","-")),2)</f>
        <v>41.42</v>
      </c>
      <c r="E20" s="168">
        <f>ROUND(VALUE(SUBSTITUTE(実質収支比率等に係る経年分析!I$47,"▲","-")),2)</f>
        <v>42.98</v>
      </c>
      <c r="F20" s="168">
        <f>ROUND(VALUE(SUBSTITUTE(実質収支比率等に係る経年分析!J$47,"▲","-")),2)</f>
        <v>49.23</v>
      </c>
    </row>
    <row r="21" spans="1:11" x14ac:dyDescent="0.2">
      <c r="A21" s="168" t="s">
        <v>54</v>
      </c>
      <c r="B21" s="168">
        <f>IF(ISNUMBER(VALUE(SUBSTITUTE(実質収支比率等に係る経年分析!F$49,"▲","-"))),ROUND(VALUE(SUBSTITUTE(実質収支比率等に係る経年分析!F$49,"▲","-")),2),NA())</f>
        <v>2.75</v>
      </c>
      <c r="C21" s="168">
        <f>IF(ISNUMBER(VALUE(SUBSTITUTE(実質収支比率等に係る経年分析!G$49,"▲","-"))),ROUND(VALUE(SUBSTITUTE(実質収支比率等に係る経年分析!G$49,"▲","-")),2),NA())</f>
        <v>0.92</v>
      </c>
      <c r="D21" s="168">
        <f>IF(ISNUMBER(VALUE(SUBSTITUTE(実質収支比率等に係る経年分析!H$49,"▲","-"))),ROUND(VALUE(SUBSTITUTE(実質収支比率等に係る経年分析!H$49,"▲","-")),2),NA())</f>
        <v>-0.24</v>
      </c>
      <c r="E21" s="168">
        <f>IF(ISNUMBER(VALUE(SUBSTITUTE(実質収支比率等に係る経年分析!I$49,"▲","-"))),ROUND(VALUE(SUBSTITUTE(実質収支比率等に係る経年分析!I$49,"▲","-")),2),NA())</f>
        <v>3.74</v>
      </c>
      <c r="F21" s="168">
        <f>IF(ISNUMBER(VALUE(SUBSTITUTE(実質収支比率等に係る経年分析!J$49,"▲","-"))),ROUND(VALUE(SUBSTITUTE(実質収支比率等に係る経年分析!J$49,"▲","-")),2),NA())</f>
        <v>3.26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国民健康保険今庄診療所特別会計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個別排水処理施設特別会計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0.64</v>
      </c>
    </row>
    <row r="33" spans="1:16" x14ac:dyDescent="0.2">
      <c r="A33" s="169" t="str">
        <f>IF(連結実質赤字比率に係る赤字・黒字の構成分析!C$37="",NA(),連結実質赤字比率に係る赤字・黒字の構成分析!C$37)</f>
        <v>下水道特別会計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6.83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7.57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7.67</v>
      </c>
    </row>
    <row r="36" spans="1:16" x14ac:dyDescent="0.2">
      <c r="A36" s="169" t="str">
        <f>IF(連結実質赤字比率に係る赤字・黒字の構成分析!C$34="",NA(),連結実質赤字比率に係る赤字・黒字の構成分析!C$34)</f>
        <v>農業集落排水特別会計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v>
      </c>
      <c r="J36" s="169">
        <f>IF(ROUND(VALUE(SUBSTITUTE(連結実質赤字比率に係る赤字・黒字の構成分析!J$34,"▲", "-")), 2) &lt; 0, ABS(ROUND(VALUE(SUBSTITUTE(連結実質赤字比率に係る赤字・黒字の構成分析!J$34,"▲", "-")), 2)), NA())</f>
        <v>0.11</v>
      </c>
      <c r="K36" s="169" t="e">
        <f>IF(ROUND(VALUE(SUBSTITUTE(連結実質赤字比率に係る赤字・黒字の構成分析!J$34,"▲", "-")), 2) &gt;= 0, ABS(ROUND(VALUE(SUBSTITUTE(連結実質赤字比率に係る赤字・黒字の構成分析!J$34,"▲", "-")), 2)), NA())</f>
        <v>#N/A</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956</v>
      </c>
      <c r="E42" s="170"/>
      <c r="F42" s="170"/>
      <c r="G42" s="170">
        <f>'実質公債費比率（分子）の構造'!L$52</f>
        <v>891</v>
      </c>
      <c r="H42" s="170"/>
      <c r="I42" s="170"/>
      <c r="J42" s="170">
        <f>'実質公債費比率（分子）の構造'!M$52</f>
        <v>870</v>
      </c>
      <c r="K42" s="170"/>
      <c r="L42" s="170"/>
      <c r="M42" s="170">
        <f>'実質公債費比率（分子）の構造'!N$52</f>
        <v>836</v>
      </c>
      <c r="N42" s="170"/>
      <c r="O42" s="170"/>
      <c r="P42" s="170">
        <f>'実質公債費比率（分子）の構造'!O$52</f>
        <v>835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67</v>
      </c>
      <c r="C45" s="170"/>
      <c r="D45" s="170"/>
      <c r="E45" s="170">
        <f>'実質公債費比率（分子）の構造'!L$49</f>
        <v>47</v>
      </c>
      <c r="F45" s="170"/>
      <c r="G45" s="170"/>
      <c r="H45" s="170">
        <f>'実質公債費比率（分子）の構造'!M$49</f>
        <v>51</v>
      </c>
      <c r="I45" s="170"/>
      <c r="J45" s="170"/>
      <c r="K45" s="170">
        <f>'実質公債費比率（分子）の構造'!N$49</f>
        <v>66</v>
      </c>
      <c r="L45" s="170"/>
      <c r="M45" s="170"/>
      <c r="N45" s="170">
        <f>'実質公債費比率（分子）の構造'!O$49</f>
        <v>78</v>
      </c>
      <c r="O45" s="170"/>
      <c r="P45" s="170"/>
    </row>
    <row r="46" spans="1:16" x14ac:dyDescent="0.2">
      <c r="A46" s="170" t="s">
        <v>64</v>
      </c>
      <c r="B46" s="170">
        <f>'実質公債費比率（分子）の構造'!K$48</f>
        <v>255</v>
      </c>
      <c r="C46" s="170"/>
      <c r="D46" s="170"/>
      <c r="E46" s="170">
        <f>'実質公債費比率（分子）の構造'!L$48</f>
        <v>216</v>
      </c>
      <c r="F46" s="170"/>
      <c r="G46" s="170"/>
      <c r="H46" s="170">
        <f>'実質公債費比率（分子）の構造'!M$48</f>
        <v>192</v>
      </c>
      <c r="I46" s="170"/>
      <c r="J46" s="170"/>
      <c r="K46" s="170">
        <f>'実質公債費比率（分子）の構造'!N$48</f>
        <v>236</v>
      </c>
      <c r="L46" s="170"/>
      <c r="M46" s="170"/>
      <c r="N46" s="170">
        <f>'実質公債費比率（分子）の構造'!O$48</f>
        <v>202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873</v>
      </c>
      <c r="C49" s="170"/>
      <c r="D49" s="170"/>
      <c r="E49" s="170">
        <f>'実質公債費比率（分子）の構造'!L$45</f>
        <v>748</v>
      </c>
      <c r="F49" s="170"/>
      <c r="G49" s="170"/>
      <c r="H49" s="170">
        <f>'実質公債費比率（分子）の構造'!M$45</f>
        <v>690</v>
      </c>
      <c r="I49" s="170"/>
      <c r="J49" s="170"/>
      <c r="K49" s="170">
        <f>'実質公債費比率（分子）の構造'!N$45</f>
        <v>652</v>
      </c>
      <c r="L49" s="170"/>
      <c r="M49" s="170"/>
      <c r="N49" s="170">
        <f>'実質公債費比率（分子）の構造'!O$45</f>
        <v>643</v>
      </c>
      <c r="O49" s="170"/>
      <c r="P49" s="170"/>
    </row>
    <row r="50" spans="1:16" x14ac:dyDescent="0.2">
      <c r="A50" s="170" t="s">
        <v>67</v>
      </c>
      <c r="B50" s="170" t="e">
        <f>NA()</f>
        <v>#N/A</v>
      </c>
      <c r="C50" s="170">
        <f>IF(ISNUMBER('実質公債費比率（分子）の構造'!K$53),'実質公債費比率（分子）の構造'!K$53,NA())</f>
        <v>239</v>
      </c>
      <c r="D50" s="170" t="e">
        <f>NA()</f>
        <v>#N/A</v>
      </c>
      <c r="E50" s="170" t="e">
        <f>NA()</f>
        <v>#N/A</v>
      </c>
      <c r="F50" s="170">
        <f>IF(ISNUMBER('実質公債費比率（分子）の構造'!L$53),'実質公債費比率（分子）の構造'!L$53,NA())</f>
        <v>120</v>
      </c>
      <c r="G50" s="170" t="e">
        <f>NA()</f>
        <v>#N/A</v>
      </c>
      <c r="H50" s="170" t="e">
        <f>NA()</f>
        <v>#N/A</v>
      </c>
      <c r="I50" s="170">
        <f>IF(ISNUMBER('実質公債費比率（分子）の構造'!M$53),'実質公債費比率（分子）の構造'!M$53,NA())</f>
        <v>63</v>
      </c>
      <c r="J50" s="170" t="e">
        <f>NA()</f>
        <v>#N/A</v>
      </c>
      <c r="K50" s="170" t="e">
        <f>NA()</f>
        <v>#N/A</v>
      </c>
      <c r="L50" s="170">
        <f>IF(ISNUMBER('実質公債費比率（分子）の構造'!N$53),'実質公債費比率（分子）の構造'!N$53,NA())</f>
        <v>118</v>
      </c>
      <c r="M50" s="170" t="e">
        <f>NA()</f>
        <v>#N/A</v>
      </c>
      <c r="N50" s="170" t="e">
        <f>NA()</f>
        <v>#N/A</v>
      </c>
      <c r="O50" s="170">
        <f>IF(ISNUMBER('実質公債費比率（分子）の構造'!O$53),'実質公債費比率（分子）の構造'!O$53,NA())</f>
        <v>88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8172</v>
      </c>
      <c r="E56" s="169"/>
      <c r="F56" s="169"/>
      <c r="G56" s="169">
        <f>'将来負担比率（分子）の構造'!J$52</f>
        <v>8272</v>
      </c>
      <c r="H56" s="169"/>
      <c r="I56" s="169"/>
      <c r="J56" s="169">
        <f>'将来負担比率（分子）の構造'!K$52</f>
        <v>8069</v>
      </c>
      <c r="K56" s="169"/>
      <c r="L56" s="169"/>
      <c r="M56" s="169">
        <f>'将来負担比率（分子）の構造'!L$52</f>
        <v>7911</v>
      </c>
      <c r="N56" s="169"/>
      <c r="O56" s="169"/>
      <c r="P56" s="169">
        <f>'将来負担比率（分子）の構造'!M$52</f>
        <v>8086</v>
      </c>
    </row>
    <row r="57" spans="1:16" x14ac:dyDescent="0.2">
      <c r="A57" s="169" t="s">
        <v>42</v>
      </c>
      <c r="B57" s="169"/>
      <c r="C57" s="169"/>
      <c r="D57" s="169">
        <f>'将来負担比率（分子）の構造'!I$51</f>
        <v>130</v>
      </c>
      <c r="E57" s="169"/>
      <c r="F57" s="169"/>
      <c r="G57" s="169">
        <f>'将来負担比率（分子）の構造'!J$51</f>
        <v>144</v>
      </c>
      <c r="H57" s="169"/>
      <c r="I57" s="169"/>
      <c r="J57" s="169">
        <f>'将来負担比率（分子）の構造'!K$51</f>
        <v>134</v>
      </c>
      <c r="K57" s="169"/>
      <c r="L57" s="169"/>
      <c r="M57" s="169">
        <f>'将来負担比率（分子）の構造'!L$51</f>
        <v>147</v>
      </c>
      <c r="N57" s="169"/>
      <c r="O57" s="169"/>
      <c r="P57" s="169">
        <f>'将来負担比率（分子）の構造'!M$51</f>
        <v>156</v>
      </c>
    </row>
    <row r="58" spans="1:16" x14ac:dyDescent="0.2">
      <c r="A58" s="169" t="s">
        <v>41</v>
      </c>
      <c r="B58" s="169"/>
      <c r="C58" s="169"/>
      <c r="D58" s="169">
        <f>'将来負担比率（分子）の構造'!I$50</f>
        <v>3506</v>
      </c>
      <c r="E58" s="169"/>
      <c r="F58" s="169"/>
      <c r="G58" s="169">
        <f>'将来負担比率（分子）の構造'!J$50</f>
        <v>3461</v>
      </c>
      <c r="H58" s="169"/>
      <c r="I58" s="169"/>
      <c r="J58" s="169">
        <f>'将来負担比率（分子）の構造'!K$50</f>
        <v>3914</v>
      </c>
      <c r="K58" s="169"/>
      <c r="L58" s="169"/>
      <c r="M58" s="169">
        <f>'将来負担比率（分子）の構造'!L$50</f>
        <v>4491</v>
      </c>
      <c r="N58" s="169"/>
      <c r="O58" s="169"/>
      <c r="P58" s="169">
        <f>'将来負担比率（分子）の構造'!M$50</f>
        <v>4528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1337</v>
      </c>
      <c r="C62" s="169"/>
      <c r="D62" s="169"/>
      <c r="E62" s="169">
        <f>'将来負担比率（分子）の構造'!J$45</f>
        <v>1292</v>
      </c>
      <c r="F62" s="169"/>
      <c r="G62" s="169"/>
      <c r="H62" s="169">
        <f>'将来負担比率（分子）の構造'!K$45</f>
        <v>1289</v>
      </c>
      <c r="I62" s="169"/>
      <c r="J62" s="169"/>
      <c r="K62" s="169">
        <f>'将来負担比率（分子）の構造'!L$45</f>
        <v>1219</v>
      </c>
      <c r="L62" s="169"/>
      <c r="M62" s="169"/>
      <c r="N62" s="169">
        <f>'将来負担比率（分子）の構造'!M$45</f>
        <v>1215</v>
      </c>
      <c r="O62" s="169"/>
      <c r="P62" s="169"/>
    </row>
    <row r="63" spans="1:16" x14ac:dyDescent="0.2">
      <c r="A63" s="169" t="s">
        <v>34</v>
      </c>
      <c r="B63" s="169">
        <f>'将来負担比率（分子）の構造'!I$44</f>
        <v>584</v>
      </c>
      <c r="C63" s="169"/>
      <c r="D63" s="169"/>
      <c r="E63" s="169">
        <f>'将来負担比率（分子）の構造'!J$44</f>
        <v>1172</v>
      </c>
      <c r="F63" s="169"/>
      <c r="G63" s="169"/>
      <c r="H63" s="169">
        <f>'将来負担比率（分子）の構造'!K$44</f>
        <v>1135</v>
      </c>
      <c r="I63" s="169"/>
      <c r="J63" s="169"/>
      <c r="K63" s="169">
        <f>'将来負担比率（分子）の構造'!L$44</f>
        <v>1081</v>
      </c>
      <c r="L63" s="169"/>
      <c r="M63" s="169"/>
      <c r="N63" s="169">
        <f>'将来負担比率（分子）の構造'!M$44</f>
        <v>1090</v>
      </c>
      <c r="O63" s="169"/>
      <c r="P63" s="169"/>
    </row>
    <row r="64" spans="1:16" x14ac:dyDescent="0.2">
      <c r="A64" s="169" t="s">
        <v>33</v>
      </c>
      <c r="B64" s="169">
        <f>'将来負担比率（分子）の構造'!I$43</f>
        <v>1715</v>
      </c>
      <c r="C64" s="169"/>
      <c r="D64" s="169"/>
      <c r="E64" s="169">
        <f>'将来負担比率（分子）の構造'!J$43</f>
        <v>1285</v>
      </c>
      <c r="F64" s="169"/>
      <c r="G64" s="169"/>
      <c r="H64" s="169">
        <f>'将来負担比率（分子）の構造'!K$43</f>
        <v>1050</v>
      </c>
      <c r="I64" s="169"/>
      <c r="J64" s="169"/>
      <c r="K64" s="169">
        <f>'将来負担比率（分子）の構造'!L$43</f>
        <v>1031</v>
      </c>
      <c r="L64" s="169"/>
      <c r="M64" s="169"/>
      <c r="N64" s="169">
        <f>'将来負担比率（分子）の構造'!M$43</f>
        <v>1051</v>
      </c>
      <c r="O64" s="169"/>
      <c r="P64" s="169"/>
    </row>
    <row r="65" spans="1:16" x14ac:dyDescent="0.2">
      <c r="A65" s="169" t="s">
        <v>32</v>
      </c>
      <c r="B65" s="169">
        <f>'将来負担比率（分子）の構造'!I$42</f>
        <v>617</v>
      </c>
      <c r="C65" s="169"/>
      <c r="D65" s="169"/>
      <c r="E65" s="169">
        <f>'将来負担比率（分子）の構造'!J$42</f>
        <v>478</v>
      </c>
      <c r="F65" s="169"/>
      <c r="G65" s="169"/>
      <c r="H65" s="169">
        <f>'将来負担比率（分子）の構造'!K$42</f>
        <v>388</v>
      </c>
      <c r="I65" s="169"/>
      <c r="J65" s="169"/>
      <c r="K65" s="169">
        <f>'将来負担比率（分子）の構造'!L$42</f>
        <v>298</v>
      </c>
      <c r="L65" s="169"/>
      <c r="M65" s="169"/>
      <c r="N65" s="169">
        <f>'将来負担比率（分子）の構造'!M$42</f>
        <v>208</v>
      </c>
      <c r="O65" s="169"/>
      <c r="P65" s="169"/>
    </row>
    <row r="66" spans="1:16" x14ac:dyDescent="0.2">
      <c r="A66" s="169" t="s">
        <v>31</v>
      </c>
      <c r="B66" s="169">
        <f>'将来負担比率（分子）の構造'!I$41</f>
        <v>5770</v>
      </c>
      <c r="C66" s="169"/>
      <c r="D66" s="169"/>
      <c r="E66" s="169">
        <f>'将来負担比率（分子）の構造'!J$41</f>
        <v>5856</v>
      </c>
      <c r="F66" s="169"/>
      <c r="G66" s="169"/>
      <c r="H66" s="169">
        <f>'将来負担比率（分子）の構造'!K$41</f>
        <v>5874</v>
      </c>
      <c r="I66" s="169"/>
      <c r="J66" s="169"/>
      <c r="K66" s="169">
        <f>'将来負担比率（分子）の構造'!L$41</f>
        <v>5962</v>
      </c>
      <c r="L66" s="169"/>
      <c r="M66" s="169"/>
      <c r="N66" s="169">
        <f>'将来負担比率（分子）の構造'!M$41</f>
        <v>6316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2204</v>
      </c>
      <c r="C72" s="173">
        <f>基金残高に係る経年分析!G55</f>
        <v>2205</v>
      </c>
      <c r="D72" s="173">
        <f>基金残高に係る経年分析!H55</f>
        <v>2537</v>
      </c>
    </row>
    <row r="73" spans="1:16" x14ac:dyDescent="0.2">
      <c r="A73" s="172" t="s">
        <v>74</v>
      </c>
      <c r="B73" s="173">
        <f>基金残高に係る経年分析!F56</f>
        <v>709</v>
      </c>
      <c r="C73" s="173">
        <f>基金残高に係る経年分析!G56</f>
        <v>1041</v>
      </c>
      <c r="D73" s="173">
        <f>基金残高に係る経年分析!H56</f>
        <v>1042</v>
      </c>
    </row>
    <row r="74" spans="1:16" x14ac:dyDescent="0.2">
      <c r="A74" s="172" t="s">
        <v>75</v>
      </c>
      <c r="B74" s="173">
        <f>基金残高に係る経年分析!F57</f>
        <v>1944</v>
      </c>
      <c r="C74" s="173">
        <f>基金残高に係る経年分析!G57</f>
        <v>2096</v>
      </c>
      <c r="D74" s="173">
        <f>基金残高に係る経年分析!H57</f>
        <v>2224</v>
      </c>
    </row>
  </sheetData>
  <sheetProtection algorithmName="SHA-512" hashValue="mdSJ6bFQfAijM561J+uQPvFtI7zVjesaB8otiNkU4BIKaarNCB3WUu1H8yUqwPnu3RCeuMTnbGeEEFPwBgB5Uw==" saltValue="J205yOi0jERe3dEd9X06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dcterms:created xsi:type="dcterms:W3CDTF">2025-02-19T02:19:13Z</dcterms:created>
  <dcterms:modified xsi:type="dcterms:W3CDTF">2025-03-18T07:36:40Z</dcterms:modified>
  <cp:category/>
</cp:coreProperties>
</file>