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fukuipref-my.sharepoint.com/personal/shimachi-kyodo_pref_fukui_lg_jp/Documents/財政グループ/12_財政状況資料集/R5財政状況資料集/02_1回目/01_財政状況資料集/03_市町から/13_越前町/"/>
    </mc:Choice>
  </mc:AlternateContent>
  <xr:revisionPtr revIDLastSave="0" documentId="13_ncr:1_{1DEDDB80-56A8-4340-9376-25A18DDF9FB0}"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AM36" i="10"/>
  <c r="CO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l="1"/>
  <c r="U35" i="10" s="1"/>
  <c r="U36" i="10" s="1"/>
  <c r="AM34" i="10" l="1"/>
  <c r="AM35" i="10" l="1"/>
  <c r="BE34" i="10"/>
  <c r="BE35" i="10" s="1"/>
  <c r="BE36" i="10" s="1"/>
  <c r="BW34" i="10"/>
  <c r="BW35" i="10" s="1"/>
  <c r="BW36" i="10" s="1"/>
  <c r="BW37" i="10" s="1"/>
  <c r="BW38" i="10" s="1"/>
  <c r="BW39" i="10" s="1"/>
  <c r="BW40" i="10" s="1"/>
  <c r="BW41" i="10" s="1"/>
  <c r="BW42" i="10" s="1"/>
  <c r="CO34" i="10" l="1"/>
</calcChain>
</file>

<file path=xl/sharedStrings.xml><?xml version="1.0" encoding="utf-8"?>
<sst xmlns="http://schemas.openxmlformats.org/spreadsheetml/2006/main" count="1094" uniqueCount="574">
  <si>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</si>
  <si>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</si>
  <si>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</si>
  <si>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</si>
  <si>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</si>
  <si>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</si>
  <si>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</si>
  <si>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</si>
  <si>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</si>
  <si>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</si>
  <si>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</si>
  <si>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</si>
  <si>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</si>
  <si>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</si>
  <si>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</si>
  <si>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</si>
  <si>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</si>
  <si>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</si>
  <si>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</si>
  <si>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</si>
  <si>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</si>
  <si>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</si>
  <si>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</si>
  <si>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</si>
  <si>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</si>
  <si>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</si>
  <si>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</si>
  <si>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</si>
  <si>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</si>
  <si>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</si>
  <si>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</si>
  <si>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</si>
  <si>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</si>
  <si>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</si>
  <si>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</si>
  <si>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</si>
  <si>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</si>
  <si>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</si>
  <si>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</si>
  <si>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</si>
  <si>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</si>
  <si>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</si>
  <si>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</si>
  <si>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</si>
  <si>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</si>
  <si>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</si>
  <si>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</si>
  <si>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</si>
  <si>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</si>
  <si>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</si>
  <si>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</si>
  <si>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</si>
  <si>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</si>
  <si>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</si>
  <si>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</si>
  <si>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</si>
  <si>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</si>
  <si>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</si>
  <si>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</si>
  <si>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</si>
  <si>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</si>
  <si>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</si>
  <si>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</si>
  <si>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</si>
  <si>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</si>
  <si>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</si>
  <si>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</si>
  <si>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</si>
  <si>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</si>
  <si>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</si>
  <si>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</si>
  <si>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</si>
  <si>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</si>
  <si>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</si>
  <si>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</si>
  <si>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</si>
  <si>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</si>
  <si>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</si>
  <si>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</si>
  <si>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</si>
  <si>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</si>
  <si>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</si>
  <si>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</si>
  <si>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</si>
  <si>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</si>
  <si>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</si>
  <si>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</si>
  <si>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</si>
  <si>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</si>
  <si>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</si>
  <si>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</si>
  <si>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</si>
  <si>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</si>
  <si>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</si>
  <si>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越前町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</si>
  <si>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</si>
  <si>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</si>
  <si>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</si>
  <si>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</si>
  <si>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</si>
  <si>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</si>
  <si>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</si>
  <si>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</si>
  <si>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</si>
  <si>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</si>
  <si>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</si>
  <si>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</si>
  <si>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</si>
  <si>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</si>
  <si>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</si>
  <si>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</si>
  <si>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</si>
  <si>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</si>
  <si>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</si>
  <si>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</si>
  <si>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</si>
  <si>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</si>
  <si>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</si>
  <si>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</si>
  <si>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</si>
  <si>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</si>
  <si>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</si>
  <si>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</si>
  <si>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</si>
  <si>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</si>
  <si>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</si>
  <si>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</si>
  <si>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</si>
  <si>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</si>
  <si>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</si>
  <si>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</si>
  <si>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</si>
  <si>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</si>
  <si>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</si>
  <si>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</si>
  <si>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</si>
  <si>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</si>
  <si>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</si>
  <si>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</si>
  <si>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</si>
  <si>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</si>
  <si>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</si>
  <si>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</si>
  <si>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</si>
  <si>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</si>
  <si>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</si>
  <si>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</si>
  <si>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</si>
  <si>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</si>
  <si>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</si>
  <si>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</si>
  <si>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</si>
  <si>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</si>
  <si>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</si>
  <si>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</si>
  <si>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</si>
  <si>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</si>
  <si>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</si>
  <si>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</si>
  <si>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</si>
  <si>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</si>
  <si>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</si>
  <si>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</si>
  <si>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</si>
  <si>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</si>
  <si>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</si>
  <si>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</si>
  <si>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</si>
  <si>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</si>
  <si>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</si>
  <si>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</si>
  <si>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</si>
  <si>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</si>
  <si>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</si>
  <si>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</si>
  <si>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</si>
  <si>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</si>
  <si>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</si>
  <si>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</si>
  <si>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</si>
  <si>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</si>
  <si>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</si>
  <si>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</si>
  <si>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</si>
  <si>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</si>
  <si>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</si>
  <si>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</si>
  <si>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</si>
  <si>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</si>
  <si>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</si>
  <si>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</si>
  <si>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</si>
  <si>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</si>
  <si>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</si>
  <si>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</si>
  <si>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</si>
  <si>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</si>
  <si>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</si>
  <si>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</si>
  <si>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</si>
  <si>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</si>
  <si>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</si>
  <si>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</si>
  <si>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</si>
  <si>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福井県越前町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</si>
  <si>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</si>
  <si>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</si>
  <si>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</si>
  <si>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</si>
  <si>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</si>
  <si>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</si>
  <si>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</si>
  <si>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</si>
  <si>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</si>
  <si>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</si>
  <si>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</si>
  <si>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</si>
  <si>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</si>
  <si>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</si>
  <si>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</si>
  <si>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</si>
  <si>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</si>
  <si>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</si>
  <si>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</si>
  <si>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</si>
  <si>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</si>
  <si>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</si>
  <si>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</si>
  <si>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</si>
  <si>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</si>
  <si>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</si>
  <si>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</si>
  <si>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</si>
  <si>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</si>
  <si>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</si>
  <si>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</si>
  <si>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</si>
  <si>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</si>
  <si>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</si>
  <si>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</si>
  <si>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</si>
  <si>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</si>
  <si>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</si>
  <si>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</si>
  <si>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</si>
  <si>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</si>
  <si>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</si>
  <si>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</si>
  <si>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</si>
  <si>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</si>
  <si>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</si>
  <si>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</si>
  <si>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</si>
  <si>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</si>
  <si>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</si>
  <si>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</si>
  <si>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</si>
  <si>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</si>
  <si>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</si>
  <si>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</si>
  <si>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</si>
  <si>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</si>
  <si>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</si>
  <si>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</si>
  <si>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</si>
  <si>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</si>
  <si>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</si>
  <si>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</si>
  <si>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</si>
  <si>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</si>
  <si>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</si>
  <si>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</si>
  <si>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</si>
  <si>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</si>
  <si>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</si>
  <si>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</si>
  <si>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</si>
  <si>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</si>
  <si>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</si>
  <si>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</si>
  <si>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</si>
  <si>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</si>
  <si>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</si>
  <si>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</si>
  <si>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</si>
  <si>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</si>
  <si>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</si>
  <si>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</si>
  <si>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</si>
  <si>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</si>
  <si>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</si>
  <si>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</si>
  <si>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</si>
  <si>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</si>
  <si>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</si>
  <si>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</si>
  <si>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</si>
  <si>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</si>
  <si>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</si>
  <si>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</si>
  <si>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</si>
  <si>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</si>
  <si>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</si>
  <si>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</si>
  <si>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</si>
  <si>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</si>
  <si>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</si>
  <si>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</si>
  <si>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</si>
  <si>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</si>
  <si>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</si>
  <si>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</si>
  <si>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</si>
  <si>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</si>
  <si>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</si>
  <si>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</si>
  <si>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</si>
  <si>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</si>
  <si>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</si>
  <si>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</si>
  <si>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</si>
  <si>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</si>
  <si>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</si>
  <si>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</si>
  <si>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</si>
  <si>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</si>
  <si>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</si>
  <si>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</si>
  <si>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</si>
  <si>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</si>
  <si>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</si>
  <si>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</si>
  <si>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</si>
  <si>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</si>
  <si>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</si>
  <si>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</si>
  <si>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</si>
  <si>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</si>
  <si>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</si>
  <si>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</si>
  <si>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</si>
  <si>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</si>
  <si>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</si>
  <si>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</si>
  <si>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</si>
  <si>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</si>
  <si>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</si>
  <si>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</si>
  <si>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</si>
  <si>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</si>
  <si>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</si>
  <si>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</si>
  <si>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</si>
  <si>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</si>
  <si>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</si>
  <si>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福井県越前町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</si>
  <si>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</si>
  <si>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</si>
  <si>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</si>
  <si>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</si>
  <si>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</si>
  <si>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</si>
  <si>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</si>
  <si>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</si>
  <si>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</si>
  <si>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</si>
  <si>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</si>
  <si>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</si>
  <si>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</si>
  <si>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</si>
  <si>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</si>
  <si>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</si>
  <si>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</si>
  <si>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</si>
  <si>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</si>
  <si>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</si>
  <si>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越前町温泉事業特別会計</t>
    <phoneticPr fontId="5"/>
  </si>
  <si>
    <t>越前町農林漁業体験実習館事業特別会計</t>
    <phoneticPr fontId="5"/>
  </si>
  <si>
    <t>越前町土地区画整理事業特別会計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</si>
  <si>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</si>
  <si>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</si>
  <si>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</si>
  <si>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</si>
  <si>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</si>
  <si>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</si>
  <si>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</si>
  <si>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</si>
  <si>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</si>
  <si>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</si>
  <si>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</si>
  <si>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</si>
  <si>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</si>
  <si>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越前町国民健康保険事業特別会計</t>
    <phoneticPr fontId="5"/>
  </si>
  <si>
    <t>越前町介護保険事業特別会計</t>
    <phoneticPr fontId="5"/>
  </si>
  <si>
    <t>越前町後期高齢者医療事業特別会計</t>
    <phoneticPr fontId="5"/>
  </si>
  <si>
    <t>越前町上水道事業会計</t>
    <phoneticPr fontId="5"/>
  </si>
  <si>
    <t>法適用企業</t>
    <phoneticPr fontId="5"/>
  </si>
  <si>
    <t>越前町国民健康保険病院事業会計</t>
    <phoneticPr fontId="5"/>
  </si>
  <si>
    <t>越前町簡易水道事業特別会計</t>
    <phoneticPr fontId="5"/>
  </si>
  <si>
    <t>法非適用企業</t>
    <phoneticPr fontId="5"/>
  </si>
  <si>
    <t>越前町公共下水道事業特別会計</t>
    <phoneticPr fontId="5"/>
  </si>
  <si>
    <t>越前町集落排水事業特別会計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</si>
  <si>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</si>
  <si>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</si>
  <si>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</si>
  <si>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</si>
  <si>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</si>
  <si>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</si>
  <si>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</si>
  <si>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</si>
  <si>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</si>
  <si>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</si>
  <si>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</si>
  <si>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</si>
  <si>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</si>
  <si>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</si>
  <si>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</si>
  <si>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</si>
  <si>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</si>
  <si>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</si>
  <si>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</si>
  <si>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</si>
  <si>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</si>
  <si>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</si>
  <si>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</si>
  <si>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</si>
  <si>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</si>
  <si>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</si>
  <si>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</si>
  <si>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</si>
  <si>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</si>
  <si>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</si>
  <si>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</si>
  <si>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</si>
  <si>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</si>
  <si>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</si>
  <si>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</si>
  <si>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</si>
  <si>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</si>
  <si>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</si>
  <si>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</si>
  <si>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</si>
  <si>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</si>
  <si>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</si>
  <si>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</si>
  <si>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</si>
  <si>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</si>
  <si>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</si>
  <si>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</si>
  <si>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</si>
  <si>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</si>
  <si>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</si>
  <si>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</si>
  <si>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</si>
  <si>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</si>
  <si>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</si>
  <si>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</si>
  <si>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</si>
  <si>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</si>
  <si>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</si>
  <si>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</si>
  <si>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</si>
  <si>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</si>
  <si>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</si>
  <si>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</si>
  <si>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</si>
  <si>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</si>
  <si>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</si>
  <si>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</si>
  <si>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</si>
  <si>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</si>
  <si>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</si>
  <si>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</si>
  <si>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</si>
  <si>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</si>
  <si>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</si>
  <si>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</si>
  <si>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</si>
  <si>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</si>
  <si>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</si>
  <si>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</si>
  <si>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</si>
  <si>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</si>
  <si>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</si>
  <si>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</si>
  <si>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</si>
  <si>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</si>
  <si>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</si>
  <si>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</si>
  <si>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</si>
  <si>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</si>
  <si>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</si>
  <si>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</si>
  <si>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</si>
  <si>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</si>
  <si>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</si>
  <si>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</si>
  <si>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</si>
  <si>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</si>
  <si>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</si>
  <si>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</si>
  <si>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</si>
  <si>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</si>
  <si>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</si>
  <si>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</si>
  <si>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</si>
  <si>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</si>
  <si>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</si>
  <si>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</si>
  <si>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</si>
  <si>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</si>
  <si>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</si>
  <si>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</si>
  <si>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</si>
  <si>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</si>
  <si>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</si>
  <si>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</si>
  <si>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</si>
  <si>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</si>
  <si>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</si>
  <si>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</si>
  <si>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</si>
  <si>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</si>
  <si>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</si>
  <si>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</si>
  <si>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</si>
  <si>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</si>
  <si>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</si>
  <si>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</si>
  <si>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</si>
  <si>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</si>
  <si>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</si>
  <si>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</si>
  <si>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</si>
  <si>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</si>
  <si>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</si>
  <si>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</si>
  <si>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2.84</t>
  </si>
  <si>
    <t>▲ 4.04</t>
  </si>
  <si>
    <t>▲ 0.40</t>
  </si>
  <si>
    <t>一般会計</t>
  </si>
  <si>
    <t>越前町国民健康保険病院事業会計</t>
  </si>
  <si>
    <t>越前町介護保険事業特別会計</t>
  </si>
  <si>
    <t>越前町国民健康保険事業特別会計</t>
  </si>
  <si>
    <t>越前町上水道事業会計</t>
  </si>
  <si>
    <t>越前町簡易水道事業特別会計</t>
  </si>
  <si>
    <t>▲ 0.08</t>
  </si>
  <si>
    <t>越前町集落排水事業特別会計</t>
  </si>
  <si>
    <t>越前町後期高齢者医療事業特別会計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</si>
  <si>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</si>
  <si>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</si>
  <si>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</si>
  <si>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</si>
  <si>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</si>
  <si>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</si>
  <si>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</si>
  <si>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</si>
  <si>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福井県市町総合事務組合（普通会計分）</t>
    <rPh sb="0" eb="3">
      <t>フクイケン</t>
    </rPh>
    <rPh sb="3" eb="4">
      <t>シ</t>
    </rPh>
    <rPh sb="4" eb="5">
      <t>マチ</t>
    </rPh>
    <rPh sb="5" eb="7">
      <t>ソウゴウ</t>
    </rPh>
    <rPh sb="7" eb="9">
      <t>ジム</t>
    </rPh>
    <rPh sb="9" eb="11">
      <t>クミアイ</t>
    </rPh>
    <rPh sb="12" eb="14">
      <t>フツウ</t>
    </rPh>
    <rPh sb="14" eb="16">
      <t>カイケイ</t>
    </rPh>
    <rPh sb="16" eb="17">
      <t>ブン</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</si>
  <si>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</si>
  <si>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福井県後期高齢者医療広域連合（事業会計分）</t>
    <rPh sb="0" eb="3">
      <t>フクイケン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</si>
  <si>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福井県自治会館組合</t>
    <rPh sb="0" eb="3">
      <t>フクイケン</t>
    </rPh>
    <rPh sb="3" eb="5">
      <t>ジチ</t>
    </rPh>
    <rPh sb="5" eb="7">
      <t>カイカン</t>
    </rPh>
    <rPh sb="7" eb="9">
      <t>クミアイ</t>
    </rPh>
    <phoneticPr fontId="2"/>
  </si>
  <si>
    <t>鯖江・丹生消防組合</t>
    <rPh sb="0" eb="2">
      <t>サバエ</t>
    </rPh>
    <rPh sb="3" eb="5">
      <t>ニュウ</t>
    </rPh>
    <rPh sb="5" eb="7">
      <t>ショウボウ</t>
    </rPh>
    <rPh sb="7" eb="9">
      <t>クミアイ</t>
    </rPh>
    <phoneticPr fontId="2"/>
  </si>
  <si>
    <t>鯖江広域衛生施設組合</t>
    <rPh sb="0" eb="2">
      <t>サバエ</t>
    </rPh>
    <rPh sb="2" eb="4">
      <t>コウイキ</t>
    </rPh>
    <rPh sb="4" eb="6">
      <t>エイセイ</t>
    </rPh>
    <rPh sb="6" eb="8">
      <t>シセツ</t>
    </rPh>
    <rPh sb="8" eb="10">
      <t>クミアイ</t>
    </rPh>
    <phoneticPr fontId="2"/>
  </si>
  <si>
    <t>公立丹南病院組合</t>
    <rPh sb="0" eb="2">
      <t>コウリツ</t>
    </rPh>
    <rPh sb="2" eb="4">
      <t>タンナン</t>
    </rPh>
    <rPh sb="4" eb="6">
      <t>ビョウイン</t>
    </rPh>
    <rPh sb="6" eb="8">
      <t>クミアイ</t>
    </rPh>
    <phoneticPr fontId="2"/>
  </si>
  <si>
    <t>福井県丹南広域組合</t>
    <rPh sb="0" eb="3">
      <t>フクイケン</t>
    </rPh>
    <rPh sb="3" eb="5">
      <t>タンナン</t>
    </rPh>
    <rPh sb="5" eb="7">
      <t>コウイキ</t>
    </rPh>
    <rPh sb="7" eb="9">
      <t>クミアイ</t>
    </rPh>
    <phoneticPr fontId="2"/>
  </si>
  <si>
    <t>福井県市町総合事務組合（事業会計分）</t>
    <rPh sb="0" eb="3">
      <t>フクイケン</t>
    </rPh>
    <rPh sb="3" eb="4">
      <t>シ</t>
    </rPh>
    <rPh sb="4" eb="5">
      <t>マチ</t>
    </rPh>
    <rPh sb="5" eb="7">
      <t>ソウゴウ</t>
    </rPh>
    <rPh sb="7" eb="9">
      <t>ジム</t>
    </rPh>
    <rPh sb="9" eb="11">
      <t>クミアイ</t>
    </rPh>
    <phoneticPr fontId="2"/>
  </si>
  <si>
    <t>地域振興基金</t>
    <rPh sb="0" eb="6">
      <t>チイキシンコウキキン</t>
    </rPh>
    <phoneticPr fontId="5"/>
  </si>
  <si>
    <t>ふるさと再生基金</t>
    <rPh sb="4" eb="8">
      <t>サイセイキキン</t>
    </rPh>
    <phoneticPr fontId="2"/>
  </si>
  <si>
    <t>地域福祉基金</t>
    <rPh sb="0" eb="6">
      <t>チイキフクシキキン</t>
    </rPh>
    <phoneticPr fontId="2"/>
  </si>
  <si>
    <t>地域活性化基金</t>
    <rPh sb="0" eb="7">
      <t>チイキカッセイカキキン</t>
    </rPh>
    <phoneticPr fontId="2"/>
  </si>
  <si>
    <t>ふるさと水と土保全基金</t>
    <rPh sb="4" eb="5">
      <t>ミズ</t>
    </rPh>
    <rPh sb="6" eb="7">
      <t>ツチ</t>
    </rPh>
    <rPh sb="7" eb="11">
      <t>ホゼンキキン</t>
    </rPh>
    <phoneticPr fontId="2"/>
  </si>
  <si>
    <t>-</t>
    <phoneticPr fontId="2"/>
  </si>
  <si>
    <t>（一財）越前町公共施設管理公社</t>
    <rPh sb="1" eb="2">
      <t>イチ</t>
    </rPh>
    <rPh sb="2" eb="3">
      <t>ザイ</t>
    </rPh>
    <rPh sb="4" eb="7">
      <t>エチゼンチョウ</t>
    </rPh>
    <rPh sb="7" eb="9">
      <t>コウキョウ</t>
    </rPh>
    <rPh sb="9" eb="11">
      <t>シセツ</t>
    </rPh>
    <rPh sb="11" eb="13">
      <t>カンリ</t>
    </rPh>
    <rPh sb="13" eb="15">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</si>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</sst>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6301-434F-92D8-B785D71DA2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113687</c:v>
                </c:pt>
                <c:pt idx="1">
                  <c:v>188311</c:v>
                </c:pt>
                <c:pt idx="2">
                  <c:v>93060</c:v>
                </c:pt>
                <c:pt idx="3">
                  <c:v>56101</c:v>
                </c:pt>
                <c:pt idx="4">
                  <c:v>35354</c:v>
                </c:pt>
              </c:numCache>
            </c:numRef>
          </c:val>
          <c:smooth val="0"/>
          <c:extLst>
            <c:ext xmlns:c16="http://schemas.microsoft.com/office/drawing/2014/chart" uri="{C3380CC4-5D6E-409C-BE32-E72D297353CC}">
              <c16:uniqueId val="{00000001-6301-434F-92D8-B785D71DA2E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8.07</c:v>
                </c:pt>
                <c:pt idx="1">
                  <c:v>7.96</c:v>
                </c:pt>
                <c:pt idx="2">
                  <c:v>7.62</c:v>
                </c:pt>
                <c:pt idx="3">
                  <c:v>7.94</c:v>
                </c:pt>
                <c:pt idx="4">
                  <c:v>7.7</c:v>
                </c:pt>
              </c:numCache>
            </c:numRef>
          </c:val>
          <c:extLst>
            <c:ext xmlns:c16="http://schemas.microsoft.com/office/drawing/2014/chart" uri="{C3380CC4-5D6E-409C-BE32-E72D297353CC}">
              <c16:uniqueId val="{00000000-231C-4155-B732-3FE609C708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41.06</c:v>
                </c:pt>
                <c:pt idx="1">
                  <c:v>35.729999999999997</c:v>
                </c:pt>
                <c:pt idx="2">
                  <c:v>36.270000000000003</c:v>
                </c:pt>
                <c:pt idx="3">
                  <c:v>36.61</c:v>
                </c:pt>
                <c:pt idx="4">
                  <c:v>43</c:v>
                </c:pt>
              </c:numCache>
            </c:numRef>
          </c:val>
          <c:extLst>
            <c:ext xmlns:c16="http://schemas.microsoft.com/office/drawing/2014/chart" uri="{C3380CC4-5D6E-409C-BE32-E72D297353CC}">
              <c16:uniqueId val="{00000001-231C-4155-B732-3FE609C708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-2.84</c:v>
                </c:pt>
                <c:pt idx="1">
                  <c:v>-4.04</c:v>
                </c:pt>
                <c:pt idx="2">
                  <c:v>2.36</c:v>
                </c:pt>
                <c:pt idx="3">
                  <c:v>-0.4</c:v>
                </c:pt>
                <c:pt idx="4">
                  <c:v>6.96</c:v>
                </c:pt>
              </c:numCache>
            </c:numRef>
          </c:val>
          <c:smooth val="0"/>
          <c:extLst>
            <c:ext xmlns:c16="http://schemas.microsoft.com/office/drawing/2014/chart" uri="{C3380CC4-5D6E-409C-BE32-E72D297353CC}">
              <c16:uniqueId val="{00000002-231C-4155-B732-3FE609C708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0.04</c:v>
                </c:pt>
                <c:pt idx="2">
                  <c:v>#N/A</c:v>
                </c:pt>
                <c:pt idx="3">
                  <c:v>0.14000000000000001</c:v>
                </c:pt>
                <c:pt idx="4">
                  <c:v>#N/A</c:v>
                </c:pt>
                <c:pt idx="5">
                  <c:v>0.1</c:v>
                </c:pt>
                <c:pt idx="6">
                  <c:v>#N/A</c:v>
                </c:pt>
                <c:pt idx="7">
                  <c:v>0.12</c:v>
                </c:pt>
                <c:pt idx="8">
                  <c:v>#N/A</c:v>
                </c:pt>
                <c:pt idx="9">
                  <c:v>0</c:v>
                </c:pt>
              </c:numCache>
            </c:numRef>
          </c:val>
          <c:extLst>
            <c:ext xmlns:c16="http://schemas.microsoft.com/office/drawing/2014/chart" uri="{C3380CC4-5D6E-409C-BE32-E72D297353CC}">
              <c16:uniqueId val="{00000000-6F46-447C-A84F-8B0D0A5B99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46-447C-A84F-8B0D0A5B9903}"/>
            </c:ext>
          </c:extLst>
        </c:ser>
        <c:ser>
          <c:idx val="2"/>
          <c:order val="2"/>
          <c:tx>
            <c:strRef>
              <c:f>データシート!$A$29</c:f>
              <c:strCache>
                <c:ptCount val="1"/>
                <c:pt idx="0">
                  <c:v>越前町後期高齢者医療事業特別会計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6F46-447C-A84F-8B0D0A5B9903}"/>
            </c:ext>
          </c:extLst>
        </c:ser>
        <c:ser>
          <c:idx val="3"/>
          <c:order val="3"/>
          <c:tx>
            <c:strRef>
              <c:f>データシート!$A$30</c:f>
              <c:strCache>
                <c:ptCount val="1"/>
                <c:pt idx="0">
                  <c:v>越前町集落排水事業特別会計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0.08</c:v>
                </c:pt>
                <c:pt idx="2">
                  <c:v>#N/A</c:v>
                </c:pt>
                <c:pt idx="3">
                  <c:v>0.06</c:v>
                </c:pt>
                <c:pt idx="4">
                  <c:v>#N/A</c:v>
                </c:pt>
                <c:pt idx="5">
                  <c:v>0.04</c:v>
                </c:pt>
                <c:pt idx="6">
                  <c:v>#N/A</c:v>
                </c:pt>
                <c:pt idx="7">
                  <c:v>0.04</c:v>
                </c:pt>
                <c:pt idx="8">
                  <c:v>#N/A</c:v>
                </c:pt>
                <c:pt idx="9">
                  <c:v>0.28000000000000003</c:v>
                </c:pt>
              </c:numCache>
            </c:numRef>
          </c:val>
          <c:extLst>
            <c:ext xmlns:c16="http://schemas.microsoft.com/office/drawing/2014/chart" uri="{C3380CC4-5D6E-409C-BE32-E72D297353CC}">
              <c16:uniqueId val="{00000003-6F46-447C-A84F-8B0D0A5B9903}"/>
            </c:ext>
          </c:extLst>
        </c:ser>
        <c:ser>
          <c:idx val="4"/>
          <c:order val="4"/>
          <c:tx>
            <c:strRef>
              <c:f>データシート!$A$31</c:f>
              <c:strCache>
                <c:ptCount val="1"/>
                <c:pt idx="0">
                  <c:v>越前町簡易水道事業特別会計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0.08</c:v>
                </c:pt>
                <c:pt idx="2">
                  <c:v>#N/A</c:v>
                </c:pt>
                <c:pt idx="3">
                  <c:v>0.05</c:v>
                </c:pt>
                <c:pt idx="4">
                  <c:v>0.08</c:v>
                </c:pt>
                <c:pt idx="5">
                  <c:v>#N/A</c:v>
                </c:pt>
                <c:pt idx="6">
                  <c:v>#N/A</c:v>
                </c:pt>
                <c:pt idx="7">
                  <c:v>0.06</c:v>
                </c:pt>
                <c:pt idx="8">
                  <c:v>#N/A</c:v>
                </c:pt>
                <c:pt idx="9">
                  <c:v>0.49</c:v>
                </c:pt>
              </c:numCache>
            </c:numRef>
          </c:val>
          <c:extLst>
            <c:ext xmlns:c16="http://schemas.microsoft.com/office/drawing/2014/chart" uri="{C3380CC4-5D6E-409C-BE32-E72D297353CC}">
              <c16:uniqueId val="{00000004-6F46-447C-A84F-8B0D0A5B9903}"/>
            </c:ext>
          </c:extLst>
        </c:ser>
        <c:ser>
          <c:idx val="5"/>
          <c:order val="5"/>
          <c:tx>
            <c:strRef>
              <c:f>データシート!$A$32</c:f>
              <c:strCache>
                <c:ptCount val="1"/>
                <c:pt idx="0">
                  <c:v>越前町上水道事業会計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0.49</c:v>
                </c:pt>
                <c:pt idx="2">
                  <c:v>#N/A</c:v>
                </c:pt>
                <c:pt idx="3">
                  <c:v>0.6</c:v>
                </c:pt>
                <c:pt idx="4">
                  <c:v>#N/A</c:v>
                </c:pt>
                <c:pt idx="5">
                  <c:v>0.76</c:v>
                </c:pt>
                <c:pt idx="6">
                  <c:v>#N/A</c:v>
                </c:pt>
                <c:pt idx="7">
                  <c:v>0.7</c:v>
                </c:pt>
                <c:pt idx="8">
                  <c:v>#N/A</c:v>
                </c:pt>
                <c:pt idx="9">
                  <c:v>0.71</c:v>
                </c:pt>
              </c:numCache>
            </c:numRef>
          </c:val>
          <c:extLst>
            <c:ext xmlns:c16="http://schemas.microsoft.com/office/drawing/2014/chart" uri="{C3380CC4-5D6E-409C-BE32-E72D297353CC}">
              <c16:uniqueId val="{00000005-6F46-447C-A84F-8B0D0A5B9903}"/>
            </c:ext>
          </c:extLst>
        </c:ser>
        <c:ser>
          <c:idx val="6"/>
          <c:order val="6"/>
          <c:tx>
            <c:strRef>
              <c:f>データシート!$A$33</c:f>
              <c:strCache>
                <c:ptCount val="1"/>
                <c:pt idx="0">
                  <c:v>越前町国民健康保険事業特別会計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0.05</c:v>
                </c:pt>
                <c:pt idx="2">
                  <c:v>#N/A</c:v>
                </c:pt>
                <c:pt idx="3">
                  <c:v>0.47</c:v>
                </c:pt>
                <c:pt idx="4">
                  <c:v>#N/A</c:v>
                </c:pt>
                <c:pt idx="5">
                  <c:v>0.87</c:v>
                </c:pt>
                <c:pt idx="6">
                  <c:v>#N/A</c:v>
                </c:pt>
                <c:pt idx="7">
                  <c:v>0.45</c:v>
                </c:pt>
                <c:pt idx="8">
                  <c:v>#N/A</c:v>
                </c:pt>
                <c:pt idx="9">
                  <c:v>0.89</c:v>
                </c:pt>
              </c:numCache>
            </c:numRef>
          </c:val>
          <c:extLst>
            <c:ext xmlns:c16="http://schemas.microsoft.com/office/drawing/2014/chart" uri="{C3380CC4-5D6E-409C-BE32-E72D297353CC}">
              <c16:uniqueId val="{00000006-6F46-447C-A84F-8B0D0A5B9903}"/>
            </c:ext>
          </c:extLst>
        </c:ser>
        <c:ser>
          <c:idx val="7"/>
          <c:order val="7"/>
          <c:tx>
            <c:strRef>
              <c:f>データシート!$A$34</c:f>
              <c:strCache>
                <c:ptCount val="1"/>
                <c:pt idx="0">
                  <c:v>越前町介護保険事業特別会計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0.56000000000000005</c:v>
                </c:pt>
                <c:pt idx="2">
                  <c:v>#N/A</c:v>
                </c:pt>
                <c:pt idx="3">
                  <c:v>0.82</c:v>
                </c:pt>
                <c:pt idx="4">
                  <c:v>#N/A</c:v>
                </c:pt>
                <c:pt idx="5">
                  <c:v>1.66</c:v>
                </c:pt>
                <c:pt idx="6">
                  <c:v>#N/A</c:v>
                </c:pt>
                <c:pt idx="7">
                  <c:v>1.25</c:v>
                </c:pt>
                <c:pt idx="8">
                  <c:v>#N/A</c:v>
                </c:pt>
                <c:pt idx="9">
                  <c:v>1.67</c:v>
                </c:pt>
              </c:numCache>
            </c:numRef>
          </c:val>
          <c:extLst>
            <c:ext xmlns:c16="http://schemas.microsoft.com/office/drawing/2014/chart" uri="{C3380CC4-5D6E-409C-BE32-E72D297353CC}">
              <c16:uniqueId val="{00000007-6F46-447C-A84F-8B0D0A5B9903}"/>
            </c:ext>
          </c:extLst>
        </c:ser>
        <c:ser>
          <c:idx val="8"/>
          <c:order val="8"/>
          <c:tx>
            <c:strRef>
              <c:f>データシート!$A$35</c:f>
              <c:strCache>
                <c:ptCount val="1"/>
                <c:pt idx="0">
                  <c:v>越前町国民健康保険病院事業会計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3.33</c:v>
                </c:pt>
                <c:pt idx="2">
                  <c:v>#N/A</c:v>
                </c:pt>
                <c:pt idx="3">
                  <c:v>3.36</c:v>
                </c:pt>
                <c:pt idx="4">
                  <c:v>#N/A</c:v>
                </c:pt>
                <c:pt idx="5">
                  <c:v>3.22</c:v>
                </c:pt>
                <c:pt idx="6">
                  <c:v>#N/A</c:v>
                </c:pt>
                <c:pt idx="7">
                  <c:v>3.24</c:v>
                </c:pt>
                <c:pt idx="8">
                  <c:v>#N/A</c:v>
                </c:pt>
                <c:pt idx="9">
                  <c:v>3.07</c:v>
                </c:pt>
              </c:numCache>
            </c:numRef>
          </c:val>
          <c:extLst>
            <c:ext xmlns:c16="http://schemas.microsoft.com/office/drawing/2014/chart" uri="{C3380CC4-5D6E-409C-BE32-E72D297353CC}">
              <c16:uniqueId val="{00000008-6F46-447C-A84F-8B0D0A5B990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8.0500000000000007</c:v>
                </c:pt>
                <c:pt idx="2">
                  <c:v>#N/A</c:v>
                </c:pt>
                <c:pt idx="3">
                  <c:v>7.94</c:v>
                </c:pt>
                <c:pt idx="4">
                  <c:v>#N/A</c:v>
                </c:pt>
                <c:pt idx="5">
                  <c:v>7.57</c:v>
                </c:pt>
                <c:pt idx="6">
                  <c:v>#N/A</c:v>
                </c:pt>
                <c:pt idx="7">
                  <c:v>7.9</c:v>
                </c:pt>
                <c:pt idx="8">
                  <c:v>#N/A</c:v>
                </c:pt>
                <c:pt idx="9">
                  <c:v>7.69</c:v>
                </c:pt>
              </c:numCache>
            </c:numRef>
          </c:val>
          <c:extLst>
            <c:ext xmlns:c16="http://schemas.microsoft.com/office/drawing/2014/chart" uri="{C3380CC4-5D6E-409C-BE32-E72D297353CC}">
              <c16:uniqueId val="{00000009-6F46-447C-A84F-8B0D0A5B99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1394</c:v>
                </c:pt>
                <c:pt idx="5">
                  <c:v>1339</c:v>
                </c:pt>
                <c:pt idx="8">
                  <c:v>1368</c:v>
                </c:pt>
                <c:pt idx="11">
                  <c:v>1427</c:v>
                </c:pt>
                <c:pt idx="14">
                  <c:v>1412</c:v>
                </c:pt>
              </c:numCache>
            </c:numRef>
          </c:val>
          <c:extLst>
            <c:ext xmlns:c16="http://schemas.microsoft.com/office/drawing/2014/chart" uri="{C3380CC4-5D6E-409C-BE32-E72D297353CC}">
              <c16:uniqueId val="{00000000-92CD-43FD-AF4D-C1368BCE21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2CD-43FD-AF4D-C1368BCE21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c:v>
                </c:pt>
                <c:pt idx="3">
                  <c:v>8</c:v>
                </c:pt>
                <c:pt idx="6">
                  <c:v>6</c:v>
                </c:pt>
                <c:pt idx="9">
                  <c:v>4</c:v>
                </c:pt>
                <c:pt idx="12">
                  <c:v>2</c:v>
                </c:pt>
              </c:numCache>
            </c:numRef>
          </c:val>
          <c:extLst>
            <c:ext xmlns:c16="http://schemas.microsoft.com/office/drawing/2014/chart" uri="{C3380CC4-5D6E-409C-BE32-E72D297353CC}">
              <c16:uniqueId val="{00000002-92CD-43FD-AF4D-C1368BCE21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96</c:v>
                </c:pt>
                <c:pt idx="3">
                  <c:v>92</c:v>
                </c:pt>
                <c:pt idx="6">
                  <c:v>97</c:v>
                </c:pt>
                <c:pt idx="9">
                  <c:v>117</c:v>
                </c:pt>
                <c:pt idx="12">
                  <c:v>111</c:v>
                </c:pt>
              </c:numCache>
            </c:numRef>
          </c:val>
          <c:extLst>
            <c:ext xmlns:c16="http://schemas.microsoft.com/office/drawing/2014/chart" uri="{C3380CC4-5D6E-409C-BE32-E72D297353CC}">
              <c16:uniqueId val="{00000003-92CD-43FD-AF4D-C1368BCE21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696</c:v>
                </c:pt>
                <c:pt idx="3">
                  <c:v>640</c:v>
                </c:pt>
                <c:pt idx="6">
                  <c:v>580</c:v>
                </c:pt>
                <c:pt idx="9">
                  <c:v>534</c:v>
                </c:pt>
                <c:pt idx="12">
                  <c:v>588</c:v>
                </c:pt>
              </c:numCache>
            </c:numRef>
          </c:val>
          <c:extLst>
            <c:ext xmlns:c16="http://schemas.microsoft.com/office/drawing/2014/chart" uri="{C3380CC4-5D6E-409C-BE32-E72D297353CC}">
              <c16:uniqueId val="{00000004-92CD-43FD-AF4D-C1368BCE21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CD-43FD-AF4D-C1368BCE21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CD-43FD-AF4D-C1368BCE21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1152</c:v>
                </c:pt>
                <c:pt idx="3">
                  <c:v>1145</c:v>
                </c:pt>
                <c:pt idx="6">
                  <c:v>1267</c:v>
                </c:pt>
                <c:pt idx="9">
                  <c:v>1412</c:v>
                </c:pt>
                <c:pt idx="12">
                  <c:v>1421</c:v>
                </c:pt>
              </c:numCache>
            </c:numRef>
          </c:val>
          <c:extLst>
            <c:ext xmlns:c16="http://schemas.microsoft.com/office/drawing/2014/chart" uri="{C3380CC4-5D6E-409C-BE32-E72D297353CC}">
              <c16:uniqueId val="{00000007-92CD-43FD-AF4D-C1368BCE213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562</c:v>
                </c:pt>
                <c:pt idx="2">
                  <c:v>#N/A</c:v>
                </c:pt>
                <c:pt idx="3">
                  <c:v>#N/A</c:v>
                </c:pt>
                <c:pt idx="4">
                  <c:v>546</c:v>
                </c:pt>
                <c:pt idx="5">
                  <c:v>#N/A</c:v>
                </c:pt>
                <c:pt idx="6">
                  <c:v>#N/A</c:v>
                </c:pt>
                <c:pt idx="7">
                  <c:v>582</c:v>
                </c:pt>
                <c:pt idx="8">
                  <c:v>#N/A</c:v>
                </c:pt>
                <c:pt idx="9">
                  <c:v>#N/A</c:v>
                </c:pt>
                <c:pt idx="10">
                  <c:v>640</c:v>
                </c:pt>
                <c:pt idx="11">
                  <c:v>#N/A</c:v>
                </c:pt>
                <c:pt idx="12">
                  <c:v>#N/A</c:v>
                </c:pt>
                <c:pt idx="13">
                  <c:v>710</c:v>
                </c:pt>
                <c:pt idx="14">
                  <c:v>#N/A</c:v>
                </c:pt>
              </c:numCache>
            </c:numRef>
          </c:val>
          <c:smooth val="0"/>
          <c:extLst>
            <c:ext xmlns:c16="http://schemas.microsoft.com/office/drawing/2014/chart" uri="{C3380CC4-5D6E-409C-BE32-E72D297353CC}">
              <c16:uniqueId val="{00000008-92CD-43FD-AF4D-C1368BCE213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13051</c:v>
                </c:pt>
                <c:pt idx="5">
                  <c:v>13982</c:v>
                </c:pt>
                <c:pt idx="8">
                  <c:v>13737</c:v>
                </c:pt>
                <c:pt idx="11">
                  <c:v>12743</c:v>
                </c:pt>
                <c:pt idx="14">
                  <c:v>11658</c:v>
                </c:pt>
              </c:numCache>
            </c:numRef>
          </c:val>
          <c:extLst>
            <c:ext xmlns:c16="http://schemas.microsoft.com/office/drawing/2014/chart" uri="{C3380CC4-5D6E-409C-BE32-E72D297353CC}">
              <c16:uniqueId val="{00000000-AD2A-408A-83A1-AC9FDE0DE6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D2A-408A-83A1-AC9FDE0DE6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4224</c:v>
                </c:pt>
                <c:pt idx="5">
                  <c:v>3971</c:v>
                </c:pt>
                <c:pt idx="8">
                  <c:v>4305</c:v>
                </c:pt>
                <c:pt idx="11">
                  <c:v>4659</c:v>
                </c:pt>
                <c:pt idx="14">
                  <c:v>4882</c:v>
                </c:pt>
              </c:numCache>
            </c:numRef>
          </c:val>
          <c:extLst>
            <c:ext xmlns:c16="http://schemas.microsoft.com/office/drawing/2014/chart" uri="{C3380CC4-5D6E-409C-BE32-E72D297353CC}">
              <c16:uniqueId val="{00000002-AD2A-408A-83A1-AC9FDE0DE6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2A-408A-83A1-AC9FDE0DE6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2A-408A-83A1-AC9FDE0DE6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2A-408A-83A1-AC9FDE0DE6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1950</c:v>
                </c:pt>
                <c:pt idx="3">
                  <c:v>1878</c:v>
                </c:pt>
                <c:pt idx="6">
                  <c:v>1838</c:v>
                </c:pt>
                <c:pt idx="9">
                  <c:v>1908</c:v>
                </c:pt>
                <c:pt idx="12">
                  <c:v>1954</c:v>
                </c:pt>
              </c:numCache>
            </c:numRef>
          </c:val>
          <c:extLst>
            <c:ext xmlns:c16="http://schemas.microsoft.com/office/drawing/2014/chart" uri="{C3380CC4-5D6E-409C-BE32-E72D297353CC}">
              <c16:uniqueId val="{00000006-AD2A-408A-83A1-AC9FDE0DE6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632</c:v>
                </c:pt>
                <c:pt idx="3">
                  <c:v>659</c:v>
                </c:pt>
                <c:pt idx="6">
                  <c:v>643</c:v>
                </c:pt>
                <c:pt idx="9">
                  <c:v>545</c:v>
                </c:pt>
                <c:pt idx="12">
                  <c:v>553</c:v>
                </c:pt>
              </c:numCache>
            </c:numRef>
          </c:val>
          <c:extLst>
            <c:ext xmlns:c16="http://schemas.microsoft.com/office/drawing/2014/chart" uri="{C3380CC4-5D6E-409C-BE32-E72D297353CC}">
              <c16:uniqueId val="{00000007-AD2A-408A-83A1-AC9FDE0DE6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4380</c:v>
                </c:pt>
                <c:pt idx="3">
                  <c:v>4274</c:v>
                </c:pt>
                <c:pt idx="6">
                  <c:v>3788</c:v>
                </c:pt>
                <c:pt idx="9">
                  <c:v>3271</c:v>
                </c:pt>
                <c:pt idx="12">
                  <c:v>2907</c:v>
                </c:pt>
              </c:numCache>
            </c:numRef>
          </c:val>
          <c:extLst>
            <c:ext xmlns:c16="http://schemas.microsoft.com/office/drawing/2014/chart" uri="{C3380CC4-5D6E-409C-BE32-E72D297353CC}">
              <c16:uniqueId val="{00000008-AD2A-408A-83A1-AC9FDE0DE6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374</c:v>
                </c:pt>
                <c:pt idx="3">
                  <c:v>50</c:v>
                </c:pt>
                <c:pt idx="6">
                  <c:v>37</c:v>
                </c:pt>
                <c:pt idx="9">
                  <c:v>38</c:v>
                </c:pt>
                <c:pt idx="12">
                  <c:v>20</c:v>
                </c:pt>
              </c:numCache>
            </c:numRef>
          </c:val>
          <c:extLst>
            <c:ext xmlns:c16="http://schemas.microsoft.com/office/drawing/2014/chart" uri="{C3380CC4-5D6E-409C-BE32-E72D297353CC}">
              <c16:uniqueId val="{00000009-AD2A-408A-83A1-AC9FDE0DE6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10925</c:v>
                </c:pt>
                <c:pt idx="3">
                  <c:v>12733</c:v>
                </c:pt>
                <c:pt idx="6">
                  <c:v>12771</c:v>
                </c:pt>
                <c:pt idx="9">
                  <c:v>11793</c:v>
                </c:pt>
                <c:pt idx="12">
                  <c:v>10624</c:v>
                </c:pt>
              </c:numCache>
            </c:numRef>
          </c:val>
          <c:extLst>
            <c:ext xmlns:c16="http://schemas.microsoft.com/office/drawing/2014/chart" uri="{C3380CC4-5D6E-409C-BE32-E72D297353CC}">
              <c16:uniqueId val="{0000000A-AD2A-408A-83A1-AC9FDE0DE60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986</c:v>
                </c:pt>
                <c:pt idx="2">
                  <c:v>#N/A</c:v>
                </c:pt>
                <c:pt idx="3">
                  <c:v>#N/A</c:v>
                </c:pt>
                <c:pt idx="4">
                  <c:v>1641</c:v>
                </c:pt>
                <c:pt idx="5">
                  <c:v>#N/A</c:v>
                </c:pt>
                <c:pt idx="6">
                  <c:v>#N/A</c:v>
                </c:pt>
                <c:pt idx="7">
                  <c:v>1034</c:v>
                </c:pt>
                <c:pt idx="8">
                  <c:v>#N/A</c:v>
                </c:pt>
                <c:pt idx="9">
                  <c:v>#N/A</c:v>
                </c:pt>
                <c:pt idx="10">
                  <c:v>152</c:v>
                </c:pt>
                <c:pt idx="11">
                  <c:v>#N/A</c:v>
                </c:pt>
                <c:pt idx="12">
                  <c:v>#N/A</c:v>
                </c:pt>
                <c:pt idx="13">
                  <c:v>0</c:v>
                </c:pt>
                <c:pt idx="14">
                  <c:v>#N/A</c:v>
                </c:pt>
              </c:numCache>
            </c:numRef>
          </c:val>
          <c:smooth val="0"/>
          <c:extLst>
            <c:ext xmlns:c16="http://schemas.microsoft.com/office/drawing/2014/chart" uri="{C3380CC4-5D6E-409C-BE32-E72D297353CC}">
              <c16:uniqueId val="{0000000B-AD2A-408A-83A1-AC9FDE0DE60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2925</c:v>
                </c:pt>
                <c:pt idx="1">
                  <c:v>2883</c:v>
                </c:pt>
                <c:pt idx="2">
                  <c:v>3411</c:v>
                </c:pt>
              </c:numCache>
            </c:numRef>
          </c:val>
          <c:extLst>
            <c:ext xmlns:c16="http://schemas.microsoft.com/office/drawing/2014/chart" uri="{C3380CC4-5D6E-409C-BE32-E72D297353CC}">
              <c16:uniqueId val="{00000000-D0F4-44F4-803F-6372DA6C45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300</c:v>
                </c:pt>
                <c:pt idx="1">
                  <c:v>300</c:v>
                </c:pt>
                <c:pt idx="2">
                  <c:v>300</c:v>
                </c:pt>
              </c:numCache>
            </c:numRef>
          </c:val>
          <c:extLst>
            <c:ext xmlns:c16="http://schemas.microsoft.com/office/drawing/2014/chart" uri="{C3380CC4-5D6E-409C-BE32-E72D297353CC}">
              <c16:uniqueId val="{00000001-D0F4-44F4-803F-6372DA6C45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3572</c:v>
                </c:pt>
                <c:pt idx="1">
                  <c:v>3972</c:v>
                </c:pt>
                <c:pt idx="2">
                  <c:v>3717</c:v>
                </c:pt>
              </c:numCache>
            </c:numRef>
          </c:val>
          <c:extLst>
            <c:ext xmlns:c16="http://schemas.microsoft.com/office/drawing/2014/chart" uri="{C3380CC4-5D6E-409C-BE32-E72D297353CC}">
              <c16:uniqueId val="{00000002-D0F4-44F4-803F-6372DA6C45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20,100
19,797
153.15
14,994,038
14,344,892
610,938
7,933,871
10,624,277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17</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月</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日の町村合併以降、財政力指数は</a:t>
          </a:r>
          <a:r>
            <a:rPr kumimoji="1" lang="en-US" altLang="ja-JP" sz="1100" baseline="0">
              <a:solidFill>
                <a:schemeClr val="dk1"/>
              </a:solidFill>
              <a:effectLst/>
              <a:latin typeface="+mn-lt"/>
              <a:ea typeface="+mn-ea"/>
              <a:cs typeface="+mn-cs"/>
            </a:rPr>
            <a:t>0.3</a:t>
          </a:r>
          <a:r>
            <a:rPr kumimoji="1" lang="ja-JP" altLang="ja-JP" sz="1100" baseline="0">
              <a:solidFill>
                <a:schemeClr val="dk1"/>
              </a:solidFill>
              <a:effectLst/>
              <a:latin typeface="+mn-lt"/>
              <a:ea typeface="+mn-ea"/>
              <a:cs typeface="+mn-cs"/>
            </a:rPr>
            <a:t>ポイント台で推移しており、類似団体を大きく下回っている。　当町は類似団体と比較して山林が多く、事業所等非木造家屋が少ないことから固定資産税が低く、税収が低位であり、基準財政収入額が少額である。また、令和</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年度以前の庁舎建設などの大型事業による地方債の償還が開始されたことから公債費が増加しており、今後も指数の改善は厳しい状況である。今後は税の徴収強化など自主財源の確保に努める他、移住定住の促進を図るなど</a:t>
          </a:r>
          <a:r>
            <a:rPr kumimoji="1" lang="ja-JP" altLang="ja-JP" sz="1100" b="0" i="0" baseline="0">
              <a:solidFill>
                <a:schemeClr val="dk1"/>
              </a:solidFill>
              <a:effectLst/>
              <a:latin typeface="+mn-lt"/>
              <a:ea typeface="+mn-ea"/>
              <a:cs typeface="+mn-cs"/>
            </a:rPr>
            <a:t>人口減少対策に積極的に取り組む必要がある。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78922</xdr:rowOff>
    </xdr:from>
    <xdr:to>
      <xdr:col>23</xdr:col>
      <xdr:colOff>133350</xdr:colOff>
      <xdr:row>44</xdr:row>
      <xdr:rowOff>78922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109962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9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78922</xdr:rowOff>
    </xdr:from>
    <xdr:to>
      <xdr:col>19</xdr:col>
      <xdr:colOff>133350</xdr:colOff>
      <xdr:row>44</xdr:row>
      <xdr:rowOff>78922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78922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28122</xdr:rowOff>
    </xdr:from>
    <xdr:to>
      <xdr:col>23</xdr:col>
      <xdr:colOff>184150</xdr:colOff>
      <xdr:row>44</xdr:row>
      <xdr:rowOff>129722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95449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28122</xdr:rowOff>
    </xdr:from>
    <xdr:to>
      <xdr:col>19</xdr:col>
      <xdr:colOff>184150</xdr:colOff>
      <xdr:row>44</xdr:row>
      <xdr:rowOff>129722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114499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28122</xdr:rowOff>
    </xdr:from>
    <xdr:to>
      <xdr:col>15</xdr:col>
      <xdr:colOff>133350</xdr:colOff>
      <xdr:row>44</xdr:row>
      <xdr:rowOff>129722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114499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税が</a:t>
          </a:r>
          <a:r>
            <a:rPr kumimoji="1" lang="ja-JP" altLang="en-US" sz="1100">
              <a:solidFill>
                <a:schemeClr val="dk1"/>
              </a:solidFill>
              <a:effectLst/>
              <a:latin typeface="+mn-lt"/>
              <a:ea typeface="+mn-ea"/>
              <a:cs typeface="+mn-cs"/>
            </a:rPr>
            <a:t>法人</a:t>
          </a:r>
          <a:r>
            <a:rPr kumimoji="1" lang="ja-JP" altLang="ja-JP" sz="1100">
              <a:solidFill>
                <a:schemeClr val="dk1"/>
              </a:solidFill>
              <a:effectLst/>
              <a:latin typeface="+mn-lt"/>
              <a:ea typeface="+mn-ea"/>
              <a:cs typeface="+mn-cs"/>
            </a:rPr>
            <a:t>税の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収となった一方、普通交付税が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となったことで経常一般財源</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総額として</a:t>
          </a:r>
          <a:r>
            <a:rPr kumimoji="1" lang="ja-JP" altLang="en-US" sz="1100">
              <a:solidFill>
                <a:schemeClr val="dk1"/>
              </a:solidFill>
              <a:effectLst/>
              <a:latin typeface="+mn-lt"/>
              <a:ea typeface="+mn-ea"/>
              <a:cs typeface="+mn-cs"/>
            </a:rPr>
            <a:t>や人件費が人事院勧告に基づく給与改定などにより増、補助費についても一部事務組合への負担金の増などにより増となったが、ふるさと再生基金繰入金の経常経費への充当が増となったことで、経常経費充当一般財源等は減と</a:t>
          </a:r>
          <a:r>
            <a:rPr kumimoji="1" lang="ja-JP" altLang="ja-JP" sz="1100" baseline="0">
              <a:solidFill>
                <a:schemeClr val="dk1"/>
              </a:solidFill>
              <a:effectLst/>
              <a:latin typeface="+mn-lt"/>
              <a:ea typeface="+mn-ea"/>
              <a:cs typeface="+mn-cs"/>
            </a:rPr>
            <a:t>なった。今後</a:t>
          </a:r>
          <a:r>
            <a:rPr kumimoji="1" lang="ja-JP" altLang="en-US" sz="1100" baseline="0">
              <a:solidFill>
                <a:schemeClr val="dk1"/>
              </a:solidFill>
              <a:effectLst/>
              <a:latin typeface="+mn-lt"/>
              <a:ea typeface="+mn-ea"/>
              <a:cs typeface="+mn-cs"/>
            </a:rPr>
            <a:t>も</a:t>
          </a:r>
          <a:r>
            <a:rPr kumimoji="1" lang="ja-JP" altLang="ja-JP" sz="1100" baseline="0">
              <a:solidFill>
                <a:schemeClr val="dk1"/>
              </a:solidFill>
              <a:effectLst/>
              <a:latin typeface="+mn-lt"/>
              <a:ea typeface="+mn-ea"/>
              <a:cs typeface="+mn-cs"/>
            </a:rPr>
            <a:t>税収等</a:t>
          </a:r>
          <a:r>
            <a:rPr kumimoji="1" lang="ja-JP" altLang="en-US" sz="1100" baseline="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経常一般財源</a:t>
          </a:r>
          <a:r>
            <a:rPr kumimoji="1" lang="ja-JP" altLang="ja-JP" sz="1100" baseline="0">
              <a:solidFill>
                <a:schemeClr val="dk1"/>
              </a:solidFill>
              <a:effectLst/>
              <a:latin typeface="+mn-lt"/>
              <a:ea typeface="+mn-ea"/>
              <a:cs typeface="+mn-cs"/>
            </a:rPr>
            <a:t>の大きな伸びは見込め</a:t>
          </a:r>
          <a:r>
            <a:rPr kumimoji="1" lang="ja-JP" altLang="en-US" sz="1100" baseline="0">
              <a:solidFill>
                <a:schemeClr val="dk1"/>
              </a:solidFill>
              <a:effectLst/>
              <a:latin typeface="+mn-lt"/>
              <a:ea typeface="+mn-ea"/>
              <a:cs typeface="+mn-cs"/>
            </a:rPr>
            <a:t>ない中で</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物価高や</a:t>
          </a:r>
          <a:r>
            <a:rPr kumimoji="1" lang="ja-JP" altLang="ja-JP" sz="1100" baseline="0">
              <a:solidFill>
                <a:schemeClr val="dk1"/>
              </a:solidFill>
              <a:effectLst/>
              <a:latin typeface="+mn-lt"/>
              <a:ea typeface="+mn-ea"/>
              <a:cs typeface="+mn-cs"/>
            </a:rPr>
            <a:t>給与改定などによる人件費</a:t>
          </a:r>
          <a:r>
            <a:rPr kumimoji="1" lang="ja-JP" altLang="en-US" sz="1100" baseline="0">
              <a:solidFill>
                <a:schemeClr val="dk1"/>
              </a:solidFill>
              <a:effectLst/>
              <a:latin typeface="+mn-lt"/>
              <a:ea typeface="+mn-ea"/>
              <a:cs typeface="+mn-cs"/>
            </a:rPr>
            <a:t>等</a:t>
          </a:r>
          <a:r>
            <a:rPr kumimoji="1" lang="ja-JP" altLang="ja-JP" sz="1100" baseline="0">
              <a:solidFill>
                <a:schemeClr val="dk1"/>
              </a:solidFill>
              <a:effectLst/>
              <a:latin typeface="+mn-lt"/>
              <a:ea typeface="+mn-ea"/>
              <a:cs typeface="+mn-cs"/>
            </a:rPr>
            <a:t>の増加が見込まれるため、</a:t>
          </a:r>
          <a:r>
            <a:rPr kumimoji="1" lang="ja-JP" altLang="ja-JP" sz="1100">
              <a:solidFill>
                <a:schemeClr val="dk1"/>
              </a:solidFill>
              <a:effectLst/>
              <a:latin typeface="+mn-lt"/>
              <a:ea typeface="+mn-ea"/>
              <a:cs typeface="+mn-cs"/>
            </a:rPr>
            <a:t>より一層の経常経費の削減を図る必要がある。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149437</xdr:rowOff>
    </xdr:from>
    <xdr:to>
      <xdr:col>23</xdr:col>
      <xdr:colOff>133350</xdr:colOff>
      <xdr:row>66</xdr:row>
      <xdr:rowOff>110702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293687"/>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81508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2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86571</xdr:rowOff>
    </xdr:from>
    <xdr:to>
      <xdr:col>19</xdr:col>
      <xdr:colOff>133350</xdr:colOff>
      <xdr:row>66</xdr:row>
      <xdr:rowOff>110702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40227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5308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06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86571</xdr:rowOff>
    </xdr:from>
    <xdr:to>
      <xdr:col>15</xdr:col>
      <xdr:colOff>82550</xdr:colOff>
      <xdr:row>67</xdr:row>
      <xdr:rowOff>15663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402271"/>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36000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15663</xdr:rowOff>
    </xdr:from>
    <xdr:to>
      <xdr:col>11</xdr:col>
      <xdr:colOff>31750</xdr:colOff>
      <xdr:row>67</xdr:row>
      <xdr:rowOff>59902</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502813"/>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45525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98637</xdr:rowOff>
    </xdr:from>
    <xdr:to>
      <xdr:col>23</xdr:col>
      <xdr:colOff>184150</xdr:colOff>
      <xdr:row>66</xdr:row>
      <xdr:rowOff>28787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70714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21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59902</xdr:rowOff>
    </xdr:from>
    <xdr:to>
      <xdr:col>19</xdr:col>
      <xdr:colOff>184150</xdr:colOff>
      <xdr:row>66</xdr:row>
      <xdr:rowOff>161502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3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146279</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461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35771</xdr:rowOff>
    </xdr:from>
    <xdr:to>
      <xdr:col>15</xdr:col>
      <xdr:colOff>133350</xdr:colOff>
      <xdr:row>66</xdr:row>
      <xdr:rowOff>137371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122148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43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136313</xdr:rowOff>
    </xdr:from>
    <xdr:to>
      <xdr:col>11</xdr:col>
      <xdr:colOff>82550</xdr:colOff>
      <xdr:row>67</xdr:row>
      <xdr:rowOff>66463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51240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5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9102</xdr:rowOff>
    </xdr:from>
    <xdr:to>
      <xdr:col>7</xdr:col>
      <xdr:colOff>31750</xdr:colOff>
      <xdr:row>67</xdr:row>
      <xdr:rowOff>110702</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4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95479</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58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[218,527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物件費については、年々ふるさと</a:t>
          </a:r>
          <a:r>
            <a:rPr kumimoji="1" lang="ja-JP" altLang="en-US" sz="1100">
              <a:solidFill>
                <a:schemeClr val="dk1"/>
              </a:solidFill>
              <a:effectLst/>
              <a:latin typeface="+mn-lt"/>
              <a:ea typeface="+mn-ea"/>
              <a:cs typeface="+mn-cs"/>
            </a:rPr>
            <a:t>寄附金</a:t>
          </a:r>
          <a:r>
            <a:rPr kumimoji="1" lang="ja-JP" altLang="ja-JP" sz="1100">
              <a:solidFill>
                <a:schemeClr val="dk1"/>
              </a:solidFill>
              <a:effectLst/>
              <a:latin typeface="+mn-lt"/>
              <a:ea typeface="+mn-ea"/>
              <a:cs typeface="+mn-cs"/>
            </a:rPr>
            <a:t>が増加していることから、それにかかる委託料が増加し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新型コロナウイルス感染症対策事業が減少したことで</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より減</a:t>
          </a:r>
          <a:r>
            <a:rPr kumimoji="1" lang="ja-JP" altLang="ja-JP" sz="1100">
              <a:solidFill>
                <a:schemeClr val="dk1"/>
              </a:solidFill>
              <a:effectLst/>
              <a:latin typeface="+mn-lt"/>
              <a:ea typeface="+mn-ea"/>
              <a:cs typeface="+mn-cs"/>
            </a:rPr>
            <a:t>となった。また人件費については人口千人当たりの職員数が類似団体と比較して多いことから、全体として類似団体内平均よりも高くなっている。</a:t>
          </a:r>
          <a:endParaRPr lang="ja-JP" altLang="ja-JP" sz="1400">
            <a:effectLst/>
          </a:endParaRPr>
        </a:p>
        <a:p>
          <a:r>
            <a:rPr kumimoji="1" lang="ja-JP" altLang="ja-JP" sz="1100">
              <a:solidFill>
                <a:schemeClr val="dk1"/>
              </a:solidFill>
              <a:effectLst/>
              <a:latin typeface="+mn-lt"/>
              <a:ea typeface="+mn-ea"/>
              <a:cs typeface="+mn-cs"/>
            </a:rPr>
            <a:t>　今後は、施設の統廃合を進めることで、維持管理費の削減を進めると同時に職員数の適正化を進めることにより、人件費の抑制を図っていく必要がある。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9319</xdr:rowOff>
    </xdr:from>
    <xdr:to>
      <xdr:col>23</xdr:col>
      <xdr:colOff>133350</xdr:colOff>
      <xdr:row>86</xdr:row>
      <xdr:rowOff>36931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754019"/>
          <a:ext cx="8382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169229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56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108347</xdr:rowOff>
    </xdr:from>
    <xdr:to>
      <xdr:col>19</xdr:col>
      <xdr:colOff>133350</xdr:colOff>
      <xdr:row>86</xdr:row>
      <xdr:rowOff>36931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681597"/>
          <a:ext cx="889000" cy="10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70042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52702</xdr:rowOff>
    </xdr:from>
    <xdr:to>
      <xdr:col>15</xdr:col>
      <xdr:colOff>82550</xdr:colOff>
      <xdr:row>85</xdr:row>
      <xdr:rowOff>108347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625952"/>
          <a:ext cx="889000" cy="5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17132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0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113612</xdr:rowOff>
    </xdr:from>
    <xdr:to>
      <xdr:col>11</xdr:col>
      <xdr:colOff>31750</xdr:colOff>
      <xdr:row>85</xdr:row>
      <xdr:rowOff>52702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343962"/>
          <a:ext cx="889000" cy="28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112027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59172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129969</xdr:rowOff>
    </xdr:from>
    <xdr:to>
      <xdr:col>23</xdr:col>
      <xdr:colOff>184150</xdr:colOff>
      <xdr:row>86</xdr:row>
      <xdr:rowOff>60119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70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102046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67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157581</xdr:rowOff>
    </xdr:from>
    <xdr:to>
      <xdr:col>19</xdr:col>
      <xdr:colOff>184150</xdr:colOff>
      <xdr:row>86</xdr:row>
      <xdr:rowOff>87731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73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72508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817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57547</xdr:rowOff>
    </xdr:from>
    <xdr:to>
      <xdr:col>15</xdr:col>
      <xdr:colOff>133350</xdr:colOff>
      <xdr:row>85</xdr:row>
      <xdr:rowOff>159147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63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143924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7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1902</xdr:rowOff>
    </xdr:from>
    <xdr:to>
      <xdr:col>11</xdr:col>
      <xdr:colOff>82550</xdr:colOff>
      <xdr:row>85</xdr:row>
      <xdr:rowOff>103502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57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88279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66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62812</xdr:rowOff>
    </xdr:from>
    <xdr:to>
      <xdr:col>7</xdr:col>
      <xdr:colOff>31750</xdr:colOff>
      <xdr:row>83</xdr:row>
      <xdr:rowOff>164412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9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149189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37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ラスパイレス指数は類似団体の中で最も低く、全国平均からも大きく下回り、</a:t>
          </a:r>
          <a:r>
            <a:rPr kumimoji="1" lang="en-US" altLang="ja-JP" sz="1100">
              <a:solidFill>
                <a:schemeClr val="dk1"/>
              </a:solidFill>
              <a:effectLst/>
              <a:latin typeface="+mn-lt"/>
              <a:ea typeface="+mn-ea"/>
              <a:cs typeface="+mn-cs"/>
            </a:rPr>
            <a:t>91.7</a:t>
          </a:r>
          <a:r>
            <a:rPr kumimoji="1" lang="ja-JP" altLang="ja-JP" sz="1100">
              <a:solidFill>
                <a:schemeClr val="dk1"/>
              </a:solidFill>
              <a:effectLst/>
              <a:latin typeface="+mn-lt"/>
              <a:ea typeface="+mn-ea"/>
              <a:cs typeface="+mn-cs"/>
            </a:rPr>
            <a:t>ポイント（前年度比△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今後は国家公務員の給与および地域の民間企業の平均給与の状況を踏まえながら、適正な給与水準の維持に努める。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79</xdr:row>
      <xdr:rowOff>146957</xdr:rowOff>
    </xdr:from>
    <xdr:to>
      <xdr:col>81</xdr:col>
      <xdr:colOff>44450</xdr:colOff>
      <xdr:row>80</xdr:row>
      <xdr:rowOff>9979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369150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9979</xdr:rowOff>
    </xdr:from>
    <xdr:to>
      <xdr:col>77</xdr:col>
      <xdr:colOff>44450</xdr:colOff>
      <xdr:row>80</xdr:row>
      <xdr:rowOff>147864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37259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130629</xdr:rowOff>
    </xdr:from>
    <xdr:to>
      <xdr:col>72</xdr:col>
      <xdr:colOff>203200</xdr:colOff>
      <xdr:row>80</xdr:row>
      <xdr:rowOff>147864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38466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44450</xdr:rowOff>
    </xdr:from>
    <xdr:to>
      <xdr:col>68</xdr:col>
      <xdr:colOff>152400</xdr:colOff>
      <xdr:row>80</xdr:row>
      <xdr:rowOff>130629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37604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96157</xdr:rowOff>
    </xdr:from>
    <xdr:to>
      <xdr:col>81</xdr:col>
      <xdr:colOff>95250</xdr:colOff>
      <xdr:row>80</xdr:row>
      <xdr:rowOff>26307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364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17434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56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79</xdr:row>
      <xdr:rowOff>130629</xdr:rowOff>
    </xdr:from>
    <xdr:to>
      <xdr:col>77</xdr:col>
      <xdr:colOff>95250</xdr:colOff>
      <xdr:row>80</xdr:row>
      <xdr:rowOff>60779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367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70956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444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97064</xdr:rowOff>
    </xdr:from>
    <xdr:to>
      <xdr:col>73</xdr:col>
      <xdr:colOff>44450</xdr:colOff>
      <xdr:row>81</xdr:row>
      <xdr:rowOff>27214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37391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79829</xdr:rowOff>
    </xdr:from>
    <xdr:to>
      <xdr:col>68</xdr:col>
      <xdr:colOff>203200</xdr:colOff>
      <xdr:row>81</xdr:row>
      <xdr:rowOff>9979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20156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165100</xdr:rowOff>
    </xdr:from>
    <xdr:to>
      <xdr:col>64</xdr:col>
      <xdr:colOff>152400</xdr:colOff>
      <xdr:row>80</xdr:row>
      <xdr:rowOff>95250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105427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越前町の一般職員等の職員数は、町村合併の影響もあり、類似団体平均を上回っているが、職員の定員管理・給与適正化計画に基づき、平成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233</a:t>
          </a:r>
          <a:r>
            <a:rPr kumimoji="1" lang="ja-JP" altLang="ja-JP" sz="1100">
              <a:solidFill>
                <a:schemeClr val="dk1"/>
              </a:solidFill>
              <a:effectLst/>
              <a:latin typeface="+mn-lt"/>
              <a:ea typeface="+mn-ea"/>
              <a:cs typeface="+mn-cs"/>
            </a:rPr>
            <a:t>人）から令</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213</a:t>
          </a:r>
          <a:r>
            <a:rPr kumimoji="1" lang="ja-JP" altLang="ja-JP" sz="1100">
              <a:solidFill>
                <a:schemeClr val="dk1"/>
              </a:solidFill>
              <a:effectLst/>
              <a:latin typeface="+mn-lt"/>
              <a:ea typeface="+mn-ea"/>
              <a:cs typeface="+mn-cs"/>
            </a:rPr>
            <a:t>人）の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人削減（△</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％）されている。</a:t>
          </a:r>
          <a:endParaRPr lang="ja-JP" altLang="ja-JP" sz="1400">
            <a:effectLst/>
          </a:endParaRPr>
        </a:p>
        <a:p>
          <a:r>
            <a:rPr kumimoji="1" lang="ja-JP" altLang="ja-JP" sz="1100">
              <a:solidFill>
                <a:schemeClr val="dk1"/>
              </a:solidFill>
              <a:effectLst/>
              <a:latin typeface="+mn-lt"/>
              <a:ea typeface="+mn-ea"/>
              <a:cs typeface="+mn-cs"/>
            </a:rPr>
            <a:t>　今後も急速な人口減少や職員の大量退職時期を踏まえた適正な定員管理が必要である。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115207</xdr:rowOff>
    </xdr:from>
    <xdr:to>
      <xdr:col>81</xdr:col>
      <xdr:colOff>44450</xdr:colOff>
      <xdr:row>64</xdr:row>
      <xdr:rowOff>139337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108800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121302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139337</xdr:rowOff>
    </xdr:from>
    <xdr:to>
      <xdr:col>77</xdr:col>
      <xdr:colOff>44450</xdr:colOff>
      <xdr:row>64</xdr:row>
      <xdr:rowOff>154849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111213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20972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122101</xdr:rowOff>
    </xdr:from>
    <xdr:to>
      <xdr:col>72</xdr:col>
      <xdr:colOff>203200</xdr:colOff>
      <xdr:row>64</xdr:row>
      <xdr:rowOff>154849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094901"/>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10630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89353</xdr:rowOff>
    </xdr:from>
    <xdr:to>
      <xdr:col>68</xdr:col>
      <xdr:colOff>152400</xdr:colOff>
      <xdr:row>64</xdr:row>
      <xdr:rowOff>122101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1062153"/>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144162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64407</xdr:rowOff>
    </xdr:from>
    <xdr:to>
      <xdr:col>81</xdr:col>
      <xdr:colOff>95250</xdr:colOff>
      <xdr:row>64</xdr:row>
      <xdr:rowOff>166007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36484</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0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88537</xdr:rowOff>
    </xdr:from>
    <xdr:to>
      <xdr:col>77</xdr:col>
      <xdr:colOff>95250</xdr:colOff>
      <xdr:row>65</xdr:row>
      <xdr:rowOff>18687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3464</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147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104049</xdr:rowOff>
    </xdr:from>
    <xdr:to>
      <xdr:col>73</xdr:col>
      <xdr:colOff>44450</xdr:colOff>
      <xdr:row>65</xdr:row>
      <xdr:rowOff>34199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0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18976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163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71301</xdr:rowOff>
    </xdr:from>
    <xdr:to>
      <xdr:col>68</xdr:col>
      <xdr:colOff>203200</xdr:colOff>
      <xdr:row>65</xdr:row>
      <xdr:rowOff>1451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157678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13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38553</xdr:rowOff>
    </xdr:from>
    <xdr:to>
      <xdr:col>64</xdr:col>
      <xdr:colOff>152400</xdr:colOff>
      <xdr:row>64</xdr:row>
      <xdr:rowOff>140153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01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124930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09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年度以前の庁舎建設等大型事業の元金償還</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公債費は令和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年度がピーク</a:t>
          </a:r>
          <a:r>
            <a:rPr kumimoji="1" lang="ja-JP" altLang="en-US" sz="1100">
              <a:solidFill>
                <a:schemeClr val="dk1"/>
              </a:solidFill>
              <a:effectLst/>
              <a:latin typeface="+mn-lt"/>
              <a:ea typeface="+mn-ea"/>
              <a:cs typeface="+mn-cs"/>
            </a:rPr>
            <a:t>とな</a:t>
          </a:r>
          <a:r>
            <a:rPr kumimoji="1" lang="ja-JP" altLang="ja-JP"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ポイント高くなった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年度の地域交流施設建設事業以降、大型事業による多額の地方債の発行は予定されておらず、令和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年度以降は減少していく見込みである。しかし、類似団体より依然として高い数値であるため、</a:t>
          </a:r>
          <a:r>
            <a:rPr kumimoji="1" lang="ja-JP" altLang="ja-JP" sz="1100" b="0">
              <a:solidFill>
                <a:schemeClr val="dk1"/>
              </a:solidFill>
              <a:effectLst/>
              <a:latin typeface="+mn-lt"/>
              <a:ea typeface="+mn-ea"/>
              <a:cs typeface="+mn-cs"/>
            </a:rPr>
            <a:t>越前町財政健全化計画（財政中期計画）の着実な推進により、地方債発行の対象となる事業を計画的に実施し、健全で持続可能な財政運営に努めていく必要がある。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42</xdr:row>
      <xdr:rowOff>6096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12978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41</xdr:row>
      <xdr:rowOff>100330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1104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81026</xdr:rowOff>
    </xdr:from>
    <xdr:to>
      <xdr:col>72</xdr:col>
      <xdr:colOff>203200</xdr:colOff>
      <xdr:row>41</xdr:row>
      <xdr:rowOff>138938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1104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41</xdr:row>
      <xdr:rowOff>138938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1394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88138</xdr:rowOff>
    </xdr:from>
    <xdr:to>
      <xdr:col>68</xdr:col>
      <xdr:colOff>203200</xdr:colOff>
      <xdr:row>42</xdr:row>
      <xdr:rowOff>18288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3065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地方債現在高が元金償還（</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元金償還額</a:t>
          </a:r>
          <a:r>
            <a:rPr kumimoji="1" lang="en-US" altLang="ja-JP" sz="1100">
              <a:solidFill>
                <a:schemeClr val="dk1"/>
              </a:solidFill>
              <a:effectLst/>
              <a:latin typeface="+mn-lt"/>
              <a:ea typeface="+mn-ea"/>
              <a:cs typeface="+mn-cs"/>
            </a:rPr>
            <a:t>1,388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に対して、</a:t>
          </a:r>
          <a:r>
            <a:rPr kumimoji="1" lang="ja-JP" altLang="ja-JP" sz="1100">
              <a:solidFill>
                <a:schemeClr val="dk1"/>
              </a:solidFill>
              <a:effectLst/>
              <a:latin typeface="+mn-lt"/>
              <a:ea typeface="+mn-ea"/>
              <a:cs typeface="+mn-cs"/>
            </a:rPr>
            <a:t>地方債発行が少額（</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発行額</a:t>
          </a:r>
          <a:r>
            <a:rPr kumimoji="1" lang="en-US" altLang="ja-JP" sz="1100">
              <a:solidFill>
                <a:schemeClr val="dk1"/>
              </a:solidFill>
              <a:effectLst/>
              <a:latin typeface="+mn-lt"/>
              <a:ea typeface="+mn-ea"/>
              <a:cs typeface="+mn-cs"/>
            </a:rPr>
            <a:t>257</a:t>
          </a:r>
          <a:r>
            <a:rPr kumimoji="1" lang="ja-JP" altLang="ja-JP" sz="1100">
              <a:solidFill>
                <a:schemeClr val="dk1"/>
              </a:solidFill>
              <a:effectLst/>
              <a:latin typeface="+mn-lt"/>
              <a:ea typeface="+mn-ea"/>
              <a:cs typeface="+mn-cs"/>
            </a:rPr>
            <a:t>百万円）であったことから</a:t>
          </a:r>
          <a:r>
            <a:rPr kumimoji="1" lang="en-US" altLang="ja-JP" sz="1100">
              <a:solidFill>
                <a:schemeClr val="dk1"/>
              </a:solidFill>
              <a:effectLst/>
              <a:latin typeface="+mn-lt"/>
              <a:ea typeface="+mn-ea"/>
              <a:cs typeface="+mn-cs"/>
            </a:rPr>
            <a:t>1,169</a:t>
          </a:r>
          <a:r>
            <a:rPr kumimoji="1" lang="ja-JP" altLang="ja-JP" sz="1100">
              <a:solidFill>
                <a:schemeClr val="dk1"/>
              </a:solidFill>
              <a:effectLst/>
              <a:latin typeface="+mn-lt"/>
              <a:ea typeface="+mn-ea"/>
              <a:cs typeface="+mn-cs"/>
            </a:rPr>
            <a:t>百万円減少し、将来負担比率は</a:t>
          </a:r>
          <a:r>
            <a:rPr kumimoji="1" lang="ja-JP" altLang="en-US" sz="1100">
              <a:solidFill>
                <a:schemeClr val="dk1"/>
              </a:solidFill>
              <a:effectLst/>
              <a:latin typeface="+mn-lt"/>
              <a:ea typeface="+mn-ea"/>
              <a:cs typeface="+mn-cs"/>
            </a:rPr>
            <a:t>算定されなかった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将来負担比率の算定に用いる地方債現残高は令和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年度をピークとして、今後減少していく見込みであるが、今後も交付税措置のある地方債を借り入れていくなど、持続可能な財政基盤の確立を図る。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160316</xdr:rowOff>
    </xdr:from>
    <xdr:to>
      <xdr:col>77</xdr:col>
      <xdr:colOff>44450</xdr:colOff>
      <xdr:row>14</xdr:row>
      <xdr:rowOff>94234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389166"/>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94234</xdr:rowOff>
    </xdr:from>
    <xdr:to>
      <xdr:col>72</xdr:col>
      <xdr:colOff>203200</xdr:colOff>
      <xdr:row>15</xdr:row>
      <xdr:rowOff>7239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494534"/>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100669</xdr:rowOff>
    </xdr:from>
    <xdr:to>
      <xdr:col>68</xdr:col>
      <xdr:colOff>152400</xdr:colOff>
      <xdr:row>15</xdr:row>
      <xdr:rowOff>7239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500969"/>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143298</xdr:rowOff>
    </xdr:from>
    <xdr:to>
      <xdr:col>73</xdr:col>
      <xdr:colOff>44450</xdr:colOff>
      <xdr:row>14</xdr:row>
      <xdr:rowOff>73448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xdr:rowOff>
    </xdr:from>
    <xdr:to>
      <xdr:col>68</xdr:col>
      <xdr:colOff>203200</xdr:colOff>
      <xdr:row>14</xdr:row>
      <xdr:rowOff>108839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109516</xdr:rowOff>
    </xdr:from>
    <xdr:to>
      <xdr:col>77</xdr:col>
      <xdr:colOff>95250</xdr:colOff>
      <xdr:row>14</xdr:row>
      <xdr:rowOff>39666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3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24443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424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43434</xdr:rowOff>
    </xdr:from>
    <xdr:to>
      <xdr:col>73</xdr:col>
      <xdr:colOff>44450</xdr:colOff>
      <xdr:row>14</xdr:row>
      <xdr:rowOff>145034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129811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53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127889</xdr:rowOff>
    </xdr:from>
    <xdr:to>
      <xdr:col>68</xdr:col>
      <xdr:colOff>203200</xdr:colOff>
      <xdr:row>15</xdr:row>
      <xdr:rowOff>58039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5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42816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61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49869</xdr:rowOff>
    </xdr:from>
    <xdr:to>
      <xdr:col>64</xdr:col>
      <xdr:colOff>152400</xdr:colOff>
      <xdr:row>14</xdr:row>
      <xdr:rowOff>151469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45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136246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53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20,100
19,797
153.15
14,994,038
14,344,892
610,938
7,933,871
10,624,277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人件費の総額は、会計年度任用職員数の増や人事院勧告に基づく給与改定の影響により、前年度に比べ増となったことで経常収支比率は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類似団体平均よりも低い状況となっているが、今後も</a:t>
          </a:r>
          <a:r>
            <a:rPr kumimoji="1" lang="ja-JP" altLang="en-US" sz="1100">
              <a:solidFill>
                <a:schemeClr val="dk1"/>
              </a:solidFill>
              <a:effectLst/>
              <a:latin typeface="+mn-lt"/>
              <a:ea typeface="+mn-ea"/>
              <a:cs typeface="+mn-cs"/>
            </a:rPr>
            <a:t>人件費の増加が見込まれるため、</a:t>
          </a:r>
          <a:r>
            <a:rPr kumimoji="1" lang="ja-JP" altLang="ja-JP" sz="1100">
              <a:solidFill>
                <a:schemeClr val="dk1"/>
              </a:solidFill>
              <a:effectLst/>
              <a:latin typeface="+mn-lt"/>
              <a:ea typeface="+mn-ea"/>
              <a:cs typeface="+mn-cs"/>
            </a:rPr>
            <a:t>職員の定員管理や配置を適正に行うことにより、人件費の抑制に努める必要がある。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62992</xdr:rowOff>
    </xdr:from>
    <xdr:to>
      <xdr:col>24</xdr:col>
      <xdr:colOff>25400</xdr:colOff>
      <xdr:row>34</xdr:row>
      <xdr:rowOff>99568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922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96283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9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62992</xdr:rowOff>
    </xdr:from>
    <xdr:to>
      <xdr:col>19</xdr:col>
      <xdr:colOff>187325</xdr:colOff>
      <xdr:row>34</xdr:row>
      <xdr:rowOff>108712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8922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39133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108712</xdr:rowOff>
    </xdr:from>
    <xdr:to>
      <xdr:col>15</xdr:col>
      <xdr:colOff>98425</xdr:colOff>
      <xdr:row>35</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3801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155719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99568</xdr:rowOff>
    </xdr:from>
    <xdr:to>
      <xdr:col>11</xdr:col>
      <xdr:colOff>9525</xdr:colOff>
      <xdr:row>35</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288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75709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48768</xdr:rowOff>
    </xdr:from>
    <xdr:to>
      <xdr:col>24</xdr:col>
      <xdr:colOff>76200</xdr:colOff>
      <xdr:row>34</xdr:row>
      <xdr:rowOff>150368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65295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2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xdr:rowOff>
    </xdr:from>
    <xdr:to>
      <xdr:col>20</xdr:col>
      <xdr:colOff>38100</xdr:colOff>
      <xdr:row>34</xdr:row>
      <xdr:rowOff>113792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123969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57912</xdr:rowOff>
    </xdr:from>
    <xdr:to>
      <xdr:col>15</xdr:col>
      <xdr:colOff>149225</xdr:colOff>
      <xdr:row>34</xdr:row>
      <xdr:rowOff>159512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169689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14478</xdr:rowOff>
    </xdr:from>
    <xdr:to>
      <xdr:col>11</xdr:col>
      <xdr:colOff>60325</xdr:colOff>
      <xdr:row>35</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126255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48768</xdr:rowOff>
    </xdr:from>
    <xdr:to>
      <xdr:col>6</xdr:col>
      <xdr:colOff>171450</xdr:colOff>
      <xdr:row>34</xdr:row>
      <xdr:rowOff>150368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135145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a:t>
          </a:r>
          <a:r>
            <a:rPr kumimoji="1" lang="ja-JP" altLang="en-US" sz="1100">
              <a:solidFill>
                <a:schemeClr val="dk1"/>
              </a:solidFill>
              <a:effectLst/>
              <a:latin typeface="+mn-lt"/>
              <a:ea typeface="+mn-ea"/>
              <a:cs typeface="+mn-cs"/>
            </a:rPr>
            <a:t>横ばいで</a:t>
          </a:r>
          <a:r>
            <a:rPr kumimoji="1" lang="ja-JP" altLang="ja-JP" sz="1100">
              <a:solidFill>
                <a:schemeClr val="dk1"/>
              </a:solidFill>
              <a:effectLst/>
              <a:latin typeface="+mn-lt"/>
              <a:ea typeface="+mn-ea"/>
              <a:cs typeface="+mn-cs"/>
            </a:rPr>
            <a:t>あるが、</a:t>
          </a:r>
          <a:r>
            <a:rPr kumimoji="1" lang="ja-JP" altLang="en-US" sz="1100">
              <a:solidFill>
                <a:schemeClr val="dk1"/>
              </a:solidFill>
              <a:effectLst/>
              <a:latin typeface="+mn-lt"/>
              <a:ea typeface="+mn-ea"/>
              <a:cs typeface="+mn-cs"/>
            </a:rPr>
            <a:t>ふるさと再生基金繰入金による特定財源が増加したことにより、一般財源が</a:t>
          </a:r>
          <a:r>
            <a:rPr kumimoji="1" lang="ja-JP" altLang="ja-JP" sz="1100">
              <a:solidFill>
                <a:schemeClr val="dk1"/>
              </a:solidFill>
              <a:effectLst/>
              <a:latin typeface="+mn-lt"/>
              <a:ea typeface="+mn-ea"/>
              <a:cs typeface="+mn-cs"/>
            </a:rPr>
            <a:t>減少したため比率は</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減少した。しかし、</a:t>
          </a:r>
          <a:r>
            <a:rPr kumimoji="1" lang="ja-JP" altLang="en-US" sz="1100">
              <a:solidFill>
                <a:schemeClr val="dk1"/>
              </a:solidFill>
              <a:effectLst/>
              <a:latin typeface="+mn-lt"/>
              <a:ea typeface="+mn-ea"/>
              <a:cs typeface="+mn-cs"/>
            </a:rPr>
            <a:t>基金繰入による減少に依存することなく</a:t>
          </a:r>
          <a:r>
            <a:rPr kumimoji="1" lang="ja-JP" altLang="ja-JP" sz="1100">
              <a:solidFill>
                <a:schemeClr val="dk1"/>
              </a:solidFill>
              <a:effectLst/>
              <a:latin typeface="+mn-lt"/>
              <a:ea typeface="+mn-ea"/>
              <a:cs typeface="+mn-cs"/>
            </a:rPr>
            <a:t>、内部努力の徹底に加え、施設管理の包括外部委託など新たな取組も検討するとともに、個別施設計画、公共施設等総合管理計画に基づき、老朽化した既存施設の統廃合を進め、施設管理費等の経常経費を圧縮していく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75293</xdr:rowOff>
    </xdr:from>
    <xdr:to>
      <xdr:col>82</xdr:col>
      <xdr:colOff>107950</xdr:colOff>
      <xdr:row>16</xdr:row>
      <xdr:rowOff>143329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47043"/>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18</xdr:row>
      <xdr:rowOff>116114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86529"/>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xdr:rowOff>
    </xdr:from>
    <xdr:to>
      <xdr:col>73</xdr:col>
      <xdr:colOff>180975</xdr:colOff>
      <xdr:row>18</xdr:row>
      <xdr:rowOff>116114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933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xdr:rowOff>
    </xdr:from>
    <xdr:to>
      <xdr:col>69</xdr:col>
      <xdr:colOff>92075</xdr:colOff>
      <xdr:row>18</xdr:row>
      <xdr:rowOff>105229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93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41020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92529</xdr:rowOff>
    </xdr:from>
    <xdr:to>
      <xdr:col>78</xdr:col>
      <xdr:colOff>120650</xdr:colOff>
      <xdr:row>17</xdr:row>
      <xdr:rowOff>22679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7456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65314</xdr:rowOff>
    </xdr:from>
    <xdr:to>
      <xdr:col>74</xdr:col>
      <xdr:colOff>31750</xdr:colOff>
      <xdr:row>18</xdr:row>
      <xdr:rowOff>166914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151691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127907</xdr:rowOff>
    </xdr:from>
    <xdr:to>
      <xdr:col>69</xdr:col>
      <xdr:colOff>142875</xdr:colOff>
      <xdr:row>18</xdr:row>
      <xdr:rowOff>58057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54429</xdr:rowOff>
    </xdr:from>
    <xdr:to>
      <xdr:col>65</xdr:col>
      <xdr:colOff>53975</xdr:colOff>
      <xdr:row>18</xdr:row>
      <xdr:rowOff>156029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140805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年度は単独事業として子育て世帯へ給付金を支給した</a:t>
          </a:r>
          <a:r>
            <a:rPr kumimoji="1" lang="ja-JP" altLang="en-US" sz="1100">
              <a:solidFill>
                <a:schemeClr val="dk1"/>
              </a:solidFill>
              <a:effectLst/>
              <a:latin typeface="+mn-lt"/>
              <a:ea typeface="+mn-ea"/>
              <a:cs typeface="+mn-cs"/>
            </a:rPr>
            <a:t>が、令和５年度には同事業がなかったことで</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扶助費の経常収支比率は高止まりの状況が続いており、類似団体平均よりも高い状況が続いているため、今後も、健康増進施策の実施による社会福祉費の抑制を図りながら、福祉サービスの充実を図っ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53522</xdr:rowOff>
    </xdr:from>
    <xdr:to>
      <xdr:col>24</xdr:col>
      <xdr:colOff>25400</xdr:colOff>
      <xdr:row>57</xdr:row>
      <xdr:rowOff>86178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261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771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77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118835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425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146249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35378</xdr:rowOff>
    </xdr:from>
    <xdr:to>
      <xdr:col>20</xdr:col>
      <xdr:colOff>38100</xdr:colOff>
      <xdr:row>57</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121755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68035</xdr:rowOff>
    </xdr:from>
    <xdr:to>
      <xdr:col>6</xdr:col>
      <xdr:colOff>171450</xdr:colOff>
      <xdr:row>57</xdr:row>
      <xdr:rowOff>169635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154412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その他の経常収支比率については</a:t>
          </a:r>
          <a:r>
            <a:rPr kumimoji="1" lang="ja-JP" altLang="en-US" sz="1100">
              <a:solidFill>
                <a:schemeClr val="dk1"/>
              </a:solidFill>
              <a:effectLst/>
              <a:latin typeface="+mn-lt"/>
              <a:ea typeface="+mn-ea"/>
              <a:cs typeface="+mn-cs"/>
            </a:rPr>
            <a:t>、令和５年度は降雪量が少なく除雪経費が例年に比べ少額であったため</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ポイント減少した。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しかし、除雪経費は天候に左右される不確かなものであるため、</a:t>
          </a:r>
          <a:r>
            <a:rPr kumimoji="1" lang="ja-JP" altLang="ja-JP" sz="1100">
              <a:solidFill>
                <a:schemeClr val="dk1"/>
              </a:solidFill>
              <a:effectLst/>
              <a:latin typeface="+mn-lt"/>
              <a:ea typeface="+mn-ea"/>
              <a:cs typeface="+mn-cs"/>
            </a:rPr>
            <a:t>個別施設計画、公共施設等総合管理計画に基づき、老朽化した既存施設の統廃合を進め維持補修費の縮減に努める。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97065</xdr:rowOff>
    </xdr:from>
    <xdr:to>
      <xdr:col>82</xdr:col>
      <xdr:colOff>107950</xdr:colOff>
      <xdr:row>56</xdr:row>
      <xdr:rowOff>99785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526815"/>
          <a:ext cx="8382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56</xdr:row>
      <xdr:rowOff>132443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700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132443</xdr:rowOff>
    </xdr:from>
    <xdr:to>
      <xdr:col>73</xdr:col>
      <xdr:colOff>180975</xdr:colOff>
      <xdr:row>57</xdr:row>
      <xdr:rowOff>26307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33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26307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6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62792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48985</xdr:rowOff>
    </xdr:from>
    <xdr:to>
      <xdr:col>78</xdr:col>
      <xdr:colOff>120650</xdr:colOff>
      <xdr:row>56</xdr:row>
      <xdr:rowOff>150585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135362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81643</xdr:rowOff>
    </xdr:from>
    <xdr:to>
      <xdr:col>74</xdr:col>
      <xdr:colOff>31750</xdr:colOff>
      <xdr:row>57</xdr:row>
      <xdr:rowOff>11793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146957</xdr:rowOff>
    </xdr:from>
    <xdr:to>
      <xdr:col>69</xdr:col>
      <xdr:colOff>142875</xdr:colOff>
      <xdr:row>57</xdr:row>
      <xdr:rowOff>77107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61884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一部事務組合への負担金や</a:t>
          </a:r>
          <a:r>
            <a:rPr kumimoji="1" lang="ja-JP" altLang="en-US" sz="1100">
              <a:solidFill>
                <a:schemeClr val="dk1"/>
              </a:solidFill>
              <a:effectLst/>
              <a:latin typeface="+mn-lt"/>
              <a:ea typeface="+mn-ea"/>
              <a:cs typeface="+mn-cs"/>
            </a:rPr>
            <a:t>各種</a:t>
          </a:r>
          <a:r>
            <a:rPr kumimoji="1" lang="ja-JP" altLang="ja-JP" sz="1100">
              <a:solidFill>
                <a:schemeClr val="dk1"/>
              </a:solidFill>
              <a:effectLst/>
              <a:latin typeface="+mn-lt"/>
              <a:ea typeface="+mn-ea"/>
              <a:cs typeface="+mn-cs"/>
            </a:rPr>
            <a:t>補助金</a:t>
          </a:r>
          <a:r>
            <a:rPr kumimoji="1" lang="ja-JP" altLang="en-US" sz="1100">
              <a:solidFill>
                <a:schemeClr val="dk1"/>
              </a:solidFill>
              <a:effectLst/>
              <a:latin typeface="+mn-lt"/>
              <a:ea typeface="+mn-ea"/>
              <a:cs typeface="+mn-cs"/>
            </a:rPr>
            <a:t>等の補助費は高止まりが続いている</a:t>
          </a:r>
          <a:r>
            <a:rPr kumimoji="1" lang="ja-JP" altLang="ja-JP" sz="1100">
              <a:solidFill>
                <a:schemeClr val="dk1"/>
              </a:solidFill>
              <a:effectLst/>
              <a:latin typeface="+mn-lt"/>
              <a:ea typeface="+mn-ea"/>
              <a:cs typeface="+mn-cs"/>
            </a:rPr>
            <a:t>。全国平均、福井県平均、類似団体平均いずれの平均よりも高い比率が続いて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令和６年度からは簡易水道事業や下水道事業の法適化により同事業への繰出金が負担金となるため、補助費等の比率は更に増加することとなる。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今後は、補助金のサンセット方式の導入、既存補助事業の見直し、繰出金の精査による基準外繰出金の圧縮など補助費等の削減に努める。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94996</xdr:rowOff>
    </xdr:from>
    <xdr:to>
      <xdr:col>82</xdr:col>
      <xdr:colOff>107950</xdr:colOff>
      <xdr:row>38</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6100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26416</xdr:rowOff>
    </xdr:from>
    <xdr:to>
      <xdr:col>78</xdr:col>
      <xdr:colOff>69850</xdr:colOff>
      <xdr:row>38</xdr:row>
      <xdr:rowOff>94996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415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26416</xdr:rowOff>
    </xdr:from>
    <xdr:to>
      <xdr:col>73</xdr:col>
      <xdr:colOff>180975</xdr:colOff>
      <xdr:row>38</xdr:row>
      <xdr:rowOff>104140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5415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38</xdr:row>
      <xdr:rowOff>163576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6192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44196</xdr:rowOff>
    </xdr:from>
    <xdr:to>
      <xdr:col>78</xdr:col>
      <xdr:colOff>120650</xdr:colOff>
      <xdr:row>38</xdr:row>
      <xdr:rowOff>145796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130573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112776</xdr:rowOff>
    </xdr:from>
    <xdr:to>
      <xdr:col>65</xdr:col>
      <xdr:colOff>53975</xdr:colOff>
      <xdr:row>39</xdr:row>
      <xdr:rowOff>42926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27703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年度以前の庁舎建設等大型事業の元金償還</a:t>
          </a:r>
          <a:r>
            <a:rPr kumimoji="1" lang="ja-JP" altLang="en-US" sz="1100">
              <a:solidFill>
                <a:schemeClr val="dk1"/>
              </a:solidFill>
              <a:effectLst/>
              <a:latin typeface="+mn-lt"/>
              <a:ea typeface="+mn-ea"/>
              <a:cs typeface="+mn-cs"/>
            </a:rPr>
            <a:t>により公債費は令和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年度がピーク</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あり、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ポイント増加した。今後は</a:t>
          </a:r>
          <a:r>
            <a:rPr kumimoji="1" lang="ja-JP" altLang="en-US" sz="1100">
              <a:solidFill>
                <a:schemeClr val="dk1"/>
              </a:solidFill>
              <a:effectLst/>
              <a:latin typeface="+mn-lt"/>
              <a:ea typeface="+mn-ea"/>
              <a:cs typeface="+mn-cs"/>
            </a:rPr>
            <a:t>減少していくことが見込まれるが、引き続き</a:t>
          </a:r>
          <a:r>
            <a:rPr kumimoji="1" lang="ja-JP" altLang="ja-JP" sz="1100">
              <a:solidFill>
                <a:schemeClr val="dk1"/>
              </a:solidFill>
              <a:effectLst/>
              <a:latin typeface="+mn-lt"/>
              <a:ea typeface="+mn-ea"/>
              <a:cs typeface="+mn-cs"/>
            </a:rPr>
            <a:t>プライマリーバランスを考慮した地方債の発行だけでなく、個別施設計画に基づく予防保全等により施設の長寿命化を図り、大規模改修に係る経費を抑制し、公債費負担の軽減を図る。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30987</xdr:rowOff>
    </xdr:from>
    <xdr:to>
      <xdr:col>24</xdr:col>
      <xdr:colOff>25400</xdr:colOff>
      <xdr:row>80</xdr:row>
      <xdr:rowOff>40132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7469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170451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163576</xdr:rowOff>
    </xdr:from>
    <xdr:to>
      <xdr:col>19</xdr:col>
      <xdr:colOff>187325</xdr:colOff>
      <xdr:row>80</xdr:row>
      <xdr:rowOff>30987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536676"/>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108713</xdr:rowOff>
    </xdr:from>
    <xdr:to>
      <xdr:col>15</xdr:col>
      <xdr:colOff>98425</xdr:colOff>
      <xdr:row>78</xdr:row>
      <xdr:rowOff>163576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4818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108713</xdr:rowOff>
    </xdr:from>
    <xdr:to>
      <xdr:col>11</xdr:col>
      <xdr:colOff>9525</xdr:colOff>
      <xdr:row>78</xdr:row>
      <xdr:rowOff>145287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4818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160782</xdr:rowOff>
    </xdr:from>
    <xdr:to>
      <xdr:col>24</xdr:col>
      <xdr:colOff>76200</xdr:colOff>
      <xdr:row>80</xdr:row>
      <xdr:rowOff>90932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132859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151637</xdr:rowOff>
    </xdr:from>
    <xdr:to>
      <xdr:col>20</xdr:col>
      <xdr:colOff>38100</xdr:colOff>
      <xdr:row>80</xdr:row>
      <xdr:rowOff>81787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66564</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7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112776</xdr:rowOff>
    </xdr:from>
    <xdr:to>
      <xdr:col>15</xdr:col>
      <xdr:colOff>149225</xdr:colOff>
      <xdr:row>79</xdr:row>
      <xdr:rowOff>42926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27703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57913</xdr:rowOff>
    </xdr:from>
    <xdr:to>
      <xdr:col>11</xdr:col>
      <xdr:colOff>60325</xdr:colOff>
      <xdr:row>78</xdr:row>
      <xdr:rowOff>159513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144290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94487</xdr:rowOff>
    </xdr:from>
    <xdr:to>
      <xdr:col>6</xdr:col>
      <xdr:colOff>171450</xdr:colOff>
      <xdr:row>79</xdr:row>
      <xdr:rowOff>24637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9414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公債費以外の経常収支比率は前年度に比べ</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ポイント改善し、全国平均、福井県平均、類似団体平均と比べても若干</a:t>
          </a:r>
          <a:r>
            <a:rPr kumimoji="1" lang="ja-JP" altLang="en-US" sz="1100">
              <a:solidFill>
                <a:schemeClr val="dk1"/>
              </a:solidFill>
              <a:effectLst/>
              <a:latin typeface="+mn-lt"/>
              <a:ea typeface="+mn-ea"/>
              <a:cs typeface="+mn-cs"/>
            </a:rPr>
            <a:t>低くなった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しかし、ふるさと再生基金繰入金の経常経費への充当が主な要因であり、財政状況が改善したことによるものではないため、</a:t>
          </a:r>
          <a:r>
            <a:rPr kumimoji="1" lang="ja-JP" altLang="ja-JP" sz="1100">
              <a:solidFill>
                <a:schemeClr val="dk1"/>
              </a:solidFill>
              <a:effectLst/>
              <a:latin typeface="+mn-lt"/>
              <a:ea typeface="+mn-ea"/>
              <a:cs typeface="+mn-cs"/>
            </a:rPr>
            <a:t>今後も、越前町財政健全化計画（町財政の中期計画）に基づき、とくに経常収支比率が平均より高い補助費等の削減に努める。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78</xdr:row>
      <xdr:rowOff>35561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53213"/>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113285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4086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113285</xdr:rowOff>
    </xdr:from>
    <xdr:to>
      <xdr:col>73</xdr:col>
      <xdr:colOff>180975</xdr:colOff>
      <xdr:row>79</xdr:row>
      <xdr:rowOff>83565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486385"/>
          <a:ext cx="889000" cy="14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155973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83565</xdr:rowOff>
    </xdr:from>
    <xdr:to>
      <xdr:col>69</xdr:col>
      <xdr:colOff>92075</xdr:colOff>
      <xdr:row>79</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6281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17290</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62485</xdr:rowOff>
    </xdr:from>
    <xdr:to>
      <xdr:col>74</xdr:col>
      <xdr:colOff>31750</xdr:colOff>
      <xdr:row>78</xdr:row>
      <xdr:rowOff>164085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148862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32765</xdr:rowOff>
    </xdr:from>
    <xdr:to>
      <xdr:col>69</xdr:col>
      <xdr:colOff>142875</xdr:colOff>
      <xdr:row>79</xdr:row>
      <xdr:rowOff>134365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119142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64770</xdr:rowOff>
    </xdr:from>
    <xdr:to>
      <xdr:col>65</xdr:col>
      <xdr:colOff>53975</xdr:colOff>
      <xdr:row>79</xdr:row>
      <xdr:rowOff>166370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151147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142126</xdr:rowOff>
    </xdr:from>
    <xdr:to>
      <xdr:col>29</xdr:col>
      <xdr:colOff>127000</xdr:colOff>
      <xdr:row>15</xdr:row>
      <xdr:rowOff>11214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90051"/>
          <a:ext cx="647700" cy="40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9129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1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11214</xdr:rowOff>
    </xdr:from>
    <xdr:to>
      <xdr:col>26</xdr:col>
      <xdr:colOff>50800</xdr:colOff>
      <xdr:row>15</xdr:row>
      <xdr:rowOff>63449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30589"/>
          <a:ext cx="698500" cy="52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52705</xdr:rowOff>
    </xdr:from>
    <xdr:to>
      <xdr:col>22</xdr:col>
      <xdr:colOff>114300</xdr:colOff>
      <xdr:row>15</xdr:row>
      <xdr:rowOff>63449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672080"/>
          <a:ext cx="6985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52705</xdr:rowOff>
    </xdr:from>
    <xdr:to>
      <xdr:col>18</xdr:col>
      <xdr:colOff>177800</xdr:colOff>
      <xdr:row>16</xdr:row>
      <xdr:rowOff>7137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72080"/>
          <a:ext cx="698500" cy="125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89292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101922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91326</xdr:rowOff>
    </xdr:from>
    <xdr:to>
      <xdr:col>29</xdr:col>
      <xdr:colOff>177800</xdr:colOff>
      <xdr:row>15</xdr:row>
      <xdr:rowOff>21476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39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107853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8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131864</xdr:rowOff>
    </xdr:from>
    <xdr:to>
      <xdr:col>26</xdr:col>
      <xdr:colOff>101600</xdr:colOff>
      <xdr:row>15</xdr:row>
      <xdr:rowOff>62014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79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72191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48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12649</xdr:rowOff>
    </xdr:from>
    <xdr:to>
      <xdr:col>22</xdr:col>
      <xdr:colOff>165100</xdr:colOff>
      <xdr:row>15</xdr:row>
      <xdr:rowOff>114249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32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124426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0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1905</xdr:rowOff>
    </xdr:from>
    <xdr:to>
      <xdr:col>19</xdr:col>
      <xdr:colOff>38100</xdr:colOff>
      <xdr:row>15</xdr:row>
      <xdr:rowOff>103505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21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113682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127787</xdr:rowOff>
    </xdr:from>
    <xdr:to>
      <xdr:col>15</xdr:col>
      <xdr:colOff>101600</xdr:colOff>
      <xdr:row>16</xdr:row>
      <xdr:rowOff>57937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47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68114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1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190061</xdr:rowOff>
    </xdr:from>
    <xdr:to>
      <xdr:col>29</xdr:col>
      <xdr:colOff>127000</xdr:colOff>
      <xdr:row>34</xdr:row>
      <xdr:rowOff>317522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457511"/>
          <a:ext cx="647700" cy="127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41909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95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317522</xdr:rowOff>
    </xdr:from>
    <xdr:to>
      <xdr:col>26</xdr:col>
      <xdr:colOff>50800</xdr:colOff>
      <xdr:row>35</xdr:row>
      <xdr:rowOff>77491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584972"/>
          <a:ext cx="698500" cy="102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4125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2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77491</xdr:rowOff>
    </xdr:from>
    <xdr:to>
      <xdr:col>22</xdr:col>
      <xdr:colOff>114300</xdr:colOff>
      <xdr:row>35</xdr:row>
      <xdr:rowOff>149892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687841"/>
          <a:ext cx="698500" cy="72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72803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9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140879</xdr:rowOff>
    </xdr:from>
    <xdr:to>
      <xdr:col>18</xdr:col>
      <xdr:colOff>177800</xdr:colOff>
      <xdr:row>35</xdr:row>
      <xdr:rowOff>149892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751229"/>
          <a:ext cx="698500" cy="9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115649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2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56311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8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139261</xdr:rowOff>
    </xdr:from>
    <xdr:to>
      <xdr:col>29</xdr:col>
      <xdr:colOff>177800</xdr:colOff>
      <xdr:row>34</xdr:row>
      <xdr:rowOff>240861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406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327238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25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266722</xdr:rowOff>
    </xdr:from>
    <xdr:to>
      <xdr:col>26</xdr:col>
      <xdr:colOff>101600</xdr:colOff>
      <xdr:row>35</xdr:row>
      <xdr:rowOff>25422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534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35599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30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26691</xdr:rowOff>
    </xdr:from>
    <xdr:to>
      <xdr:col>22</xdr:col>
      <xdr:colOff>165100</xdr:colOff>
      <xdr:row>35</xdr:row>
      <xdr:rowOff>128291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637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138469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0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99092</xdr:rowOff>
    </xdr:from>
    <xdr:to>
      <xdr:col>19</xdr:col>
      <xdr:colOff>38100</xdr:colOff>
      <xdr:row>35</xdr:row>
      <xdr:rowOff>200692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09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210869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47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90079</xdr:rowOff>
    </xdr:from>
    <xdr:to>
      <xdr:col>15</xdr:col>
      <xdr:colOff>101600</xdr:colOff>
      <xdr:row>35</xdr:row>
      <xdr:rowOff>191679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00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201856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46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20,100
19,797
153.15
14,994,038
14,344,892
610,938
7,933,871
10,624,277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119975</xdr:rowOff>
    </xdr:from>
    <xdr:to>
      <xdr:col>24</xdr:col>
      <xdr:colOff>63500</xdr:colOff>
      <xdr:row>33</xdr:row>
      <xdr:rowOff>166969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77825"/>
          <a:ext cx="838200" cy="4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81631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8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166969</xdr:rowOff>
    </xdr:from>
    <xdr:to>
      <xdr:col>19</xdr:col>
      <xdr:colOff>177800</xdr:colOff>
      <xdr:row>34</xdr:row>
      <xdr:rowOff>19963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24819"/>
          <a:ext cx="889000" cy="2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61906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19963</xdr:rowOff>
    </xdr:from>
    <xdr:to>
      <xdr:col>15</xdr:col>
      <xdr:colOff>50800</xdr:colOff>
      <xdr:row>34</xdr:row>
      <xdr:rowOff>54824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49263"/>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70691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54824</xdr:rowOff>
    </xdr:from>
    <xdr:to>
      <xdr:col>10</xdr:col>
      <xdr:colOff>114300</xdr:colOff>
      <xdr:row>35</xdr:row>
      <xdr:rowOff>37679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84124"/>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146945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108753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69175</xdr:rowOff>
    </xdr:from>
    <xdr:to>
      <xdr:col>24</xdr:col>
      <xdr:colOff>114300</xdr:colOff>
      <xdr:row>33</xdr:row>
      <xdr:rowOff>170775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92052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7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116169</xdr:rowOff>
    </xdr:from>
    <xdr:to>
      <xdr:col>20</xdr:col>
      <xdr:colOff>38100</xdr:colOff>
      <xdr:row>34</xdr:row>
      <xdr:rowOff>46319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7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62846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4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140613</xdr:rowOff>
    </xdr:from>
    <xdr:to>
      <xdr:col>15</xdr:col>
      <xdr:colOff>101600</xdr:colOff>
      <xdr:row>34</xdr:row>
      <xdr:rowOff>70763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87290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7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4024</xdr:rowOff>
    </xdr:from>
    <xdr:to>
      <xdr:col>10</xdr:col>
      <xdr:colOff>165100</xdr:colOff>
      <xdr:row>34</xdr:row>
      <xdr:rowOff>105624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122151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0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158329</xdr:rowOff>
    </xdr:from>
    <xdr:to>
      <xdr:col>6</xdr:col>
      <xdr:colOff>38100</xdr:colOff>
      <xdr:row>35</xdr:row>
      <xdr:rowOff>88479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8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105006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6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60924</xdr:rowOff>
    </xdr:from>
    <xdr:to>
      <xdr:col>24</xdr:col>
      <xdr:colOff>63500</xdr:colOff>
      <xdr:row>55</xdr:row>
      <xdr:rowOff>64857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90674"/>
          <a:ext cx="8382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64857</xdr:rowOff>
    </xdr:from>
    <xdr:to>
      <xdr:col>19</xdr:col>
      <xdr:colOff>177800</xdr:colOff>
      <xdr:row>55</xdr:row>
      <xdr:rowOff>162688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94607"/>
          <a:ext cx="889000" cy="9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104159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162688</xdr:rowOff>
    </xdr:from>
    <xdr:to>
      <xdr:col>15</xdr:col>
      <xdr:colOff>50800</xdr:colOff>
      <xdr:row>56</xdr:row>
      <xdr:rowOff>29963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92438"/>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160952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29963</xdr:rowOff>
    </xdr:from>
    <xdr:to>
      <xdr:col>10</xdr:col>
      <xdr:colOff>114300</xdr:colOff>
      <xdr:row>57</xdr:row>
      <xdr:rowOff>30320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31163"/>
          <a:ext cx="889000" cy="17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31418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10124</xdr:rowOff>
    </xdr:from>
    <xdr:to>
      <xdr:col>24</xdr:col>
      <xdr:colOff>114300</xdr:colOff>
      <xdr:row>55</xdr:row>
      <xdr:rowOff>111724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3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33001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9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14057</xdr:rowOff>
    </xdr:from>
    <xdr:to>
      <xdr:col>20</xdr:col>
      <xdr:colOff>38100</xdr:colOff>
      <xdr:row>55</xdr:row>
      <xdr:rowOff>115657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4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132184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21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111888</xdr:rowOff>
    </xdr:from>
    <xdr:to>
      <xdr:col>15</xdr:col>
      <xdr:colOff>101600</xdr:colOff>
      <xdr:row>56</xdr:row>
      <xdr:rowOff>42038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4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58565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31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150613</xdr:rowOff>
    </xdr:from>
    <xdr:to>
      <xdr:col>10</xdr:col>
      <xdr:colOff>165100</xdr:colOff>
      <xdr:row>56</xdr:row>
      <xdr:rowOff>80763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8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97290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5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150970</xdr:rowOff>
    </xdr:from>
    <xdr:to>
      <xdr:col>6</xdr:col>
      <xdr:colOff>38100</xdr:colOff>
      <xdr:row>57</xdr:row>
      <xdr:rowOff>81120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97647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2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75692</xdr:rowOff>
    </xdr:from>
    <xdr:to>
      <xdr:col>24</xdr:col>
      <xdr:colOff>63500</xdr:colOff>
      <xdr:row>75</xdr:row>
      <xdr:rowOff>34849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420092"/>
          <a:ext cx="838200" cy="4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112437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2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40336</xdr:rowOff>
    </xdr:from>
    <xdr:to>
      <xdr:col>19</xdr:col>
      <xdr:colOff>177800</xdr:colOff>
      <xdr:row>72</xdr:row>
      <xdr:rowOff>75692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384736"/>
          <a:ext cx="889000" cy="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51554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5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40336</xdr:rowOff>
    </xdr:from>
    <xdr:to>
      <xdr:col>15</xdr:col>
      <xdr:colOff>50800</xdr:colOff>
      <xdr:row>73</xdr:row>
      <xdr:rowOff>6274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384736"/>
          <a:ext cx="889000" cy="1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33417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3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6274</xdr:rowOff>
    </xdr:from>
    <xdr:to>
      <xdr:col>10</xdr:col>
      <xdr:colOff>114300</xdr:colOff>
      <xdr:row>76</xdr:row>
      <xdr:rowOff>11151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522124"/>
          <a:ext cx="889000" cy="51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90721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9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108856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1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155499</xdr:rowOff>
    </xdr:from>
    <xdr:to>
      <xdr:col>24</xdr:col>
      <xdr:colOff>114300</xdr:colOff>
      <xdr:row>75</xdr:row>
      <xdr:rowOff>85649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6926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69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24892</xdr:rowOff>
    </xdr:from>
    <xdr:to>
      <xdr:col>20</xdr:col>
      <xdr:colOff>38100</xdr:colOff>
      <xdr:row>72</xdr:row>
      <xdr:rowOff>126492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36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143019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14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160986</xdr:rowOff>
    </xdr:from>
    <xdr:to>
      <xdr:col>15</xdr:col>
      <xdr:colOff>101600</xdr:colOff>
      <xdr:row>72</xdr:row>
      <xdr:rowOff>91136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33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107663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10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126924</xdr:rowOff>
    </xdr:from>
    <xdr:to>
      <xdr:col>10</xdr:col>
      <xdr:colOff>165100</xdr:colOff>
      <xdr:row>73</xdr:row>
      <xdr:rowOff>57074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47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73601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24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131800</xdr:rowOff>
    </xdr:from>
    <xdr:to>
      <xdr:col>6</xdr:col>
      <xdr:colOff>38100</xdr:colOff>
      <xdr:row>76</xdr:row>
      <xdr:rowOff>61950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78477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76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20743</xdr:rowOff>
    </xdr:from>
    <xdr:to>
      <xdr:col>24</xdr:col>
      <xdr:colOff>63500</xdr:colOff>
      <xdr:row>94</xdr:row>
      <xdr:rowOff>64905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137043"/>
          <a:ext cx="838200" cy="4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148094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35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20743</xdr:rowOff>
    </xdr:from>
    <xdr:to>
      <xdr:col>19</xdr:col>
      <xdr:colOff>177800</xdr:colOff>
      <xdr:row>94</xdr:row>
      <xdr:rowOff>35615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137043"/>
          <a:ext cx="889000" cy="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162053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35615</xdr:rowOff>
    </xdr:from>
    <xdr:to>
      <xdr:col>15</xdr:col>
      <xdr:colOff>50800</xdr:colOff>
      <xdr:row>95</xdr:row>
      <xdr:rowOff>6055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151915"/>
          <a:ext cx="889000" cy="14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152895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6055</xdr:rowOff>
    </xdr:from>
    <xdr:to>
      <xdr:col>10</xdr:col>
      <xdr:colOff>114300</xdr:colOff>
      <xdr:row>95</xdr:row>
      <xdr:rowOff>117726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293805"/>
          <a:ext cx="889000" cy="1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118262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164940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14105</xdr:rowOff>
    </xdr:from>
    <xdr:to>
      <xdr:col>24</xdr:col>
      <xdr:colOff>114300</xdr:colOff>
      <xdr:row>94</xdr:row>
      <xdr:rowOff>115705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13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36982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8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141393</xdr:rowOff>
    </xdr:from>
    <xdr:to>
      <xdr:col>20</xdr:col>
      <xdr:colOff>38100</xdr:colOff>
      <xdr:row>94</xdr:row>
      <xdr:rowOff>71543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08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88070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86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156265</xdr:rowOff>
    </xdr:from>
    <xdr:to>
      <xdr:col>15</xdr:col>
      <xdr:colOff>101600</xdr:colOff>
      <xdr:row>94</xdr:row>
      <xdr:rowOff>86415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102942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87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126705</xdr:rowOff>
    </xdr:from>
    <xdr:to>
      <xdr:col>10</xdr:col>
      <xdr:colOff>165100</xdr:colOff>
      <xdr:row>95</xdr:row>
      <xdr:rowOff>56855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24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73382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01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66926</xdr:rowOff>
    </xdr:from>
    <xdr:to>
      <xdr:col>6</xdr:col>
      <xdr:colOff>38100</xdr:colOff>
      <xdr:row>95</xdr:row>
      <xdr:rowOff>168526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35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13603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12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94890</xdr:rowOff>
    </xdr:from>
    <xdr:to>
      <xdr:col>55</xdr:col>
      <xdr:colOff>0</xdr:colOff>
      <xdr:row>35</xdr:row>
      <xdr:rowOff>141351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095640"/>
          <a:ext cx="838200" cy="4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73673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45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141351</xdr:rowOff>
    </xdr:from>
    <xdr:to>
      <xdr:col>50</xdr:col>
      <xdr:colOff>114300</xdr:colOff>
      <xdr:row>36</xdr:row>
      <xdr:rowOff>4849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142101"/>
          <a:ext cx="889000" cy="3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30435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7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65030</xdr:rowOff>
    </xdr:from>
    <xdr:to>
      <xdr:col>45</xdr:col>
      <xdr:colOff>177800</xdr:colOff>
      <xdr:row>36</xdr:row>
      <xdr:rowOff>4849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722880"/>
          <a:ext cx="889000" cy="45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55870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9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65030</xdr:rowOff>
    </xdr:from>
    <xdr:to>
      <xdr:col>41</xdr:col>
      <xdr:colOff>50800</xdr:colOff>
      <xdr:row>36</xdr:row>
      <xdr:rowOff>4895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722880"/>
          <a:ext cx="889000" cy="45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109988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93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80462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44090</xdr:rowOff>
    </xdr:from>
    <xdr:to>
      <xdr:col>55</xdr:col>
      <xdr:colOff>50800</xdr:colOff>
      <xdr:row>35</xdr:row>
      <xdr:rowOff>145690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4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66967</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9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90551</xdr:rowOff>
    </xdr:from>
    <xdr:to>
      <xdr:col>50</xdr:col>
      <xdr:colOff>165100</xdr:colOff>
      <xdr:row>36</xdr:row>
      <xdr:rowOff>20701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09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37228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86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125499</xdr:rowOff>
    </xdr:from>
    <xdr:to>
      <xdr:col>46</xdr:col>
      <xdr:colOff>38100</xdr:colOff>
      <xdr:row>36</xdr:row>
      <xdr:rowOff>55649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2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72176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90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14230</xdr:rowOff>
    </xdr:from>
    <xdr:to>
      <xdr:col>41</xdr:col>
      <xdr:colOff>101600</xdr:colOff>
      <xdr:row>33</xdr:row>
      <xdr:rowOff>115830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67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132357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44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125545</xdr:rowOff>
    </xdr:from>
    <xdr:to>
      <xdr:col>36</xdr:col>
      <xdr:colOff>165100</xdr:colOff>
      <xdr:row>36</xdr:row>
      <xdr:rowOff>55695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72222</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672795" y="590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127874</xdr:rowOff>
    </xdr:from>
    <xdr:to>
      <xdr:col>54</xdr:col>
      <xdr:colOff>189865</xdr:colOff>
      <xdr:row>58</xdr:row>
      <xdr:rowOff>45791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71824"/>
          <a:ext cx="1270" cy="111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49618</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45791</xdr:rowOff>
    </xdr:from>
    <xdr:to>
      <xdr:col>55</xdr:col>
      <xdr:colOff>88900</xdr:colOff>
      <xdr:row>58</xdr:row>
      <xdr:rowOff>45791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8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74551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4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127874</xdr:rowOff>
    </xdr:from>
    <xdr:to>
      <xdr:col>55</xdr:col>
      <xdr:colOff>88900</xdr:colOff>
      <xdr:row>51</xdr:row>
      <xdr:rowOff>127874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7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131311</xdr:rowOff>
    </xdr:from>
    <xdr:to>
      <xdr:col>55</xdr:col>
      <xdr:colOff>0</xdr:colOff>
      <xdr:row>57</xdr:row>
      <xdr:rowOff>117952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32511"/>
          <a:ext cx="838200" cy="15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59039</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88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36162</xdr:rowOff>
    </xdr:from>
    <xdr:to>
      <xdr:col>55</xdr:col>
      <xdr:colOff>50800</xdr:colOff>
      <xdr:row>56</xdr:row>
      <xdr:rowOff>137762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3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21133</xdr:rowOff>
    </xdr:from>
    <xdr:to>
      <xdr:col>50</xdr:col>
      <xdr:colOff>114300</xdr:colOff>
      <xdr:row>56</xdr:row>
      <xdr:rowOff>131311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450883"/>
          <a:ext cx="889000" cy="28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144297</xdr:rowOff>
    </xdr:from>
    <xdr:to>
      <xdr:col>50</xdr:col>
      <xdr:colOff>165100</xdr:colOff>
      <xdr:row>57</xdr:row>
      <xdr:rowOff>74447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4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65574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3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152571</xdr:rowOff>
    </xdr:from>
    <xdr:to>
      <xdr:col>45</xdr:col>
      <xdr:colOff>177800</xdr:colOff>
      <xdr:row>55</xdr:row>
      <xdr:rowOff>21133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8725071"/>
          <a:ext cx="889000" cy="72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79901</xdr:rowOff>
    </xdr:from>
    <xdr:to>
      <xdr:col>46</xdr:col>
      <xdr:colOff>38100</xdr:colOff>
      <xdr:row>57</xdr:row>
      <xdr:rowOff>10051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152571</xdr:rowOff>
    </xdr:from>
    <xdr:to>
      <xdr:col>41</xdr:col>
      <xdr:colOff>50800</xdr:colOff>
      <xdr:row>54</xdr:row>
      <xdr:rowOff>35405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8725071"/>
          <a:ext cx="889000" cy="56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97320</xdr:rowOff>
    </xdr:from>
    <xdr:to>
      <xdr:col>41</xdr:col>
      <xdr:colOff>101600</xdr:colOff>
      <xdr:row>57</xdr:row>
      <xdr:rowOff>27470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18597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7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57514</xdr:rowOff>
    </xdr:from>
    <xdr:to>
      <xdr:col>36</xdr:col>
      <xdr:colOff>165100</xdr:colOff>
      <xdr:row>56</xdr:row>
      <xdr:rowOff>159114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150241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67152</xdr:rowOff>
    </xdr:from>
    <xdr:to>
      <xdr:col>55</xdr:col>
      <xdr:colOff>50800</xdr:colOff>
      <xdr:row>57</xdr:row>
      <xdr:rowOff>168752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3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153529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80511</xdr:rowOff>
    </xdr:from>
    <xdr:to>
      <xdr:col>50</xdr:col>
      <xdr:colOff>165100</xdr:colOff>
      <xdr:row>57</xdr:row>
      <xdr:rowOff>10661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27188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45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141783</xdr:rowOff>
    </xdr:from>
    <xdr:to>
      <xdr:col>46</xdr:col>
      <xdr:colOff>38100</xdr:colOff>
      <xdr:row>55</xdr:row>
      <xdr:rowOff>71933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40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88460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17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101771</xdr:rowOff>
    </xdr:from>
    <xdr:to>
      <xdr:col>41</xdr:col>
      <xdr:colOff>101600</xdr:colOff>
      <xdr:row>51</xdr:row>
      <xdr:rowOff>31921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867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48448</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8449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156055</xdr:rowOff>
    </xdr:from>
    <xdr:to>
      <xdr:col>36</xdr:col>
      <xdr:colOff>165100</xdr:colOff>
      <xdr:row>54</xdr:row>
      <xdr:rowOff>86205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2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102732</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01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136401</xdr:rowOff>
    </xdr:from>
    <xdr:to>
      <xdr:col>55</xdr:col>
      <xdr:colOff>0</xdr:colOff>
      <xdr:row>79</xdr:row>
      <xdr:rowOff>6285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09501"/>
          <a:ext cx="838200" cy="4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18758</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2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81483</xdr:rowOff>
    </xdr:from>
    <xdr:to>
      <xdr:col>50</xdr:col>
      <xdr:colOff>114300</xdr:colOff>
      <xdr:row>78</xdr:row>
      <xdr:rowOff>136401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111683"/>
          <a:ext cx="889000" cy="39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19986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73373</xdr:rowOff>
    </xdr:from>
    <xdr:to>
      <xdr:col>45</xdr:col>
      <xdr:colOff>177800</xdr:colOff>
      <xdr:row>76</xdr:row>
      <xdr:rowOff>81483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2246323"/>
          <a:ext cx="889000" cy="86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160182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73373</xdr:rowOff>
    </xdr:from>
    <xdr:to>
      <xdr:col>41</xdr:col>
      <xdr:colOff>50800</xdr:colOff>
      <xdr:row>75</xdr:row>
      <xdr:rowOff>21394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246323"/>
          <a:ext cx="889000" cy="63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169609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5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138411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5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126935</xdr:rowOff>
    </xdr:from>
    <xdr:to>
      <xdr:col>55</xdr:col>
      <xdr:colOff>50800</xdr:colOff>
      <xdr:row>79</xdr:row>
      <xdr:rowOff>57085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0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41862</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1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85601</xdr:rowOff>
    </xdr:from>
    <xdr:to>
      <xdr:col>50</xdr:col>
      <xdr:colOff>165100</xdr:colOff>
      <xdr:row>79</xdr:row>
      <xdr:rowOff>15751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5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32278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23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30683</xdr:rowOff>
    </xdr:from>
    <xdr:to>
      <xdr:col>46</xdr:col>
      <xdr:colOff>38100</xdr:colOff>
      <xdr:row>76</xdr:row>
      <xdr:rowOff>132283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06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148810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83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22573</xdr:rowOff>
    </xdr:from>
    <xdr:to>
      <xdr:col>41</xdr:col>
      <xdr:colOff>101600</xdr:colOff>
      <xdr:row>71</xdr:row>
      <xdr:rowOff>124173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19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140700</xdr:rowOff>
    </xdr:from>
    <xdr:ext cx="599010"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61795" y="1197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142044</xdr:rowOff>
    </xdr:from>
    <xdr:to>
      <xdr:col>36</xdr:col>
      <xdr:colOff>165100</xdr:colOff>
      <xdr:row>75</xdr:row>
      <xdr:rowOff>72194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82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88721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60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53377</xdr:rowOff>
    </xdr:from>
    <xdr:to>
      <xdr:col>55</xdr:col>
      <xdr:colOff>0</xdr:colOff>
      <xdr:row>98</xdr:row>
      <xdr:rowOff>20098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684027"/>
          <a:ext cx="838200" cy="13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65437</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524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53377</xdr:rowOff>
    </xdr:from>
    <xdr:to>
      <xdr:col>50</xdr:col>
      <xdr:colOff>114300</xdr:colOff>
      <xdr:row>97</xdr:row>
      <xdr:rowOff>94546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684027"/>
          <a:ext cx="889000" cy="4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5921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80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41565</xdr:rowOff>
    </xdr:from>
    <xdr:to>
      <xdr:col>45</xdr:col>
      <xdr:colOff>177800</xdr:colOff>
      <xdr:row>97</xdr:row>
      <xdr:rowOff>94546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500765"/>
          <a:ext cx="889000" cy="22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151358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4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41565</xdr:rowOff>
    </xdr:from>
    <xdr:to>
      <xdr:col>41</xdr:col>
      <xdr:colOff>50800</xdr:colOff>
      <xdr:row>97</xdr:row>
      <xdr:rowOff>103484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500765"/>
          <a:ext cx="889000" cy="23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156774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140748</xdr:rowOff>
    </xdr:from>
    <xdr:to>
      <xdr:col>55</xdr:col>
      <xdr:colOff>50800</xdr:colOff>
      <xdr:row>98</xdr:row>
      <xdr:rowOff>70898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7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119175</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4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2577</xdr:rowOff>
    </xdr:from>
    <xdr:to>
      <xdr:col>50</xdr:col>
      <xdr:colOff>165100</xdr:colOff>
      <xdr:row>97</xdr:row>
      <xdr:rowOff>104177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6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120704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4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43746</xdr:rowOff>
    </xdr:from>
    <xdr:to>
      <xdr:col>46</xdr:col>
      <xdr:colOff>38100</xdr:colOff>
      <xdr:row>97</xdr:row>
      <xdr:rowOff>145346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136473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76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162215</xdr:rowOff>
    </xdr:from>
    <xdr:to>
      <xdr:col>41</xdr:col>
      <xdr:colOff>101600</xdr:colOff>
      <xdr:row>96</xdr:row>
      <xdr:rowOff>92365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44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108892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2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52684</xdr:rowOff>
    </xdr:from>
    <xdr:to>
      <xdr:col>36</xdr:col>
      <xdr:colOff>165100</xdr:colOff>
      <xdr:row>97</xdr:row>
      <xdr:rowOff>154284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68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145411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77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170626</xdr:rowOff>
    </xdr:from>
    <xdr:to>
      <xdr:col>85</xdr:col>
      <xdr:colOff>127000</xdr:colOff>
      <xdr:row>39</xdr:row>
      <xdr:rowOff>46480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6685726"/>
          <a:ext cx="838200" cy="4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148807</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66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119110</xdr:rowOff>
    </xdr:from>
    <xdr:to>
      <xdr:col>81</xdr:col>
      <xdr:colOff>50800</xdr:colOff>
      <xdr:row>39</xdr:row>
      <xdr:rowOff>46480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634210"/>
          <a:ext cx="889000" cy="9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97241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7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119110</xdr:rowOff>
    </xdr:from>
    <xdr:to>
      <xdr:col>76</xdr:col>
      <xdr:colOff>114300</xdr:colOff>
      <xdr:row>38</xdr:row>
      <xdr:rowOff>141447</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634210"/>
          <a:ext cx="889000" cy="2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83900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7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141447</xdr:rowOff>
    </xdr:from>
    <xdr:to>
      <xdr:col>71</xdr:col>
      <xdr:colOff>177800</xdr:colOff>
      <xdr:row>39</xdr:row>
      <xdr:rowOff>46872</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656547"/>
          <a:ext cx="889000" cy="7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78414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76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107194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119826</xdr:rowOff>
    </xdr:from>
    <xdr:to>
      <xdr:col>85</xdr:col>
      <xdr:colOff>177800</xdr:colOff>
      <xdr:row>39</xdr:row>
      <xdr:rowOff>49976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3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79203</xdr:rowOff>
    </xdr:from>
    <xdr:ext cx="469744"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42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167130</xdr:rowOff>
    </xdr:from>
    <xdr:to>
      <xdr:col>81</xdr:col>
      <xdr:colOff>101600</xdr:colOff>
      <xdr:row>39</xdr:row>
      <xdr:rowOff>97280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113807</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46428" y="645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68310</xdr:rowOff>
    </xdr:from>
    <xdr:to>
      <xdr:col>76</xdr:col>
      <xdr:colOff>165100</xdr:colOff>
      <xdr:row>38</xdr:row>
      <xdr:rowOff>169910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5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14987</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357428" y="635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90647</xdr:rowOff>
    </xdr:from>
    <xdr:to>
      <xdr:col>72</xdr:col>
      <xdr:colOff>38100</xdr:colOff>
      <xdr:row>39</xdr:row>
      <xdr:rowOff>20797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0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37324</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638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167522</xdr:rowOff>
    </xdr:from>
    <xdr:to>
      <xdr:col>67</xdr:col>
      <xdr:colOff>101600</xdr:colOff>
      <xdr:row>39</xdr:row>
      <xdr:rowOff>97672</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8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88799</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579428" y="677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33230</xdr:rowOff>
    </xdr:from>
    <xdr:to>
      <xdr:col>85</xdr:col>
      <xdr:colOff>127000</xdr:colOff>
      <xdr:row>71</xdr:row>
      <xdr:rowOff>96951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206180"/>
          <a:ext cx="838200" cy="6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163701</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51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96951</xdr:rowOff>
    </xdr:from>
    <xdr:to>
      <xdr:col>81</xdr:col>
      <xdr:colOff>50800</xdr:colOff>
      <xdr:row>72</xdr:row>
      <xdr:rowOff>71406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269901"/>
          <a:ext cx="889000" cy="14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93883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9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71406</xdr:rowOff>
    </xdr:from>
    <xdr:to>
      <xdr:col>76</xdr:col>
      <xdr:colOff>114300</xdr:colOff>
      <xdr:row>73</xdr:row>
      <xdr:rowOff>31267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415806"/>
          <a:ext cx="889000" cy="13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123696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31267</xdr:rowOff>
    </xdr:from>
    <xdr:to>
      <xdr:col>71</xdr:col>
      <xdr:colOff>177800</xdr:colOff>
      <xdr:row>73</xdr:row>
      <xdr:rowOff>44336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2547117"/>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5987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106075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153880</xdr:rowOff>
    </xdr:from>
    <xdr:to>
      <xdr:col>85</xdr:col>
      <xdr:colOff>177800</xdr:colOff>
      <xdr:row>71</xdr:row>
      <xdr:rowOff>84030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15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5307</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0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46151</xdr:rowOff>
    </xdr:from>
    <xdr:to>
      <xdr:col>81</xdr:col>
      <xdr:colOff>101600</xdr:colOff>
      <xdr:row>71</xdr:row>
      <xdr:rowOff>147751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21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164278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199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20606</xdr:rowOff>
    </xdr:from>
    <xdr:to>
      <xdr:col>76</xdr:col>
      <xdr:colOff>165100</xdr:colOff>
      <xdr:row>72</xdr:row>
      <xdr:rowOff>122206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3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138733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14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151917</xdr:rowOff>
    </xdr:from>
    <xdr:to>
      <xdr:col>72</xdr:col>
      <xdr:colOff>38100</xdr:colOff>
      <xdr:row>73</xdr:row>
      <xdr:rowOff>82067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4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98594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27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164986</xdr:rowOff>
    </xdr:from>
    <xdr:to>
      <xdr:col>67</xdr:col>
      <xdr:colOff>101600</xdr:colOff>
      <xdr:row>73</xdr:row>
      <xdr:rowOff>95136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5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111663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28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63652</xdr:rowOff>
    </xdr:from>
    <xdr:to>
      <xdr:col>85</xdr:col>
      <xdr:colOff>127000</xdr:colOff>
      <xdr:row>97</xdr:row>
      <xdr:rowOff>156189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694302"/>
          <a:ext cx="838200" cy="9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25207</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82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156189</xdr:rowOff>
    </xdr:from>
    <xdr:to>
      <xdr:col>81</xdr:col>
      <xdr:colOff>50800</xdr:colOff>
      <xdr:row>98</xdr:row>
      <xdr:rowOff>57370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786839"/>
          <a:ext cx="889000" cy="7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145924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57370</xdr:rowOff>
    </xdr:from>
    <xdr:to>
      <xdr:col>76</xdr:col>
      <xdr:colOff>114300</xdr:colOff>
      <xdr:row>98</xdr:row>
      <xdr:rowOff>123758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859470"/>
          <a:ext cx="889000" cy="6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145462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94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84886</xdr:rowOff>
    </xdr:from>
    <xdr:to>
      <xdr:col>71</xdr:col>
      <xdr:colOff>177800</xdr:colOff>
      <xdr:row>98</xdr:row>
      <xdr:rowOff>123758</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886986"/>
          <a:ext cx="889000" cy="3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22426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31345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70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12852</xdr:rowOff>
    </xdr:from>
    <xdr:to>
      <xdr:col>85</xdr:col>
      <xdr:colOff>177800</xdr:colOff>
      <xdr:row>97</xdr:row>
      <xdr:rowOff>114452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6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35729</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4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105389</xdr:rowOff>
    </xdr:from>
    <xdr:to>
      <xdr:col>81</xdr:col>
      <xdr:colOff>101600</xdr:colOff>
      <xdr:row>98</xdr:row>
      <xdr:rowOff>35539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73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52066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51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6570</xdr:rowOff>
    </xdr:from>
    <xdr:to>
      <xdr:col>76</xdr:col>
      <xdr:colOff>165100</xdr:colOff>
      <xdr:row>98</xdr:row>
      <xdr:rowOff>108170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80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124697</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58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72958</xdr:rowOff>
    </xdr:from>
    <xdr:to>
      <xdr:col>72</xdr:col>
      <xdr:colOff>38100</xdr:colOff>
      <xdr:row>99</xdr:row>
      <xdr:rowOff>3108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87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19635</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6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34086</xdr:rowOff>
    </xdr:from>
    <xdr:to>
      <xdr:col>67</xdr:col>
      <xdr:colOff>101600</xdr:colOff>
      <xdr:row>98</xdr:row>
      <xdr:rowOff>135686</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152213</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6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139319</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654419"/>
          <a:ext cx="8382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7574</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17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139319</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654419"/>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114444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93680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20147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34815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88519</xdr:rowOff>
    </xdr:from>
    <xdr:to>
      <xdr:col>112</xdr:col>
      <xdr:colOff>38100</xdr:colOff>
      <xdr:row>39</xdr:row>
      <xdr:rowOff>18669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9796</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4017" y="669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42839</xdr:rowOff>
    </xdr:from>
    <xdr:to>
      <xdr:col>116</xdr:col>
      <xdr:colOff>63500</xdr:colOff>
      <xdr:row>59</xdr:row>
      <xdr:rowOff>66385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10158389"/>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32879</xdr:rowOff>
    </xdr:from>
    <xdr:to>
      <xdr:col>111</xdr:col>
      <xdr:colOff>177800</xdr:colOff>
      <xdr:row>59</xdr:row>
      <xdr:rowOff>42839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10148429"/>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32879</xdr:rowOff>
    </xdr:from>
    <xdr:to>
      <xdr:col>107</xdr:col>
      <xdr:colOff>50800</xdr:colOff>
      <xdr:row>59</xdr:row>
      <xdr:rowOff>33989</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9545300" y="10148429"/>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33989</xdr:rowOff>
    </xdr:from>
    <xdr:to>
      <xdr:col>102</xdr:col>
      <xdr:colOff>114300</xdr:colOff>
      <xdr:row>59</xdr:row>
      <xdr:rowOff>35165</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8656300" y="10149539"/>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78913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8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96352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8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15585</xdr:rowOff>
    </xdr:from>
    <xdr:to>
      <xdr:col>116</xdr:col>
      <xdr:colOff>114300</xdr:colOff>
      <xdr:row>59</xdr:row>
      <xdr:rowOff>117185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13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101962</xdr:rowOff>
    </xdr:from>
    <xdr:ext cx="378565"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10046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163489</xdr:rowOff>
    </xdr:from>
    <xdr:to>
      <xdr:col>112</xdr:col>
      <xdr:colOff>38100</xdr:colOff>
      <xdr:row>59</xdr:row>
      <xdr:rowOff>93639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10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84766</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088428" y="1020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153529</xdr:rowOff>
    </xdr:from>
    <xdr:to>
      <xdr:col>107</xdr:col>
      <xdr:colOff>101600</xdr:colOff>
      <xdr:row>59</xdr:row>
      <xdr:rowOff>83679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09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74806</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199428" y="1019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154639</xdr:rowOff>
    </xdr:from>
    <xdr:to>
      <xdr:col>102</xdr:col>
      <xdr:colOff>165100</xdr:colOff>
      <xdr:row>59</xdr:row>
      <xdr:rowOff>84789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09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75916</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10428" y="1019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155815</xdr:rowOff>
    </xdr:from>
    <xdr:to>
      <xdr:col>98</xdr:col>
      <xdr:colOff>38100</xdr:colOff>
      <xdr:row>59</xdr:row>
      <xdr:rowOff>85965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0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77092</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21428" y="1019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72537</xdr:rowOff>
    </xdr:from>
    <xdr:to>
      <xdr:col>116</xdr:col>
      <xdr:colOff>63500</xdr:colOff>
      <xdr:row>73</xdr:row>
      <xdr:rowOff>114234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588387"/>
          <a:ext cx="8382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102097</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9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95672</xdr:rowOff>
    </xdr:from>
    <xdr:to>
      <xdr:col>111</xdr:col>
      <xdr:colOff>177800</xdr:colOff>
      <xdr:row>73</xdr:row>
      <xdr:rowOff>114234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0434300" y="12611522"/>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54388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08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143197</xdr:rowOff>
    </xdr:from>
    <xdr:to>
      <xdr:col>107</xdr:col>
      <xdr:colOff>50800</xdr:colOff>
      <xdr:row>73</xdr:row>
      <xdr:rowOff>95672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2487597"/>
          <a:ext cx="889000" cy="12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87307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143197</xdr:rowOff>
    </xdr:from>
    <xdr:to>
      <xdr:col>102</xdr:col>
      <xdr:colOff>114300</xdr:colOff>
      <xdr:row>72</xdr:row>
      <xdr:rowOff>158559</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487597"/>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99514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151658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21737</xdr:rowOff>
    </xdr:from>
    <xdr:to>
      <xdr:col>116</xdr:col>
      <xdr:colOff>114300</xdr:colOff>
      <xdr:row>73</xdr:row>
      <xdr:rowOff>123337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5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44614</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38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63434</xdr:rowOff>
    </xdr:from>
    <xdr:to>
      <xdr:col>112</xdr:col>
      <xdr:colOff>38100</xdr:colOff>
      <xdr:row>73</xdr:row>
      <xdr:rowOff>165034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57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10111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35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44872</xdr:rowOff>
    </xdr:from>
    <xdr:to>
      <xdr:col>107</xdr:col>
      <xdr:colOff>101600</xdr:colOff>
      <xdr:row>73</xdr:row>
      <xdr:rowOff>146472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56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162999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33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92397</xdr:rowOff>
    </xdr:from>
    <xdr:to>
      <xdr:col>102</xdr:col>
      <xdr:colOff>165100</xdr:colOff>
      <xdr:row>73</xdr:row>
      <xdr:rowOff>22547</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43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39074</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21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107759</xdr:rowOff>
    </xdr:from>
    <xdr:to>
      <xdr:col>98</xdr:col>
      <xdr:colOff>38100</xdr:colOff>
      <xdr:row>73</xdr:row>
      <xdr:rowOff>37909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45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54436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2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・人件費については、ラスパイレス指数は類似団体の中で最も低い団体となっているが、人口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人当たりの職員数が</a:t>
          </a:r>
          <a:r>
            <a:rPr kumimoji="1" lang="en-US" altLang="ja-JP" sz="1100">
              <a:solidFill>
                <a:schemeClr val="dk1"/>
              </a:solidFill>
              <a:effectLst/>
              <a:latin typeface="+mn-lt"/>
              <a:ea typeface="+mn-ea"/>
              <a:cs typeface="+mn-cs"/>
            </a:rPr>
            <a:t>10.70</a:t>
          </a:r>
          <a:r>
            <a:rPr kumimoji="1" lang="ja-JP" altLang="ja-JP" sz="1100">
              <a:solidFill>
                <a:schemeClr val="dk1"/>
              </a:solidFill>
              <a:effectLst/>
              <a:latin typeface="+mn-lt"/>
              <a:ea typeface="+mn-ea"/>
              <a:cs typeface="+mn-cs"/>
            </a:rPr>
            <a:t>人と類似団体平均の</a:t>
          </a:r>
          <a:r>
            <a:rPr kumimoji="1" lang="en-US" altLang="ja-JP" sz="1100">
              <a:solidFill>
                <a:schemeClr val="dk1"/>
              </a:solidFill>
              <a:effectLst/>
              <a:latin typeface="+mn-lt"/>
              <a:ea typeface="+mn-ea"/>
              <a:cs typeface="+mn-cs"/>
            </a:rPr>
            <a:t>7.95</a:t>
          </a:r>
          <a:r>
            <a:rPr kumimoji="1" lang="ja-JP" altLang="ja-JP" sz="1100">
              <a:solidFill>
                <a:schemeClr val="dk1"/>
              </a:solidFill>
              <a:effectLst/>
              <a:latin typeface="+mn-lt"/>
              <a:ea typeface="+mn-ea"/>
              <a:cs typeface="+mn-cs"/>
            </a:rPr>
            <a:t>人と比べて</a:t>
          </a:r>
          <a:r>
            <a:rPr kumimoji="1" lang="en-US" altLang="ja-JP" sz="1100">
              <a:solidFill>
                <a:schemeClr val="dk1"/>
              </a:solidFill>
              <a:effectLst/>
              <a:latin typeface="+mn-lt"/>
              <a:ea typeface="+mn-ea"/>
              <a:cs typeface="+mn-cs"/>
            </a:rPr>
            <a:t>2.75</a:t>
          </a:r>
          <a:r>
            <a:rPr kumimoji="1" lang="ja-JP" altLang="ja-JP" sz="1100">
              <a:solidFill>
                <a:schemeClr val="dk1"/>
              </a:solidFill>
              <a:effectLst/>
              <a:latin typeface="+mn-lt"/>
              <a:ea typeface="+mn-ea"/>
              <a:cs typeface="+mn-cs"/>
            </a:rPr>
            <a:t>人多く、これに伴い類似団体平均、全国平均、福井県平均のいずれよりも高くなっている。</a:t>
          </a:r>
          <a:endParaRPr lang="ja-JP" altLang="ja-JP" sz="1400">
            <a:effectLst/>
          </a:endParaRPr>
        </a:p>
        <a:p>
          <a:r>
            <a:rPr kumimoji="1" lang="ja-JP" altLang="ja-JP" sz="1100">
              <a:solidFill>
                <a:schemeClr val="dk1"/>
              </a:solidFill>
              <a:effectLst/>
              <a:latin typeface="+mn-lt"/>
              <a:ea typeface="+mn-ea"/>
              <a:cs typeface="+mn-cs"/>
            </a:rPr>
            <a:t>・物件費・維持補修費については、各施設の保守点検委託料など施設維持補修に係る経費が大きな負担となっており、合併後、学校や給食センターをはじめ施設の統廃合を進めているものの依然として施設数が多く、人口一人当たりの施設数が多い。また、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年度はふるさと納税が増（前年度比＋</a:t>
          </a:r>
          <a:r>
            <a:rPr kumimoji="1" lang="en-US" altLang="ja-JP" sz="1100">
              <a:solidFill>
                <a:schemeClr val="dk1"/>
              </a:solidFill>
              <a:effectLst/>
              <a:latin typeface="+mn-lt"/>
              <a:ea typeface="+mn-ea"/>
              <a:cs typeface="+mn-cs"/>
            </a:rPr>
            <a:t>134,248</a:t>
          </a:r>
          <a:r>
            <a:rPr kumimoji="1" lang="ja-JP" altLang="ja-JP" sz="1100">
              <a:solidFill>
                <a:schemeClr val="dk1"/>
              </a:solidFill>
              <a:effectLst/>
              <a:latin typeface="+mn-lt"/>
              <a:ea typeface="+mn-ea"/>
              <a:cs typeface="+mn-cs"/>
            </a:rPr>
            <a:t>千円）となったことで、返礼品や郵送料などの業務委託料が増とな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新型コロナウイルス感染症対策事業が減となったことで</a:t>
          </a:r>
          <a:r>
            <a:rPr kumimoji="1" lang="ja-JP" altLang="ja-JP" sz="1100">
              <a:solidFill>
                <a:schemeClr val="dk1"/>
              </a:solidFill>
              <a:effectLst/>
              <a:latin typeface="+mn-lt"/>
              <a:ea typeface="+mn-ea"/>
              <a:cs typeface="+mn-cs"/>
            </a:rPr>
            <a:t>物件費は</a:t>
          </a:r>
          <a:r>
            <a:rPr kumimoji="1" lang="ja-JP" altLang="en-US" sz="1100">
              <a:solidFill>
                <a:schemeClr val="dk1"/>
              </a:solidFill>
              <a:effectLst/>
              <a:latin typeface="+mn-lt"/>
              <a:ea typeface="+mn-ea"/>
              <a:cs typeface="+mn-cs"/>
            </a:rPr>
            <a:t>横ばいとなった</a:t>
          </a:r>
          <a:r>
            <a:rPr kumimoji="1" lang="ja-JP" altLang="ja-JP" sz="1100">
              <a:solidFill>
                <a:schemeClr val="dk1"/>
              </a:solidFill>
              <a:effectLst/>
              <a:latin typeface="+mn-lt"/>
              <a:ea typeface="+mn-ea"/>
              <a:cs typeface="+mn-cs"/>
            </a:rPr>
            <a:t>。維持補修費については</a:t>
          </a:r>
          <a:r>
            <a:rPr kumimoji="1" lang="ja-JP" altLang="en-US" sz="1100">
              <a:solidFill>
                <a:schemeClr val="dk1"/>
              </a:solidFill>
              <a:effectLst/>
              <a:latin typeface="+mn-lt"/>
              <a:ea typeface="+mn-ea"/>
              <a:cs typeface="+mn-cs"/>
            </a:rPr>
            <a:t>降雪量が少なく</a:t>
          </a:r>
          <a:r>
            <a:rPr kumimoji="1" lang="ja-JP" altLang="ja-JP" sz="1100">
              <a:solidFill>
                <a:schemeClr val="dk1"/>
              </a:solidFill>
              <a:effectLst/>
              <a:latin typeface="+mn-lt"/>
              <a:ea typeface="+mn-ea"/>
              <a:cs typeface="+mn-cs"/>
            </a:rPr>
            <a:t>除雪費用</a:t>
          </a:r>
          <a:r>
            <a:rPr kumimoji="1" lang="ja-JP" altLang="en-US" sz="1100">
              <a:solidFill>
                <a:schemeClr val="dk1"/>
              </a:solidFill>
              <a:effectLst/>
              <a:latin typeface="+mn-lt"/>
              <a:ea typeface="+mn-ea"/>
              <a:cs typeface="+mn-cs"/>
            </a:rPr>
            <a:t>が大幅に減（△</a:t>
          </a:r>
          <a:r>
            <a:rPr kumimoji="1" lang="en-US" altLang="ja-JP" sz="1100">
              <a:solidFill>
                <a:schemeClr val="dk1"/>
              </a:solidFill>
              <a:effectLst/>
              <a:latin typeface="+mn-lt"/>
              <a:ea typeface="+mn-ea"/>
              <a:cs typeface="+mn-cs"/>
            </a:rPr>
            <a:t>105,030</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となったことで減少し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・補助費等については、消防、電算、衛生に関する行政事務を一部事務組合により広域的に実施しており、これらの負担金・分担金が人口一人当たりの補助費等の額を押し上げる要因となっている。</a:t>
          </a:r>
          <a:endParaRPr lang="ja-JP" altLang="ja-JP" sz="1400">
            <a:effectLst/>
          </a:endParaRPr>
        </a:p>
        <a:p>
          <a:r>
            <a:rPr kumimoji="1" lang="ja-JP" altLang="ja-JP" sz="1100">
              <a:solidFill>
                <a:schemeClr val="dk1"/>
              </a:solidFill>
              <a:effectLst/>
              <a:latin typeface="+mn-lt"/>
              <a:ea typeface="+mn-ea"/>
              <a:cs typeface="+mn-cs"/>
            </a:rPr>
            <a:t>・普通建設事業費については令和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以降は</a:t>
          </a:r>
          <a:r>
            <a:rPr kumimoji="1" lang="ja-JP" altLang="ja-JP" sz="1100">
              <a:solidFill>
                <a:schemeClr val="dk1"/>
              </a:solidFill>
              <a:effectLst/>
              <a:latin typeface="+mn-lt"/>
              <a:ea typeface="+mn-ea"/>
              <a:cs typeface="+mn-cs"/>
            </a:rPr>
            <a:t>大型事業がなかったことで人口一人当たりの事業費は</a:t>
          </a:r>
          <a:r>
            <a:rPr kumimoji="1" lang="ja-JP" altLang="en-US" sz="1100">
              <a:solidFill>
                <a:schemeClr val="dk1"/>
              </a:solidFill>
              <a:effectLst/>
              <a:latin typeface="+mn-lt"/>
              <a:ea typeface="+mn-ea"/>
              <a:cs typeface="+mn-cs"/>
            </a:rPr>
            <a:t>減少しているが、令和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年度は地域交流施設建設による増が見込まれる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公債費については、庁舎建設などによる地方債の償還により令和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年度がピークとなるため増加し、</a:t>
          </a:r>
          <a:r>
            <a:rPr kumimoji="1" lang="ja-JP" altLang="ja-JP" sz="1100">
              <a:solidFill>
                <a:schemeClr val="dk1"/>
              </a:solidFill>
              <a:effectLst/>
              <a:latin typeface="+mn-lt"/>
              <a:ea typeface="+mn-ea"/>
              <a:cs typeface="+mn-cs"/>
            </a:rPr>
            <a:t>積立金については、</a:t>
          </a:r>
          <a:r>
            <a:rPr kumimoji="1" lang="ja-JP" altLang="en-US" sz="1100">
              <a:solidFill>
                <a:schemeClr val="dk1"/>
              </a:solidFill>
              <a:effectLst/>
              <a:latin typeface="+mn-lt"/>
              <a:ea typeface="+mn-ea"/>
              <a:cs typeface="+mn-cs"/>
            </a:rPr>
            <a:t>財政調整基金積立金の増や、</a:t>
          </a:r>
          <a:r>
            <a:rPr kumimoji="1" lang="ja-JP" altLang="ja-JP" sz="1100">
              <a:solidFill>
                <a:schemeClr val="dk1"/>
              </a:solidFill>
              <a:effectLst/>
              <a:latin typeface="+mn-lt"/>
              <a:ea typeface="+mn-ea"/>
              <a:cs typeface="+mn-cs"/>
            </a:rPr>
            <a:t>ふるさと納税が増となったこと</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同</a:t>
          </a:r>
          <a:r>
            <a:rPr kumimoji="1" lang="ja-JP" altLang="en-US" sz="1100">
              <a:solidFill>
                <a:schemeClr val="dk1"/>
              </a:solidFill>
              <a:effectLst/>
              <a:latin typeface="+mn-lt"/>
              <a:ea typeface="+mn-ea"/>
              <a:cs typeface="+mn-cs"/>
            </a:rPr>
            <a:t>寄附金</a:t>
          </a:r>
          <a:r>
            <a:rPr kumimoji="1" lang="ja-JP" altLang="ja-JP" sz="1100">
              <a:solidFill>
                <a:schemeClr val="dk1"/>
              </a:solidFill>
              <a:effectLst/>
              <a:latin typeface="+mn-lt"/>
              <a:ea typeface="+mn-ea"/>
              <a:cs typeface="+mn-cs"/>
            </a:rPr>
            <a:t>を原資とするふるさと再生基金積立金により大幅に増加した。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20,100
19,797
153.15
14,994,038
14,344,892
610,938
7,933,871
10,624,277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154178</xdr:rowOff>
    </xdr:from>
    <xdr:to>
      <xdr:col>24</xdr:col>
      <xdr:colOff>63500</xdr:colOff>
      <xdr:row>32</xdr:row>
      <xdr:rowOff>169037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40578"/>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154178</xdr:rowOff>
    </xdr:from>
    <xdr:to>
      <xdr:col>19</xdr:col>
      <xdr:colOff>177800</xdr:colOff>
      <xdr:row>33</xdr:row>
      <xdr:rowOff>69977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40578"/>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36847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69977</xdr:rowOff>
    </xdr:from>
    <xdr:to>
      <xdr:col>15</xdr:col>
      <xdr:colOff>50800</xdr:colOff>
      <xdr:row>33</xdr:row>
      <xdr:rowOff>158369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27827"/>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29608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129413</xdr:rowOff>
    </xdr:from>
    <xdr:to>
      <xdr:col>10</xdr:col>
      <xdr:colOff>114300</xdr:colOff>
      <xdr:row>33</xdr:row>
      <xdr:rowOff>158369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8726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46753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151147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118237</xdr:rowOff>
    </xdr:from>
    <xdr:to>
      <xdr:col>24</xdr:col>
      <xdr:colOff>114300</xdr:colOff>
      <xdr:row>33</xdr:row>
      <xdr:rowOff>48387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141114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103378</xdr:rowOff>
    </xdr:from>
    <xdr:to>
      <xdr:col>20</xdr:col>
      <xdr:colOff>38100</xdr:colOff>
      <xdr:row>33</xdr:row>
      <xdr:rowOff>33528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50055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6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19177</xdr:rowOff>
    </xdr:from>
    <xdr:to>
      <xdr:col>15</xdr:col>
      <xdr:colOff>101600</xdr:colOff>
      <xdr:row>33</xdr:row>
      <xdr:rowOff>120777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7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137304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5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107569</xdr:rowOff>
    </xdr:from>
    <xdr:to>
      <xdr:col>10</xdr:col>
      <xdr:colOff>165100</xdr:colOff>
      <xdr:row>34</xdr:row>
      <xdr:rowOff>37719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54246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4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78613</xdr:rowOff>
    </xdr:from>
    <xdr:to>
      <xdr:col>6</xdr:col>
      <xdr:colOff>38100</xdr:colOff>
      <xdr:row>34</xdr:row>
      <xdr:rowOff>8763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25290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1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152232</xdr:rowOff>
    </xdr:from>
    <xdr:to>
      <xdr:col>24</xdr:col>
      <xdr:colOff>63500</xdr:colOff>
      <xdr:row>58</xdr:row>
      <xdr:rowOff>34719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24882"/>
          <a:ext cx="838200" cy="5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34400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78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34719</xdr:rowOff>
    </xdr:from>
    <xdr:to>
      <xdr:col>19</xdr:col>
      <xdr:colOff>177800</xdr:colOff>
      <xdr:row>58</xdr:row>
      <xdr:rowOff>60744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78819"/>
          <a:ext cx="889000" cy="2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168215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11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107709</xdr:rowOff>
    </xdr:from>
    <xdr:to>
      <xdr:col>15</xdr:col>
      <xdr:colOff>50800</xdr:colOff>
      <xdr:row>58</xdr:row>
      <xdr:rowOff>60744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08909"/>
          <a:ext cx="889000" cy="2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107709</xdr:rowOff>
    </xdr:from>
    <xdr:to>
      <xdr:col>10</xdr:col>
      <xdr:colOff>114300</xdr:colOff>
      <xdr:row>58</xdr:row>
      <xdr:rowOff>61898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08909"/>
          <a:ext cx="889000" cy="29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39469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8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34224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101432</xdr:rowOff>
    </xdr:from>
    <xdr:to>
      <xdr:col>24</xdr:col>
      <xdr:colOff>114300</xdr:colOff>
      <xdr:row>58</xdr:row>
      <xdr:rowOff>31582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7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124309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2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155369</xdr:rowOff>
    </xdr:from>
    <xdr:to>
      <xdr:col>20</xdr:col>
      <xdr:colOff>38100</xdr:colOff>
      <xdr:row>58</xdr:row>
      <xdr:rowOff>85519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102046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0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9944</xdr:rowOff>
    </xdr:from>
    <xdr:to>
      <xdr:col>15</xdr:col>
      <xdr:colOff>101600</xdr:colOff>
      <xdr:row>58</xdr:row>
      <xdr:rowOff>111544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128071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2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56909</xdr:rowOff>
    </xdr:from>
    <xdr:to>
      <xdr:col>10</xdr:col>
      <xdr:colOff>165100</xdr:colOff>
      <xdr:row>56</xdr:row>
      <xdr:rowOff>158509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5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3586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4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11098</xdr:rowOff>
    </xdr:from>
    <xdr:to>
      <xdr:col>6</xdr:col>
      <xdr:colOff>38100</xdr:colOff>
      <xdr:row>58</xdr:row>
      <xdr:rowOff>112698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129225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3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59804</xdr:rowOff>
    </xdr:from>
    <xdr:to>
      <xdr:col>24</xdr:col>
      <xdr:colOff>63500</xdr:colOff>
      <xdr:row>74</xdr:row>
      <xdr:rowOff>74943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47104"/>
          <a:ext cx="8382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44683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4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74943</xdr:rowOff>
    </xdr:from>
    <xdr:to>
      <xdr:col>19</xdr:col>
      <xdr:colOff>177800</xdr:colOff>
      <xdr:row>75</xdr:row>
      <xdr:rowOff>15977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62243"/>
          <a:ext cx="889000" cy="1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84371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8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15977</xdr:rowOff>
    </xdr:from>
    <xdr:to>
      <xdr:col>15</xdr:col>
      <xdr:colOff>50800</xdr:colOff>
      <xdr:row>75</xdr:row>
      <xdr:rowOff>152019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74727"/>
          <a:ext cx="889000" cy="1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123589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152019</xdr:rowOff>
    </xdr:from>
    <xdr:to>
      <xdr:col>10</xdr:col>
      <xdr:colOff>114300</xdr:colOff>
      <xdr:row>75</xdr:row>
      <xdr:rowOff>157735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1076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91127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132960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9004</xdr:rowOff>
    </xdr:from>
    <xdr:to>
      <xdr:col>24</xdr:col>
      <xdr:colOff>114300</xdr:colOff>
      <xdr:row>74</xdr:row>
      <xdr:rowOff>110604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31881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4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24143</xdr:rowOff>
    </xdr:from>
    <xdr:to>
      <xdr:col>20</xdr:col>
      <xdr:colOff>38100</xdr:colOff>
      <xdr:row>74</xdr:row>
      <xdr:rowOff>125743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142270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8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136627</xdr:rowOff>
    </xdr:from>
    <xdr:to>
      <xdr:col>15</xdr:col>
      <xdr:colOff>101600</xdr:colOff>
      <xdr:row>75</xdr:row>
      <xdr:rowOff>66777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2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83304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9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101219</xdr:rowOff>
    </xdr:from>
    <xdr:to>
      <xdr:col>10</xdr:col>
      <xdr:colOff>165100</xdr:colOff>
      <xdr:row>76</xdr:row>
      <xdr:rowOff>31369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47896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3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106934</xdr:rowOff>
    </xdr:from>
    <xdr:to>
      <xdr:col>6</xdr:col>
      <xdr:colOff>38100</xdr:colOff>
      <xdr:row>76</xdr:row>
      <xdr:rowOff>37083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656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53611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30925</xdr:rowOff>
    </xdr:from>
    <xdr:to>
      <xdr:col>24</xdr:col>
      <xdr:colOff>63500</xdr:colOff>
      <xdr:row>91</xdr:row>
      <xdr:rowOff>5207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5461425"/>
          <a:ext cx="838200" cy="1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122914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39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5207</xdr:rowOff>
    </xdr:from>
    <xdr:to>
      <xdr:col>19</xdr:col>
      <xdr:colOff>177800</xdr:colOff>
      <xdr:row>91</xdr:row>
      <xdr:rowOff>5931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607157"/>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156481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27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5931</xdr:rowOff>
    </xdr:from>
    <xdr:to>
      <xdr:col>15</xdr:col>
      <xdr:colOff>50800</xdr:colOff>
      <xdr:row>92</xdr:row>
      <xdr:rowOff>39802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5607881"/>
          <a:ext cx="889000" cy="20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145279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39802</xdr:rowOff>
    </xdr:from>
    <xdr:to>
      <xdr:col>10</xdr:col>
      <xdr:colOff>114300</xdr:colOff>
      <xdr:row>92</xdr:row>
      <xdr:rowOff>152769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5813202"/>
          <a:ext cx="889000" cy="1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112285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0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118724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151575</xdr:rowOff>
    </xdr:from>
    <xdr:to>
      <xdr:col>24</xdr:col>
      <xdr:colOff>114300</xdr:colOff>
      <xdr:row>90</xdr:row>
      <xdr:rowOff>81725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41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69436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32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125857</xdr:rowOff>
    </xdr:from>
    <xdr:to>
      <xdr:col>20</xdr:col>
      <xdr:colOff>38100</xdr:colOff>
      <xdr:row>91</xdr:row>
      <xdr:rowOff>56007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5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72534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33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126581</xdr:rowOff>
    </xdr:from>
    <xdr:to>
      <xdr:col>15</xdr:col>
      <xdr:colOff>101600</xdr:colOff>
      <xdr:row>91</xdr:row>
      <xdr:rowOff>56731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5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73258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33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160452</xdr:rowOff>
    </xdr:from>
    <xdr:to>
      <xdr:col>10</xdr:col>
      <xdr:colOff>165100</xdr:colOff>
      <xdr:row>92</xdr:row>
      <xdr:rowOff>90602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576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107129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553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101969</xdr:rowOff>
    </xdr:from>
    <xdr:to>
      <xdr:col>6</xdr:col>
      <xdr:colOff>38100</xdr:colOff>
      <xdr:row>93</xdr:row>
      <xdr:rowOff>32119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587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48646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565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166751</xdr:rowOff>
    </xdr:from>
    <xdr:to>
      <xdr:col>55</xdr:col>
      <xdr:colOff>0</xdr:colOff>
      <xdr:row>34</xdr:row>
      <xdr:rowOff>132842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481701"/>
          <a:ext cx="838200" cy="48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49801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3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168275</xdr:rowOff>
    </xdr:from>
    <xdr:to>
      <xdr:col>50</xdr:col>
      <xdr:colOff>114300</xdr:colOff>
      <xdr:row>34</xdr:row>
      <xdr:rowOff>132842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5826125"/>
          <a:ext cx="8890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152671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168275</xdr:rowOff>
    </xdr:from>
    <xdr:to>
      <xdr:col>45</xdr:col>
      <xdr:colOff>177800</xdr:colOff>
      <xdr:row>34</xdr:row>
      <xdr:rowOff>78359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5826125"/>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158386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02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78359</xdr:rowOff>
    </xdr:from>
    <xdr:to>
      <xdr:col>41</xdr:col>
      <xdr:colOff>50800</xdr:colOff>
      <xdr:row>34</xdr:row>
      <xdr:rowOff>89408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5907659"/>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126382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115951</xdr:rowOff>
    </xdr:from>
    <xdr:to>
      <xdr:col>55</xdr:col>
      <xdr:colOff>50800</xdr:colOff>
      <xdr:row>32</xdr:row>
      <xdr:rowOff>46101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43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138828</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28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82042</xdr:rowOff>
    </xdr:from>
    <xdr:to>
      <xdr:col>50</xdr:col>
      <xdr:colOff>165100</xdr:colOff>
      <xdr:row>35</xdr:row>
      <xdr:rowOff>12192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28719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68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117475</xdr:rowOff>
    </xdr:from>
    <xdr:to>
      <xdr:col>46</xdr:col>
      <xdr:colOff>38100</xdr:colOff>
      <xdr:row>34</xdr:row>
      <xdr:rowOff>47625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7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64152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5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27559</xdr:rowOff>
    </xdr:from>
    <xdr:to>
      <xdr:col>41</xdr:col>
      <xdr:colOff>101600</xdr:colOff>
      <xdr:row>34</xdr:row>
      <xdr:rowOff>129159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85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145686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63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38608</xdr:rowOff>
    </xdr:from>
    <xdr:to>
      <xdr:col>36</xdr:col>
      <xdr:colOff>165100</xdr:colOff>
      <xdr:row>34</xdr:row>
      <xdr:rowOff>140208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8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156735</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6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25724</xdr:rowOff>
    </xdr:from>
    <xdr:to>
      <xdr:col>55</xdr:col>
      <xdr:colOff>0</xdr:colOff>
      <xdr:row>55</xdr:row>
      <xdr:rowOff>55499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455474"/>
          <a:ext cx="838200" cy="2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123677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2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20371</xdr:rowOff>
    </xdr:from>
    <xdr:to>
      <xdr:col>50</xdr:col>
      <xdr:colOff>114300</xdr:colOff>
      <xdr:row>55</xdr:row>
      <xdr:rowOff>25724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450121"/>
          <a:ext cx="8890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76966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130975</xdr:rowOff>
    </xdr:from>
    <xdr:to>
      <xdr:col>45</xdr:col>
      <xdr:colOff>177800</xdr:colOff>
      <xdr:row>55</xdr:row>
      <xdr:rowOff>20371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389275"/>
          <a:ext cx="889000" cy="6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80833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130975</xdr:rowOff>
    </xdr:from>
    <xdr:to>
      <xdr:col>41</xdr:col>
      <xdr:colOff>50800</xdr:colOff>
      <xdr:row>55</xdr:row>
      <xdr:rowOff>31706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389275"/>
          <a:ext cx="889000" cy="7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117029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50468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4699</xdr:rowOff>
    </xdr:from>
    <xdr:to>
      <xdr:col>55</xdr:col>
      <xdr:colOff>50800</xdr:colOff>
      <xdr:row>55</xdr:row>
      <xdr:rowOff>106299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43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27576</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2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146374</xdr:rowOff>
    </xdr:from>
    <xdr:to>
      <xdr:col>50</xdr:col>
      <xdr:colOff>165100</xdr:colOff>
      <xdr:row>55</xdr:row>
      <xdr:rowOff>76524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40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93051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17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141021</xdr:rowOff>
    </xdr:from>
    <xdr:to>
      <xdr:col>46</xdr:col>
      <xdr:colOff>38100</xdr:colOff>
      <xdr:row>55</xdr:row>
      <xdr:rowOff>71171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39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87698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17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80175</xdr:rowOff>
    </xdr:from>
    <xdr:to>
      <xdr:col>41</xdr:col>
      <xdr:colOff>101600</xdr:colOff>
      <xdr:row>55</xdr:row>
      <xdr:rowOff>10325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3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26852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11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152356</xdr:rowOff>
    </xdr:from>
    <xdr:to>
      <xdr:col>36</xdr:col>
      <xdr:colOff>165100</xdr:colOff>
      <xdr:row>55</xdr:row>
      <xdr:rowOff>82506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4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99033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18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7569</xdr:rowOff>
    </xdr:from>
    <xdr:to>
      <xdr:col>55</xdr:col>
      <xdr:colOff>0</xdr:colOff>
      <xdr:row>73</xdr:row>
      <xdr:rowOff>136179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523419"/>
          <a:ext cx="838200" cy="12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46342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76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7569</xdr:rowOff>
    </xdr:from>
    <xdr:to>
      <xdr:col>50</xdr:col>
      <xdr:colOff>114300</xdr:colOff>
      <xdr:row>73</xdr:row>
      <xdr:rowOff>54318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523419"/>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11298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165874</xdr:rowOff>
    </xdr:from>
    <xdr:to>
      <xdr:col>45</xdr:col>
      <xdr:colOff>177800</xdr:colOff>
      <xdr:row>73</xdr:row>
      <xdr:rowOff>54318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510274"/>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50388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5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165874</xdr:rowOff>
    </xdr:from>
    <xdr:to>
      <xdr:col>41</xdr:col>
      <xdr:colOff>50800</xdr:colOff>
      <xdr:row>74</xdr:row>
      <xdr:rowOff>34247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510274"/>
          <a:ext cx="889000" cy="21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46821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4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135084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85379</xdr:rowOff>
    </xdr:from>
    <xdr:to>
      <xdr:col>55</xdr:col>
      <xdr:colOff>50800</xdr:colOff>
      <xdr:row>74</xdr:row>
      <xdr:rowOff>15529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60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108256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45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128219</xdr:rowOff>
    </xdr:from>
    <xdr:to>
      <xdr:col>50</xdr:col>
      <xdr:colOff>165100</xdr:colOff>
      <xdr:row>73</xdr:row>
      <xdr:rowOff>58369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4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74896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2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3518</xdr:rowOff>
    </xdr:from>
    <xdr:to>
      <xdr:col>46</xdr:col>
      <xdr:colOff>38100</xdr:colOff>
      <xdr:row>73</xdr:row>
      <xdr:rowOff>105118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5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121645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2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115074</xdr:rowOff>
    </xdr:from>
    <xdr:to>
      <xdr:col>41</xdr:col>
      <xdr:colOff>101600</xdr:colOff>
      <xdr:row>73</xdr:row>
      <xdr:rowOff>45224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45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61751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23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154897</xdr:rowOff>
    </xdr:from>
    <xdr:to>
      <xdr:col>36</xdr:col>
      <xdr:colOff>165100</xdr:colOff>
      <xdr:row>74</xdr:row>
      <xdr:rowOff>85047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67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101574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44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61785</xdr:rowOff>
    </xdr:from>
    <xdr:to>
      <xdr:col>55</xdr:col>
      <xdr:colOff>0</xdr:colOff>
      <xdr:row>96</xdr:row>
      <xdr:rowOff>140119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178085"/>
          <a:ext cx="838200" cy="4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84498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7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61785</xdr:rowOff>
    </xdr:from>
    <xdr:to>
      <xdr:col>50</xdr:col>
      <xdr:colOff>114300</xdr:colOff>
      <xdr:row>94</xdr:row>
      <xdr:rowOff>77863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178085"/>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6787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32886</xdr:rowOff>
    </xdr:from>
    <xdr:to>
      <xdr:col>45</xdr:col>
      <xdr:colOff>177800</xdr:colOff>
      <xdr:row>94</xdr:row>
      <xdr:rowOff>77863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149186"/>
          <a:ext cx="889000" cy="4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3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32886</xdr:rowOff>
    </xdr:from>
    <xdr:to>
      <xdr:col>41</xdr:col>
      <xdr:colOff>50800</xdr:colOff>
      <xdr:row>94</xdr:row>
      <xdr:rowOff>167494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149186"/>
          <a:ext cx="889000" cy="13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16236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2615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89319</xdr:rowOff>
    </xdr:from>
    <xdr:to>
      <xdr:col>55</xdr:col>
      <xdr:colOff>50800</xdr:colOff>
      <xdr:row>97</xdr:row>
      <xdr:rowOff>19469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4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67746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2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10985</xdr:rowOff>
    </xdr:from>
    <xdr:to>
      <xdr:col>50</xdr:col>
      <xdr:colOff>165100</xdr:colOff>
      <xdr:row>94</xdr:row>
      <xdr:rowOff>112585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1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129112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590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27063</xdr:rowOff>
    </xdr:from>
    <xdr:to>
      <xdr:col>46</xdr:col>
      <xdr:colOff>38100</xdr:colOff>
      <xdr:row>94</xdr:row>
      <xdr:rowOff>128663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1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145190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591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153536</xdr:rowOff>
    </xdr:from>
    <xdr:to>
      <xdr:col>41</xdr:col>
      <xdr:colOff>101600</xdr:colOff>
      <xdr:row>94</xdr:row>
      <xdr:rowOff>83686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09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100213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587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116694</xdr:rowOff>
    </xdr:from>
    <xdr:to>
      <xdr:col>36</xdr:col>
      <xdr:colOff>165100</xdr:colOff>
      <xdr:row>95</xdr:row>
      <xdr:rowOff>46844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2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63371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00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142215</xdr:rowOff>
    </xdr:from>
    <xdr:to>
      <xdr:col>85</xdr:col>
      <xdr:colOff>127000</xdr:colOff>
      <xdr:row>34</xdr:row>
      <xdr:rowOff>168961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971515"/>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158995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121961</xdr:rowOff>
    </xdr:from>
    <xdr:to>
      <xdr:col>81</xdr:col>
      <xdr:colOff>50800</xdr:colOff>
      <xdr:row>34</xdr:row>
      <xdr:rowOff>168961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265461"/>
          <a:ext cx="889000" cy="73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109024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8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121961</xdr:rowOff>
    </xdr:from>
    <xdr:to>
      <xdr:col>76</xdr:col>
      <xdr:colOff>114300</xdr:colOff>
      <xdr:row>34</xdr:row>
      <xdr:rowOff>41494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265461"/>
          <a:ext cx="889000" cy="60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123105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41494</xdr:rowOff>
    </xdr:from>
    <xdr:to>
      <xdr:col>71</xdr:col>
      <xdr:colOff>177800</xdr:colOff>
      <xdr:row>34</xdr:row>
      <xdr:rowOff>98552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870794"/>
          <a:ext cx="889000" cy="5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51691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109755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91415</xdr:rowOff>
    </xdr:from>
    <xdr:to>
      <xdr:col>85</xdr:col>
      <xdr:colOff>177800</xdr:colOff>
      <xdr:row>35</xdr:row>
      <xdr:rowOff>21565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92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114292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77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118161</xdr:rowOff>
    </xdr:from>
    <xdr:to>
      <xdr:col>81</xdr:col>
      <xdr:colOff>101600</xdr:colOff>
      <xdr:row>35</xdr:row>
      <xdr:rowOff>48311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9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64838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7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71161</xdr:rowOff>
    </xdr:from>
    <xdr:to>
      <xdr:col>76</xdr:col>
      <xdr:colOff>165100</xdr:colOff>
      <xdr:row>31</xdr:row>
      <xdr:rowOff>1311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21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17838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49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162144</xdr:rowOff>
    </xdr:from>
    <xdr:to>
      <xdr:col>72</xdr:col>
      <xdr:colOff>38100</xdr:colOff>
      <xdr:row>34</xdr:row>
      <xdr:rowOff>92294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81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108821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59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47752</xdr:rowOff>
    </xdr:from>
    <xdr:to>
      <xdr:col>67</xdr:col>
      <xdr:colOff>101600</xdr:colOff>
      <xdr:row>34</xdr:row>
      <xdr:rowOff>149352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8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165879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6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57093</xdr:rowOff>
    </xdr:from>
    <xdr:to>
      <xdr:col>85</xdr:col>
      <xdr:colOff>127000</xdr:colOff>
      <xdr:row>55</xdr:row>
      <xdr:rowOff>92167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486843"/>
          <a:ext cx="8382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56208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85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74043</xdr:rowOff>
    </xdr:from>
    <xdr:to>
      <xdr:col>81</xdr:col>
      <xdr:colOff>50800</xdr:colOff>
      <xdr:row>55</xdr:row>
      <xdr:rowOff>57093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332343"/>
          <a:ext cx="889000" cy="15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115840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1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166805</xdr:rowOff>
    </xdr:from>
    <xdr:to>
      <xdr:col>76</xdr:col>
      <xdr:colOff>114300</xdr:colOff>
      <xdr:row>54</xdr:row>
      <xdr:rowOff>74043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253655"/>
          <a:ext cx="889000" cy="7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76895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166805</xdr:rowOff>
    </xdr:from>
    <xdr:to>
      <xdr:col>71</xdr:col>
      <xdr:colOff>177800</xdr:colOff>
      <xdr:row>54</xdr:row>
      <xdr:rowOff>6557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253655"/>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60893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115480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41367</xdr:rowOff>
    </xdr:from>
    <xdr:to>
      <xdr:col>85</xdr:col>
      <xdr:colOff>177800</xdr:colOff>
      <xdr:row>55</xdr:row>
      <xdr:rowOff>142967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47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64244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2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6293</xdr:rowOff>
    </xdr:from>
    <xdr:to>
      <xdr:col>81</xdr:col>
      <xdr:colOff>101600</xdr:colOff>
      <xdr:row>55</xdr:row>
      <xdr:rowOff>107893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43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124420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2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23243</xdr:rowOff>
    </xdr:from>
    <xdr:to>
      <xdr:col>76</xdr:col>
      <xdr:colOff>165100</xdr:colOff>
      <xdr:row>54</xdr:row>
      <xdr:rowOff>124843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28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141370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05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116005</xdr:rowOff>
    </xdr:from>
    <xdr:to>
      <xdr:col>72</xdr:col>
      <xdr:colOff>38100</xdr:colOff>
      <xdr:row>54</xdr:row>
      <xdr:rowOff>46155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2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62682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897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127207</xdr:rowOff>
    </xdr:from>
    <xdr:to>
      <xdr:col>67</xdr:col>
      <xdr:colOff>101600</xdr:colOff>
      <xdr:row>54</xdr:row>
      <xdr:rowOff>57357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2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73884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898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170627</xdr:rowOff>
    </xdr:from>
    <xdr:to>
      <xdr:col>85</xdr:col>
      <xdr:colOff>127000</xdr:colOff>
      <xdr:row>79</xdr:row>
      <xdr:rowOff>46481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43727"/>
          <a:ext cx="838200" cy="4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148807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52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119109</xdr:rowOff>
    </xdr:from>
    <xdr:to>
      <xdr:col>81</xdr:col>
      <xdr:colOff>50800</xdr:colOff>
      <xdr:row>79</xdr:row>
      <xdr:rowOff>46481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492209"/>
          <a:ext cx="889000" cy="9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97241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6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119109</xdr:rowOff>
    </xdr:from>
    <xdr:to>
      <xdr:col>76</xdr:col>
      <xdr:colOff>114300</xdr:colOff>
      <xdr:row>78</xdr:row>
      <xdr:rowOff>141447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492209"/>
          <a:ext cx="889000" cy="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83901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62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141447</xdr:rowOff>
    </xdr:from>
    <xdr:to>
      <xdr:col>71</xdr:col>
      <xdr:colOff>177800</xdr:colOff>
      <xdr:row>79</xdr:row>
      <xdr:rowOff>46872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14547"/>
          <a:ext cx="889000" cy="7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78415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6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107194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119827</xdr:rowOff>
    </xdr:from>
    <xdr:to>
      <xdr:col>85</xdr:col>
      <xdr:colOff>177800</xdr:colOff>
      <xdr:row>79</xdr:row>
      <xdr:rowOff>49977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79204</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28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167131</xdr:rowOff>
    </xdr:from>
    <xdr:to>
      <xdr:col>81</xdr:col>
      <xdr:colOff>101600</xdr:colOff>
      <xdr:row>79</xdr:row>
      <xdr:rowOff>97281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113808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31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68309</xdr:rowOff>
    </xdr:from>
    <xdr:to>
      <xdr:col>76</xdr:col>
      <xdr:colOff>165100</xdr:colOff>
      <xdr:row>78</xdr:row>
      <xdr:rowOff>169909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4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14986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21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90647</xdr:rowOff>
    </xdr:from>
    <xdr:to>
      <xdr:col>72</xdr:col>
      <xdr:colOff>38100</xdr:colOff>
      <xdr:row>79</xdr:row>
      <xdr:rowOff>20797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6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37324</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23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167522</xdr:rowOff>
    </xdr:from>
    <xdr:to>
      <xdr:col>67</xdr:col>
      <xdr:colOff>101600</xdr:colOff>
      <xdr:row>79</xdr:row>
      <xdr:rowOff>97672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88799</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63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33229</xdr:rowOff>
    </xdr:from>
    <xdr:to>
      <xdr:col>85</xdr:col>
      <xdr:colOff>127000</xdr:colOff>
      <xdr:row>91</xdr:row>
      <xdr:rowOff>96952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5635179"/>
          <a:ext cx="838200" cy="6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163682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7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96952</xdr:rowOff>
    </xdr:from>
    <xdr:to>
      <xdr:col>81</xdr:col>
      <xdr:colOff>50800</xdr:colOff>
      <xdr:row>92</xdr:row>
      <xdr:rowOff>71406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5698902"/>
          <a:ext cx="889000" cy="14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93882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71406</xdr:rowOff>
    </xdr:from>
    <xdr:to>
      <xdr:col>76</xdr:col>
      <xdr:colOff>114300</xdr:colOff>
      <xdr:row>93</xdr:row>
      <xdr:rowOff>31268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5844806"/>
          <a:ext cx="889000" cy="13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123429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31268</xdr:rowOff>
    </xdr:from>
    <xdr:to>
      <xdr:col>71</xdr:col>
      <xdr:colOff>177800</xdr:colOff>
      <xdr:row>93</xdr:row>
      <xdr:rowOff>44335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5976118"/>
          <a:ext cx="889000" cy="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5987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106056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153879</xdr:rowOff>
    </xdr:from>
    <xdr:to>
      <xdr:col>85</xdr:col>
      <xdr:colOff>177800</xdr:colOff>
      <xdr:row>91</xdr:row>
      <xdr:rowOff>84029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558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5306</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43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46152</xdr:rowOff>
    </xdr:from>
    <xdr:to>
      <xdr:col>81</xdr:col>
      <xdr:colOff>101600</xdr:colOff>
      <xdr:row>91</xdr:row>
      <xdr:rowOff>147752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564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164279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42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20606</xdr:rowOff>
    </xdr:from>
    <xdr:to>
      <xdr:col>76</xdr:col>
      <xdr:colOff>165100</xdr:colOff>
      <xdr:row>92</xdr:row>
      <xdr:rowOff>122206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579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138733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56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151918</xdr:rowOff>
    </xdr:from>
    <xdr:to>
      <xdr:col>72</xdr:col>
      <xdr:colOff>38100</xdr:colOff>
      <xdr:row>93</xdr:row>
      <xdr:rowOff>82068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592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98595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70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164985</xdr:rowOff>
    </xdr:from>
    <xdr:to>
      <xdr:col>67</xdr:col>
      <xdr:colOff>101600</xdr:colOff>
      <xdr:row>93</xdr:row>
      <xdr:rowOff>95135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593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111662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71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・総務費（前年度比</a:t>
          </a:r>
          <a:r>
            <a:rPr kumimoji="1" lang="en-US" altLang="ja-JP" sz="1100">
              <a:solidFill>
                <a:schemeClr val="dk1"/>
              </a:solidFill>
              <a:effectLst/>
              <a:latin typeface="+mn-lt"/>
              <a:ea typeface="+mn-ea"/>
              <a:cs typeface="+mn-cs"/>
            </a:rPr>
            <a:t>+33,032</a:t>
          </a:r>
          <a:r>
            <a:rPr kumimoji="1" lang="ja-JP" altLang="ja-JP" sz="1100">
              <a:solidFill>
                <a:schemeClr val="dk1"/>
              </a:solidFill>
              <a:effectLst/>
              <a:latin typeface="+mn-lt"/>
              <a:ea typeface="+mn-ea"/>
              <a:cs typeface="+mn-cs"/>
            </a:rPr>
            <a:t>円）については、</a:t>
          </a:r>
          <a:r>
            <a:rPr kumimoji="1" lang="ja-JP" altLang="en-US" sz="1100">
              <a:solidFill>
                <a:schemeClr val="dk1"/>
              </a:solidFill>
              <a:effectLst/>
              <a:latin typeface="+mn-lt"/>
              <a:ea typeface="+mn-ea"/>
              <a:cs typeface="+mn-cs"/>
            </a:rPr>
            <a:t>財政調整基金積立金や</a:t>
          </a:r>
          <a:r>
            <a:rPr kumimoji="1" lang="ja-JP" altLang="ja-JP" sz="1100">
              <a:solidFill>
                <a:schemeClr val="dk1"/>
              </a:solidFill>
              <a:effectLst/>
              <a:latin typeface="+mn-lt"/>
              <a:ea typeface="+mn-ea"/>
              <a:cs typeface="+mn-cs"/>
            </a:rPr>
            <a:t>ふるさと納税の増に伴うふるさと再生基金積立金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ふるさと納税推進事業などの影響により、依然として類似団体平均を上回っている。ふるさと再生</a:t>
          </a:r>
          <a:r>
            <a:rPr kumimoji="1" lang="ja-JP" altLang="en-US" sz="1100">
              <a:solidFill>
                <a:schemeClr val="dk1"/>
              </a:solidFill>
              <a:effectLst/>
              <a:latin typeface="+mn-lt"/>
              <a:ea typeface="+mn-ea"/>
              <a:cs typeface="+mn-cs"/>
            </a:rPr>
            <a:t>寄附金</a:t>
          </a:r>
          <a:r>
            <a:rPr kumimoji="1" lang="ja-JP" altLang="ja-JP" sz="1100">
              <a:solidFill>
                <a:schemeClr val="dk1"/>
              </a:solidFill>
              <a:effectLst/>
              <a:latin typeface="+mn-lt"/>
              <a:ea typeface="+mn-ea"/>
              <a:cs typeface="+mn-cs"/>
            </a:rPr>
            <a:t>は当町の重要な財源となっているため、今後も適正に事業を推進していく必要がある。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費（前年度比</a:t>
          </a:r>
          <a:r>
            <a:rPr kumimoji="1" lang="en-US" altLang="ja-JP" sz="1100">
              <a:solidFill>
                <a:schemeClr val="dk1"/>
              </a:solidFill>
              <a:effectLst/>
              <a:latin typeface="+mn-lt"/>
              <a:ea typeface="+mn-ea"/>
              <a:cs typeface="+mn-cs"/>
            </a:rPr>
            <a:t>+3,825</a:t>
          </a:r>
          <a:r>
            <a:rPr kumimoji="1" lang="ja-JP" altLang="ja-JP" sz="1100">
              <a:solidFill>
                <a:schemeClr val="dk1"/>
              </a:solidFill>
              <a:effectLst/>
              <a:latin typeface="+mn-lt"/>
              <a:ea typeface="+mn-ea"/>
              <a:cs typeface="+mn-cs"/>
            </a:rPr>
            <a:t>円）については、一部事務組合への負担金</a:t>
          </a:r>
          <a:r>
            <a:rPr kumimoji="1" lang="ja-JP" altLang="en-US" sz="1100">
              <a:solidFill>
                <a:schemeClr val="dk1"/>
              </a:solidFill>
              <a:effectLst/>
              <a:latin typeface="+mn-lt"/>
              <a:ea typeface="+mn-ea"/>
              <a:cs typeface="+mn-cs"/>
            </a:rPr>
            <a:t>が鯖江広域施設組合のごみ処理施設建設により増となったことや、水道事業及び病院事業への負担金の増により増加した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労働</a:t>
          </a:r>
          <a:r>
            <a:rPr kumimoji="1" lang="ja-JP" altLang="ja-JP" sz="1100">
              <a:solidFill>
                <a:schemeClr val="dk1"/>
              </a:solidFill>
              <a:effectLst/>
              <a:latin typeface="+mn-lt"/>
              <a:ea typeface="+mn-ea"/>
              <a:cs typeface="+mn-cs"/>
            </a:rPr>
            <a:t>費（前年度比</a:t>
          </a:r>
          <a:r>
            <a:rPr kumimoji="1" lang="en-US" altLang="ja-JP" sz="1100">
              <a:solidFill>
                <a:schemeClr val="dk1"/>
              </a:solidFill>
              <a:effectLst/>
              <a:latin typeface="+mn-lt"/>
              <a:ea typeface="+mn-ea"/>
              <a:cs typeface="+mn-cs"/>
            </a:rPr>
            <a:t>+1,261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については、地域交流施設建設のための既存施設の解体工事により増加したが一時的なものである。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費（前年度比△</a:t>
          </a:r>
          <a:r>
            <a:rPr kumimoji="1" lang="en-US" altLang="ja-JP" sz="1100">
              <a:solidFill>
                <a:schemeClr val="dk1"/>
              </a:solidFill>
              <a:effectLst/>
              <a:latin typeface="+mn-lt"/>
              <a:ea typeface="+mn-ea"/>
              <a:cs typeface="+mn-cs"/>
            </a:rPr>
            <a:t>5,626</a:t>
          </a:r>
          <a:r>
            <a:rPr kumimoji="1" lang="ja-JP" altLang="ja-JP" sz="1100">
              <a:solidFill>
                <a:schemeClr val="dk1"/>
              </a:solidFill>
              <a:effectLst/>
              <a:latin typeface="+mn-lt"/>
              <a:ea typeface="+mn-ea"/>
              <a:cs typeface="+mn-cs"/>
            </a:rPr>
            <a:t>円）については、</a:t>
          </a:r>
          <a:r>
            <a:rPr kumimoji="1" lang="ja-JP" altLang="en-US" sz="1100">
              <a:solidFill>
                <a:schemeClr val="dk1"/>
              </a:solidFill>
              <a:effectLst/>
              <a:latin typeface="+mn-lt"/>
              <a:ea typeface="+mn-ea"/>
              <a:cs typeface="+mn-cs"/>
            </a:rPr>
            <a:t>新型コロナウイルス感染症対策事業</a:t>
          </a:r>
          <a:r>
            <a:rPr kumimoji="1" lang="ja-JP" altLang="ja-JP" sz="1100">
              <a:solidFill>
                <a:schemeClr val="dk1"/>
              </a:solidFill>
              <a:effectLst/>
              <a:latin typeface="+mn-lt"/>
              <a:ea typeface="+mn-ea"/>
              <a:cs typeface="+mn-cs"/>
            </a:rPr>
            <a:t>の減少により減となった。</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費（前年度比△</a:t>
          </a:r>
          <a:r>
            <a:rPr kumimoji="1" lang="en-US" altLang="ja-JP" sz="1100">
              <a:solidFill>
                <a:schemeClr val="dk1"/>
              </a:solidFill>
              <a:effectLst/>
              <a:latin typeface="+mn-lt"/>
              <a:ea typeface="+mn-ea"/>
              <a:cs typeface="+mn-cs"/>
            </a:rPr>
            <a:t>22,112</a:t>
          </a:r>
          <a:r>
            <a:rPr kumimoji="1" lang="ja-JP" altLang="ja-JP" sz="1100">
              <a:solidFill>
                <a:schemeClr val="dk1"/>
              </a:solidFill>
              <a:effectLst/>
              <a:latin typeface="+mn-lt"/>
              <a:ea typeface="+mn-ea"/>
              <a:cs typeface="+mn-cs"/>
            </a:rPr>
            <a:t>円）については、</a:t>
          </a:r>
          <a:r>
            <a:rPr kumimoji="1" lang="ja-JP" altLang="en-US" sz="1100">
              <a:solidFill>
                <a:schemeClr val="dk1"/>
              </a:solidFill>
              <a:effectLst/>
              <a:latin typeface="+mn-lt"/>
              <a:ea typeface="+mn-ea"/>
              <a:cs typeface="+mn-cs"/>
            </a:rPr>
            <a:t>社会資本整備交付金事業や除雪経費が減少したことにより大幅な減となった。</a:t>
          </a:r>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・公債費（前年度比</a:t>
          </a:r>
          <a:r>
            <a:rPr kumimoji="1" lang="en-US" altLang="ja-JP" sz="1100">
              <a:solidFill>
                <a:schemeClr val="dk1"/>
              </a:solidFill>
              <a:effectLst/>
              <a:latin typeface="+mn-lt"/>
              <a:ea typeface="+mn-ea"/>
              <a:cs typeface="+mn-cs"/>
            </a:rPr>
            <a:t>+3,345</a:t>
          </a:r>
          <a:r>
            <a:rPr kumimoji="1" lang="ja-JP" altLang="ja-JP" sz="1100">
              <a:solidFill>
                <a:schemeClr val="dk1"/>
              </a:solidFill>
              <a:effectLst/>
              <a:latin typeface="+mn-lt"/>
              <a:ea typeface="+mn-ea"/>
              <a:cs typeface="+mn-cs"/>
            </a:rPr>
            <a:t>円）については、本庁舎整備事業の元金償還の開始により増となった。令和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年度が</a:t>
          </a:r>
          <a:r>
            <a:rPr kumimoji="1" lang="ja-JP" altLang="en-US" sz="1100">
              <a:solidFill>
                <a:schemeClr val="dk1"/>
              </a:solidFill>
              <a:effectLst/>
              <a:latin typeface="+mn-lt"/>
              <a:ea typeface="+mn-ea"/>
              <a:cs typeface="+mn-cs"/>
            </a:rPr>
            <a:t>公債費の</a:t>
          </a:r>
          <a:r>
            <a:rPr kumimoji="1" lang="ja-JP" altLang="ja-JP" sz="1100">
              <a:solidFill>
                <a:schemeClr val="dk1"/>
              </a:solidFill>
              <a:effectLst/>
              <a:latin typeface="+mn-lt"/>
              <a:ea typeface="+mn-ea"/>
              <a:cs typeface="+mn-cs"/>
            </a:rPr>
            <a:t>ピーク</a:t>
          </a:r>
          <a:r>
            <a:rPr kumimoji="1" lang="ja-JP" altLang="en-US" sz="1100">
              <a:solidFill>
                <a:schemeClr val="dk1"/>
              </a:solidFill>
              <a:effectLst/>
              <a:latin typeface="+mn-lt"/>
              <a:ea typeface="+mn-ea"/>
              <a:cs typeface="+mn-cs"/>
            </a:rPr>
            <a:t>であり、今後は減少が見込まれるが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プライマリーバランスを考慮した適切な起債が必要である。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実質収支は黒字で推移し、財政調整基金の残高も</a:t>
          </a:r>
          <a:r>
            <a:rPr kumimoji="1" lang="ja-JP" altLang="en-US" sz="1300">
              <a:solidFill>
                <a:schemeClr val="dk1"/>
              </a:solidFill>
              <a:effectLst/>
              <a:latin typeface="+mn-lt"/>
              <a:ea typeface="+mn-ea"/>
              <a:cs typeface="+mn-cs"/>
            </a:rPr>
            <a:t>目標である標準財政規模の</a:t>
          </a:r>
          <a:r>
            <a:rPr kumimoji="1" lang="en-US" altLang="ja-JP" sz="1300">
              <a:solidFill>
                <a:schemeClr val="dk1"/>
              </a:solidFill>
              <a:effectLst/>
              <a:latin typeface="+mn-lt"/>
              <a:ea typeface="+mn-ea"/>
              <a:cs typeface="+mn-cs"/>
            </a:rPr>
            <a:t>15</a:t>
          </a:r>
          <a:r>
            <a:rPr kumimoji="1" lang="ja-JP" altLang="en-US" sz="1300">
              <a:solidFill>
                <a:schemeClr val="dk1"/>
              </a:solidFill>
              <a:effectLst/>
              <a:latin typeface="+mn-lt"/>
              <a:ea typeface="+mn-ea"/>
              <a:cs typeface="+mn-cs"/>
            </a:rPr>
            <a:t>％以上を維持している。令和</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年度は財政調整基金の取崩がなく、実質単年度収支も黒字となったが、これは近年増加しているふるさと再生寄附金が大きな要因であり、同寄附金が本町の重要な財源となっている。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mn-lt"/>
              <a:ea typeface="+mn-ea"/>
              <a:cs typeface="+mn-cs"/>
            </a:rPr>
            <a:t>　</a:t>
          </a:r>
          <a:r>
            <a:rPr lang="ja-JP" altLang="ja-JP" sz="1200">
              <a:solidFill>
                <a:schemeClr val="dk1"/>
              </a:solidFill>
              <a:effectLst/>
              <a:latin typeface="+mn-lt"/>
              <a:ea typeface="+mn-ea"/>
              <a:cs typeface="+mn-cs"/>
            </a:rPr>
            <a:t>令和</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年度には簡易水道事業特別会計において、使用料の見込み誤りにより資金不足（△</a:t>
          </a:r>
          <a:r>
            <a:rPr lang="en-US" altLang="ja-JP" sz="1200">
              <a:solidFill>
                <a:schemeClr val="dk1"/>
              </a:solidFill>
              <a:effectLst/>
              <a:latin typeface="+mn-lt"/>
              <a:ea typeface="+mn-ea"/>
              <a:cs typeface="+mn-cs"/>
            </a:rPr>
            <a:t>6,814</a:t>
          </a:r>
          <a:r>
            <a:rPr lang="ja-JP" altLang="ja-JP" sz="1200">
              <a:solidFill>
                <a:schemeClr val="dk1"/>
              </a:solidFill>
              <a:effectLst/>
              <a:latin typeface="+mn-lt"/>
              <a:ea typeface="+mn-ea"/>
              <a:cs typeface="+mn-cs"/>
            </a:rPr>
            <a:t>千円）が発生したものの、令和</a:t>
          </a:r>
          <a:r>
            <a:rPr lang="en-US" altLang="ja-JP" sz="1200">
              <a:solidFill>
                <a:schemeClr val="dk1"/>
              </a:solidFill>
              <a:effectLst/>
              <a:latin typeface="+mn-lt"/>
              <a:ea typeface="+mn-ea"/>
              <a:cs typeface="+mn-cs"/>
            </a:rPr>
            <a:t>4</a:t>
          </a:r>
          <a:r>
            <a:rPr lang="ja-JP" altLang="ja-JP" sz="1200">
              <a:solidFill>
                <a:schemeClr val="dk1"/>
              </a:solidFill>
              <a:effectLst/>
              <a:latin typeface="+mn-lt"/>
              <a:ea typeface="+mn-ea"/>
              <a:cs typeface="+mn-cs"/>
            </a:rPr>
            <a:t>年度</a:t>
          </a:r>
          <a:r>
            <a:rPr lang="ja-JP" altLang="en-US" sz="1200">
              <a:solidFill>
                <a:schemeClr val="dk1"/>
              </a:solidFill>
              <a:effectLst/>
              <a:latin typeface="+mn-lt"/>
              <a:ea typeface="+mn-ea"/>
              <a:cs typeface="+mn-cs"/>
            </a:rPr>
            <a:t>以降</a:t>
          </a:r>
          <a:r>
            <a:rPr lang="ja-JP" altLang="ja-JP" sz="1200">
              <a:solidFill>
                <a:schemeClr val="dk1"/>
              </a:solidFill>
              <a:effectLst/>
              <a:latin typeface="+mn-lt"/>
              <a:ea typeface="+mn-ea"/>
              <a:cs typeface="+mn-cs"/>
            </a:rPr>
            <a:t>は全会計で黒字となっ</a:t>
          </a:r>
          <a:r>
            <a:rPr lang="ja-JP" altLang="en-US" sz="1200">
              <a:solidFill>
                <a:schemeClr val="dk1"/>
              </a:solidFill>
              <a:effectLst/>
              <a:latin typeface="+mn-lt"/>
              <a:ea typeface="+mn-ea"/>
              <a:cs typeface="+mn-cs"/>
            </a:rPr>
            <a:t>ている</a:t>
          </a:r>
          <a:r>
            <a:rPr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病院事業会計、介護保険事業特別会計、国民健康保険事業特別会計においては、制度の変遷を注視しながら、一般会計における健診事業や予防事業などを推進し、医療費の増大を圧縮し、経費の節減に努める。</a:t>
          </a:r>
          <a:endParaRPr lang="ja-JP" altLang="ja-JP" sz="1200">
            <a:effectLst/>
          </a:endParaRPr>
        </a:p>
        <a:p>
          <a:r>
            <a:rPr kumimoji="1" lang="ja-JP" altLang="ja-JP" sz="1200">
              <a:solidFill>
                <a:schemeClr val="dk1"/>
              </a:solidFill>
              <a:effectLst/>
              <a:latin typeface="+mn-lt"/>
              <a:ea typeface="+mn-ea"/>
              <a:cs typeface="+mn-cs"/>
            </a:rPr>
            <a:t>　上水道事業会計、簡易水道事業特別会計、公共下水道事業特別会計、集落排水事業特別会計においては、今後、施設の老朽化や設備の経年劣化に伴う更新整備や維持管理経費の負担が課題となっているが、設備管理の包括的民間委託などの経費削減対策を検討し、効率的な公営企業の運営に努める。</a:t>
          </a:r>
          <a:endParaRPr lang="ja-JP" altLang="ja-JP" sz="1200">
            <a:effectLst/>
          </a:endParaRPr>
        </a:p>
        <a:p>
          <a:r>
            <a:rPr kumimoji="1" lang="ja-JP" altLang="ja-JP" sz="1200">
              <a:solidFill>
                <a:schemeClr val="dk1"/>
              </a:solidFill>
              <a:effectLst/>
              <a:latin typeface="+mn-lt"/>
              <a:ea typeface="+mn-ea"/>
              <a:cs typeface="+mn-cs"/>
            </a:rPr>
            <a:t>　また、簡易水道事業特別会計、公共下水道事業特別会計、集落排水事業特別会計については、令和</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年度に法適用企業に移行することから、整備することで得られる固定資産台帳の情報を基に将来必要となる施設設備更新経費や維持管理経費を適切に見込むなど、インフラ長寿命化計画（個別施設計画）を着実に実施し効果的な維持管理に努め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mn-ea"/>
              <a:ea typeface="+mn-ea"/>
              <a:cs typeface="+mn-cs"/>
            </a:rPr>
            <a:t>　元利償還金は本庁舎整備事業などの大型事業の元金償還</a:t>
          </a:r>
          <a:r>
            <a:rPr kumimoji="1" lang="ja-JP" altLang="en-US" sz="1300">
              <a:solidFill>
                <a:schemeClr val="dk1"/>
              </a:solidFill>
              <a:effectLst/>
              <a:latin typeface="+mn-ea"/>
              <a:ea typeface="+mn-ea"/>
              <a:cs typeface="+mn-cs"/>
            </a:rPr>
            <a:t>により</a:t>
          </a:r>
          <a:r>
            <a:rPr kumimoji="1" lang="ja-JP" altLang="ja-JP" sz="1300">
              <a:solidFill>
                <a:schemeClr val="dk1"/>
              </a:solidFill>
              <a:effectLst/>
              <a:latin typeface="+mn-ea"/>
              <a:ea typeface="+mn-ea"/>
              <a:cs typeface="+mn-cs"/>
            </a:rPr>
            <a:t>増加し、公営企業債の元利償還金に対する繰入金</a:t>
          </a:r>
          <a:r>
            <a:rPr kumimoji="1" lang="ja-JP" altLang="en-US" sz="1300">
              <a:solidFill>
                <a:schemeClr val="dk1"/>
              </a:solidFill>
              <a:effectLst/>
              <a:latin typeface="+mn-ea"/>
              <a:ea typeface="+mn-ea"/>
              <a:cs typeface="+mn-cs"/>
            </a:rPr>
            <a:t>も増加したことで</a:t>
          </a:r>
          <a:r>
            <a:rPr kumimoji="1" lang="ja-JP" altLang="ja-JP" sz="1300">
              <a:solidFill>
                <a:schemeClr val="dk1"/>
              </a:solidFill>
              <a:effectLst/>
              <a:latin typeface="+mn-ea"/>
              <a:ea typeface="+mn-ea"/>
              <a:cs typeface="+mn-cs"/>
            </a:rPr>
            <a:t>、元利償還金等（</a:t>
          </a:r>
          <a:r>
            <a:rPr kumimoji="1" lang="en-US" altLang="ja-JP" sz="1300">
              <a:solidFill>
                <a:schemeClr val="dk1"/>
              </a:solidFill>
              <a:effectLst/>
              <a:latin typeface="+mn-ea"/>
              <a:ea typeface="+mn-ea"/>
              <a:cs typeface="+mn-cs"/>
            </a:rPr>
            <a:t>A)</a:t>
          </a:r>
          <a:r>
            <a:rPr kumimoji="1" lang="ja-JP" altLang="ja-JP" sz="1300">
              <a:solidFill>
                <a:schemeClr val="dk1"/>
              </a:solidFill>
              <a:effectLst/>
              <a:latin typeface="+mn-ea"/>
              <a:ea typeface="+mn-ea"/>
              <a:cs typeface="+mn-cs"/>
            </a:rPr>
            <a:t>は増となった。</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　算入公債費等（</a:t>
          </a:r>
          <a:r>
            <a:rPr kumimoji="1" lang="en-US" altLang="ja-JP" sz="1300">
              <a:solidFill>
                <a:schemeClr val="dk1"/>
              </a:solidFill>
              <a:effectLst/>
              <a:latin typeface="+mn-ea"/>
              <a:ea typeface="+mn-ea"/>
              <a:cs typeface="+mn-cs"/>
            </a:rPr>
            <a:t>B</a:t>
          </a:r>
          <a:r>
            <a:rPr kumimoji="1" lang="ja-JP" altLang="ja-JP" sz="1300">
              <a:solidFill>
                <a:schemeClr val="dk1"/>
              </a:solidFill>
              <a:effectLst/>
              <a:latin typeface="+mn-ea"/>
              <a:ea typeface="+mn-ea"/>
              <a:cs typeface="+mn-cs"/>
            </a:rPr>
            <a:t>）については、</a:t>
          </a:r>
          <a:r>
            <a:rPr kumimoji="1" lang="ja-JP" altLang="en-US" sz="1300">
              <a:solidFill>
                <a:schemeClr val="dk1"/>
              </a:solidFill>
              <a:effectLst/>
              <a:latin typeface="+mn-ea"/>
              <a:ea typeface="+mn-ea"/>
              <a:cs typeface="+mn-cs"/>
            </a:rPr>
            <a:t>交付税算入率の大きい合併特例債など</a:t>
          </a:r>
          <a:r>
            <a:rPr kumimoji="1" lang="ja-JP" altLang="ja-JP" sz="1300">
              <a:solidFill>
                <a:schemeClr val="dk1"/>
              </a:solidFill>
              <a:effectLst/>
              <a:latin typeface="+mn-ea"/>
              <a:ea typeface="+mn-ea"/>
              <a:cs typeface="+mn-cs"/>
            </a:rPr>
            <a:t>の償還</a:t>
          </a:r>
          <a:r>
            <a:rPr kumimoji="1" lang="ja-JP" altLang="en-US" sz="1300">
              <a:solidFill>
                <a:schemeClr val="dk1"/>
              </a:solidFill>
              <a:effectLst/>
              <a:latin typeface="+mn-ea"/>
              <a:ea typeface="+mn-ea"/>
              <a:cs typeface="+mn-cs"/>
            </a:rPr>
            <a:t>が</a:t>
          </a:r>
          <a:r>
            <a:rPr kumimoji="1" lang="ja-JP" altLang="ja-JP" sz="1300">
              <a:solidFill>
                <a:schemeClr val="dk1"/>
              </a:solidFill>
              <a:effectLst/>
              <a:latin typeface="+mn-ea"/>
              <a:ea typeface="+mn-ea"/>
              <a:cs typeface="+mn-cs"/>
            </a:rPr>
            <a:t>順次終了している</a:t>
          </a:r>
          <a:r>
            <a:rPr kumimoji="1" lang="ja-JP" altLang="en-US" sz="1300">
              <a:solidFill>
                <a:schemeClr val="dk1"/>
              </a:solidFill>
              <a:effectLst/>
              <a:latin typeface="+mn-ea"/>
              <a:ea typeface="+mn-ea"/>
              <a:cs typeface="+mn-cs"/>
            </a:rPr>
            <a:t>ことから減</a:t>
          </a:r>
          <a:r>
            <a:rPr kumimoji="1" lang="ja-JP" altLang="ja-JP" sz="1300">
              <a:solidFill>
                <a:schemeClr val="dk1"/>
              </a:solidFill>
              <a:effectLst/>
              <a:latin typeface="+mn-ea"/>
              <a:ea typeface="+mn-ea"/>
              <a:cs typeface="+mn-cs"/>
            </a:rPr>
            <a:t>となった。</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　元利償還金は令和</a:t>
          </a:r>
          <a:r>
            <a:rPr kumimoji="1" lang="en-US" altLang="ja-JP" sz="1300">
              <a:solidFill>
                <a:schemeClr val="dk1"/>
              </a:solidFill>
              <a:effectLst/>
              <a:latin typeface="+mn-ea"/>
              <a:ea typeface="+mn-ea"/>
              <a:cs typeface="+mn-cs"/>
            </a:rPr>
            <a:t>5</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が</a:t>
          </a:r>
          <a:r>
            <a:rPr kumimoji="1" lang="ja-JP" altLang="ja-JP" sz="1300">
              <a:solidFill>
                <a:schemeClr val="dk1"/>
              </a:solidFill>
              <a:effectLst/>
              <a:latin typeface="+mn-ea"/>
              <a:ea typeface="+mn-ea"/>
              <a:cs typeface="+mn-cs"/>
            </a:rPr>
            <a:t>ピークであり、今後</a:t>
          </a:r>
          <a:r>
            <a:rPr kumimoji="1" lang="ja-JP" altLang="en-US" sz="1300">
              <a:solidFill>
                <a:schemeClr val="dk1"/>
              </a:solidFill>
              <a:effectLst/>
              <a:latin typeface="+mn-ea"/>
              <a:ea typeface="+mn-ea"/>
              <a:cs typeface="+mn-cs"/>
            </a:rPr>
            <a:t>は減少</a:t>
          </a:r>
          <a:r>
            <a:rPr kumimoji="1" lang="ja-JP" altLang="ja-JP" sz="1300">
              <a:solidFill>
                <a:schemeClr val="dk1"/>
              </a:solidFill>
              <a:effectLst/>
              <a:latin typeface="+mn-ea"/>
              <a:ea typeface="+mn-ea"/>
              <a:cs typeface="+mn-cs"/>
            </a:rPr>
            <a:t>加が見込まれる。</a:t>
          </a:r>
          <a:endParaRPr lang="ja-JP" altLang="ja-JP" sz="1300">
            <a:effectLst/>
            <a:latin typeface="+mn-ea"/>
            <a:ea typeface="+mn-ea"/>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満期一括償還地方債の財源として積立てた減債基金はない。</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将来負担額（</a:t>
          </a:r>
          <a:r>
            <a:rPr kumimoji="1" lang="en-US" altLang="ja-JP" sz="1300" baseline="0">
              <a:solidFill>
                <a:schemeClr val="dk1"/>
              </a:solidFill>
              <a:effectLst/>
              <a:latin typeface="+mn-lt"/>
              <a:ea typeface="+mn-ea"/>
              <a:cs typeface="+mn-cs"/>
            </a:rPr>
            <a:t>A)</a:t>
          </a:r>
          <a:r>
            <a:rPr kumimoji="1" lang="ja-JP" altLang="ja-JP" sz="1300" baseline="0">
              <a:solidFill>
                <a:schemeClr val="dk1"/>
              </a:solidFill>
              <a:effectLst/>
              <a:latin typeface="+mn-lt"/>
              <a:ea typeface="+mn-ea"/>
              <a:cs typeface="+mn-cs"/>
            </a:rPr>
            <a:t>で最も大きな割合を占める一般会計等に係る地方債の現在高は、統合学校給食センター建設事業や本庁舎整備事業に</a:t>
          </a:r>
          <a:r>
            <a:rPr kumimoji="1" lang="ja-JP" altLang="en-US" sz="1300" baseline="0">
              <a:solidFill>
                <a:schemeClr val="dk1"/>
              </a:solidFill>
              <a:effectLst/>
              <a:latin typeface="+mn-lt"/>
              <a:ea typeface="+mn-ea"/>
              <a:cs typeface="+mn-cs"/>
            </a:rPr>
            <a:t>係る</a:t>
          </a:r>
          <a:r>
            <a:rPr kumimoji="1" lang="ja-JP" altLang="ja-JP" sz="1300" baseline="0">
              <a:solidFill>
                <a:schemeClr val="dk1"/>
              </a:solidFill>
              <a:effectLst/>
              <a:latin typeface="+mn-lt"/>
              <a:ea typeface="+mn-ea"/>
              <a:cs typeface="+mn-cs"/>
            </a:rPr>
            <a:t>地方債の借入により</a:t>
          </a:r>
          <a:r>
            <a:rPr kumimoji="1" lang="ja-JP" altLang="en-US" sz="1300" baseline="0">
              <a:solidFill>
                <a:schemeClr val="dk1"/>
              </a:solidFill>
              <a:effectLst/>
              <a:latin typeface="+mn-lt"/>
              <a:ea typeface="+mn-ea"/>
              <a:cs typeface="+mn-cs"/>
            </a:rPr>
            <a:t>令和</a:t>
          </a:r>
          <a:r>
            <a:rPr kumimoji="1" lang="en-US" altLang="ja-JP" sz="1300" baseline="0">
              <a:solidFill>
                <a:schemeClr val="dk1"/>
              </a:solidFill>
              <a:effectLst/>
              <a:latin typeface="+mn-lt"/>
              <a:ea typeface="+mn-ea"/>
              <a:cs typeface="+mn-cs"/>
            </a:rPr>
            <a:t>2</a:t>
          </a:r>
          <a:r>
            <a:rPr kumimoji="1" lang="ja-JP" altLang="en-US" sz="1300" baseline="0">
              <a:solidFill>
                <a:schemeClr val="dk1"/>
              </a:solidFill>
              <a:effectLst/>
              <a:latin typeface="+mn-lt"/>
              <a:ea typeface="+mn-ea"/>
              <a:cs typeface="+mn-cs"/>
            </a:rPr>
            <a:t>年度がピークであったが</a:t>
          </a:r>
          <a:r>
            <a:rPr kumimoji="1" lang="ja-JP" altLang="ja-JP" sz="1300" baseline="0">
              <a:solidFill>
                <a:schemeClr val="dk1"/>
              </a:solidFill>
              <a:effectLst/>
              <a:latin typeface="+mn-lt"/>
              <a:ea typeface="+mn-ea"/>
              <a:cs typeface="+mn-cs"/>
            </a:rPr>
            <a:t>、</a:t>
          </a:r>
          <a:r>
            <a:rPr kumimoji="1" lang="ja-JP" altLang="ja-JP"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以降</a:t>
          </a:r>
          <a:r>
            <a:rPr kumimoji="1" lang="ja-JP" altLang="ja-JP" sz="1300">
              <a:solidFill>
                <a:schemeClr val="dk1"/>
              </a:solidFill>
              <a:effectLst/>
              <a:latin typeface="+mn-lt"/>
              <a:ea typeface="+mn-ea"/>
              <a:cs typeface="+mn-cs"/>
            </a:rPr>
            <a:t>はそれらの元金償還が開始され</a:t>
          </a:r>
          <a:r>
            <a:rPr kumimoji="1" lang="ja-JP" altLang="en-US"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年度は</a:t>
          </a:r>
          <a:r>
            <a:rPr kumimoji="1" lang="ja-JP" altLang="ja-JP" sz="1300">
              <a:solidFill>
                <a:schemeClr val="dk1"/>
              </a:solidFill>
              <a:effectLst/>
              <a:latin typeface="+mn-lt"/>
              <a:ea typeface="+mn-ea"/>
              <a:cs typeface="+mn-cs"/>
            </a:rPr>
            <a:t>元金償還額が</a:t>
          </a:r>
          <a:r>
            <a:rPr kumimoji="1" lang="en-US" altLang="ja-JP" sz="1300">
              <a:solidFill>
                <a:schemeClr val="dk1"/>
              </a:solidFill>
              <a:effectLst/>
              <a:latin typeface="+mn-lt"/>
              <a:ea typeface="+mn-ea"/>
              <a:cs typeface="+mn-cs"/>
            </a:rPr>
            <a:t>1,496</a:t>
          </a:r>
          <a:r>
            <a:rPr kumimoji="1" lang="ja-JP" altLang="ja-JP" sz="1300">
              <a:solidFill>
                <a:schemeClr val="dk1"/>
              </a:solidFill>
              <a:effectLst/>
              <a:latin typeface="+mn-lt"/>
              <a:ea typeface="+mn-ea"/>
              <a:cs typeface="+mn-cs"/>
            </a:rPr>
            <a:t>百万円となった一方、新規地方債発行額は</a:t>
          </a:r>
          <a:r>
            <a:rPr kumimoji="1" lang="en-US" altLang="ja-JP" sz="1300">
              <a:solidFill>
                <a:schemeClr val="dk1"/>
              </a:solidFill>
              <a:effectLst/>
              <a:latin typeface="+mn-lt"/>
              <a:ea typeface="+mn-ea"/>
              <a:cs typeface="+mn-cs"/>
            </a:rPr>
            <a:t>257</a:t>
          </a:r>
          <a:r>
            <a:rPr kumimoji="1" lang="ja-JP" altLang="ja-JP" sz="1300">
              <a:solidFill>
                <a:schemeClr val="dk1"/>
              </a:solidFill>
              <a:effectLst/>
              <a:latin typeface="+mn-lt"/>
              <a:ea typeface="+mn-ea"/>
              <a:cs typeface="+mn-cs"/>
            </a:rPr>
            <a:t>百万円と少額であり、現在高は</a:t>
          </a:r>
          <a:r>
            <a:rPr kumimoji="1" lang="en-US" altLang="ja-JP" sz="1300">
              <a:solidFill>
                <a:schemeClr val="dk1"/>
              </a:solidFill>
              <a:effectLst/>
              <a:latin typeface="+mn-lt"/>
              <a:ea typeface="+mn-ea"/>
              <a:cs typeface="+mn-cs"/>
            </a:rPr>
            <a:t>1,239</a:t>
          </a:r>
          <a:r>
            <a:rPr kumimoji="1" lang="ja-JP" altLang="ja-JP" sz="1300">
              <a:solidFill>
                <a:schemeClr val="dk1"/>
              </a:solidFill>
              <a:effectLst/>
              <a:latin typeface="+mn-lt"/>
              <a:ea typeface="+mn-ea"/>
              <a:cs typeface="+mn-cs"/>
            </a:rPr>
            <a:t>百万円の減となった。</a:t>
          </a:r>
          <a:endParaRPr lang="ja-JP" altLang="ja-JP" sz="1300">
            <a:effectLst/>
          </a:endParaRPr>
        </a:p>
        <a:p>
          <a:r>
            <a:rPr kumimoji="1" lang="ja-JP" altLang="ja-JP" sz="1300">
              <a:solidFill>
                <a:schemeClr val="dk1"/>
              </a:solidFill>
              <a:effectLst/>
              <a:latin typeface="+mn-lt"/>
              <a:ea typeface="+mn-ea"/>
              <a:cs typeface="+mn-cs"/>
            </a:rPr>
            <a:t>　充当可能財源等（</a:t>
          </a:r>
          <a:r>
            <a:rPr kumimoji="1" lang="en-US" altLang="ja-JP" sz="1300">
              <a:solidFill>
                <a:schemeClr val="dk1"/>
              </a:solidFill>
              <a:effectLst/>
              <a:latin typeface="+mn-lt"/>
              <a:ea typeface="+mn-ea"/>
              <a:cs typeface="+mn-cs"/>
            </a:rPr>
            <a:t>B</a:t>
          </a:r>
          <a:r>
            <a:rPr kumimoji="1" lang="ja-JP" altLang="ja-JP" sz="1300">
              <a:solidFill>
                <a:schemeClr val="dk1"/>
              </a:solidFill>
              <a:effectLst/>
              <a:latin typeface="+mn-lt"/>
              <a:ea typeface="+mn-ea"/>
              <a:cs typeface="+mn-cs"/>
            </a:rPr>
            <a:t>）の基準財政需要額算入見込額は地方債現在高の減に伴い減少したが、充当可能基金額がふるさと</a:t>
          </a:r>
          <a:r>
            <a:rPr kumimoji="1" lang="ja-JP" altLang="en-US" sz="1300">
              <a:solidFill>
                <a:schemeClr val="dk1"/>
              </a:solidFill>
              <a:effectLst/>
              <a:latin typeface="+mn-lt"/>
              <a:ea typeface="+mn-ea"/>
              <a:cs typeface="+mn-cs"/>
            </a:rPr>
            <a:t>再生寄附金</a:t>
          </a:r>
          <a:r>
            <a:rPr kumimoji="1" lang="ja-JP" altLang="ja-JP" sz="1300">
              <a:solidFill>
                <a:schemeClr val="dk1"/>
              </a:solidFill>
              <a:effectLst/>
              <a:latin typeface="+mn-lt"/>
              <a:ea typeface="+mn-ea"/>
              <a:cs typeface="+mn-cs"/>
            </a:rPr>
            <a:t>の増に伴う基金の増により増加したことで</a:t>
          </a:r>
          <a:r>
            <a:rPr kumimoji="1" lang="ja-JP" altLang="en-US" sz="1300">
              <a:solidFill>
                <a:schemeClr val="dk1"/>
              </a:solidFill>
              <a:effectLst/>
              <a:latin typeface="+mn-lt"/>
              <a:ea typeface="+mn-ea"/>
              <a:cs typeface="+mn-cs"/>
            </a:rPr>
            <a:t>充当可能財源</a:t>
          </a:r>
          <a:r>
            <a:rPr kumimoji="1" lang="en-US" altLang="ja-JP" sz="1300">
              <a:solidFill>
                <a:schemeClr val="dk1"/>
              </a:solidFill>
              <a:effectLst/>
              <a:latin typeface="+mn-lt"/>
              <a:ea typeface="+mn-ea"/>
              <a:cs typeface="+mn-cs"/>
            </a:rPr>
            <a:t>(B)</a:t>
          </a:r>
          <a:r>
            <a:rPr kumimoji="1" lang="ja-JP" altLang="en-US" sz="1300">
              <a:solidFill>
                <a:schemeClr val="dk1"/>
              </a:solidFill>
              <a:effectLst/>
              <a:latin typeface="+mn-lt"/>
              <a:ea typeface="+mn-ea"/>
              <a:cs typeface="+mn-cs"/>
            </a:rPr>
            <a:t>が将来負担額</a:t>
          </a:r>
          <a:r>
            <a:rPr kumimoji="1" lang="en-US" altLang="ja-JP" sz="1300">
              <a:solidFill>
                <a:schemeClr val="dk1"/>
              </a:solidFill>
              <a:effectLst/>
              <a:latin typeface="+mn-lt"/>
              <a:ea typeface="+mn-ea"/>
              <a:cs typeface="+mn-cs"/>
            </a:rPr>
            <a:t>(A)</a:t>
          </a:r>
          <a:r>
            <a:rPr kumimoji="1" lang="ja-JP" altLang="en-US" sz="1300">
              <a:solidFill>
                <a:schemeClr val="dk1"/>
              </a:solidFill>
              <a:effectLst/>
              <a:latin typeface="+mn-lt"/>
              <a:ea typeface="+mn-ea"/>
              <a:cs typeface="+mn-cs"/>
            </a:rPr>
            <a:t>を上回り、将来負担は無しとなった。</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福井県越前町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財政調整基金については</a:t>
          </a:r>
          <a:r>
            <a:rPr kumimoji="1" lang="ja-JP" altLang="en-US" sz="1300">
              <a:solidFill>
                <a:schemeClr val="dk1"/>
              </a:solidFill>
              <a:effectLst/>
              <a:latin typeface="+mn-lt"/>
              <a:ea typeface="+mn-ea"/>
              <a:cs typeface="+mn-cs"/>
            </a:rPr>
            <a:t>前年度繰越金の</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分の</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相当</a:t>
          </a:r>
          <a:r>
            <a:rPr kumimoji="1" lang="ja-JP" altLang="en-US" sz="1300">
              <a:solidFill>
                <a:schemeClr val="dk1"/>
              </a:solidFill>
              <a:effectLst/>
              <a:latin typeface="+mn-lt"/>
              <a:ea typeface="+mn-ea"/>
              <a:cs typeface="+mn-cs"/>
            </a:rPr>
            <a:t>や余剰金を積立てた一方、</a:t>
          </a:r>
          <a:r>
            <a:rPr kumimoji="1" lang="ja-JP" altLang="ja-JP" sz="1300">
              <a:solidFill>
                <a:schemeClr val="dk1"/>
              </a:solidFill>
              <a:effectLst/>
              <a:latin typeface="+mn-lt"/>
              <a:ea typeface="+mn-ea"/>
              <a:cs typeface="+mn-cs"/>
            </a:rPr>
            <a:t>取崩額が</a:t>
          </a:r>
          <a:r>
            <a:rPr kumimoji="1" lang="ja-JP" altLang="en-US" sz="1300">
              <a:solidFill>
                <a:schemeClr val="dk1"/>
              </a:solidFill>
              <a:effectLst/>
              <a:latin typeface="+mn-lt"/>
              <a:ea typeface="+mn-ea"/>
              <a:cs typeface="+mn-cs"/>
            </a:rPr>
            <a:t>なく増加（</a:t>
          </a:r>
          <a:r>
            <a:rPr kumimoji="1" lang="en-US" altLang="ja-JP" sz="1300">
              <a:solidFill>
                <a:schemeClr val="dk1"/>
              </a:solidFill>
              <a:effectLst/>
              <a:latin typeface="+mn-lt"/>
              <a:ea typeface="+mn-ea"/>
              <a:cs typeface="+mn-cs"/>
            </a:rPr>
            <a:t>+528</a:t>
          </a:r>
          <a:r>
            <a:rPr kumimoji="1" lang="ja-JP" altLang="en-US" sz="1300">
              <a:solidFill>
                <a:schemeClr val="dk1"/>
              </a:solidFill>
              <a:effectLst/>
              <a:latin typeface="+mn-lt"/>
              <a:ea typeface="+mn-ea"/>
              <a:cs typeface="+mn-cs"/>
            </a:rPr>
            <a:t>百万円）した。</a:t>
          </a:r>
          <a:r>
            <a:rPr kumimoji="1" lang="ja-JP" altLang="ja-JP" sz="1300">
              <a:solidFill>
                <a:schemeClr val="dk1"/>
              </a:solidFill>
              <a:effectLst/>
              <a:latin typeface="+mn-lt"/>
              <a:ea typeface="+mn-ea"/>
              <a:cs typeface="+mn-cs"/>
            </a:rPr>
            <a:t>特定目的基金のふるさと再生</a:t>
          </a:r>
          <a:r>
            <a:rPr kumimoji="1" lang="ja-JP" altLang="en-US" sz="1300">
              <a:solidFill>
                <a:schemeClr val="dk1"/>
              </a:solidFill>
              <a:effectLst/>
              <a:latin typeface="+mn-lt"/>
              <a:ea typeface="+mn-ea"/>
              <a:cs typeface="+mn-cs"/>
            </a:rPr>
            <a:t>基金</a:t>
          </a:r>
          <a:r>
            <a:rPr kumimoji="1" lang="ja-JP" altLang="ja-JP" sz="1300">
              <a:solidFill>
                <a:schemeClr val="dk1"/>
              </a:solidFill>
              <a:effectLst/>
              <a:latin typeface="+mn-lt"/>
              <a:ea typeface="+mn-ea"/>
              <a:cs typeface="+mn-cs"/>
            </a:rPr>
            <a:t>が</a:t>
          </a:r>
          <a:r>
            <a:rPr kumimoji="1" lang="ja-JP" altLang="en-US" sz="1300">
              <a:solidFill>
                <a:schemeClr val="dk1"/>
              </a:solidFill>
              <a:effectLst/>
              <a:latin typeface="+mn-lt"/>
              <a:ea typeface="+mn-ea"/>
              <a:cs typeface="+mn-cs"/>
            </a:rPr>
            <a:t>事業への充当のための取崩が寄附金による積立てを上回ったため減（△</a:t>
          </a:r>
          <a:r>
            <a:rPr kumimoji="1" lang="en-US" altLang="ja-JP" sz="1300">
              <a:solidFill>
                <a:schemeClr val="dk1"/>
              </a:solidFill>
              <a:effectLst/>
              <a:latin typeface="+mn-lt"/>
              <a:ea typeface="+mn-ea"/>
              <a:cs typeface="+mn-cs"/>
            </a:rPr>
            <a:t>299</a:t>
          </a:r>
          <a:r>
            <a:rPr kumimoji="1" lang="ja-JP" altLang="en-US" sz="1300">
              <a:solidFill>
                <a:schemeClr val="dk1"/>
              </a:solidFill>
              <a:effectLst/>
              <a:latin typeface="+mn-lt"/>
              <a:ea typeface="+mn-ea"/>
              <a:cs typeface="+mn-cs"/>
            </a:rPr>
            <a:t>百万円）となったが、</a:t>
          </a:r>
          <a:r>
            <a:rPr kumimoji="1" lang="ja-JP" altLang="ja-JP" sz="1300">
              <a:solidFill>
                <a:schemeClr val="dk1"/>
              </a:solidFill>
              <a:effectLst/>
              <a:latin typeface="+mn-lt"/>
              <a:ea typeface="+mn-ea"/>
              <a:cs typeface="+mn-cs"/>
            </a:rPr>
            <a:t>基金全体では増（</a:t>
          </a:r>
          <a:r>
            <a:rPr kumimoji="1" lang="en-US" altLang="ja-JP" sz="1300">
              <a:solidFill>
                <a:schemeClr val="dk1"/>
              </a:solidFill>
              <a:effectLst/>
              <a:latin typeface="+mn-lt"/>
              <a:ea typeface="+mn-ea"/>
              <a:cs typeface="+mn-cs"/>
            </a:rPr>
            <a:t>+273</a:t>
          </a:r>
          <a:r>
            <a:rPr kumimoji="1" lang="ja-JP" altLang="ja-JP" sz="1300">
              <a:solidFill>
                <a:schemeClr val="dk1"/>
              </a:solidFill>
              <a:effectLst/>
              <a:latin typeface="+mn-lt"/>
              <a:ea typeface="+mn-ea"/>
              <a:cs typeface="+mn-cs"/>
            </a:rPr>
            <a:t>百万円）となった。</a:t>
          </a:r>
          <a:endParaRPr lang="ja-JP" altLang="ja-JP" sz="1300">
            <a:effectLst/>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今後見込まれる大幅な財源不足、災害・豪雪等への緊急時の備えのため、適切な財源確保と歳出削減により、取崩額を最小限に抑え、適切な額を積み立てていく。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300">
              <a:solidFill>
                <a:schemeClr val="dk1"/>
              </a:solidFill>
              <a:effectLst/>
              <a:latin typeface="+mn-lt"/>
              <a:ea typeface="+mn-ea"/>
              <a:cs typeface="+mn-cs"/>
            </a:rPr>
            <a:t>・地域振興基金：町民の連帯強化および地域の振興を目的とし、地域公共交通活性化事業（コミュニティバス運行委託料など）に充当</a:t>
          </a:r>
          <a:endParaRPr lang="ja-JP" altLang="ja-JP" sz="1300">
            <a:effectLst/>
          </a:endParaRPr>
        </a:p>
        <a:p>
          <a:r>
            <a:rPr kumimoji="1" lang="ja-JP" altLang="ja-JP" sz="1300">
              <a:solidFill>
                <a:schemeClr val="dk1"/>
              </a:solidFill>
              <a:effectLst/>
              <a:latin typeface="+mn-lt"/>
              <a:ea typeface="+mn-ea"/>
              <a:cs typeface="+mn-cs"/>
            </a:rPr>
            <a:t>・地域福祉基金：高齢者等の保健福祉の増進を目的とし、高齢福祉事業、障害福祉事業などに充当</a:t>
          </a:r>
          <a:endParaRPr lang="ja-JP" altLang="ja-JP" sz="1300">
            <a:effectLst/>
          </a:endParaRPr>
        </a:p>
        <a:p>
          <a:r>
            <a:rPr kumimoji="1" lang="ja-JP" altLang="ja-JP" sz="1300">
              <a:solidFill>
                <a:schemeClr val="dk1"/>
              </a:solidFill>
              <a:effectLst/>
              <a:latin typeface="+mn-lt"/>
              <a:ea typeface="+mn-ea"/>
              <a:cs typeface="+mn-cs"/>
            </a:rPr>
            <a:t>・ふるさと再生基金：ふるさと</a:t>
          </a:r>
          <a:r>
            <a:rPr kumimoji="1" lang="ja-JP" altLang="en-US" sz="1300">
              <a:solidFill>
                <a:schemeClr val="dk1"/>
              </a:solidFill>
              <a:effectLst/>
              <a:latin typeface="+mn-lt"/>
              <a:ea typeface="+mn-ea"/>
              <a:cs typeface="+mn-cs"/>
            </a:rPr>
            <a:t>再生寄附金</a:t>
          </a:r>
          <a:r>
            <a:rPr kumimoji="1" lang="ja-JP" altLang="ja-JP" sz="1300">
              <a:solidFill>
                <a:schemeClr val="dk1"/>
              </a:solidFill>
              <a:effectLst/>
              <a:latin typeface="+mn-lt"/>
              <a:ea typeface="+mn-ea"/>
              <a:cs typeface="+mn-cs"/>
            </a:rPr>
            <a:t>を原資として、越前町の①快適で安全に住み続けられるまちづくりのための事業、②誰もが健康で暮らしやすさを実感できるまちづくりのための事業、③人が輝き豊かな心が満ちあふれるまちづくりのための事業、④人と仕事の活力みなぎるまちづくりのための事業、⑤ふるさとの個性を活かし交流を育むまちづくりのための事業</a:t>
          </a:r>
          <a:r>
            <a:rPr kumimoji="1" lang="ja-JP" altLang="en-US" sz="1300">
              <a:solidFill>
                <a:schemeClr val="dk1"/>
              </a:solidFill>
              <a:effectLst/>
              <a:latin typeface="+mn-lt"/>
              <a:ea typeface="+mn-ea"/>
              <a:cs typeface="+mn-cs"/>
            </a:rPr>
            <a:t>及び経費</a:t>
          </a:r>
          <a:r>
            <a:rPr kumimoji="1" lang="ja-JP" altLang="ja-JP" sz="1300">
              <a:solidFill>
                <a:schemeClr val="dk1"/>
              </a:solidFill>
              <a:effectLst/>
              <a:latin typeface="+mn-lt"/>
              <a:ea typeface="+mn-ea"/>
              <a:cs typeface="+mn-cs"/>
            </a:rPr>
            <a:t>に充当</a:t>
          </a:r>
          <a:endParaRPr lang="ja-JP" altLang="ja-JP" sz="1300">
            <a:effectLst/>
          </a:endParaRPr>
        </a:p>
        <a:p>
          <a:r>
            <a:rPr kumimoji="1" lang="ja-JP" altLang="ja-JP" sz="1300">
              <a:solidFill>
                <a:schemeClr val="dk1"/>
              </a:solidFill>
              <a:effectLst/>
              <a:latin typeface="+mn-lt"/>
              <a:ea typeface="+mn-ea"/>
              <a:cs typeface="+mn-cs"/>
            </a:rPr>
            <a:t>・地域活性化基金：越前地区の活性化を目的とし、越前地区活性化事業や観光振興事業（イベント開催補助金など）に充当</a:t>
          </a:r>
          <a:endParaRPr lang="ja-JP" altLang="ja-JP" sz="1300">
            <a:effectLst/>
          </a:endParaRPr>
        </a:p>
        <a:p>
          <a:r>
            <a:rPr kumimoji="1" lang="ja-JP" altLang="ja-JP" sz="1300">
              <a:solidFill>
                <a:schemeClr val="dk1"/>
              </a:solidFill>
              <a:effectLst/>
              <a:latin typeface="+mn-lt"/>
              <a:ea typeface="+mn-ea"/>
              <a:cs typeface="+mn-cs"/>
            </a:rPr>
            <a:t>・ふるさと水と土保全基金：土地改良施設の維持管理等に係る経費に充当</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（増減理由）</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・地域振興基金：運用益により</a:t>
          </a:r>
          <a:r>
            <a:rPr kumimoji="1" lang="en-US" altLang="ja-JP" sz="1300">
              <a:solidFill>
                <a:schemeClr val="dk1"/>
              </a:solidFill>
              <a:effectLst/>
              <a:latin typeface="+mn-lt"/>
              <a:ea typeface="+mn-ea"/>
              <a:cs typeface="+mn-cs"/>
            </a:rPr>
            <a:t>53</a:t>
          </a:r>
          <a:r>
            <a:rPr kumimoji="1" lang="ja-JP" altLang="en-US" sz="1300">
              <a:solidFill>
                <a:schemeClr val="dk1"/>
              </a:solidFill>
              <a:effectLst/>
              <a:latin typeface="+mn-lt"/>
              <a:ea typeface="+mn-ea"/>
              <a:cs typeface="+mn-cs"/>
            </a:rPr>
            <a:t>百万円の増</a:t>
          </a:r>
          <a:endParaRPr lang="ja-JP" altLang="ja-JP" sz="1300">
            <a:effectLst/>
          </a:endParaRPr>
        </a:p>
        <a:p>
          <a:r>
            <a:rPr kumimoji="1" lang="ja-JP" altLang="ja-JP" sz="1300">
              <a:solidFill>
                <a:schemeClr val="dk1"/>
              </a:solidFill>
              <a:effectLst/>
              <a:latin typeface="+mn-lt"/>
              <a:ea typeface="+mn-ea"/>
              <a:cs typeface="+mn-cs"/>
            </a:rPr>
            <a:t>・ふるさと再生基金：ふるさと納税寄附金を原資に</a:t>
          </a:r>
          <a:r>
            <a:rPr kumimoji="1" lang="en-US" altLang="ja-JP" sz="1300">
              <a:solidFill>
                <a:schemeClr val="dk1"/>
              </a:solidFill>
              <a:effectLst/>
              <a:latin typeface="+mn-lt"/>
              <a:ea typeface="+mn-ea"/>
              <a:cs typeface="+mn-cs"/>
            </a:rPr>
            <a:t>1,078</a:t>
          </a:r>
          <a:r>
            <a:rPr kumimoji="1" lang="ja-JP" altLang="ja-JP" sz="1300">
              <a:solidFill>
                <a:schemeClr val="dk1"/>
              </a:solidFill>
              <a:effectLst/>
              <a:latin typeface="+mn-lt"/>
              <a:ea typeface="+mn-ea"/>
              <a:cs typeface="+mn-cs"/>
            </a:rPr>
            <a:t>百万円積み立て、積み立ててきた基金を原資に、高校生の通学支援事業、学校給食費無償化、少子化対策事業などの充当財源として</a:t>
          </a:r>
          <a:r>
            <a:rPr kumimoji="1" lang="en-US" altLang="ja-JP" sz="1300">
              <a:solidFill>
                <a:schemeClr val="dk1"/>
              </a:solidFill>
              <a:effectLst/>
              <a:latin typeface="+mn-lt"/>
              <a:ea typeface="+mn-ea"/>
              <a:cs typeface="+mn-cs"/>
            </a:rPr>
            <a:t>1,377</a:t>
          </a:r>
          <a:r>
            <a:rPr kumimoji="1" lang="ja-JP" altLang="ja-JP" sz="1300">
              <a:solidFill>
                <a:schemeClr val="dk1"/>
              </a:solidFill>
              <a:effectLst/>
              <a:latin typeface="+mn-lt"/>
              <a:ea typeface="+mn-ea"/>
              <a:cs typeface="+mn-cs"/>
            </a:rPr>
            <a:t>百万円取り崩したことにより</a:t>
          </a:r>
          <a:r>
            <a:rPr kumimoji="1" lang="en-US" altLang="ja-JP" sz="1300">
              <a:solidFill>
                <a:schemeClr val="dk1"/>
              </a:solidFill>
              <a:effectLst/>
              <a:latin typeface="+mn-lt"/>
              <a:ea typeface="+mn-ea"/>
              <a:cs typeface="+mn-cs"/>
            </a:rPr>
            <a:t>299</a:t>
          </a:r>
          <a:r>
            <a:rPr kumimoji="1" lang="ja-JP" altLang="ja-JP" sz="1300">
              <a:solidFill>
                <a:schemeClr val="dk1"/>
              </a:solidFill>
              <a:effectLst/>
              <a:latin typeface="+mn-lt"/>
              <a:ea typeface="+mn-ea"/>
              <a:cs typeface="+mn-cs"/>
            </a:rPr>
            <a:t>百万円の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・地域振興基金については、引き続き基金運用益を活用しつつ事業を実施。ふるさと再生基金については使途の明確化を図りながら適正に事業を実施。その他の基金についても同様の措置を取る。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財政調整基金については前年度繰越金の</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分の</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相当や余剰金を積立てた一方、</a:t>
          </a:r>
          <a:r>
            <a:rPr kumimoji="1" lang="ja-JP" altLang="en-US" sz="1300">
              <a:solidFill>
                <a:schemeClr val="dk1"/>
              </a:solidFill>
              <a:effectLst/>
              <a:latin typeface="+mn-lt"/>
              <a:ea typeface="+mn-ea"/>
              <a:cs typeface="+mn-cs"/>
            </a:rPr>
            <a:t>ふるさと再生基金からの繰入により財源不足が生じなかったことから、</a:t>
          </a:r>
          <a:r>
            <a:rPr kumimoji="1" lang="ja-JP" altLang="ja-JP" sz="1300">
              <a:solidFill>
                <a:schemeClr val="dk1"/>
              </a:solidFill>
              <a:effectLst/>
              <a:latin typeface="+mn-lt"/>
              <a:ea typeface="+mn-ea"/>
              <a:cs typeface="+mn-cs"/>
            </a:rPr>
            <a:t>取崩額がなく、残高は</a:t>
          </a:r>
          <a:r>
            <a:rPr kumimoji="1" lang="en-US" altLang="ja-JP" sz="1300">
              <a:solidFill>
                <a:schemeClr val="dk1"/>
              </a:solidFill>
              <a:effectLst/>
              <a:latin typeface="+mn-lt"/>
              <a:ea typeface="+mn-ea"/>
              <a:cs typeface="+mn-cs"/>
            </a:rPr>
            <a:t>528</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の</a:t>
          </a:r>
          <a:r>
            <a:rPr kumimoji="1" lang="en-US" altLang="ja-JP" sz="1300">
              <a:solidFill>
                <a:schemeClr val="dk1"/>
              </a:solidFill>
              <a:effectLst/>
              <a:latin typeface="+mn-lt"/>
              <a:ea typeface="+mn-ea"/>
              <a:cs typeface="+mn-cs"/>
            </a:rPr>
            <a:t>3,411</a:t>
          </a:r>
          <a:r>
            <a:rPr kumimoji="1" lang="ja-JP" altLang="ja-JP" sz="1300">
              <a:solidFill>
                <a:schemeClr val="dk1"/>
              </a:solidFill>
              <a:effectLst/>
              <a:latin typeface="+mn-lt"/>
              <a:ea typeface="+mn-ea"/>
              <a:cs typeface="+mn-cs"/>
            </a:rPr>
            <a:t>百万円となった。</a:t>
          </a:r>
          <a:endParaRPr kumimoji="1" lang="en-US" altLang="ja-JP" sz="1300">
            <a:solidFill>
              <a:schemeClr val="dk1"/>
            </a:solidFill>
            <a:effectLst/>
            <a:latin typeface="+mn-lt"/>
            <a:ea typeface="+mn-ea"/>
            <a:cs typeface="+mn-cs"/>
          </a:endParaRPr>
        </a:p>
        <a:p>
          <a:pPr eaLnBrk="1" fontAlgn="auto" latinLnBrk="0" hangingPunct="1"/>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今後見込まれる大幅な財源不足、災害・豪雪等への緊急時の備えのため、越前町財政健全化計画に掲げた標準財政規模の</a:t>
          </a:r>
          <a:r>
            <a:rPr kumimoji="1" lang="en-US" altLang="ja-JP" sz="1300">
              <a:solidFill>
                <a:schemeClr val="dk1"/>
              </a:solidFill>
              <a:effectLst/>
              <a:latin typeface="+mn-lt"/>
              <a:ea typeface="+mn-ea"/>
              <a:cs typeface="+mn-cs"/>
            </a:rPr>
            <a:t>15</a:t>
          </a:r>
          <a:r>
            <a:rPr kumimoji="1" lang="ja-JP" altLang="ja-JP" sz="1300">
              <a:solidFill>
                <a:schemeClr val="dk1"/>
              </a:solidFill>
              <a:effectLst/>
              <a:latin typeface="+mn-lt"/>
              <a:ea typeface="+mn-ea"/>
              <a:cs typeface="+mn-cs"/>
            </a:rPr>
            <a:t>％以上の確保を維持することで安定した財政運営を図る。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預金利子</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千円を積み立てた。</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必要に応じて、高金利の地方債の繰上償還の財源として活用する。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14994038</v>
      </c>
      <c r="BO4" s="449"/>
      <c r="BP4" s="449"/>
      <c r="BQ4" s="449"/>
      <c r="BR4" s="449"/>
      <c r="BS4" s="449"/>
      <c r="BT4" s="449"/>
      <c r="BU4" s="450"/>
      <c r="BV4" s="448">
        <v>14904313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7.7</v>
      </c>
      <c r="CU4" s="589"/>
      <c r="CV4" s="589"/>
      <c r="CW4" s="589"/>
      <c r="CX4" s="589"/>
      <c r="CY4" s="589"/>
      <c r="CZ4" s="589"/>
      <c r="DA4" s="590"/>
      <c r="DB4" s="588">
        <v>7.9</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14344892</v>
      </c>
      <c r="BO5" s="420"/>
      <c r="BP5" s="420"/>
      <c r="BQ5" s="420"/>
      <c r="BR5" s="420"/>
      <c r="BS5" s="420"/>
      <c r="BT5" s="420"/>
      <c r="BU5" s="421"/>
      <c r="BV5" s="419">
        <v>14255949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92.4</v>
      </c>
      <c r="CU5" s="417"/>
      <c r="CV5" s="417"/>
      <c r="CW5" s="417"/>
      <c r="CX5" s="417"/>
      <c r="CY5" s="417"/>
      <c r="CZ5" s="417"/>
      <c r="DA5" s="418"/>
      <c r="DB5" s="416">
        <v>95.7</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649146</v>
      </c>
      <c r="BO6" s="420"/>
      <c r="BP6" s="420"/>
      <c r="BQ6" s="420"/>
      <c r="BR6" s="420"/>
      <c r="BS6" s="420"/>
      <c r="BT6" s="420"/>
      <c r="BU6" s="421"/>
      <c r="BV6" s="419">
        <v>648364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92.9</v>
      </c>
      <c r="CU6" s="563"/>
      <c r="CV6" s="563"/>
      <c r="CW6" s="563"/>
      <c r="CX6" s="563"/>
      <c r="CY6" s="563"/>
      <c r="CZ6" s="563"/>
      <c r="DA6" s="564"/>
      <c r="DB6" s="562">
        <v>96.7</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38208</v>
      </c>
      <c r="BO7" s="420"/>
      <c r="BP7" s="420"/>
      <c r="BQ7" s="420"/>
      <c r="BR7" s="420"/>
      <c r="BS7" s="420"/>
      <c r="BT7" s="420"/>
      <c r="BU7" s="421"/>
      <c r="BV7" s="419">
        <v>23223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7933871</v>
      </c>
      <c r="CU7" s="420"/>
      <c r="CV7" s="420"/>
      <c r="CW7" s="420"/>
      <c r="CX7" s="420"/>
      <c r="CY7" s="420"/>
      <c r="CZ7" s="420"/>
      <c r="DA7" s="421"/>
      <c r="DB7" s="419">
        <v>7874348</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610938</v>
      </c>
      <c r="BO8" s="420"/>
      <c r="BP8" s="420"/>
      <c r="BQ8" s="420"/>
      <c r="BR8" s="420"/>
      <c r="BS8" s="420"/>
      <c r="BT8" s="420"/>
      <c r="BU8" s="421"/>
      <c r="BV8" s="419">
        <v>625141</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0.33</v>
      </c>
      <c r="CU8" s="523"/>
      <c r="CV8" s="523"/>
      <c r="CW8" s="523"/>
      <c r="CX8" s="523"/>
      <c r="CY8" s="523"/>
      <c r="CZ8" s="523"/>
      <c r="DA8" s="524"/>
      <c r="DB8" s="522">
        <v>0.33</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20118</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104</v>
      </c>
      <c r="AV9" s="478"/>
      <c r="AW9" s="478"/>
      <c r="AX9" s="478"/>
      <c r="AY9" s="433" t="s">
        <v>111</v>
      </c>
      <c r="AZ9" s="434"/>
      <c r="BA9" s="434"/>
      <c r="BB9" s="434"/>
      <c r="BC9" s="434"/>
      <c r="BD9" s="434"/>
      <c r="BE9" s="434"/>
      <c r="BF9" s="434"/>
      <c r="BG9" s="434"/>
      <c r="BH9" s="434"/>
      <c r="BI9" s="434"/>
      <c r="BJ9" s="434"/>
      <c r="BK9" s="434"/>
      <c r="BL9" s="434"/>
      <c r="BM9" s="435"/>
      <c r="BN9" s="419">
        <v>-14203</v>
      </c>
      <c r="BO9" s="420"/>
      <c r="BP9" s="420"/>
      <c r="BQ9" s="420"/>
      <c r="BR9" s="420"/>
      <c r="BS9" s="420"/>
      <c r="BT9" s="420"/>
      <c r="BU9" s="421"/>
      <c r="BV9" s="419">
        <v>10915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14.8</v>
      </c>
      <c r="CU9" s="417"/>
      <c r="CV9" s="417"/>
      <c r="CW9" s="417"/>
      <c r="CX9" s="417"/>
      <c r="CY9" s="417"/>
      <c r="CZ9" s="417"/>
      <c r="DA9" s="418"/>
      <c r="DB9" s="416">
        <v>13.8</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21538</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104</v>
      </c>
      <c r="AV10" s="478"/>
      <c r="AW10" s="478"/>
      <c r="AX10" s="478"/>
      <c r="AY10" s="433" t="s">
        <v>115</v>
      </c>
      <c r="AZ10" s="434"/>
      <c r="BA10" s="434"/>
      <c r="BB10" s="434"/>
      <c r="BC10" s="434"/>
      <c r="BD10" s="434"/>
      <c r="BE10" s="434"/>
      <c r="BF10" s="434"/>
      <c r="BG10" s="434"/>
      <c r="BH10" s="434"/>
      <c r="BI10" s="434"/>
      <c r="BJ10" s="434"/>
      <c r="BK10" s="434"/>
      <c r="BL10" s="434"/>
      <c r="BM10" s="435"/>
      <c r="BN10" s="419">
        <v>528632</v>
      </c>
      <c r="BO10" s="420"/>
      <c r="BP10" s="420"/>
      <c r="BQ10" s="420"/>
      <c r="BR10" s="420"/>
      <c r="BS10" s="420"/>
      <c r="BT10" s="420"/>
      <c r="BU10" s="421"/>
      <c r="BV10" s="419">
        <v>308797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104</v>
      </c>
      <c r="AV11" s="478"/>
      <c r="AW11" s="478"/>
      <c r="AX11" s="478"/>
      <c r="AY11" s="433" t="s">
        <v>120</v>
      </c>
      <c r="AZ11" s="434"/>
      <c r="BA11" s="434"/>
      <c r="BB11" s="434"/>
      <c r="BC11" s="434"/>
      <c r="BD11" s="434"/>
      <c r="BE11" s="434"/>
      <c r="BF11" s="434"/>
      <c r="BG11" s="434"/>
      <c r="BH11" s="434"/>
      <c r="BI11" s="434"/>
      <c r="BJ11" s="434"/>
      <c r="BK11" s="434"/>
      <c r="BL11" s="434"/>
      <c r="BM11" s="435"/>
      <c r="BN11" s="419">
        <v>37769</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20100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350833</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19797</v>
      </c>
      <c r="S13" s="507"/>
      <c r="T13" s="507"/>
      <c r="U13" s="507"/>
      <c r="V13" s="508"/>
      <c r="W13" s="509" t="s">
        <v>131</v>
      </c>
      <c r="X13" s="405"/>
      <c r="Y13" s="405"/>
      <c r="Z13" s="405"/>
      <c r="AA13" s="405"/>
      <c r="AB13" s="406"/>
      <c r="AC13" s="372">
        <v>682</v>
      </c>
      <c r="AD13" s="373"/>
      <c r="AE13" s="373"/>
      <c r="AF13" s="373"/>
      <c r="AG13" s="374"/>
      <c r="AH13" s="372">
        <v>785</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552198</v>
      </c>
      <c r="BO13" s="420"/>
      <c r="BP13" s="420"/>
      <c r="BQ13" s="420"/>
      <c r="BR13" s="420"/>
      <c r="BS13" s="420"/>
      <c r="BT13" s="420"/>
      <c r="BU13" s="421"/>
      <c r="BV13" s="419">
        <v>-31121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9.8000000000000007</v>
      </c>
      <c r="CU13" s="417"/>
      <c r="CV13" s="417"/>
      <c r="CW13" s="417"/>
      <c r="CX13" s="417"/>
      <c r="CY13" s="417"/>
      <c r="CZ13" s="417"/>
      <c r="DA13" s="418"/>
      <c r="DB13" s="416">
        <v>9</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20394</v>
      </c>
      <c r="S14" s="507"/>
      <c r="T14" s="507"/>
      <c r="U14" s="507"/>
      <c r="V14" s="508"/>
      <c r="W14" s="510"/>
      <c r="X14" s="408"/>
      <c r="Y14" s="408"/>
      <c r="Z14" s="408"/>
      <c r="AA14" s="408"/>
      <c r="AB14" s="409"/>
      <c r="AC14" s="499">
        <v>6.6</v>
      </c>
      <c r="AD14" s="500"/>
      <c r="AE14" s="500"/>
      <c r="AF14" s="500"/>
      <c r="AG14" s="501"/>
      <c r="AH14" s="499">
        <v>7.1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v>2.2999999999999998</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20133</v>
      </c>
      <c r="S15" s="507"/>
      <c r="T15" s="507"/>
      <c r="U15" s="507"/>
      <c r="V15" s="508"/>
      <c r="W15" s="509" t="s">
        <v>137</v>
      </c>
      <c r="X15" s="405"/>
      <c r="Y15" s="405"/>
      <c r="Z15" s="405"/>
      <c r="AA15" s="405"/>
      <c r="AB15" s="406"/>
      <c r="AC15" s="372">
        <v>3667</v>
      </c>
      <c r="AD15" s="373"/>
      <c r="AE15" s="373"/>
      <c r="AF15" s="373"/>
      <c r="AG15" s="374"/>
      <c r="AH15" s="372">
        <v>3984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2390352</v>
      </c>
      <c r="BO15" s="449"/>
      <c r="BP15" s="449"/>
      <c r="BQ15" s="449"/>
      <c r="BR15" s="449"/>
      <c r="BS15" s="449"/>
      <c r="BT15" s="449"/>
      <c r="BU15" s="450"/>
      <c r="BV15" s="448">
        <v>2381780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35.700000000000003</v>
      </c>
      <c r="AD16" s="500"/>
      <c r="AE16" s="500"/>
      <c r="AF16" s="500"/>
      <c r="AG16" s="501"/>
      <c r="AH16" s="499">
        <v>36.1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7312878</v>
      </c>
      <c r="BO16" s="420"/>
      <c r="BP16" s="420"/>
      <c r="BQ16" s="420"/>
      <c r="BR16" s="420"/>
      <c r="BS16" s="420"/>
      <c r="BT16" s="420"/>
      <c r="BU16" s="421"/>
      <c r="BV16" s="419">
        <v>7202399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5915</v>
      </c>
      <c r="AD17" s="373"/>
      <c r="AE17" s="373"/>
      <c r="AF17" s="373"/>
      <c r="AG17" s="374"/>
      <c r="AH17" s="372">
        <v>6263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2964182</v>
      </c>
      <c r="BO17" s="420"/>
      <c r="BP17" s="420"/>
      <c r="BQ17" s="420"/>
      <c r="BR17" s="420"/>
      <c r="BS17" s="420"/>
      <c r="BT17" s="420"/>
      <c r="BU17" s="421"/>
      <c r="BV17" s="419">
        <v>2965029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153.15</v>
      </c>
      <c r="M18" s="472"/>
      <c r="N18" s="472"/>
      <c r="O18" s="472"/>
      <c r="P18" s="472"/>
      <c r="Q18" s="472"/>
      <c r="R18" s="473"/>
      <c r="S18" s="473"/>
      <c r="T18" s="473"/>
      <c r="U18" s="473"/>
      <c r="V18" s="474"/>
      <c r="W18" s="490"/>
      <c r="X18" s="491"/>
      <c r="Y18" s="491"/>
      <c r="Z18" s="491"/>
      <c r="AA18" s="491"/>
      <c r="AB18" s="515"/>
      <c r="AC18" s="389">
        <v>57.6</v>
      </c>
      <c r="AD18" s="390"/>
      <c r="AE18" s="390"/>
      <c r="AF18" s="390"/>
      <c r="AG18" s="475"/>
      <c r="AH18" s="389">
        <v>56.8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7390374</v>
      </c>
      <c r="BO18" s="420"/>
      <c r="BP18" s="420"/>
      <c r="BQ18" s="420"/>
      <c r="BR18" s="420"/>
      <c r="BS18" s="420"/>
      <c r="BT18" s="420"/>
      <c r="BU18" s="421"/>
      <c r="BV18" s="419">
        <v>7651403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131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9855231</v>
      </c>
      <c r="BO19" s="420"/>
      <c r="BP19" s="420"/>
      <c r="BQ19" s="420"/>
      <c r="BR19" s="420"/>
      <c r="BS19" s="420"/>
      <c r="BT19" s="420"/>
      <c r="BU19" s="421"/>
      <c r="BV19" s="419">
        <v>10261601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6581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10624277</v>
      </c>
      <c r="BO22" s="449"/>
      <c r="BP22" s="449"/>
      <c r="BQ22" s="449"/>
      <c r="BR22" s="449"/>
      <c r="BS22" s="449"/>
      <c r="BT22" s="449"/>
      <c r="BU22" s="450"/>
      <c r="BV22" s="448">
        <v>11793053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2939892</v>
      </c>
      <c r="BO23" s="420"/>
      <c r="BP23" s="420"/>
      <c r="BQ23" s="420"/>
      <c r="BR23" s="420"/>
      <c r="BS23" s="420"/>
      <c r="BT23" s="420"/>
      <c r="BU23" s="421"/>
      <c r="BV23" s="419">
        <v>3287551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7040</v>
      </c>
      <c r="R24" s="373"/>
      <c r="S24" s="373"/>
      <c r="T24" s="373"/>
      <c r="U24" s="373"/>
      <c r="V24" s="374"/>
      <c r="W24" s="462"/>
      <c r="X24" s="399"/>
      <c r="Y24" s="400"/>
      <c r="Z24" s="375" t="s">
        <v>162</v>
      </c>
      <c r="AA24" s="376"/>
      <c r="AB24" s="376"/>
      <c r="AC24" s="376"/>
      <c r="AD24" s="376"/>
      <c r="AE24" s="376"/>
      <c r="AF24" s="376"/>
      <c r="AG24" s="377"/>
      <c r="AH24" s="372">
        <v>214</v>
      </c>
      <c r="AI24" s="373"/>
      <c r="AJ24" s="373"/>
      <c r="AK24" s="373"/>
      <c r="AL24" s="374"/>
      <c r="AM24" s="372">
        <v>649062</v>
      </c>
      <c r="AN24" s="373"/>
      <c r="AO24" s="373"/>
      <c r="AP24" s="373"/>
      <c r="AQ24" s="373"/>
      <c r="AR24" s="374"/>
      <c r="AS24" s="372">
        <v>3033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8380394</v>
      </c>
      <c r="BO24" s="420"/>
      <c r="BP24" s="420"/>
      <c r="BQ24" s="420"/>
      <c r="BR24" s="420"/>
      <c r="BS24" s="420"/>
      <c r="BT24" s="420"/>
      <c r="BU24" s="421"/>
      <c r="BV24" s="419">
        <v>9169317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6120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569493</v>
      </c>
      <c r="BO25" s="449"/>
      <c r="BP25" s="449"/>
      <c r="BQ25" s="449"/>
      <c r="BR25" s="449"/>
      <c r="BS25" s="449"/>
      <c r="BT25" s="449"/>
      <c r="BU25" s="450"/>
      <c r="BV25" s="448">
        <v>507368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5220</v>
      </c>
      <c r="R26" s="373"/>
      <c r="S26" s="373"/>
      <c r="T26" s="373"/>
      <c r="U26" s="373"/>
      <c r="V26" s="374"/>
      <c r="W26" s="462"/>
      <c r="X26" s="399"/>
      <c r="Y26" s="400"/>
      <c r="Z26" s="375" t="s">
        <v>168</v>
      </c>
      <c r="AA26" s="430"/>
      <c r="AB26" s="430"/>
      <c r="AC26" s="430"/>
      <c r="AD26" s="430"/>
      <c r="AE26" s="430"/>
      <c r="AF26" s="430"/>
      <c r="AG26" s="431"/>
      <c r="AH26" s="372">
        <v>8</v>
      </c>
      <c r="AI26" s="373"/>
      <c r="AJ26" s="373"/>
      <c r="AK26" s="373"/>
      <c r="AL26" s="374"/>
      <c r="AM26" s="372">
        <v>22336</v>
      </c>
      <c r="AN26" s="373"/>
      <c r="AO26" s="373"/>
      <c r="AP26" s="373"/>
      <c r="AQ26" s="373"/>
      <c r="AR26" s="374"/>
      <c r="AS26" s="372">
        <v>2792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3200</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377052</v>
      </c>
      <c r="BO27" s="454"/>
      <c r="BP27" s="454"/>
      <c r="BQ27" s="454"/>
      <c r="BR27" s="454"/>
      <c r="BS27" s="454"/>
      <c r="BT27" s="454"/>
      <c r="BU27" s="455"/>
      <c r="BV27" s="453">
        <v>377049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2500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3411330</v>
      </c>
      <c r="BO28" s="449"/>
      <c r="BP28" s="449"/>
      <c r="BQ28" s="449"/>
      <c r="BR28" s="449"/>
      <c r="BS28" s="449"/>
      <c r="BT28" s="449"/>
      <c r="BU28" s="450"/>
      <c r="BV28" s="448">
        <v>2882698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12</v>
      </c>
      <c r="M29" s="373"/>
      <c r="N29" s="373"/>
      <c r="O29" s="373"/>
      <c r="P29" s="374"/>
      <c r="Q29" s="372">
        <v>2400</v>
      </c>
      <c r="R29" s="373"/>
      <c r="S29" s="373"/>
      <c r="T29" s="373"/>
      <c r="U29" s="373"/>
      <c r="V29" s="374"/>
      <c r="W29" s="463"/>
      <c r="X29" s="464"/>
      <c r="Y29" s="465"/>
      <c r="Z29" s="375" t="s">
        <v>178</v>
      </c>
      <c r="AA29" s="376"/>
      <c r="AB29" s="376"/>
      <c r="AC29" s="376"/>
      <c r="AD29" s="376"/>
      <c r="AE29" s="376"/>
      <c r="AF29" s="376"/>
      <c r="AG29" s="377"/>
      <c r="AH29" s="372">
        <v>215</v>
      </c>
      <c r="AI29" s="373"/>
      <c r="AJ29" s="373"/>
      <c r="AK29" s="373"/>
      <c r="AL29" s="374"/>
      <c r="AM29" s="372">
        <v>653276</v>
      </c>
      <c r="AN29" s="373"/>
      <c r="AO29" s="373"/>
      <c r="AP29" s="373"/>
      <c r="AQ29" s="373"/>
      <c r="AR29" s="374"/>
      <c r="AS29" s="372">
        <v>3038</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299800</v>
      </c>
      <c r="BO29" s="420"/>
      <c r="BP29" s="420"/>
      <c r="BQ29" s="420"/>
      <c r="BR29" s="420"/>
      <c r="BS29" s="420"/>
      <c r="BT29" s="420"/>
      <c r="BU29" s="421"/>
      <c r="BV29" s="419">
        <v>299789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91.7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3717376</v>
      </c>
      <c r="BO30" s="454"/>
      <c r="BP30" s="454"/>
      <c r="BQ30" s="454"/>
      <c r="BR30" s="454"/>
      <c r="BS30" s="454"/>
      <c r="BT30" s="454"/>
      <c r="BU30" s="455"/>
      <c r="BV30" s="453">
        <v>3972146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越前町国民健康保険事業特別会計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IF('各会計、関係団体の財政状況及び健全化判断比率'!B31="","",'各会計、関係団体の財政状況及び健全化判断比率'!B31)</f>
        <v>越前町上水道事業会計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IF('各会計、関係団体の財政状況及び健全化判断比率'!B33="","",'各会計、関係団体の財政状況及び健全化判断比率'!B33)</f>
        <v>越前町簡易水道事業特別会計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13</v>
      </c>
      <c r="BX34" s="367"/>
      <c r="BY34" s="368" t="str">
        <f>IF('各会計、関係団体の財政状況及び健全化判断比率'!B68="","",'各会計、関係団体の財政状況及び健全化判断比率'!B68)</f>
        <v>福井県市町総合事務組合（普通会計分）</v>
      </c>
      <c r="BZ34" s="368"/>
      <c r="CA34" s="368"/>
      <c r="CB34" s="368"/>
      <c r="CC34" s="368"/>
      <c r="CD34" s="368"/>
      <c r="CE34" s="368"/>
      <c r="CF34" s="368"/>
      <c r="CG34" s="368"/>
      <c r="CH34" s="368"/>
      <c r="CI34" s="368"/>
      <c r="CJ34" s="368"/>
      <c r="CK34" s="368"/>
      <c r="CL34" s="368"/>
      <c r="CM34" s="368"/>
      <c r="CN34" s="181"/>
      <c r="CO34" s="367">
        <f>IF(CQ34="","",MAX(C34:D43,U34:V43,AM34:AN43,BE34:BF43,BW34:BX43)+1)</f>
        <v>22</v>
      </c>
      <c r="CP34" s="367"/>
      <c r="CQ34" s="368" t="str">
        <f>IF('各会計、関係団体の財政状況及び健全化判断比率'!BS7="","",'各会計、関係団体の財政状況及び健全化判断比率'!BS7)</f>
        <v>（一財）越前町公共施設管理公社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越前町温泉事業特別会計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越前町介護保険事業特別会計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IF('各会計、関係団体の財政状況及び健全化判断比率'!B32="","",'各会計、関係団体の財政状況及び健全化判断比率'!B32)</f>
        <v>越前町国民健康保険病院事業会計</v>
      </c>
      <c r="AP35" s="368"/>
      <c r="AQ35" s="368"/>
      <c r="AR35" s="368"/>
      <c r="AS35" s="368"/>
      <c r="AT35" s="368"/>
      <c r="AU35" s="368"/>
      <c r="AV35" s="368"/>
      <c r="AW35" s="368"/>
      <c r="AX35" s="368"/>
      <c r="AY35" s="368"/>
      <c r="AZ35" s="368"/>
      <c r="BA35" s="368"/>
      <c r="BB35" s="368"/>
      <c r="BC35" s="368"/>
      <c r="BD35" s="181"/>
      <c r="BE35" s="367">
        <f t="shared" ref="BE35:BE43" si="1">IF(BG35="","",BE34+1)</f>
        <v>11</v>
      </c>
      <c r="BF35" s="367"/>
      <c r="BG35" s="368" t="str">
        <f>IF('各会計、関係団体の財政状況及び健全化判断比率'!B34="","",'各会計、関係団体の財政状況及び健全化判断比率'!B34)</f>
        <v>越前町公共下水道事業特別会計</v>
      </c>
      <c r="BH35" s="368"/>
      <c r="BI35" s="368"/>
      <c r="BJ35" s="368"/>
      <c r="BK35" s="368"/>
      <c r="BL35" s="368"/>
      <c r="BM35" s="368"/>
      <c r="BN35" s="368"/>
      <c r="BO35" s="368"/>
      <c r="BP35" s="368"/>
      <c r="BQ35" s="368"/>
      <c r="BR35" s="368"/>
      <c r="BS35" s="368"/>
      <c r="BT35" s="368"/>
      <c r="BU35" s="368"/>
      <c r="BV35" s="181"/>
      <c r="BW35" s="367">
        <f t="shared" ref="BW35:BW43" si="2">IF(BY35="","",BW34+1)</f>
        <v>14</v>
      </c>
      <c r="BX35" s="367"/>
      <c r="BY35" s="368" t="str">
        <f>IF('各会計、関係団体の財政状況及び健全化判断比率'!B69="","",'各会計、関係団体の財政状況及び健全化判断比率'!B69)</f>
        <v>福井県市町総合事務組合（事業会計分）</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越前町農林漁業体験実習館事業特別会計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越前町後期高齢者医療事業特別会計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12</v>
      </c>
      <c r="BF36" s="367"/>
      <c r="BG36" s="368" t="str">
        <f>IF('各会計、関係団体の財政状況及び健全化判断比率'!B35="","",'各会計、関係団体の財政状況及び健全化判断比率'!B35)</f>
        <v>越前町集落排水事業特別会計</v>
      </c>
      <c r="BH36" s="368"/>
      <c r="BI36" s="368"/>
      <c r="BJ36" s="368"/>
      <c r="BK36" s="368"/>
      <c r="BL36" s="368"/>
      <c r="BM36" s="368"/>
      <c r="BN36" s="368"/>
      <c r="BO36" s="368"/>
      <c r="BP36" s="368"/>
      <c r="BQ36" s="368"/>
      <c r="BR36" s="368"/>
      <c r="BS36" s="368"/>
      <c r="BT36" s="368"/>
      <c r="BU36" s="368"/>
      <c r="BV36" s="181"/>
      <c r="BW36" s="367">
        <f t="shared" si="2"/>
        <v>15</v>
      </c>
      <c r="BX36" s="367"/>
      <c r="BY36" s="368" t="str">
        <f>IF('各会計、関係団体の財政状況及び健全化判断比率'!B70="","",'各会計、関係団体の財政状況及び健全化判断比率'!B70)</f>
        <v>福井県後期高齢者医療広域連合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越前町土地区画整理事業特別会計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16</v>
      </c>
      <c r="BX37" s="367"/>
      <c r="BY37" s="368" t="str">
        <f>IF('各会計、関係団体の財政状況及び健全化判断比率'!B71="","",'各会計、関係団体の財政状況及び健全化判断比率'!B71)</f>
        <v>福井県後期高齢者医療広域連合（事業会計分）</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17</v>
      </c>
      <c r="BX38" s="367"/>
      <c r="BY38" s="368" t="str">
        <f>IF('各会計、関係団体の財政状況及び健全化判断比率'!B72="","",'各会計、関係団体の財政状況及び健全化判断比率'!B72)</f>
        <v>福井県自治会館組合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18</v>
      </c>
      <c r="BX39" s="367"/>
      <c r="BY39" s="368" t="str">
        <f>IF('各会計、関係団体の財政状況及び健全化判断比率'!B73="","",'各会計、関係団体の財政状況及び健全化判断比率'!B73)</f>
        <v>鯖江・丹生消防組合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19</v>
      </c>
      <c r="BX40" s="367"/>
      <c r="BY40" s="368" t="str">
        <f>IF('各会計、関係団体の財政状況及び健全化判断比率'!B74="","",'各会計、関係団体の財政状況及び健全化判断比率'!B74)</f>
        <v>鯖江広域衛生施設組合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20</v>
      </c>
      <c r="BX41" s="367"/>
      <c r="BY41" s="368" t="str">
        <f>IF('各会計、関係団体の財政状況及び健全化判断比率'!B75="","",'各会計、関係団体の財政状況及び健全化判断比率'!B75)</f>
        <v>公立丹南病院組合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21</v>
      </c>
      <c r="BX42" s="367"/>
      <c r="BY42" s="368" t="str">
        <f>IF('各会計、関係団体の財政状況及び健全化判断比率'!B76="","",'各会計、関係団体の財政状況及び健全化判断比率'!B76)</f>
        <v>福井県丹南広域組合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C8mXT1vDpvYlf7veWkeQKUN0k8qHuOsSJPfF2oB1YGY9521Cuq+RUUtCI/fO86QYv49eV98rbuZq6mRV6pJc/Q==" saltValue="mbq76advQGw43O5W9gkDf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2286933</v>
      </c>
      <c r="S5" s="677"/>
      <c r="T5" s="677"/>
      <c r="U5" s="677"/>
      <c r="V5" s="677"/>
      <c r="W5" s="677"/>
      <c r="X5" s="677"/>
      <c r="Y5" s="702"/>
      <c r="Z5" s="715">
        <v>15.3</v>
      </c>
      <c r="AA5" s="715"/>
      <c r="AB5" s="715"/>
      <c r="AC5" s="715"/>
      <c r="AD5" s="716">
        <v>2286933</v>
      </c>
      <c r="AE5" s="716"/>
      <c r="AF5" s="716"/>
      <c r="AG5" s="716"/>
      <c r="AH5" s="716"/>
      <c r="AI5" s="716"/>
      <c r="AJ5" s="716"/>
      <c r="AK5" s="716"/>
      <c r="AL5" s="703">
        <v>28.7</v>
      </c>
      <c r="AM5" s="685"/>
      <c r="AN5" s="685"/>
      <c r="AO5" s="704"/>
      <c r="AP5" s="679" t="s">
        <v>217</v>
      </c>
      <c r="AQ5" s="680"/>
      <c r="AR5" s="680"/>
      <c r="AS5" s="680"/>
      <c r="AT5" s="680"/>
      <c r="AU5" s="680"/>
      <c r="AV5" s="680"/>
      <c r="AW5" s="680"/>
      <c r="AX5" s="680"/>
      <c r="AY5" s="680"/>
      <c r="AZ5" s="680"/>
      <c r="BA5" s="680"/>
      <c r="BB5" s="680"/>
      <c r="BC5" s="680"/>
      <c r="BD5" s="680"/>
      <c r="BE5" s="680"/>
      <c r="BF5" s="681"/>
      <c r="BG5" s="621">
        <v>2270591</v>
      </c>
      <c r="BH5" s="622"/>
      <c r="BI5" s="622"/>
      <c r="BJ5" s="622"/>
      <c r="BK5" s="622"/>
      <c r="BL5" s="622"/>
      <c r="BM5" s="622"/>
      <c r="BN5" s="623"/>
      <c r="BO5" s="659">
        <v>99.3</v>
      </c>
      <c r="BP5" s="659"/>
      <c r="BQ5" s="659"/>
      <c r="BR5" s="659"/>
      <c r="BS5" s="660">
        <v>22407</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135826</v>
      </c>
      <c r="S6" s="622"/>
      <c r="T6" s="622"/>
      <c r="U6" s="622"/>
      <c r="V6" s="622"/>
      <c r="W6" s="622"/>
      <c r="X6" s="622"/>
      <c r="Y6" s="623"/>
      <c r="Z6" s="659">
        <v>0.9</v>
      </c>
      <c r="AA6" s="659"/>
      <c r="AB6" s="659"/>
      <c r="AC6" s="659"/>
      <c r="AD6" s="660">
        <v>135826</v>
      </c>
      <c r="AE6" s="660"/>
      <c r="AF6" s="660"/>
      <c r="AG6" s="660"/>
      <c r="AH6" s="660"/>
      <c r="AI6" s="660"/>
      <c r="AJ6" s="660"/>
      <c r="AK6" s="660"/>
      <c r="AL6" s="624">
        <v>1.7</v>
      </c>
      <c r="AM6" s="625"/>
      <c r="AN6" s="625"/>
      <c r="AO6" s="661"/>
      <c r="AP6" s="618" t="s">
        <v>222</v>
      </c>
      <c r="AQ6" s="619"/>
      <c r="AR6" s="619"/>
      <c r="AS6" s="619"/>
      <c r="AT6" s="619"/>
      <c r="AU6" s="619"/>
      <c r="AV6" s="619"/>
      <c r="AW6" s="619"/>
      <c r="AX6" s="619"/>
      <c r="AY6" s="619"/>
      <c r="AZ6" s="619"/>
      <c r="BA6" s="619"/>
      <c r="BB6" s="619"/>
      <c r="BC6" s="619"/>
      <c r="BD6" s="619"/>
      <c r="BE6" s="619"/>
      <c r="BF6" s="620"/>
      <c r="BG6" s="621">
        <v>2270591</v>
      </c>
      <c r="BH6" s="622"/>
      <c r="BI6" s="622"/>
      <c r="BJ6" s="622"/>
      <c r="BK6" s="622"/>
      <c r="BL6" s="622"/>
      <c r="BM6" s="622"/>
      <c r="BN6" s="623"/>
      <c r="BO6" s="659">
        <v>99.3</v>
      </c>
      <c r="BP6" s="659"/>
      <c r="BQ6" s="659"/>
      <c r="BR6" s="659"/>
      <c r="BS6" s="660">
        <v>22407</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96951</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96831</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861</v>
      </c>
      <c r="S7" s="622"/>
      <c r="T7" s="622"/>
      <c r="U7" s="622"/>
      <c r="V7" s="622"/>
      <c r="W7" s="622"/>
      <c r="X7" s="622"/>
      <c r="Y7" s="623"/>
      <c r="Z7" s="659">
        <v>0</v>
      </c>
      <c r="AA7" s="659"/>
      <c r="AB7" s="659"/>
      <c r="AC7" s="659"/>
      <c r="AD7" s="660">
        <v>861</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1105497</v>
      </c>
      <c r="BH7" s="622"/>
      <c r="BI7" s="622"/>
      <c r="BJ7" s="622"/>
      <c r="BK7" s="622"/>
      <c r="BL7" s="622"/>
      <c r="BM7" s="622"/>
      <c r="BN7" s="623"/>
      <c r="BO7" s="659">
        <v>48.3</v>
      </c>
      <c r="BP7" s="659"/>
      <c r="BQ7" s="659"/>
      <c r="BR7" s="659"/>
      <c r="BS7" s="660">
        <v>22407</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3564226</v>
      </c>
      <c r="CS7" s="622"/>
      <c r="CT7" s="622"/>
      <c r="CU7" s="622"/>
      <c r="CV7" s="622"/>
      <c r="CW7" s="622"/>
      <c r="CX7" s="622"/>
      <c r="CY7" s="623"/>
      <c r="CZ7" s="659">
        <v>24.8</v>
      </c>
      <c r="DA7" s="659"/>
      <c r="DB7" s="659"/>
      <c r="DC7" s="659"/>
      <c r="DD7" s="627">
        <v>57301</v>
      </c>
      <c r="DE7" s="622"/>
      <c r="DF7" s="622"/>
      <c r="DG7" s="622"/>
      <c r="DH7" s="622"/>
      <c r="DI7" s="622"/>
      <c r="DJ7" s="622"/>
      <c r="DK7" s="622"/>
      <c r="DL7" s="622"/>
      <c r="DM7" s="622"/>
      <c r="DN7" s="622"/>
      <c r="DO7" s="622"/>
      <c r="DP7" s="623"/>
      <c r="DQ7" s="627">
        <v>1492356</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17376</v>
      </c>
      <c r="S8" s="622"/>
      <c r="T8" s="622"/>
      <c r="U8" s="622"/>
      <c r="V8" s="622"/>
      <c r="W8" s="622"/>
      <c r="X8" s="622"/>
      <c r="Y8" s="623"/>
      <c r="Z8" s="659">
        <v>0.1</v>
      </c>
      <c r="AA8" s="659"/>
      <c r="AB8" s="659"/>
      <c r="AC8" s="659"/>
      <c r="AD8" s="660">
        <v>17376</v>
      </c>
      <c r="AE8" s="660"/>
      <c r="AF8" s="660"/>
      <c r="AG8" s="660"/>
      <c r="AH8" s="660"/>
      <c r="AI8" s="660"/>
      <c r="AJ8" s="660"/>
      <c r="AK8" s="660"/>
      <c r="AL8" s="624">
        <v>0.2</v>
      </c>
      <c r="AM8" s="625"/>
      <c r="AN8" s="625"/>
      <c r="AO8" s="661"/>
      <c r="AP8" s="618" t="s">
        <v>228</v>
      </c>
      <c r="AQ8" s="619"/>
      <c r="AR8" s="619"/>
      <c r="AS8" s="619"/>
      <c r="AT8" s="619"/>
      <c r="AU8" s="619"/>
      <c r="AV8" s="619"/>
      <c r="AW8" s="619"/>
      <c r="AX8" s="619"/>
      <c r="AY8" s="619"/>
      <c r="AZ8" s="619"/>
      <c r="BA8" s="619"/>
      <c r="BB8" s="619"/>
      <c r="BC8" s="619"/>
      <c r="BD8" s="619"/>
      <c r="BE8" s="619"/>
      <c r="BF8" s="620"/>
      <c r="BG8" s="621">
        <v>39287</v>
      </c>
      <c r="BH8" s="622"/>
      <c r="BI8" s="622"/>
      <c r="BJ8" s="622"/>
      <c r="BK8" s="622"/>
      <c r="BL8" s="622"/>
      <c r="BM8" s="622"/>
      <c r="BN8" s="623"/>
      <c r="BO8" s="659">
        <v>1.7</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3744452</v>
      </c>
      <c r="CS8" s="622"/>
      <c r="CT8" s="622"/>
      <c r="CU8" s="622"/>
      <c r="CV8" s="622"/>
      <c r="CW8" s="622"/>
      <c r="CX8" s="622"/>
      <c r="CY8" s="623"/>
      <c r="CZ8" s="659">
        <v>26.1</v>
      </c>
      <c r="DA8" s="659"/>
      <c r="DB8" s="659"/>
      <c r="DC8" s="659"/>
      <c r="DD8" s="627">
        <v>28844</v>
      </c>
      <c r="DE8" s="622"/>
      <c r="DF8" s="622"/>
      <c r="DG8" s="622"/>
      <c r="DH8" s="622"/>
      <c r="DI8" s="622"/>
      <c r="DJ8" s="622"/>
      <c r="DK8" s="622"/>
      <c r="DL8" s="622"/>
      <c r="DM8" s="622"/>
      <c r="DN8" s="622"/>
      <c r="DO8" s="622"/>
      <c r="DP8" s="623"/>
      <c r="DQ8" s="627">
        <v>2218621</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18271</v>
      </c>
      <c r="S9" s="622"/>
      <c r="T9" s="622"/>
      <c r="U9" s="622"/>
      <c r="V9" s="622"/>
      <c r="W9" s="622"/>
      <c r="X9" s="622"/>
      <c r="Y9" s="623"/>
      <c r="Z9" s="659">
        <v>0.1</v>
      </c>
      <c r="AA9" s="659"/>
      <c r="AB9" s="659"/>
      <c r="AC9" s="659"/>
      <c r="AD9" s="660">
        <v>18271</v>
      </c>
      <c r="AE9" s="660"/>
      <c r="AF9" s="660"/>
      <c r="AG9" s="660"/>
      <c r="AH9" s="660"/>
      <c r="AI9" s="660"/>
      <c r="AJ9" s="660"/>
      <c r="AK9" s="660"/>
      <c r="AL9" s="624">
        <v>0.2</v>
      </c>
      <c r="AM9" s="625"/>
      <c r="AN9" s="625"/>
      <c r="AO9" s="661"/>
      <c r="AP9" s="618" t="s">
        <v>231</v>
      </c>
      <c r="AQ9" s="619"/>
      <c r="AR9" s="619"/>
      <c r="AS9" s="619"/>
      <c r="AT9" s="619"/>
      <c r="AU9" s="619"/>
      <c r="AV9" s="619"/>
      <c r="AW9" s="619"/>
      <c r="AX9" s="619"/>
      <c r="AY9" s="619"/>
      <c r="AZ9" s="619"/>
      <c r="BA9" s="619"/>
      <c r="BB9" s="619"/>
      <c r="BC9" s="619"/>
      <c r="BD9" s="619"/>
      <c r="BE9" s="619"/>
      <c r="BF9" s="620"/>
      <c r="BG9" s="621">
        <v>969605</v>
      </c>
      <c r="BH9" s="622"/>
      <c r="BI9" s="622"/>
      <c r="BJ9" s="622"/>
      <c r="BK9" s="622"/>
      <c r="BL9" s="622"/>
      <c r="BM9" s="622"/>
      <c r="BN9" s="623"/>
      <c r="BO9" s="659">
        <v>42.4</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1223184</v>
      </c>
      <c r="CS9" s="622"/>
      <c r="CT9" s="622"/>
      <c r="CU9" s="622"/>
      <c r="CV9" s="622"/>
      <c r="CW9" s="622"/>
      <c r="CX9" s="622"/>
      <c r="CY9" s="623"/>
      <c r="CZ9" s="659">
        <v>8.5</v>
      </c>
      <c r="DA9" s="659"/>
      <c r="DB9" s="659"/>
      <c r="DC9" s="659"/>
      <c r="DD9" s="627">
        <v>2598</v>
      </c>
      <c r="DE9" s="622"/>
      <c r="DF9" s="622"/>
      <c r="DG9" s="622"/>
      <c r="DH9" s="622"/>
      <c r="DI9" s="622"/>
      <c r="DJ9" s="622"/>
      <c r="DK9" s="622"/>
      <c r="DL9" s="622"/>
      <c r="DM9" s="622"/>
      <c r="DN9" s="622"/>
      <c r="DO9" s="622"/>
      <c r="DP9" s="623"/>
      <c r="DQ9" s="627">
        <v>1054541</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43668</v>
      </c>
      <c r="BH10" s="622"/>
      <c r="BI10" s="622"/>
      <c r="BJ10" s="622"/>
      <c r="BK10" s="622"/>
      <c r="BL10" s="622"/>
      <c r="BM10" s="622"/>
      <c r="BN10" s="623"/>
      <c r="BO10" s="659">
        <v>1.9</v>
      </c>
      <c r="BP10" s="659"/>
      <c r="BQ10" s="659"/>
      <c r="BR10" s="659"/>
      <c r="BS10" s="660">
        <v>7277</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65898</v>
      </c>
      <c r="CS10" s="622"/>
      <c r="CT10" s="622"/>
      <c r="CU10" s="622"/>
      <c r="CV10" s="622"/>
      <c r="CW10" s="622"/>
      <c r="CX10" s="622"/>
      <c r="CY10" s="623"/>
      <c r="CZ10" s="659">
        <v>0.5</v>
      </c>
      <c r="DA10" s="659"/>
      <c r="DB10" s="659"/>
      <c r="DC10" s="659"/>
      <c r="DD10" s="627">
        <v>43230</v>
      </c>
      <c r="DE10" s="622"/>
      <c r="DF10" s="622"/>
      <c r="DG10" s="622"/>
      <c r="DH10" s="622"/>
      <c r="DI10" s="622"/>
      <c r="DJ10" s="622"/>
      <c r="DK10" s="622"/>
      <c r="DL10" s="622"/>
      <c r="DM10" s="622"/>
      <c r="DN10" s="622"/>
      <c r="DO10" s="622"/>
      <c r="DP10" s="623"/>
      <c r="DQ10" s="627">
        <v>1893</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471473</v>
      </c>
      <c r="S11" s="622"/>
      <c r="T11" s="622"/>
      <c r="U11" s="622"/>
      <c r="V11" s="622"/>
      <c r="W11" s="622"/>
      <c r="X11" s="622"/>
      <c r="Y11" s="623"/>
      <c r="Z11" s="624">
        <v>3.1</v>
      </c>
      <c r="AA11" s="625"/>
      <c r="AB11" s="625"/>
      <c r="AC11" s="626"/>
      <c r="AD11" s="627">
        <v>471473</v>
      </c>
      <c r="AE11" s="622"/>
      <c r="AF11" s="622"/>
      <c r="AG11" s="622"/>
      <c r="AH11" s="622"/>
      <c r="AI11" s="622"/>
      <c r="AJ11" s="622"/>
      <c r="AK11" s="623"/>
      <c r="AL11" s="624">
        <v>5.9</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52937</v>
      </c>
      <c r="BH11" s="622"/>
      <c r="BI11" s="622"/>
      <c r="BJ11" s="622"/>
      <c r="BK11" s="622"/>
      <c r="BL11" s="622"/>
      <c r="BM11" s="622"/>
      <c r="BN11" s="623"/>
      <c r="BO11" s="659">
        <v>2.2999999999999998</v>
      </c>
      <c r="BP11" s="659"/>
      <c r="BQ11" s="659"/>
      <c r="BR11" s="659"/>
      <c r="BS11" s="660">
        <v>15130</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711947</v>
      </c>
      <c r="CS11" s="622"/>
      <c r="CT11" s="622"/>
      <c r="CU11" s="622"/>
      <c r="CV11" s="622"/>
      <c r="CW11" s="622"/>
      <c r="CX11" s="622"/>
      <c r="CY11" s="623"/>
      <c r="CZ11" s="659">
        <v>5</v>
      </c>
      <c r="DA11" s="659"/>
      <c r="DB11" s="659"/>
      <c r="DC11" s="659"/>
      <c r="DD11" s="627">
        <v>120083</v>
      </c>
      <c r="DE11" s="622"/>
      <c r="DF11" s="622"/>
      <c r="DG11" s="622"/>
      <c r="DH11" s="622"/>
      <c r="DI11" s="622"/>
      <c r="DJ11" s="622"/>
      <c r="DK11" s="622"/>
      <c r="DL11" s="622"/>
      <c r="DM11" s="622"/>
      <c r="DN11" s="622"/>
      <c r="DO11" s="622"/>
      <c r="DP11" s="623"/>
      <c r="DQ11" s="627">
        <v>373219</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974097</v>
      </c>
      <c r="BH12" s="622"/>
      <c r="BI12" s="622"/>
      <c r="BJ12" s="622"/>
      <c r="BK12" s="622"/>
      <c r="BL12" s="622"/>
      <c r="BM12" s="622"/>
      <c r="BN12" s="623"/>
      <c r="BO12" s="659">
        <v>42.6</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756853</v>
      </c>
      <c r="CS12" s="622"/>
      <c r="CT12" s="622"/>
      <c r="CU12" s="622"/>
      <c r="CV12" s="622"/>
      <c r="CW12" s="622"/>
      <c r="CX12" s="622"/>
      <c r="CY12" s="623"/>
      <c r="CZ12" s="659">
        <v>5.3</v>
      </c>
      <c r="DA12" s="659"/>
      <c r="DB12" s="659"/>
      <c r="DC12" s="659"/>
      <c r="DD12" s="627">
        <v>117943</v>
      </c>
      <c r="DE12" s="622"/>
      <c r="DF12" s="622"/>
      <c r="DG12" s="622"/>
      <c r="DH12" s="622"/>
      <c r="DI12" s="622"/>
      <c r="DJ12" s="622"/>
      <c r="DK12" s="622"/>
      <c r="DL12" s="622"/>
      <c r="DM12" s="622"/>
      <c r="DN12" s="622"/>
      <c r="DO12" s="622"/>
      <c r="DP12" s="623"/>
      <c r="DQ12" s="627">
        <v>644243</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973291</v>
      </c>
      <c r="BH13" s="622"/>
      <c r="BI13" s="622"/>
      <c r="BJ13" s="622"/>
      <c r="BK13" s="622"/>
      <c r="BL13" s="622"/>
      <c r="BM13" s="622"/>
      <c r="BN13" s="623"/>
      <c r="BO13" s="659">
        <v>42.6</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843755</v>
      </c>
      <c r="CS13" s="622"/>
      <c r="CT13" s="622"/>
      <c r="CU13" s="622"/>
      <c r="CV13" s="622"/>
      <c r="CW13" s="622"/>
      <c r="CX13" s="622"/>
      <c r="CY13" s="623"/>
      <c r="CZ13" s="659">
        <v>5.9</v>
      </c>
      <c r="DA13" s="659"/>
      <c r="DB13" s="659"/>
      <c r="DC13" s="659"/>
      <c r="DD13" s="627">
        <v>291798</v>
      </c>
      <c r="DE13" s="622"/>
      <c r="DF13" s="622"/>
      <c r="DG13" s="622"/>
      <c r="DH13" s="622"/>
      <c r="DI13" s="622"/>
      <c r="DJ13" s="622"/>
      <c r="DK13" s="622"/>
      <c r="DL13" s="622"/>
      <c r="DM13" s="622"/>
      <c r="DN13" s="622"/>
      <c r="DO13" s="622"/>
      <c r="DP13" s="623"/>
      <c r="DQ13" s="627">
        <v>514266</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1277</v>
      </c>
      <c r="S14" s="622"/>
      <c r="T14" s="622"/>
      <c r="U14" s="622"/>
      <c r="V14" s="622"/>
      <c r="W14" s="622"/>
      <c r="X14" s="622"/>
      <c r="Y14" s="623"/>
      <c r="Z14" s="659">
        <v>0</v>
      </c>
      <c r="AA14" s="659"/>
      <c r="AB14" s="659"/>
      <c r="AC14" s="659"/>
      <c r="AD14" s="660">
        <v>1277</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81437</v>
      </c>
      <c r="BH14" s="622"/>
      <c r="BI14" s="622"/>
      <c r="BJ14" s="622"/>
      <c r="BK14" s="622"/>
      <c r="BL14" s="622"/>
      <c r="BM14" s="622"/>
      <c r="BN14" s="623"/>
      <c r="BO14" s="659">
        <v>3.6</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501393</v>
      </c>
      <c r="CS14" s="622"/>
      <c r="CT14" s="622"/>
      <c r="CU14" s="622"/>
      <c r="CV14" s="622"/>
      <c r="CW14" s="622"/>
      <c r="CX14" s="622"/>
      <c r="CY14" s="623"/>
      <c r="CZ14" s="659">
        <v>3.5</v>
      </c>
      <c r="DA14" s="659"/>
      <c r="DB14" s="659"/>
      <c r="DC14" s="659"/>
      <c r="DD14" s="627">
        <v>800</v>
      </c>
      <c r="DE14" s="622"/>
      <c r="DF14" s="622"/>
      <c r="DG14" s="622"/>
      <c r="DH14" s="622"/>
      <c r="DI14" s="622"/>
      <c r="DJ14" s="622"/>
      <c r="DK14" s="622"/>
      <c r="DL14" s="622"/>
      <c r="DM14" s="622"/>
      <c r="DN14" s="622"/>
      <c r="DO14" s="622"/>
      <c r="DP14" s="623"/>
      <c r="DQ14" s="627">
        <v>490524</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109560</v>
      </c>
      <c r="BH15" s="622"/>
      <c r="BI15" s="622"/>
      <c r="BJ15" s="622"/>
      <c r="BK15" s="622"/>
      <c r="BL15" s="622"/>
      <c r="BM15" s="622"/>
      <c r="BN15" s="623"/>
      <c r="BO15" s="659">
        <v>4.8</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1254452</v>
      </c>
      <c r="CS15" s="622"/>
      <c r="CT15" s="622"/>
      <c r="CU15" s="622"/>
      <c r="CV15" s="622"/>
      <c r="CW15" s="622"/>
      <c r="CX15" s="622"/>
      <c r="CY15" s="623"/>
      <c r="CZ15" s="659">
        <v>8.6999999999999993</v>
      </c>
      <c r="DA15" s="659"/>
      <c r="DB15" s="659"/>
      <c r="DC15" s="659"/>
      <c r="DD15" s="627">
        <v>48022</v>
      </c>
      <c r="DE15" s="622"/>
      <c r="DF15" s="622"/>
      <c r="DG15" s="622"/>
      <c r="DH15" s="622"/>
      <c r="DI15" s="622"/>
      <c r="DJ15" s="622"/>
      <c r="DK15" s="622"/>
      <c r="DL15" s="622"/>
      <c r="DM15" s="622"/>
      <c r="DN15" s="622"/>
      <c r="DO15" s="622"/>
      <c r="DP15" s="623"/>
      <c r="DQ15" s="627">
        <v>844247</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14618</v>
      </c>
      <c r="S16" s="622"/>
      <c r="T16" s="622"/>
      <c r="U16" s="622"/>
      <c r="V16" s="622"/>
      <c r="W16" s="622"/>
      <c r="X16" s="622"/>
      <c r="Y16" s="623"/>
      <c r="Z16" s="659">
        <v>0.1</v>
      </c>
      <c r="AA16" s="659"/>
      <c r="AB16" s="659"/>
      <c r="AC16" s="659"/>
      <c r="AD16" s="660">
        <v>14618</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122737</v>
      </c>
      <c r="CS16" s="622"/>
      <c r="CT16" s="622"/>
      <c r="CU16" s="622"/>
      <c r="CV16" s="622"/>
      <c r="CW16" s="622"/>
      <c r="CX16" s="622"/>
      <c r="CY16" s="623"/>
      <c r="CZ16" s="659">
        <v>0.9</v>
      </c>
      <c r="DA16" s="659"/>
      <c r="DB16" s="659"/>
      <c r="DC16" s="659"/>
      <c r="DD16" s="627" t="s">
        <v>122</v>
      </c>
      <c r="DE16" s="622"/>
      <c r="DF16" s="622"/>
      <c r="DG16" s="622"/>
      <c r="DH16" s="622"/>
      <c r="DI16" s="622"/>
      <c r="DJ16" s="622"/>
      <c r="DK16" s="622"/>
      <c r="DL16" s="622"/>
      <c r="DM16" s="622"/>
      <c r="DN16" s="622"/>
      <c r="DO16" s="622"/>
      <c r="DP16" s="623"/>
      <c r="DQ16" s="627">
        <v>16300</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50688</v>
      </c>
      <c r="S17" s="622"/>
      <c r="T17" s="622"/>
      <c r="U17" s="622"/>
      <c r="V17" s="622"/>
      <c r="W17" s="622"/>
      <c r="X17" s="622"/>
      <c r="Y17" s="623"/>
      <c r="Z17" s="659">
        <v>0.3</v>
      </c>
      <c r="AA17" s="659"/>
      <c r="AB17" s="659"/>
      <c r="AC17" s="659"/>
      <c r="AD17" s="660">
        <v>50688</v>
      </c>
      <c r="AE17" s="660"/>
      <c r="AF17" s="660"/>
      <c r="AG17" s="660"/>
      <c r="AH17" s="660"/>
      <c r="AI17" s="660"/>
      <c r="AJ17" s="660"/>
      <c r="AK17" s="660"/>
      <c r="AL17" s="624">
        <v>0.6</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1459044</v>
      </c>
      <c r="CS17" s="622"/>
      <c r="CT17" s="622"/>
      <c r="CU17" s="622"/>
      <c r="CV17" s="622"/>
      <c r="CW17" s="622"/>
      <c r="CX17" s="622"/>
      <c r="CY17" s="623"/>
      <c r="CZ17" s="659">
        <v>10.199999999999999</v>
      </c>
      <c r="DA17" s="659"/>
      <c r="DB17" s="659"/>
      <c r="DC17" s="659"/>
      <c r="DD17" s="627" t="s">
        <v>122</v>
      </c>
      <c r="DE17" s="622"/>
      <c r="DF17" s="622"/>
      <c r="DG17" s="622"/>
      <c r="DH17" s="622"/>
      <c r="DI17" s="622"/>
      <c r="DJ17" s="622"/>
      <c r="DK17" s="622"/>
      <c r="DL17" s="622"/>
      <c r="DM17" s="622"/>
      <c r="DN17" s="622"/>
      <c r="DO17" s="622"/>
      <c r="DP17" s="623"/>
      <c r="DQ17" s="627">
        <v>1459044</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17091</v>
      </c>
      <c r="S18" s="622"/>
      <c r="T18" s="622"/>
      <c r="U18" s="622"/>
      <c r="V18" s="622"/>
      <c r="W18" s="622"/>
      <c r="X18" s="622"/>
      <c r="Y18" s="623"/>
      <c r="Z18" s="659">
        <v>0.1</v>
      </c>
      <c r="AA18" s="659"/>
      <c r="AB18" s="659"/>
      <c r="AC18" s="659"/>
      <c r="AD18" s="660">
        <v>17091</v>
      </c>
      <c r="AE18" s="660"/>
      <c r="AF18" s="660"/>
      <c r="AG18" s="660"/>
      <c r="AH18" s="660"/>
      <c r="AI18" s="660"/>
      <c r="AJ18" s="660"/>
      <c r="AK18" s="660"/>
      <c r="AL18" s="624">
        <v>0.2</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14625</v>
      </c>
      <c r="S19" s="622"/>
      <c r="T19" s="622"/>
      <c r="U19" s="622"/>
      <c r="V19" s="622"/>
      <c r="W19" s="622"/>
      <c r="X19" s="622"/>
      <c r="Y19" s="623"/>
      <c r="Z19" s="659">
        <v>0.1</v>
      </c>
      <c r="AA19" s="659"/>
      <c r="AB19" s="659"/>
      <c r="AC19" s="659"/>
      <c r="AD19" s="660">
        <v>14625</v>
      </c>
      <c r="AE19" s="660"/>
      <c r="AF19" s="660"/>
      <c r="AG19" s="660"/>
      <c r="AH19" s="660"/>
      <c r="AI19" s="660"/>
      <c r="AJ19" s="660"/>
      <c r="AK19" s="660"/>
      <c r="AL19" s="624">
        <v>0.2</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16342</v>
      </c>
      <c r="BH19" s="622"/>
      <c r="BI19" s="622"/>
      <c r="BJ19" s="622"/>
      <c r="BK19" s="622"/>
      <c r="BL19" s="622"/>
      <c r="BM19" s="622"/>
      <c r="BN19" s="623"/>
      <c r="BO19" s="659">
        <v>0.7</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263</v>
      </c>
      <c r="C20" s="689"/>
      <c r="D20" s="689"/>
      <c r="E20" s="689"/>
      <c r="F20" s="689"/>
      <c r="G20" s="689"/>
      <c r="H20" s="689"/>
      <c r="I20" s="689"/>
      <c r="J20" s="689"/>
      <c r="K20" s="689"/>
      <c r="L20" s="689"/>
      <c r="M20" s="689"/>
      <c r="N20" s="689"/>
      <c r="O20" s="689"/>
      <c r="P20" s="689"/>
      <c r="Q20" s="690"/>
      <c r="R20" s="621">
        <v>2466</v>
      </c>
      <c r="S20" s="622"/>
      <c r="T20" s="622"/>
      <c r="U20" s="622"/>
      <c r="V20" s="622"/>
      <c r="W20" s="622"/>
      <c r="X20" s="622"/>
      <c r="Y20" s="623"/>
      <c r="Z20" s="659">
        <v>0</v>
      </c>
      <c r="AA20" s="659"/>
      <c r="AB20" s="659"/>
      <c r="AC20" s="659"/>
      <c r="AD20" s="660">
        <v>2466</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16342</v>
      </c>
      <c r="BH20" s="622"/>
      <c r="BI20" s="622"/>
      <c r="BJ20" s="622"/>
      <c r="BK20" s="622"/>
      <c r="BL20" s="622"/>
      <c r="BM20" s="622"/>
      <c r="BN20" s="623"/>
      <c r="BO20" s="659">
        <v>0.7</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14344892</v>
      </c>
      <c r="CS20" s="622"/>
      <c r="CT20" s="622"/>
      <c r="CU20" s="622"/>
      <c r="CV20" s="622"/>
      <c r="CW20" s="622"/>
      <c r="CX20" s="622"/>
      <c r="CY20" s="623"/>
      <c r="CZ20" s="659">
        <v>100</v>
      </c>
      <c r="DA20" s="659"/>
      <c r="DB20" s="659"/>
      <c r="DC20" s="659"/>
      <c r="DD20" s="627">
        <v>710619</v>
      </c>
      <c r="DE20" s="622"/>
      <c r="DF20" s="622"/>
      <c r="DG20" s="622"/>
      <c r="DH20" s="622"/>
      <c r="DI20" s="622"/>
      <c r="DJ20" s="622"/>
      <c r="DK20" s="622"/>
      <c r="DL20" s="622"/>
      <c r="DM20" s="622"/>
      <c r="DN20" s="622"/>
      <c r="DO20" s="622"/>
      <c r="DP20" s="623"/>
      <c r="DQ20" s="627">
        <v>9206085</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5734858</v>
      </c>
      <c r="S21" s="622"/>
      <c r="T21" s="622"/>
      <c r="U21" s="622"/>
      <c r="V21" s="622"/>
      <c r="W21" s="622"/>
      <c r="X21" s="622"/>
      <c r="Y21" s="623"/>
      <c r="Z21" s="659">
        <v>38.200000000000003</v>
      </c>
      <c r="AA21" s="659"/>
      <c r="AB21" s="659"/>
      <c r="AC21" s="659"/>
      <c r="AD21" s="660">
        <v>4928931</v>
      </c>
      <c r="AE21" s="660"/>
      <c r="AF21" s="660"/>
      <c r="AG21" s="660"/>
      <c r="AH21" s="660"/>
      <c r="AI21" s="660"/>
      <c r="AJ21" s="660"/>
      <c r="AK21" s="660"/>
      <c r="AL21" s="624">
        <v>61.9</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v>16342</v>
      </c>
      <c r="BH21" s="622"/>
      <c r="BI21" s="622"/>
      <c r="BJ21" s="622"/>
      <c r="BK21" s="622"/>
      <c r="BL21" s="622"/>
      <c r="BM21" s="622"/>
      <c r="BN21" s="623"/>
      <c r="BO21" s="659">
        <v>0.7</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4928931</v>
      </c>
      <c r="S22" s="622"/>
      <c r="T22" s="622"/>
      <c r="U22" s="622"/>
      <c r="V22" s="622"/>
      <c r="W22" s="622"/>
      <c r="X22" s="622"/>
      <c r="Y22" s="623"/>
      <c r="Z22" s="659">
        <v>32.9</v>
      </c>
      <c r="AA22" s="659"/>
      <c r="AB22" s="659"/>
      <c r="AC22" s="659"/>
      <c r="AD22" s="660">
        <v>4928931</v>
      </c>
      <c r="AE22" s="660"/>
      <c r="AF22" s="660"/>
      <c r="AG22" s="660"/>
      <c r="AH22" s="660"/>
      <c r="AI22" s="660"/>
      <c r="AJ22" s="660"/>
      <c r="AK22" s="660"/>
      <c r="AL22" s="624">
        <v>61.9</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805927</v>
      </c>
      <c r="S23" s="622"/>
      <c r="T23" s="622"/>
      <c r="U23" s="622"/>
      <c r="V23" s="622"/>
      <c r="W23" s="622"/>
      <c r="X23" s="622"/>
      <c r="Y23" s="623"/>
      <c r="Z23" s="659">
        <v>5.4</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5618570</v>
      </c>
      <c r="CS24" s="677"/>
      <c r="CT24" s="677"/>
      <c r="CU24" s="677"/>
      <c r="CV24" s="677"/>
      <c r="CW24" s="677"/>
      <c r="CX24" s="677"/>
      <c r="CY24" s="702"/>
      <c r="CZ24" s="703">
        <v>39.200000000000003</v>
      </c>
      <c r="DA24" s="685"/>
      <c r="DB24" s="685"/>
      <c r="DC24" s="705"/>
      <c r="DD24" s="701">
        <v>4110734</v>
      </c>
      <c r="DE24" s="677"/>
      <c r="DF24" s="677"/>
      <c r="DG24" s="677"/>
      <c r="DH24" s="677"/>
      <c r="DI24" s="677"/>
      <c r="DJ24" s="677"/>
      <c r="DK24" s="702"/>
      <c r="DL24" s="701">
        <v>3907875</v>
      </c>
      <c r="DM24" s="677"/>
      <c r="DN24" s="677"/>
      <c r="DO24" s="677"/>
      <c r="DP24" s="677"/>
      <c r="DQ24" s="677"/>
      <c r="DR24" s="677"/>
      <c r="DS24" s="677"/>
      <c r="DT24" s="677"/>
      <c r="DU24" s="677"/>
      <c r="DV24" s="702"/>
      <c r="DW24" s="703">
        <v>48.9</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8749272</v>
      </c>
      <c r="S25" s="622"/>
      <c r="T25" s="622"/>
      <c r="U25" s="622"/>
      <c r="V25" s="622"/>
      <c r="W25" s="622"/>
      <c r="X25" s="622"/>
      <c r="Y25" s="623"/>
      <c r="Z25" s="659">
        <v>58.4</v>
      </c>
      <c r="AA25" s="659"/>
      <c r="AB25" s="659"/>
      <c r="AC25" s="659"/>
      <c r="AD25" s="660">
        <v>7943345</v>
      </c>
      <c r="AE25" s="660"/>
      <c r="AF25" s="660"/>
      <c r="AG25" s="660"/>
      <c r="AH25" s="660"/>
      <c r="AI25" s="660"/>
      <c r="AJ25" s="660"/>
      <c r="AK25" s="660"/>
      <c r="AL25" s="624">
        <v>99.8</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2044321</v>
      </c>
      <c r="CS25" s="634"/>
      <c r="CT25" s="634"/>
      <c r="CU25" s="634"/>
      <c r="CV25" s="634"/>
      <c r="CW25" s="634"/>
      <c r="CX25" s="634"/>
      <c r="CY25" s="635"/>
      <c r="CZ25" s="624">
        <v>14.3</v>
      </c>
      <c r="DA25" s="636"/>
      <c r="DB25" s="636"/>
      <c r="DC25" s="637"/>
      <c r="DD25" s="627">
        <v>1788959</v>
      </c>
      <c r="DE25" s="634"/>
      <c r="DF25" s="634"/>
      <c r="DG25" s="634"/>
      <c r="DH25" s="634"/>
      <c r="DI25" s="634"/>
      <c r="DJ25" s="634"/>
      <c r="DK25" s="635"/>
      <c r="DL25" s="627">
        <v>1777502</v>
      </c>
      <c r="DM25" s="634"/>
      <c r="DN25" s="634"/>
      <c r="DO25" s="634"/>
      <c r="DP25" s="634"/>
      <c r="DQ25" s="634"/>
      <c r="DR25" s="634"/>
      <c r="DS25" s="634"/>
      <c r="DT25" s="634"/>
      <c r="DU25" s="634"/>
      <c r="DV25" s="635"/>
      <c r="DW25" s="624">
        <v>22.2</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1179</v>
      </c>
      <c r="S26" s="622"/>
      <c r="T26" s="622"/>
      <c r="U26" s="622"/>
      <c r="V26" s="622"/>
      <c r="W26" s="622"/>
      <c r="X26" s="622"/>
      <c r="Y26" s="623"/>
      <c r="Z26" s="659">
        <v>0</v>
      </c>
      <c r="AA26" s="659"/>
      <c r="AB26" s="659"/>
      <c r="AC26" s="659"/>
      <c r="AD26" s="660">
        <v>1179</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1229996</v>
      </c>
      <c r="CS26" s="622"/>
      <c r="CT26" s="622"/>
      <c r="CU26" s="622"/>
      <c r="CV26" s="622"/>
      <c r="CW26" s="622"/>
      <c r="CX26" s="622"/>
      <c r="CY26" s="623"/>
      <c r="CZ26" s="624">
        <v>8.6</v>
      </c>
      <c r="DA26" s="636"/>
      <c r="DB26" s="636"/>
      <c r="DC26" s="637"/>
      <c r="DD26" s="627">
        <v>1123817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32662</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2286933</v>
      </c>
      <c r="BH27" s="622"/>
      <c r="BI27" s="622"/>
      <c r="BJ27" s="622"/>
      <c r="BK27" s="622"/>
      <c r="BL27" s="622"/>
      <c r="BM27" s="622"/>
      <c r="BN27" s="623"/>
      <c r="BO27" s="659">
        <v>100</v>
      </c>
      <c r="BP27" s="659"/>
      <c r="BQ27" s="659"/>
      <c r="BR27" s="659"/>
      <c r="BS27" s="660">
        <v>22407</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2115216</v>
      </c>
      <c r="CS27" s="634"/>
      <c r="CT27" s="634"/>
      <c r="CU27" s="634"/>
      <c r="CV27" s="634"/>
      <c r="CW27" s="634"/>
      <c r="CX27" s="634"/>
      <c r="CY27" s="635"/>
      <c r="CZ27" s="624">
        <v>14.7</v>
      </c>
      <c r="DA27" s="636"/>
      <c r="DB27" s="636"/>
      <c r="DC27" s="637"/>
      <c r="DD27" s="627">
        <v>862742</v>
      </c>
      <c r="DE27" s="634"/>
      <c r="DF27" s="634"/>
      <c r="DG27" s="634"/>
      <c r="DH27" s="634"/>
      <c r="DI27" s="634"/>
      <c r="DJ27" s="634"/>
      <c r="DK27" s="635"/>
      <c r="DL27" s="627">
        <v>709112</v>
      </c>
      <c r="DM27" s="634"/>
      <c r="DN27" s="634"/>
      <c r="DO27" s="634"/>
      <c r="DP27" s="634"/>
      <c r="DQ27" s="634"/>
      <c r="DR27" s="634"/>
      <c r="DS27" s="634"/>
      <c r="DT27" s="634"/>
      <c r="DU27" s="634"/>
      <c r="DV27" s="635"/>
      <c r="DW27" s="624">
        <v>8.9</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110967</v>
      </c>
      <c r="S28" s="622"/>
      <c r="T28" s="622"/>
      <c r="U28" s="622"/>
      <c r="V28" s="622"/>
      <c r="W28" s="622"/>
      <c r="X28" s="622"/>
      <c r="Y28" s="623"/>
      <c r="Z28" s="659">
        <v>0.7</v>
      </c>
      <c r="AA28" s="659"/>
      <c r="AB28" s="659"/>
      <c r="AC28" s="659"/>
      <c r="AD28" s="660">
        <v>6797</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1459033</v>
      </c>
      <c r="CS28" s="622"/>
      <c r="CT28" s="622"/>
      <c r="CU28" s="622"/>
      <c r="CV28" s="622"/>
      <c r="CW28" s="622"/>
      <c r="CX28" s="622"/>
      <c r="CY28" s="623"/>
      <c r="CZ28" s="624">
        <v>10.199999999999999</v>
      </c>
      <c r="DA28" s="636"/>
      <c r="DB28" s="636"/>
      <c r="DC28" s="637"/>
      <c r="DD28" s="627">
        <v>1459033</v>
      </c>
      <c r="DE28" s="622"/>
      <c r="DF28" s="622"/>
      <c r="DG28" s="622"/>
      <c r="DH28" s="622"/>
      <c r="DI28" s="622"/>
      <c r="DJ28" s="622"/>
      <c r="DK28" s="623"/>
      <c r="DL28" s="627">
        <v>1421261</v>
      </c>
      <c r="DM28" s="622"/>
      <c r="DN28" s="622"/>
      <c r="DO28" s="622"/>
      <c r="DP28" s="622"/>
      <c r="DQ28" s="622"/>
      <c r="DR28" s="622"/>
      <c r="DS28" s="622"/>
      <c r="DT28" s="622"/>
      <c r="DU28" s="622"/>
      <c r="DV28" s="623"/>
      <c r="DW28" s="624">
        <v>17.8</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11266</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1459033</v>
      </c>
      <c r="CS29" s="634"/>
      <c r="CT29" s="634"/>
      <c r="CU29" s="634"/>
      <c r="CV29" s="634"/>
      <c r="CW29" s="634"/>
      <c r="CX29" s="634"/>
      <c r="CY29" s="635"/>
      <c r="CZ29" s="624">
        <v>10.199999999999999</v>
      </c>
      <c r="DA29" s="636"/>
      <c r="DB29" s="636"/>
      <c r="DC29" s="637"/>
      <c r="DD29" s="627">
        <v>1459033</v>
      </c>
      <c r="DE29" s="634"/>
      <c r="DF29" s="634"/>
      <c r="DG29" s="634"/>
      <c r="DH29" s="634"/>
      <c r="DI29" s="634"/>
      <c r="DJ29" s="634"/>
      <c r="DK29" s="635"/>
      <c r="DL29" s="627">
        <v>1421261</v>
      </c>
      <c r="DM29" s="634"/>
      <c r="DN29" s="634"/>
      <c r="DO29" s="634"/>
      <c r="DP29" s="634"/>
      <c r="DQ29" s="634"/>
      <c r="DR29" s="634"/>
      <c r="DS29" s="634"/>
      <c r="DT29" s="634"/>
      <c r="DU29" s="634"/>
      <c r="DV29" s="635"/>
      <c r="DW29" s="624">
        <v>17.8</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1276642</v>
      </c>
      <c r="S30" s="622"/>
      <c r="T30" s="622"/>
      <c r="U30" s="622"/>
      <c r="V30" s="622"/>
      <c r="W30" s="622"/>
      <c r="X30" s="622"/>
      <c r="Y30" s="623"/>
      <c r="Z30" s="659">
        <v>8.5</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1425976</v>
      </c>
      <c r="CS30" s="622"/>
      <c r="CT30" s="622"/>
      <c r="CU30" s="622"/>
      <c r="CV30" s="622"/>
      <c r="CW30" s="622"/>
      <c r="CX30" s="622"/>
      <c r="CY30" s="623"/>
      <c r="CZ30" s="624">
        <v>9.9</v>
      </c>
      <c r="DA30" s="636"/>
      <c r="DB30" s="636"/>
      <c r="DC30" s="637"/>
      <c r="DD30" s="627">
        <v>1425976</v>
      </c>
      <c r="DE30" s="622"/>
      <c r="DF30" s="622"/>
      <c r="DG30" s="622"/>
      <c r="DH30" s="622"/>
      <c r="DI30" s="622"/>
      <c r="DJ30" s="622"/>
      <c r="DK30" s="623"/>
      <c r="DL30" s="627">
        <v>1388207</v>
      </c>
      <c r="DM30" s="622"/>
      <c r="DN30" s="622"/>
      <c r="DO30" s="622"/>
      <c r="DP30" s="622"/>
      <c r="DQ30" s="622"/>
      <c r="DR30" s="622"/>
      <c r="DS30" s="622"/>
      <c r="DT30" s="622"/>
      <c r="DU30" s="622"/>
      <c r="DV30" s="623"/>
      <c r="DW30" s="624">
        <v>17.399999999999999</v>
      </c>
      <c r="DX30" s="636"/>
      <c r="DY30" s="636"/>
      <c r="DZ30" s="636"/>
      <c r="EA30" s="636"/>
      <c r="EB30" s="636"/>
      <c r="EC30" s="648"/>
    </row>
    <row r="31" spans="2:133" ht="11.25" customHeight="1" x14ac:dyDescent="0.2">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99.1</v>
      </c>
      <c r="BH31" s="684"/>
      <c r="BI31" s="684"/>
      <c r="BJ31" s="684"/>
      <c r="BK31" s="684"/>
      <c r="BL31" s="684"/>
      <c r="BM31" s="685">
        <v>94.6</v>
      </c>
      <c r="BN31" s="684"/>
      <c r="BO31" s="684"/>
      <c r="BP31" s="684"/>
      <c r="BQ31" s="686"/>
      <c r="BR31" s="683">
        <v>99.2</v>
      </c>
      <c r="BS31" s="684"/>
      <c r="BT31" s="684"/>
      <c r="BU31" s="684"/>
      <c r="BV31" s="684"/>
      <c r="BW31" s="684"/>
      <c r="BX31" s="685">
        <v>94.6</v>
      </c>
      <c r="BY31" s="684"/>
      <c r="BZ31" s="684"/>
      <c r="CA31" s="684"/>
      <c r="CB31" s="686"/>
      <c r="CD31" s="642"/>
      <c r="CE31" s="643"/>
      <c r="CF31" s="618" t="s">
        <v>301</v>
      </c>
      <c r="CG31" s="619"/>
      <c r="CH31" s="619"/>
      <c r="CI31" s="619"/>
      <c r="CJ31" s="619"/>
      <c r="CK31" s="619"/>
      <c r="CL31" s="619"/>
      <c r="CM31" s="619"/>
      <c r="CN31" s="619"/>
      <c r="CO31" s="619"/>
      <c r="CP31" s="619"/>
      <c r="CQ31" s="620"/>
      <c r="CR31" s="621">
        <v>33057</v>
      </c>
      <c r="CS31" s="634"/>
      <c r="CT31" s="634"/>
      <c r="CU31" s="634"/>
      <c r="CV31" s="634"/>
      <c r="CW31" s="634"/>
      <c r="CX31" s="634"/>
      <c r="CY31" s="635"/>
      <c r="CZ31" s="624">
        <v>0.2</v>
      </c>
      <c r="DA31" s="636"/>
      <c r="DB31" s="636"/>
      <c r="DC31" s="637"/>
      <c r="DD31" s="627">
        <v>33057</v>
      </c>
      <c r="DE31" s="634"/>
      <c r="DF31" s="634"/>
      <c r="DG31" s="634"/>
      <c r="DH31" s="634"/>
      <c r="DI31" s="634"/>
      <c r="DJ31" s="634"/>
      <c r="DK31" s="635"/>
      <c r="DL31" s="627">
        <v>33054</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1076504</v>
      </c>
      <c r="S32" s="622"/>
      <c r="T32" s="622"/>
      <c r="U32" s="622"/>
      <c r="V32" s="622"/>
      <c r="W32" s="622"/>
      <c r="X32" s="622"/>
      <c r="Y32" s="623"/>
      <c r="Z32" s="659">
        <v>7.2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99.4</v>
      </c>
      <c r="BH32" s="634"/>
      <c r="BI32" s="634"/>
      <c r="BJ32" s="634"/>
      <c r="BK32" s="634"/>
      <c r="BL32" s="634"/>
      <c r="BM32" s="625">
        <v>97.7</v>
      </c>
      <c r="BN32" s="634"/>
      <c r="BO32" s="634"/>
      <c r="BP32" s="634"/>
      <c r="BQ32" s="657"/>
      <c r="BR32" s="687">
        <v>99.5</v>
      </c>
      <c r="BS32" s="634"/>
      <c r="BT32" s="634"/>
      <c r="BU32" s="634"/>
      <c r="BV32" s="634"/>
      <c r="BW32" s="634"/>
      <c r="BX32" s="625">
        <v>97.9</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128135</v>
      </c>
      <c r="S33" s="622"/>
      <c r="T33" s="622"/>
      <c r="U33" s="622"/>
      <c r="V33" s="622"/>
      <c r="W33" s="622"/>
      <c r="X33" s="622"/>
      <c r="Y33" s="623"/>
      <c r="Z33" s="659">
        <v>0.9</v>
      </c>
      <c r="AA33" s="659"/>
      <c r="AB33" s="659"/>
      <c r="AC33" s="659"/>
      <c r="AD33" s="660">
        <v>5217</v>
      </c>
      <c r="AE33" s="660"/>
      <c r="AF33" s="660"/>
      <c r="AG33" s="660"/>
      <c r="AH33" s="660"/>
      <c r="AI33" s="660"/>
      <c r="AJ33" s="660"/>
      <c r="AK33" s="660"/>
      <c r="AL33" s="624">
        <v>0.1</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98.7</v>
      </c>
      <c r="BH33" s="606"/>
      <c r="BI33" s="606"/>
      <c r="BJ33" s="606"/>
      <c r="BK33" s="606"/>
      <c r="BL33" s="606"/>
      <c r="BM33" s="652">
        <v>90.5</v>
      </c>
      <c r="BN33" s="606"/>
      <c r="BO33" s="606"/>
      <c r="BP33" s="606"/>
      <c r="BQ33" s="669"/>
      <c r="BR33" s="682">
        <v>98.7</v>
      </c>
      <c r="BS33" s="606"/>
      <c r="BT33" s="606"/>
      <c r="BU33" s="606"/>
      <c r="BV33" s="606"/>
      <c r="BW33" s="606"/>
      <c r="BX33" s="652">
        <v>90.2</v>
      </c>
      <c r="BY33" s="606"/>
      <c r="BZ33" s="606"/>
      <c r="CA33" s="606"/>
      <c r="CB33" s="669"/>
      <c r="CD33" s="618" t="s">
        <v>308</v>
      </c>
      <c r="CE33" s="619"/>
      <c r="CF33" s="619"/>
      <c r="CG33" s="619"/>
      <c r="CH33" s="619"/>
      <c r="CI33" s="619"/>
      <c r="CJ33" s="619"/>
      <c r="CK33" s="619"/>
      <c r="CL33" s="619"/>
      <c r="CM33" s="619"/>
      <c r="CN33" s="619"/>
      <c r="CO33" s="619"/>
      <c r="CP33" s="619"/>
      <c r="CQ33" s="620"/>
      <c r="CR33" s="621">
        <v>7892966</v>
      </c>
      <c r="CS33" s="634"/>
      <c r="CT33" s="634"/>
      <c r="CU33" s="634"/>
      <c r="CV33" s="634"/>
      <c r="CW33" s="634"/>
      <c r="CX33" s="634"/>
      <c r="CY33" s="635"/>
      <c r="CZ33" s="624">
        <v>55</v>
      </c>
      <c r="DA33" s="636"/>
      <c r="DB33" s="636"/>
      <c r="DC33" s="637"/>
      <c r="DD33" s="627">
        <v>4851067</v>
      </c>
      <c r="DE33" s="634"/>
      <c r="DF33" s="634"/>
      <c r="DG33" s="634"/>
      <c r="DH33" s="634"/>
      <c r="DI33" s="634"/>
      <c r="DJ33" s="634"/>
      <c r="DK33" s="635"/>
      <c r="DL33" s="627">
        <v>3482499</v>
      </c>
      <c r="DM33" s="634"/>
      <c r="DN33" s="634"/>
      <c r="DO33" s="634"/>
      <c r="DP33" s="634"/>
      <c r="DQ33" s="634"/>
      <c r="DR33" s="634"/>
      <c r="DS33" s="634"/>
      <c r="DT33" s="634"/>
      <c r="DU33" s="634"/>
      <c r="DV33" s="635"/>
      <c r="DW33" s="624">
        <v>43.5</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1088381</v>
      </c>
      <c r="S34" s="622"/>
      <c r="T34" s="622"/>
      <c r="U34" s="622"/>
      <c r="V34" s="622"/>
      <c r="W34" s="622"/>
      <c r="X34" s="622"/>
      <c r="Y34" s="623"/>
      <c r="Z34" s="659">
        <v>7.3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2308795</v>
      </c>
      <c r="CS34" s="622"/>
      <c r="CT34" s="622"/>
      <c r="CU34" s="622"/>
      <c r="CV34" s="622"/>
      <c r="CW34" s="622"/>
      <c r="CX34" s="622"/>
      <c r="CY34" s="623"/>
      <c r="CZ34" s="624">
        <v>16.100000000000001</v>
      </c>
      <c r="DA34" s="636"/>
      <c r="DB34" s="636"/>
      <c r="DC34" s="637"/>
      <c r="DD34" s="627">
        <v>1146916</v>
      </c>
      <c r="DE34" s="622"/>
      <c r="DF34" s="622"/>
      <c r="DG34" s="622"/>
      <c r="DH34" s="622"/>
      <c r="DI34" s="622"/>
      <c r="DJ34" s="622"/>
      <c r="DK34" s="623"/>
      <c r="DL34" s="627">
        <v>1072255</v>
      </c>
      <c r="DM34" s="622"/>
      <c r="DN34" s="622"/>
      <c r="DO34" s="622"/>
      <c r="DP34" s="622"/>
      <c r="DQ34" s="622"/>
      <c r="DR34" s="622"/>
      <c r="DS34" s="622"/>
      <c r="DT34" s="622"/>
      <c r="DU34" s="622"/>
      <c r="DV34" s="623"/>
      <c r="DW34" s="624">
        <v>13.4</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1433820</v>
      </c>
      <c r="S35" s="622"/>
      <c r="T35" s="622"/>
      <c r="U35" s="622"/>
      <c r="V35" s="622"/>
      <c r="W35" s="622"/>
      <c r="X35" s="622"/>
      <c r="Y35" s="623"/>
      <c r="Z35" s="659">
        <v>9.6</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183433</v>
      </c>
      <c r="CS35" s="634"/>
      <c r="CT35" s="634"/>
      <c r="CU35" s="634"/>
      <c r="CV35" s="634"/>
      <c r="CW35" s="634"/>
      <c r="CX35" s="634"/>
      <c r="CY35" s="635"/>
      <c r="CZ35" s="624">
        <v>1.3</v>
      </c>
      <c r="DA35" s="636"/>
      <c r="DB35" s="636"/>
      <c r="DC35" s="637"/>
      <c r="DD35" s="627">
        <v>93520</v>
      </c>
      <c r="DE35" s="634"/>
      <c r="DF35" s="634"/>
      <c r="DG35" s="634"/>
      <c r="DH35" s="634"/>
      <c r="DI35" s="634"/>
      <c r="DJ35" s="634"/>
      <c r="DK35" s="635"/>
      <c r="DL35" s="627">
        <v>93520</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648364</v>
      </c>
      <c r="S36" s="622"/>
      <c r="T36" s="622"/>
      <c r="U36" s="622"/>
      <c r="V36" s="622"/>
      <c r="W36" s="622"/>
      <c r="X36" s="622"/>
      <c r="Y36" s="623"/>
      <c r="Z36" s="659">
        <v>4.3</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1525287</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70964</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2458253</v>
      </c>
      <c r="CS36" s="622"/>
      <c r="CT36" s="622"/>
      <c r="CU36" s="622"/>
      <c r="CV36" s="622"/>
      <c r="CW36" s="622"/>
      <c r="CX36" s="622"/>
      <c r="CY36" s="623"/>
      <c r="CZ36" s="624">
        <v>17.100000000000001</v>
      </c>
      <c r="DA36" s="636"/>
      <c r="DB36" s="636"/>
      <c r="DC36" s="637"/>
      <c r="DD36" s="627">
        <v>1992537</v>
      </c>
      <c r="DE36" s="622"/>
      <c r="DF36" s="622"/>
      <c r="DG36" s="622"/>
      <c r="DH36" s="622"/>
      <c r="DI36" s="622"/>
      <c r="DJ36" s="622"/>
      <c r="DK36" s="623"/>
      <c r="DL36" s="627">
        <v>1560032</v>
      </c>
      <c r="DM36" s="622"/>
      <c r="DN36" s="622"/>
      <c r="DO36" s="622"/>
      <c r="DP36" s="622"/>
      <c r="DQ36" s="622"/>
      <c r="DR36" s="622"/>
      <c r="DS36" s="622"/>
      <c r="DT36" s="622"/>
      <c r="DU36" s="622"/>
      <c r="DV36" s="623"/>
      <c r="DW36" s="624">
        <v>19.5</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179646</v>
      </c>
      <c r="S37" s="622"/>
      <c r="T37" s="622"/>
      <c r="U37" s="622"/>
      <c r="V37" s="622"/>
      <c r="W37" s="622"/>
      <c r="X37" s="622"/>
      <c r="Y37" s="623"/>
      <c r="Z37" s="659">
        <v>1.2</v>
      </c>
      <c r="AA37" s="659"/>
      <c r="AB37" s="659"/>
      <c r="AC37" s="659"/>
      <c r="AD37" s="660">
        <v>231</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310600</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62445</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908703</v>
      </c>
      <c r="CS37" s="634"/>
      <c r="CT37" s="634"/>
      <c r="CU37" s="634"/>
      <c r="CV37" s="634"/>
      <c r="CW37" s="634"/>
      <c r="CX37" s="634"/>
      <c r="CY37" s="635"/>
      <c r="CZ37" s="624">
        <v>6.3</v>
      </c>
      <c r="DA37" s="636"/>
      <c r="DB37" s="636"/>
      <c r="DC37" s="637"/>
      <c r="DD37" s="627">
        <v>902564</v>
      </c>
      <c r="DE37" s="634"/>
      <c r="DF37" s="634"/>
      <c r="DG37" s="634"/>
      <c r="DH37" s="634"/>
      <c r="DI37" s="634"/>
      <c r="DJ37" s="634"/>
      <c r="DK37" s="635"/>
      <c r="DL37" s="627">
        <v>732233</v>
      </c>
      <c r="DM37" s="634"/>
      <c r="DN37" s="634"/>
      <c r="DO37" s="634"/>
      <c r="DP37" s="634"/>
      <c r="DQ37" s="634"/>
      <c r="DR37" s="634"/>
      <c r="DS37" s="634"/>
      <c r="DT37" s="634"/>
      <c r="DU37" s="634"/>
      <c r="DV37" s="635"/>
      <c r="DW37" s="624">
        <v>9.1999999999999993</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257200</v>
      </c>
      <c r="S38" s="622"/>
      <c r="T38" s="622"/>
      <c r="U38" s="622"/>
      <c r="V38" s="622"/>
      <c r="W38" s="622"/>
      <c r="X38" s="622"/>
      <c r="Y38" s="623"/>
      <c r="Z38" s="659">
        <v>1.7</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168000</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2422</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1214795</v>
      </c>
      <c r="CS38" s="622"/>
      <c r="CT38" s="622"/>
      <c r="CU38" s="622"/>
      <c r="CV38" s="622"/>
      <c r="CW38" s="622"/>
      <c r="CX38" s="622"/>
      <c r="CY38" s="623"/>
      <c r="CZ38" s="624">
        <v>8.5</v>
      </c>
      <c r="DA38" s="636"/>
      <c r="DB38" s="636"/>
      <c r="DC38" s="637"/>
      <c r="DD38" s="627">
        <v>1070852</v>
      </c>
      <c r="DE38" s="622"/>
      <c r="DF38" s="622"/>
      <c r="DG38" s="622"/>
      <c r="DH38" s="622"/>
      <c r="DI38" s="622"/>
      <c r="DJ38" s="622"/>
      <c r="DK38" s="623"/>
      <c r="DL38" s="627">
        <v>756692</v>
      </c>
      <c r="DM38" s="622"/>
      <c r="DN38" s="622"/>
      <c r="DO38" s="622"/>
      <c r="DP38" s="622"/>
      <c r="DQ38" s="622"/>
      <c r="DR38" s="622"/>
      <c r="DS38" s="622"/>
      <c r="DT38" s="622"/>
      <c r="DU38" s="622"/>
      <c r="DV38" s="623"/>
      <c r="DW38" s="624">
        <v>9.5</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144500</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3700</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1707690</v>
      </c>
      <c r="CS39" s="634"/>
      <c r="CT39" s="634"/>
      <c r="CU39" s="634"/>
      <c r="CV39" s="634"/>
      <c r="CW39" s="634"/>
      <c r="CX39" s="634"/>
      <c r="CY39" s="635"/>
      <c r="CZ39" s="624">
        <v>11.9</v>
      </c>
      <c r="DA39" s="636"/>
      <c r="DB39" s="636"/>
      <c r="DC39" s="637"/>
      <c r="DD39" s="627">
        <v>547242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40000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v>142492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123</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20000</v>
      </c>
      <c r="CS40" s="622"/>
      <c r="CT40" s="622"/>
      <c r="CU40" s="622"/>
      <c r="CV40" s="622"/>
      <c r="CW40" s="622"/>
      <c r="CX40" s="622"/>
      <c r="CY40" s="623"/>
      <c r="CZ40" s="624">
        <v>0.1</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14994038</v>
      </c>
      <c r="S41" s="646"/>
      <c r="T41" s="646"/>
      <c r="U41" s="646"/>
      <c r="V41" s="646"/>
      <c r="W41" s="646"/>
      <c r="X41" s="646"/>
      <c r="Y41" s="649"/>
      <c r="Z41" s="650">
        <v>100</v>
      </c>
      <c r="AA41" s="650"/>
      <c r="AB41" s="650"/>
      <c r="AC41" s="650"/>
      <c r="AD41" s="651">
        <v>7956769</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124828</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634867</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444</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833356</v>
      </c>
      <c r="CS42" s="634"/>
      <c r="CT42" s="634"/>
      <c r="CU42" s="634"/>
      <c r="CV42" s="634"/>
      <c r="CW42" s="634"/>
      <c r="CX42" s="634"/>
      <c r="CY42" s="635"/>
      <c r="CZ42" s="624">
        <v>5.8</v>
      </c>
      <c r="DA42" s="636"/>
      <c r="DB42" s="636"/>
      <c r="DC42" s="637"/>
      <c r="DD42" s="627">
        <v>244284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7018</v>
      </c>
      <c r="CS43" s="634"/>
      <c r="CT43" s="634"/>
      <c r="CU43" s="634"/>
      <c r="CV43" s="634"/>
      <c r="CW43" s="634"/>
      <c r="CX43" s="634"/>
      <c r="CY43" s="635"/>
      <c r="CZ43" s="624">
        <v>0</v>
      </c>
      <c r="DA43" s="636"/>
      <c r="DB43" s="636"/>
      <c r="DC43" s="637"/>
      <c r="DD43" s="627">
        <v>7018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710619</v>
      </c>
      <c r="CS44" s="622"/>
      <c r="CT44" s="622"/>
      <c r="CU44" s="622"/>
      <c r="CV44" s="622"/>
      <c r="CW44" s="622"/>
      <c r="CX44" s="622"/>
      <c r="CY44" s="623"/>
      <c r="CZ44" s="624">
        <v>5</v>
      </c>
      <c r="DA44" s="625"/>
      <c r="DB44" s="625"/>
      <c r="DC44" s="626"/>
      <c r="DD44" s="627">
        <v>227984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202357</v>
      </c>
      <c r="CS45" s="634"/>
      <c r="CT45" s="634"/>
      <c r="CU45" s="634"/>
      <c r="CV45" s="634"/>
      <c r="CW45" s="634"/>
      <c r="CX45" s="634"/>
      <c r="CY45" s="635"/>
      <c r="CZ45" s="624">
        <v>1.4</v>
      </c>
      <c r="DA45" s="636"/>
      <c r="DB45" s="636"/>
      <c r="DC45" s="637"/>
      <c r="DD45" s="627">
        <v>14797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492491</v>
      </c>
      <c r="CS46" s="622"/>
      <c r="CT46" s="622"/>
      <c r="CU46" s="622"/>
      <c r="CV46" s="622"/>
      <c r="CW46" s="622"/>
      <c r="CX46" s="622"/>
      <c r="CY46" s="623"/>
      <c r="CZ46" s="624">
        <v>3.4</v>
      </c>
      <c r="DA46" s="625"/>
      <c r="DB46" s="625"/>
      <c r="DC46" s="626"/>
      <c r="DD46" s="627">
        <v>209809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v>122737</v>
      </c>
      <c r="CS47" s="634"/>
      <c r="CT47" s="634"/>
      <c r="CU47" s="634"/>
      <c r="CV47" s="634"/>
      <c r="CW47" s="634"/>
      <c r="CX47" s="634"/>
      <c r="CY47" s="635"/>
      <c r="CZ47" s="624">
        <v>0.9</v>
      </c>
      <c r="DA47" s="636"/>
      <c r="DB47" s="636"/>
      <c r="DC47" s="637"/>
      <c r="DD47" s="627">
        <v>16300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14344892</v>
      </c>
      <c r="CS49" s="606"/>
      <c r="CT49" s="606"/>
      <c r="CU49" s="606"/>
      <c r="CV49" s="606"/>
      <c r="CW49" s="606"/>
      <c r="CX49" s="606"/>
      <c r="CY49" s="607"/>
      <c r="CZ49" s="608">
        <v>100</v>
      </c>
      <c r="DA49" s="609"/>
      <c r="DB49" s="609"/>
      <c r="DC49" s="610"/>
      <c r="DD49" s="611">
        <v>9206085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A/BD+rbtJ/ndM5VZ7U4R4CZM+bOB1uVL93sP3DMFAXQlnQAWIFwjBLHLbuZ32Sy5oH1YS+131Nnogvs5h/smA==" saltValue="0HFINvE8FGRIjC+GbHAgm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102">
        <v>14934</v>
      </c>
      <c r="R7" s="1103"/>
      <c r="S7" s="1103"/>
      <c r="T7" s="1103"/>
      <c r="U7" s="1103"/>
      <c r="V7" s="1103">
        <v>14301</v>
      </c>
      <c r="W7" s="1103"/>
      <c r="X7" s="1103"/>
      <c r="Y7" s="1103"/>
      <c r="Z7" s="1103"/>
      <c r="AA7" s="1103">
        <v>633</v>
      </c>
      <c r="AB7" s="1103"/>
      <c r="AC7" s="1103"/>
      <c r="AD7" s="1103"/>
      <c r="AE7" s="1104"/>
      <c r="AF7" s="1105">
        <v>611</v>
      </c>
      <c r="AG7" s="1106"/>
      <c r="AH7" s="1106"/>
      <c r="AI7" s="1106"/>
      <c r="AJ7" s="1107"/>
      <c r="AK7" s="1108">
        <v>1444</v>
      </c>
      <c r="AL7" s="1109"/>
      <c r="AM7" s="1109"/>
      <c r="AN7" s="1109"/>
      <c r="AO7" s="1109"/>
      <c r="AP7" s="1109">
        <v>10611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572</v>
      </c>
      <c r="BT7" s="1100"/>
      <c r="BU7" s="1100"/>
      <c r="BV7" s="1100"/>
      <c r="BW7" s="1100"/>
      <c r="BX7" s="1100"/>
      <c r="BY7" s="1100"/>
      <c r="BZ7" s="1100"/>
      <c r="CA7" s="1100"/>
      <c r="CB7" s="1100"/>
      <c r="CC7" s="1100"/>
      <c r="CD7" s="1100"/>
      <c r="CE7" s="1100"/>
      <c r="CF7" s="1100"/>
      <c r="CG7" s="1112"/>
      <c r="CH7" s="1096">
        <v>0</v>
      </c>
      <c r="CI7" s="1097"/>
      <c r="CJ7" s="1097"/>
      <c r="CK7" s="1097"/>
      <c r="CL7" s="1098"/>
      <c r="CM7" s="1096">
        <v>94</v>
      </c>
      <c r="CN7" s="1097"/>
      <c r="CO7" s="1097"/>
      <c r="CP7" s="1097"/>
      <c r="CQ7" s="1098"/>
      <c r="CR7" s="1096">
        <v>90</v>
      </c>
      <c r="CS7" s="1097"/>
      <c r="CT7" s="1097"/>
      <c r="CU7" s="1097"/>
      <c r="CV7" s="1098"/>
      <c r="CW7" s="1096">
        <v>283</v>
      </c>
      <c r="CX7" s="1097"/>
      <c r="CY7" s="1097"/>
      <c r="CZ7" s="1097"/>
      <c r="DA7" s="1098"/>
      <c r="DB7" s="1096" t="s">
        <v>556</v>
      </c>
      <c r="DC7" s="1097"/>
      <c r="DD7" s="1097"/>
      <c r="DE7" s="1097"/>
      <c r="DF7" s="1098"/>
      <c r="DG7" s="1096" t="s">
        <v>556</v>
      </c>
      <c r="DH7" s="1097"/>
      <c r="DI7" s="1097"/>
      <c r="DJ7" s="1097"/>
      <c r="DK7" s="1098"/>
      <c r="DL7" s="1096" t="s">
        <v>556</v>
      </c>
      <c r="DM7" s="1097"/>
      <c r="DN7" s="1097"/>
      <c r="DO7" s="1097"/>
      <c r="DP7" s="1098"/>
      <c r="DQ7" s="1096" t="s">
        <v>556</v>
      </c>
      <c r="DR7" s="1097"/>
      <c r="DS7" s="1097"/>
      <c r="DT7" s="1097"/>
      <c r="DU7" s="1098"/>
      <c r="DV7" s="1099"/>
      <c r="DW7" s="1100"/>
      <c r="DX7" s="1100"/>
      <c r="DY7" s="1100"/>
      <c r="DZ7" s="1101"/>
      <c r="EA7" s="234"/>
    </row>
    <row r="8" spans="1:131" s="235" customFormat="1" ht="26.25" customHeight="1" x14ac:dyDescent="0.2">
      <c r="A8" s="238">
        <v>2</v>
      </c>
      <c r="B8" s="1030" t="s">
        <v>376</v>
      </c>
      <c r="C8" s="1031"/>
      <c r="D8" s="1031"/>
      <c r="E8" s="1031"/>
      <c r="F8" s="1031"/>
      <c r="G8" s="1031"/>
      <c r="H8" s="1031"/>
      <c r="I8" s="1031"/>
      <c r="J8" s="1031"/>
      <c r="K8" s="1031"/>
      <c r="L8" s="1031"/>
      <c r="M8" s="1031"/>
      <c r="N8" s="1031"/>
      <c r="O8" s="1031"/>
      <c r="P8" s="1032"/>
      <c r="Q8" s="1038">
        <v>43</v>
      </c>
      <c r="R8" s="1039"/>
      <c r="S8" s="1039"/>
      <c r="T8" s="1039"/>
      <c r="U8" s="1039"/>
      <c r="V8" s="1039">
        <v>43</v>
      </c>
      <c r="W8" s="1039"/>
      <c r="X8" s="1039"/>
      <c r="Y8" s="1039"/>
      <c r="Z8" s="1039"/>
      <c r="AA8" s="1039">
        <v>0</v>
      </c>
      <c r="AB8" s="1039"/>
      <c r="AC8" s="1039"/>
      <c r="AD8" s="1039"/>
      <c r="AE8" s="1040"/>
      <c r="AF8" s="1035">
        <v>0</v>
      </c>
      <c r="AG8" s="1036"/>
      <c r="AH8" s="1036"/>
      <c r="AI8" s="1036"/>
      <c r="AJ8" s="1037"/>
      <c r="AK8" s="1080">
        <v>16</v>
      </c>
      <c r="AL8" s="1081"/>
      <c r="AM8" s="1081"/>
      <c r="AN8" s="1081"/>
      <c r="AO8" s="1081"/>
      <c r="AP8" s="1081">
        <v>13</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t="s">
        <v>377</v>
      </c>
      <c r="C9" s="1031"/>
      <c r="D9" s="1031"/>
      <c r="E9" s="1031"/>
      <c r="F9" s="1031"/>
      <c r="G9" s="1031"/>
      <c r="H9" s="1031"/>
      <c r="I9" s="1031"/>
      <c r="J9" s="1031"/>
      <c r="K9" s="1031"/>
      <c r="L9" s="1031"/>
      <c r="M9" s="1031"/>
      <c r="N9" s="1031"/>
      <c r="O9" s="1031"/>
      <c r="P9" s="1032"/>
      <c r="Q9" s="1038">
        <v>25</v>
      </c>
      <c r="R9" s="1039"/>
      <c r="S9" s="1039"/>
      <c r="T9" s="1039"/>
      <c r="U9" s="1039"/>
      <c r="V9" s="1039">
        <v>25</v>
      </c>
      <c r="W9" s="1039"/>
      <c r="X9" s="1039"/>
      <c r="Y9" s="1039"/>
      <c r="Z9" s="1039"/>
      <c r="AA9" s="1039" t="s">
        <v>556</v>
      </c>
      <c r="AB9" s="1039"/>
      <c r="AC9" s="1039"/>
      <c r="AD9" s="1039"/>
      <c r="AE9" s="1040"/>
      <c r="AF9" s="1035" t="s">
        <v>122</v>
      </c>
      <c r="AG9" s="1036"/>
      <c r="AH9" s="1036"/>
      <c r="AI9" s="1036"/>
      <c r="AJ9" s="1037"/>
      <c r="AK9" s="1080">
        <v>13</v>
      </c>
      <c r="AL9" s="1081"/>
      <c r="AM9" s="1081"/>
      <c r="AN9" s="1081"/>
      <c r="AO9" s="1081"/>
      <c r="AP9" s="1081" t="s">
        <v>556</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t="s">
        <v>378</v>
      </c>
      <c r="C10" s="1031"/>
      <c r="D10" s="1031"/>
      <c r="E10" s="1031"/>
      <c r="F10" s="1031"/>
      <c r="G10" s="1031"/>
      <c r="H10" s="1031"/>
      <c r="I10" s="1031"/>
      <c r="J10" s="1031"/>
      <c r="K10" s="1031"/>
      <c r="L10" s="1031"/>
      <c r="M10" s="1031"/>
      <c r="N10" s="1031"/>
      <c r="O10" s="1031"/>
      <c r="P10" s="1032"/>
      <c r="Q10" s="1038" t="s">
        <v>556</v>
      </c>
      <c r="R10" s="1039"/>
      <c r="S10" s="1039"/>
      <c r="T10" s="1039"/>
      <c r="U10" s="1039"/>
      <c r="V10" s="1039" t="s">
        <v>556</v>
      </c>
      <c r="W10" s="1039"/>
      <c r="X10" s="1039"/>
      <c r="Y10" s="1039"/>
      <c r="Z10" s="1039"/>
      <c r="AA10" s="1039" t="s">
        <v>556</v>
      </c>
      <c r="AB10" s="1039"/>
      <c r="AC10" s="1039"/>
      <c r="AD10" s="1039"/>
      <c r="AE10" s="1040"/>
      <c r="AF10" s="1035" t="s">
        <v>122</v>
      </c>
      <c r="AG10" s="1036"/>
      <c r="AH10" s="1036"/>
      <c r="AI10" s="1036"/>
      <c r="AJ10" s="1037"/>
      <c r="AK10" s="1080" t="s">
        <v>556</v>
      </c>
      <c r="AL10" s="1081"/>
      <c r="AM10" s="1081"/>
      <c r="AN10" s="1081"/>
      <c r="AO10" s="1081"/>
      <c r="AP10" s="1081" t="s">
        <v>556</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379</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380</v>
      </c>
      <c r="B23" s="937" t="s">
        <v>381</v>
      </c>
      <c r="C23" s="938"/>
      <c r="D23" s="938"/>
      <c r="E23" s="938"/>
      <c r="F23" s="938"/>
      <c r="G23" s="938"/>
      <c r="H23" s="938"/>
      <c r="I23" s="938"/>
      <c r="J23" s="938"/>
      <c r="K23" s="938"/>
      <c r="L23" s="938"/>
      <c r="M23" s="938"/>
      <c r="N23" s="938"/>
      <c r="O23" s="938"/>
      <c r="P23" s="948"/>
      <c r="Q23" s="1067">
        <v>14978</v>
      </c>
      <c r="R23" s="1061"/>
      <c r="S23" s="1061"/>
      <c r="T23" s="1061"/>
      <c r="U23" s="1061"/>
      <c r="V23" s="1061">
        <v>14345</v>
      </c>
      <c r="W23" s="1061"/>
      <c r="X23" s="1061"/>
      <c r="Y23" s="1061"/>
      <c r="Z23" s="1061"/>
      <c r="AA23" s="1061">
        <v>633</v>
      </c>
      <c r="AB23" s="1061"/>
      <c r="AC23" s="1061"/>
      <c r="AD23" s="1061"/>
      <c r="AE23" s="1068"/>
      <c r="AF23" s="1069">
        <v>611</v>
      </c>
      <c r="AG23" s="1061"/>
      <c r="AH23" s="1061"/>
      <c r="AI23" s="1061"/>
      <c r="AJ23" s="1070"/>
      <c r="AK23" s="1071"/>
      <c r="AL23" s="1072"/>
      <c r="AM23" s="1072"/>
      <c r="AN23" s="1072"/>
      <c r="AO23" s="1072"/>
      <c r="AP23" s="1061">
        <v>10624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384</v>
      </c>
      <c r="R26" s="1002"/>
      <c r="S26" s="1002"/>
      <c r="T26" s="1002"/>
      <c r="U26" s="1003"/>
      <c r="V26" s="1001" t="s">
        <v>385</v>
      </c>
      <c r="W26" s="1002"/>
      <c r="X26" s="1002"/>
      <c r="Y26" s="1002"/>
      <c r="Z26" s="1003"/>
      <c r="AA26" s="1001" t="s">
        <v>386</v>
      </c>
      <c r="AB26" s="1002"/>
      <c r="AC26" s="1002"/>
      <c r="AD26" s="1002"/>
      <c r="AE26" s="1002"/>
      <c r="AF26" s="1055" t="s">
        <v>387</v>
      </c>
      <c r="AG26" s="1008"/>
      <c r="AH26" s="1008"/>
      <c r="AI26" s="1008"/>
      <c r="AJ26" s="1056"/>
      <c r="AK26" s="1002" t="s">
        <v>388</v>
      </c>
      <c r="AL26" s="1002"/>
      <c r="AM26" s="1002"/>
      <c r="AN26" s="1002"/>
      <c r="AO26" s="1003"/>
      <c r="AP26" s="1001" t="s">
        <v>389</v>
      </c>
      <c r="AQ26" s="1002"/>
      <c r="AR26" s="1002"/>
      <c r="AS26" s="1002"/>
      <c r="AT26" s="1003"/>
      <c r="AU26" s="1001" t="s">
        <v>390</v>
      </c>
      <c r="AV26" s="1002"/>
      <c r="AW26" s="1002"/>
      <c r="AX26" s="1002"/>
      <c r="AY26" s="1003"/>
      <c r="AZ26" s="1001" t="s">
        <v>391</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392</v>
      </c>
      <c r="C28" s="1048"/>
      <c r="D28" s="1048"/>
      <c r="E28" s="1048"/>
      <c r="F28" s="1048"/>
      <c r="G28" s="1048"/>
      <c r="H28" s="1048"/>
      <c r="I28" s="1048"/>
      <c r="J28" s="1048"/>
      <c r="K28" s="1048"/>
      <c r="L28" s="1048"/>
      <c r="M28" s="1048"/>
      <c r="N28" s="1048"/>
      <c r="O28" s="1048"/>
      <c r="P28" s="1049"/>
      <c r="Q28" s="1050">
        <v>2323</v>
      </c>
      <c r="R28" s="1051"/>
      <c r="S28" s="1051"/>
      <c r="T28" s="1051"/>
      <c r="U28" s="1051"/>
      <c r="V28" s="1051">
        <v>2252</v>
      </c>
      <c r="W28" s="1051"/>
      <c r="X28" s="1051"/>
      <c r="Y28" s="1051"/>
      <c r="Z28" s="1051"/>
      <c r="AA28" s="1051">
        <v>71</v>
      </c>
      <c r="AB28" s="1051"/>
      <c r="AC28" s="1051"/>
      <c r="AD28" s="1051"/>
      <c r="AE28" s="1052"/>
      <c r="AF28" s="1053">
        <v>71</v>
      </c>
      <c r="AG28" s="1051"/>
      <c r="AH28" s="1051"/>
      <c r="AI28" s="1051"/>
      <c r="AJ28" s="1054"/>
      <c r="AK28" s="1042">
        <v>125</v>
      </c>
      <c r="AL28" s="1043"/>
      <c r="AM28" s="1043"/>
      <c r="AN28" s="1043"/>
      <c r="AO28" s="1043"/>
      <c r="AP28" s="1043" t="s">
        <v>556</v>
      </c>
      <c r="AQ28" s="1043"/>
      <c r="AR28" s="1043"/>
      <c r="AS28" s="1043"/>
      <c r="AT28" s="1043"/>
      <c r="AU28" s="1043" t="s">
        <v>493</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393</v>
      </c>
      <c r="C29" s="1031"/>
      <c r="D29" s="1031"/>
      <c r="E29" s="1031"/>
      <c r="F29" s="1031"/>
      <c r="G29" s="1031"/>
      <c r="H29" s="1031"/>
      <c r="I29" s="1031"/>
      <c r="J29" s="1031"/>
      <c r="K29" s="1031"/>
      <c r="L29" s="1031"/>
      <c r="M29" s="1031"/>
      <c r="N29" s="1031"/>
      <c r="O29" s="1031"/>
      <c r="P29" s="1032"/>
      <c r="Q29" s="1038">
        <v>2409</v>
      </c>
      <c r="R29" s="1039"/>
      <c r="S29" s="1039"/>
      <c r="T29" s="1039"/>
      <c r="U29" s="1039"/>
      <c r="V29" s="1039">
        <v>2276</v>
      </c>
      <c r="W29" s="1039"/>
      <c r="X29" s="1039"/>
      <c r="Y29" s="1039"/>
      <c r="Z29" s="1039"/>
      <c r="AA29" s="1039">
        <v>133</v>
      </c>
      <c r="AB29" s="1039"/>
      <c r="AC29" s="1039"/>
      <c r="AD29" s="1039"/>
      <c r="AE29" s="1040"/>
      <c r="AF29" s="1035">
        <v>133</v>
      </c>
      <c r="AG29" s="1036"/>
      <c r="AH29" s="1036"/>
      <c r="AI29" s="1036"/>
      <c r="AJ29" s="1037"/>
      <c r="AK29" s="980">
        <v>305</v>
      </c>
      <c r="AL29" s="971"/>
      <c r="AM29" s="971"/>
      <c r="AN29" s="971"/>
      <c r="AO29" s="971"/>
      <c r="AP29" s="971" t="s">
        <v>493</v>
      </c>
      <c r="AQ29" s="971"/>
      <c r="AR29" s="971"/>
      <c r="AS29" s="971"/>
      <c r="AT29" s="971"/>
      <c r="AU29" s="971" t="s">
        <v>493</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394</v>
      </c>
      <c r="C30" s="1031"/>
      <c r="D30" s="1031"/>
      <c r="E30" s="1031"/>
      <c r="F30" s="1031"/>
      <c r="G30" s="1031"/>
      <c r="H30" s="1031"/>
      <c r="I30" s="1031"/>
      <c r="J30" s="1031"/>
      <c r="K30" s="1031"/>
      <c r="L30" s="1031"/>
      <c r="M30" s="1031"/>
      <c r="N30" s="1031"/>
      <c r="O30" s="1031"/>
      <c r="P30" s="1032"/>
      <c r="Q30" s="1038">
        <v>328</v>
      </c>
      <c r="R30" s="1039"/>
      <c r="S30" s="1039"/>
      <c r="T30" s="1039"/>
      <c r="U30" s="1039"/>
      <c r="V30" s="1039">
        <v>326</v>
      </c>
      <c r="W30" s="1039"/>
      <c r="X30" s="1039"/>
      <c r="Y30" s="1039"/>
      <c r="Z30" s="1039"/>
      <c r="AA30" s="1039">
        <v>2</v>
      </c>
      <c r="AB30" s="1039"/>
      <c r="AC30" s="1039"/>
      <c r="AD30" s="1039"/>
      <c r="AE30" s="1040"/>
      <c r="AF30" s="1035">
        <v>2</v>
      </c>
      <c r="AG30" s="1036"/>
      <c r="AH30" s="1036"/>
      <c r="AI30" s="1036"/>
      <c r="AJ30" s="1037"/>
      <c r="AK30" s="980">
        <v>68</v>
      </c>
      <c r="AL30" s="971"/>
      <c r="AM30" s="971"/>
      <c r="AN30" s="971"/>
      <c r="AO30" s="971"/>
      <c r="AP30" s="971" t="s">
        <v>493</v>
      </c>
      <c r="AQ30" s="971"/>
      <c r="AR30" s="971"/>
      <c r="AS30" s="971"/>
      <c r="AT30" s="971"/>
      <c r="AU30" s="971" t="s">
        <v>493</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395</v>
      </c>
      <c r="C31" s="1031"/>
      <c r="D31" s="1031"/>
      <c r="E31" s="1031"/>
      <c r="F31" s="1031"/>
      <c r="G31" s="1031"/>
      <c r="H31" s="1031"/>
      <c r="I31" s="1031"/>
      <c r="J31" s="1031"/>
      <c r="K31" s="1031"/>
      <c r="L31" s="1031"/>
      <c r="M31" s="1031"/>
      <c r="N31" s="1031"/>
      <c r="O31" s="1031"/>
      <c r="P31" s="1032"/>
      <c r="Q31" s="1038">
        <v>240</v>
      </c>
      <c r="R31" s="1039"/>
      <c r="S31" s="1039"/>
      <c r="T31" s="1039"/>
      <c r="U31" s="1039"/>
      <c r="V31" s="1039">
        <v>213</v>
      </c>
      <c r="W31" s="1039"/>
      <c r="X31" s="1039"/>
      <c r="Y31" s="1039"/>
      <c r="Z31" s="1039"/>
      <c r="AA31" s="1039">
        <v>27</v>
      </c>
      <c r="AB31" s="1039"/>
      <c r="AC31" s="1039"/>
      <c r="AD31" s="1039"/>
      <c r="AE31" s="1040"/>
      <c r="AF31" s="1035">
        <v>56</v>
      </c>
      <c r="AG31" s="1036"/>
      <c r="AH31" s="1036"/>
      <c r="AI31" s="1036"/>
      <c r="AJ31" s="1037"/>
      <c r="AK31" s="980">
        <v>142</v>
      </c>
      <c r="AL31" s="971"/>
      <c r="AM31" s="971"/>
      <c r="AN31" s="971"/>
      <c r="AO31" s="971"/>
      <c r="AP31" s="971">
        <v>964</v>
      </c>
      <c r="AQ31" s="971"/>
      <c r="AR31" s="971"/>
      <c r="AS31" s="971"/>
      <c r="AT31" s="971"/>
      <c r="AU31" s="971">
        <v>574</v>
      </c>
      <c r="AV31" s="971"/>
      <c r="AW31" s="971"/>
      <c r="AX31" s="971"/>
      <c r="AY31" s="971"/>
      <c r="AZ31" s="1041" t="s">
        <v>493</v>
      </c>
      <c r="BA31" s="1041"/>
      <c r="BB31" s="1041"/>
      <c r="BC31" s="1041"/>
      <c r="BD31" s="1041"/>
      <c r="BE31" s="972" t="s">
        <v>396</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397</v>
      </c>
      <c r="C32" s="1031"/>
      <c r="D32" s="1031"/>
      <c r="E32" s="1031"/>
      <c r="F32" s="1031"/>
      <c r="G32" s="1031"/>
      <c r="H32" s="1031"/>
      <c r="I32" s="1031"/>
      <c r="J32" s="1031"/>
      <c r="K32" s="1031"/>
      <c r="L32" s="1031"/>
      <c r="M32" s="1031"/>
      <c r="N32" s="1031"/>
      <c r="O32" s="1031"/>
      <c r="P32" s="1032"/>
      <c r="Q32" s="1038">
        <v>157</v>
      </c>
      <c r="R32" s="1039"/>
      <c r="S32" s="1039"/>
      <c r="T32" s="1039"/>
      <c r="U32" s="1039"/>
      <c r="V32" s="1039">
        <v>153</v>
      </c>
      <c r="W32" s="1039"/>
      <c r="X32" s="1039"/>
      <c r="Y32" s="1039"/>
      <c r="Z32" s="1039"/>
      <c r="AA32" s="1039">
        <v>4</v>
      </c>
      <c r="AB32" s="1039"/>
      <c r="AC32" s="1039"/>
      <c r="AD32" s="1039"/>
      <c r="AE32" s="1040"/>
      <c r="AF32" s="1035">
        <v>244</v>
      </c>
      <c r="AG32" s="1036"/>
      <c r="AH32" s="1036"/>
      <c r="AI32" s="1036"/>
      <c r="AJ32" s="1037"/>
      <c r="AK32" s="980">
        <v>168</v>
      </c>
      <c r="AL32" s="971"/>
      <c r="AM32" s="971"/>
      <c r="AN32" s="971"/>
      <c r="AO32" s="971"/>
      <c r="AP32" s="971">
        <v>388</v>
      </c>
      <c r="AQ32" s="971"/>
      <c r="AR32" s="971"/>
      <c r="AS32" s="971"/>
      <c r="AT32" s="971"/>
      <c r="AU32" s="971">
        <v>325</v>
      </c>
      <c r="AV32" s="971"/>
      <c r="AW32" s="971"/>
      <c r="AX32" s="971"/>
      <c r="AY32" s="971"/>
      <c r="AZ32" s="1041" t="s">
        <v>493</v>
      </c>
      <c r="BA32" s="1041"/>
      <c r="BB32" s="1041"/>
      <c r="BC32" s="1041"/>
      <c r="BD32" s="1041"/>
      <c r="BE32" s="972" t="s">
        <v>396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398</v>
      </c>
      <c r="C33" s="1031"/>
      <c r="D33" s="1031"/>
      <c r="E33" s="1031"/>
      <c r="F33" s="1031"/>
      <c r="G33" s="1031"/>
      <c r="H33" s="1031"/>
      <c r="I33" s="1031"/>
      <c r="J33" s="1031"/>
      <c r="K33" s="1031"/>
      <c r="L33" s="1031"/>
      <c r="M33" s="1031"/>
      <c r="N33" s="1031"/>
      <c r="O33" s="1031"/>
      <c r="P33" s="1032"/>
      <c r="Q33" s="1038">
        <v>404</v>
      </c>
      <c r="R33" s="1039"/>
      <c r="S33" s="1039"/>
      <c r="T33" s="1039"/>
      <c r="U33" s="1039"/>
      <c r="V33" s="1039">
        <v>365</v>
      </c>
      <c r="W33" s="1039"/>
      <c r="X33" s="1039"/>
      <c r="Y33" s="1039"/>
      <c r="Z33" s="1039"/>
      <c r="AA33" s="1039">
        <v>39</v>
      </c>
      <c r="AB33" s="1039"/>
      <c r="AC33" s="1039"/>
      <c r="AD33" s="1039"/>
      <c r="AE33" s="1040"/>
      <c r="AF33" s="1035">
        <v>39</v>
      </c>
      <c r="AG33" s="1036"/>
      <c r="AH33" s="1036"/>
      <c r="AI33" s="1036"/>
      <c r="AJ33" s="1037"/>
      <c r="AK33" s="980">
        <v>145</v>
      </c>
      <c r="AL33" s="971"/>
      <c r="AM33" s="971"/>
      <c r="AN33" s="971"/>
      <c r="AO33" s="971"/>
      <c r="AP33" s="971">
        <v>1434</v>
      </c>
      <c r="AQ33" s="971"/>
      <c r="AR33" s="971"/>
      <c r="AS33" s="971"/>
      <c r="AT33" s="971"/>
      <c r="AU33" s="971">
        <v>760</v>
      </c>
      <c r="AV33" s="971"/>
      <c r="AW33" s="971"/>
      <c r="AX33" s="971"/>
      <c r="AY33" s="971"/>
      <c r="AZ33" s="1041" t="s">
        <v>493</v>
      </c>
      <c r="BA33" s="1041"/>
      <c r="BB33" s="1041"/>
      <c r="BC33" s="1041"/>
      <c r="BD33" s="1041"/>
      <c r="BE33" s="972" t="s">
        <v>399</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400</v>
      </c>
      <c r="C34" s="1031"/>
      <c r="D34" s="1031"/>
      <c r="E34" s="1031"/>
      <c r="F34" s="1031"/>
      <c r="G34" s="1031"/>
      <c r="H34" s="1031"/>
      <c r="I34" s="1031"/>
      <c r="J34" s="1031"/>
      <c r="K34" s="1031"/>
      <c r="L34" s="1031"/>
      <c r="M34" s="1031"/>
      <c r="N34" s="1031"/>
      <c r="O34" s="1031"/>
      <c r="P34" s="1032"/>
      <c r="Q34" s="1038">
        <v>517</v>
      </c>
      <c r="R34" s="1039"/>
      <c r="S34" s="1039"/>
      <c r="T34" s="1039"/>
      <c r="U34" s="1039"/>
      <c r="V34" s="1039">
        <v>512</v>
      </c>
      <c r="W34" s="1039"/>
      <c r="X34" s="1039"/>
      <c r="Y34" s="1039"/>
      <c r="Z34" s="1039"/>
      <c r="AA34" s="1039">
        <v>5</v>
      </c>
      <c r="AB34" s="1039"/>
      <c r="AC34" s="1039"/>
      <c r="AD34" s="1039"/>
      <c r="AE34" s="1040"/>
      <c r="AF34" s="1035">
        <v>0</v>
      </c>
      <c r="AG34" s="1036"/>
      <c r="AH34" s="1036"/>
      <c r="AI34" s="1036"/>
      <c r="AJ34" s="1037"/>
      <c r="AK34" s="980">
        <v>201</v>
      </c>
      <c r="AL34" s="971"/>
      <c r="AM34" s="971"/>
      <c r="AN34" s="971"/>
      <c r="AO34" s="971"/>
      <c r="AP34" s="971">
        <v>1087</v>
      </c>
      <c r="AQ34" s="971"/>
      <c r="AR34" s="971"/>
      <c r="AS34" s="971"/>
      <c r="AT34" s="971"/>
      <c r="AU34" s="971">
        <v>774</v>
      </c>
      <c r="AV34" s="971"/>
      <c r="AW34" s="971"/>
      <c r="AX34" s="971"/>
      <c r="AY34" s="971"/>
      <c r="AZ34" s="1041" t="s">
        <v>493</v>
      </c>
      <c r="BA34" s="1041"/>
      <c r="BB34" s="1041"/>
      <c r="BC34" s="1041"/>
      <c r="BD34" s="1041"/>
      <c r="BE34" s="972" t="s">
        <v>399</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401</v>
      </c>
      <c r="C35" s="1031"/>
      <c r="D35" s="1031"/>
      <c r="E35" s="1031"/>
      <c r="F35" s="1031"/>
      <c r="G35" s="1031"/>
      <c r="H35" s="1031"/>
      <c r="I35" s="1031"/>
      <c r="J35" s="1031"/>
      <c r="K35" s="1031"/>
      <c r="L35" s="1031"/>
      <c r="M35" s="1031"/>
      <c r="N35" s="1031"/>
      <c r="O35" s="1031"/>
      <c r="P35" s="1032"/>
      <c r="Q35" s="1038">
        <v>243</v>
      </c>
      <c r="R35" s="1039"/>
      <c r="S35" s="1039"/>
      <c r="T35" s="1039"/>
      <c r="U35" s="1039"/>
      <c r="V35" s="1039">
        <v>221</v>
      </c>
      <c r="W35" s="1039"/>
      <c r="X35" s="1039"/>
      <c r="Y35" s="1039"/>
      <c r="Z35" s="1039"/>
      <c r="AA35" s="1039">
        <v>22</v>
      </c>
      <c r="AB35" s="1039"/>
      <c r="AC35" s="1039"/>
      <c r="AD35" s="1039"/>
      <c r="AE35" s="1040"/>
      <c r="AF35" s="1035">
        <v>22</v>
      </c>
      <c r="AG35" s="1036"/>
      <c r="AH35" s="1036"/>
      <c r="AI35" s="1036"/>
      <c r="AJ35" s="1037"/>
      <c r="AK35" s="980">
        <v>110</v>
      </c>
      <c r="AL35" s="971"/>
      <c r="AM35" s="971"/>
      <c r="AN35" s="971"/>
      <c r="AO35" s="971"/>
      <c r="AP35" s="971">
        <v>487</v>
      </c>
      <c r="AQ35" s="971"/>
      <c r="AR35" s="971"/>
      <c r="AS35" s="971"/>
      <c r="AT35" s="971"/>
      <c r="AU35" s="971">
        <v>475</v>
      </c>
      <c r="AV35" s="971"/>
      <c r="AW35" s="971"/>
      <c r="AX35" s="971"/>
      <c r="AY35" s="971"/>
      <c r="AZ35" s="1041" t="s">
        <v>493</v>
      </c>
      <c r="BA35" s="1041"/>
      <c r="BB35" s="1041"/>
      <c r="BC35" s="1041"/>
      <c r="BD35" s="1041"/>
      <c r="BE35" s="972" t="s">
        <v>399</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380</v>
      </c>
      <c r="B63" s="937" t="s">
        <v>403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568</v>
      </c>
      <c r="AG63" s="959"/>
      <c r="AH63" s="959"/>
      <c r="AI63" s="959"/>
      <c r="AJ63" s="1022"/>
      <c r="AK63" s="1023"/>
      <c r="AL63" s="963"/>
      <c r="AM63" s="963"/>
      <c r="AN63" s="963"/>
      <c r="AO63" s="963"/>
      <c r="AP63" s="959">
        <v>4360</v>
      </c>
      <c r="AQ63" s="959"/>
      <c r="AR63" s="959"/>
      <c r="AS63" s="959"/>
      <c r="AT63" s="959"/>
      <c r="AU63" s="959">
        <v>2907</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405</v>
      </c>
      <c r="B66" s="996"/>
      <c r="C66" s="996"/>
      <c r="D66" s="996"/>
      <c r="E66" s="996"/>
      <c r="F66" s="996"/>
      <c r="G66" s="996"/>
      <c r="H66" s="996"/>
      <c r="I66" s="996"/>
      <c r="J66" s="996"/>
      <c r="K66" s="996"/>
      <c r="L66" s="996"/>
      <c r="M66" s="996"/>
      <c r="N66" s="996"/>
      <c r="O66" s="996"/>
      <c r="P66" s="997"/>
      <c r="Q66" s="1001" t="s">
        <v>384</v>
      </c>
      <c r="R66" s="1002"/>
      <c r="S66" s="1002"/>
      <c r="T66" s="1002"/>
      <c r="U66" s="1003"/>
      <c r="V66" s="1001" t="s">
        <v>385</v>
      </c>
      <c r="W66" s="1002"/>
      <c r="X66" s="1002"/>
      <c r="Y66" s="1002"/>
      <c r="Z66" s="1003"/>
      <c r="AA66" s="1001" t="s">
        <v>386</v>
      </c>
      <c r="AB66" s="1002"/>
      <c r="AC66" s="1002"/>
      <c r="AD66" s="1002"/>
      <c r="AE66" s="1003"/>
      <c r="AF66" s="1007" t="s">
        <v>387</v>
      </c>
      <c r="AG66" s="1008"/>
      <c r="AH66" s="1008"/>
      <c r="AI66" s="1008"/>
      <c r="AJ66" s="1009"/>
      <c r="AK66" s="1001" t="s">
        <v>388</v>
      </c>
      <c r="AL66" s="996"/>
      <c r="AM66" s="996"/>
      <c r="AN66" s="996"/>
      <c r="AO66" s="997"/>
      <c r="AP66" s="1001" t="s">
        <v>389</v>
      </c>
      <c r="AQ66" s="1002"/>
      <c r="AR66" s="1002"/>
      <c r="AS66" s="1002"/>
      <c r="AT66" s="1003"/>
      <c r="AU66" s="1001" t="s">
        <v>406</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557</v>
      </c>
      <c r="C68" s="986"/>
      <c r="D68" s="986"/>
      <c r="E68" s="986"/>
      <c r="F68" s="986"/>
      <c r="G68" s="986"/>
      <c r="H68" s="986"/>
      <c r="I68" s="986"/>
      <c r="J68" s="986"/>
      <c r="K68" s="986"/>
      <c r="L68" s="986"/>
      <c r="M68" s="986"/>
      <c r="N68" s="986"/>
      <c r="O68" s="986"/>
      <c r="P68" s="987"/>
      <c r="Q68" s="988">
        <v>4853</v>
      </c>
      <c r="R68" s="982"/>
      <c r="S68" s="982"/>
      <c r="T68" s="982"/>
      <c r="U68" s="982"/>
      <c r="V68" s="982">
        <v>3922</v>
      </c>
      <c r="W68" s="982"/>
      <c r="X68" s="982"/>
      <c r="Y68" s="982"/>
      <c r="Z68" s="982"/>
      <c r="AA68" s="982">
        <v>931</v>
      </c>
      <c r="AB68" s="982"/>
      <c r="AC68" s="982"/>
      <c r="AD68" s="982"/>
      <c r="AE68" s="982"/>
      <c r="AF68" s="982">
        <v>931</v>
      </c>
      <c r="AG68" s="982"/>
      <c r="AH68" s="982"/>
      <c r="AI68" s="982"/>
      <c r="AJ68" s="982"/>
      <c r="AK68" s="982" t="s">
        <v>571</v>
      </c>
      <c r="AL68" s="982"/>
      <c r="AM68" s="982"/>
      <c r="AN68" s="982"/>
      <c r="AO68" s="982"/>
      <c r="AP68" s="982" t="s">
        <v>556</v>
      </c>
      <c r="AQ68" s="982"/>
      <c r="AR68" s="982"/>
      <c r="AS68" s="982"/>
      <c r="AT68" s="982"/>
      <c r="AU68" s="982" t="s">
        <v>556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565</v>
      </c>
      <c r="C69" s="975"/>
      <c r="D69" s="975"/>
      <c r="E69" s="975"/>
      <c r="F69" s="975"/>
      <c r="G69" s="975"/>
      <c r="H69" s="975"/>
      <c r="I69" s="975"/>
      <c r="J69" s="975"/>
      <c r="K69" s="975"/>
      <c r="L69" s="975"/>
      <c r="M69" s="975"/>
      <c r="N69" s="975"/>
      <c r="O69" s="975"/>
      <c r="P69" s="976"/>
      <c r="Q69" s="977">
        <v>78</v>
      </c>
      <c r="R69" s="971"/>
      <c r="S69" s="971"/>
      <c r="T69" s="971"/>
      <c r="U69" s="971"/>
      <c r="V69" s="971">
        <v>74</v>
      </c>
      <c r="W69" s="971"/>
      <c r="X69" s="971"/>
      <c r="Y69" s="971"/>
      <c r="Z69" s="971"/>
      <c r="AA69" s="971">
        <v>4</v>
      </c>
      <c r="AB69" s="971"/>
      <c r="AC69" s="971"/>
      <c r="AD69" s="971"/>
      <c r="AE69" s="971"/>
      <c r="AF69" s="971">
        <v>4</v>
      </c>
      <c r="AG69" s="971"/>
      <c r="AH69" s="971"/>
      <c r="AI69" s="971"/>
      <c r="AJ69" s="971"/>
      <c r="AK69" s="971">
        <v>11</v>
      </c>
      <c r="AL69" s="971"/>
      <c r="AM69" s="971"/>
      <c r="AN69" s="971"/>
      <c r="AO69" s="971"/>
      <c r="AP69" s="971" t="s">
        <v>556</v>
      </c>
      <c r="AQ69" s="971"/>
      <c r="AR69" s="971"/>
      <c r="AS69" s="971"/>
      <c r="AT69" s="971"/>
      <c r="AU69" s="971" t="s">
        <v>556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558</v>
      </c>
      <c r="C70" s="975"/>
      <c r="D70" s="975"/>
      <c r="E70" s="975"/>
      <c r="F70" s="975"/>
      <c r="G70" s="975"/>
      <c r="H70" s="975"/>
      <c r="I70" s="975"/>
      <c r="J70" s="975"/>
      <c r="K70" s="975"/>
      <c r="L70" s="975"/>
      <c r="M70" s="975"/>
      <c r="N70" s="975"/>
      <c r="O70" s="975"/>
      <c r="P70" s="976"/>
      <c r="Q70" s="977">
        <v>510</v>
      </c>
      <c r="R70" s="971"/>
      <c r="S70" s="971"/>
      <c r="T70" s="971"/>
      <c r="U70" s="971"/>
      <c r="V70" s="971">
        <v>455</v>
      </c>
      <c r="W70" s="971"/>
      <c r="X70" s="971"/>
      <c r="Y70" s="971"/>
      <c r="Z70" s="971"/>
      <c r="AA70" s="971">
        <v>55</v>
      </c>
      <c r="AB70" s="971"/>
      <c r="AC70" s="971"/>
      <c r="AD70" s="971"/>
      <c r="AE70" s="971"/>
      <c r="AF70" s="971">
        <v>55</v>
      </c>
      <c r="AG70" s="971"/>
      <c r="AH70" s="971"/>
      <c r="AI70" s="971"/>
      <c r="AJ70" s="971"/>
      <c r="AK70" s="971" t="s">
        <v>571</v>
      </c>
      <c r="AL70" s="971"/>
      <c r="AM70" s="971"/>
      <c r="AN70" s="971"/>
      <c r="AO70" s="971"/>
      <c r="AP70" s="971" t="s">
        <v>556</v>
      </c>
      <c r="AQ70" s="971"/>
      <c r="AR70" s="971"/>
      <c r="AS70" s="971"/>
      <c r="AT70" s="971"/>
      <c r="AU70" s="971" t="s">
        <v>493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559</v>
      </c>
      <c r="C71" s="975"/>
      <c r="D71" s="975"/>
      <c r="E71" s="975"/>
      <c r="F71" s="975"/>
      <c r="G71" s="975"/>
      <c r="H71" s="975"/>
      <c r="I71" s="975"/>
      <c r="J71" s="975"/>
      <c r="K71" s="975"/>
      <c r="L71" s="975"/>
      <c r="M71" s="975"/>
      <c r="N71" s="975"/>
      <c r="O71" s="975"/>
      <c r="P71" s="976"/>
      <c r="Q71" s="977">
        <v>113047</v>
      </c>
      <c r="R71" s="971"/>
      <c r="S71" s="971"/>
      <c r="T71" s="971"/>
      <c r="U71" s="971"/>
      <c r="V71" s="971">
        <v>111097</v>
      </c>
      <c r="W71" s="971"/>
      <c r="X71" s="971"/>
      <c r="Y71" s="971"/>
      <c r="Z71" s="971"/>
      <c r="AA71" s="971">
        <v>1950</v>
      </c>
      <c r="AB71" s="971"/>
      <c r="AC71" s="971"/>
      <c r="AD71" s="971"/>
      <c r="AE71" s="971"/>
      <c r="AF71" s="971">
        <v>1949</v>
      </c>
      <c r="AG71" s="971"/>
      <c r="AH71" s="971"/>
      <c r="AI71" s="971"/>
      <c r="AJ71" s="971"/>
      <c r="AK71" s="971">
        <v>42</v>
      </c>
      <c r="AL71" s="971"/>
      <c r="AM71" s="971"/>
      <c r="AN71" s="971"/>
      <c r="AO71" s="971"/>
      <c r="AP71" s="971" t="s">
        <v>556</v>
      </c>
      <c r="AQ71" s="971"/>
      <c r="AR71" s="971"/>
      <c r="AS71" s="971"/>
      <c r="AT71" s="971"/>
      <c r="AU71" s="971" t="s">
        <v>493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560</v>
      </c>
      <c r="C72" s="975"/>
      <c r="D72" s="975"/>
      <c r="E72" s="975"/>
      <c r="F72" s="975"/>
      <c r="G72" s="975"/>
      <c r="H72" s="975"/>
      <c r="I72" s="975"/>
      <c r="J72" s="975"/>
      <c r="K72" s="975"/>
      <c r="L72" s="975"/>
      <c r="M72" s="975"/>
      <c r="N72" s="975"/>
      <c r="O72" s="975"/>
      <c r="P72" s="976"/>
      <c r="Q72" s="977">
        <v>116</v>
      </c>
      <c r="R72" s="971"/>
      <c r="S72" s="971"/>
      <c r="T72" s="971"/>
      <c r="U72" s="971"/>
      <c r="V72" s="971">
        <v>111</v>
      </c>
      <c r="W72" s="971"/>
      <c r="X72" s="971"/>
      <c r="Y72" s="971"/>
      <c r="Z72" s="971"/>
      <c r="AA72" s="971">
        <v>5</v>
      </c>
      <c r="AB72" s="971"/>
      <c r="AC72" s="971"/>
      <c r="AD72" s="971"/>
      <c r="AE72" s="971"/>
      <c r="AF72" s="971">
        <v>5</v>
      </c>
      <c r="AG72" s="971"/>
      <c r="AH72" s="971"/>
      <c r="AI72" s="971"/>
      <c r="AJ72" s="971"/>
      <c r="AK72" s="971">
        <v>5</v>
      </c>
      <c r="AL72" s="971"/>
      <c r="AM72" s="971"/>
      <c r="AN72" s="971"/>
      <c r="AO72" s="971"/>
      <c r="AP72" s="971" t="s">
        <v>556</v>
      </c>
      <c r="AQ72" s="971"/>
      <c r="AR72" s="971"/>
      <c r="AS72" s="971"/>
      <c r="AT72" s="971"/>
      <c r="AU72" s="971" t="s">
        <v>493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561</v>
      </c>
      <c r="C73" s="975"/>
      <c r="D73" s="975"/>
      <c r="E73" s="975"/>
      <c r="F73" s="975"/>
      <c r="G73" s="975"/>
      <c r="H73" s="975"/>
      <c r="I73" s="975"/>
      <c r="J73" s="975"/>
      <c r="K73" s="975"/>
      <c r="L73" s="975"/>
      <c r="M73" s="975"/>
      <c r="N73" s="975"/>
      <c r="O73" s="975"/>
      <c r="P73" s="976"/>
      <c r="Q73" s="977">
        <v>1678</v>
      </c>
      <c r="R73" s="971"/>
      <c r="S73" s="971"/>
      <c r="T73" s="971"/>
      <c r="U73" s="971"/>
      <c r="V73" s="971">
        <v>1627</v>
      </c>
      <c r="W73" s="971"/>
      <c r="X73" s="971"/>
      <c r="Y73" s="971"/>
      <c r="Z73" s="971"/>
      <c r="AA73" s="971">
        <v>51</v>
      </c>
      <c r="AB73" s="971"/>
      <c r="AC73" s="971"/>
      <c r="AD73" s="971"/>
      <c r="AE73" s="971"/>
      <c r="AF73" s="971">
        <v>51</v>
      </c>
      <c r="AG73" s="971"/>
      <c r="AH73" s="971"/>
      <c r="AI73" s="971"/>
      <c r="AJ73" s="971"/>
      <c r="AK73" s="971" t="s">
        <v>571</v>
      </c>
      <c r="AL73" s="971"/>
      <c r="AM73" s="971"/>
      <c r="AN73" s="971"/>
      <c r="AO73" s="971"/>
      <c r="AP73" s="971">
        <v>1228</v>
      </c>
      <c r="AQ73" s="971"/>
      <c r="AR73" s="971"/>
      <c r="AS73" s="971"/>
      <c r="AT73" s="971"/>
      <c r="AU73" s="971">
        <v>368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562</v>
      </c>
      <c r="C74" s="975"/>
      <c r="D74" s="975"/>
      <c r="E74" s="975"/>
      <c r="F74" s="975"/>
      <c r="G74" s="975"/>
      <c r="H74" s="975"/>
      <c r="I74" s="975"/>
      <c r="J74" s="975"/>
      <c r="K74" s="975"/>
      <c r="L74" s="975"/>
      <c r="M74" s="975"/>
      <c r="N74" s="975"/>
      <c r="O74" s="975"/>
      <c r="P74" s="976"/>
      <c r="Q74" s="977">
        <v>2475</v>
      </c>
      <c r="R74" s="971"/>
      <c r="S74" s="971"/>
      <c r="T74" s="971"/>
      <c r="U74" s="971"/>
      <c r="V74" s="971">
        <v>2381</v>
      </c>
      <c r="W74" s="971"/>
      <c r="X74" s="971"/>
      <c r="Y74" s="971"/>
      <c r="Z74" s="971"/>
      <c r="AA74" s="971">
        <v>94</v>
      </c>
      <c r="AB74" s="971"/>
      <c r="AC74" s="971"/>
      <c r="AD74" s="971"/>
      <c r="AE74" s="971"/>
      <c r="AF74" s="971">
        <v>94</v>
      </c>
      <c r="AG74" s="971"/>
      <c r="AH74" s="971"/>
      <c r="AI74" s="971"/>
      <c r="AJ74" s="971"/>
      <c r="AK74" s="971">
        <v>107</v>
      </c>
      <c r="AL74" s="971"/>
      <c r="AM74" s="971"/>
      <c r="AN74" s="971"/>
      <c r="AO74" s="971"/>
      <c r="AP74" s="971">
        <v>1141</v>
      </c>
      <c r="AQ74" s="971"/>
      <c r="AR74" s="971"/>
      <c r="AS74" s="971"/>
      <c r="AT74" s="971"/>
      <c r="AU74" s="971">
        <v>185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563</v>
      </c>
      <c r="C75" s="975"/>
      <c r="D75" s="975"/>
      <c r="E75" s="975"/>
      <c r="F75" s="975"/>
      <c r="G75" s="975"/>
      <c r="H75" s="975"/>
      <c r="I75" s="975"/>
      <c r="J75" s="975"/>
      <c r="K75" s="975"/>
      <c r="L75" s="975"/>
      <c r="M75" s="975"/>
      <c r="N75" s="975"/>
      <c r="O75" s="975"/>
      <c r="P75" s="976"/>
      <c r="Q75" s="978">
        <v>420</v>
      </c>
      <c r="R75" s="979"/>
      <c r="S75" s="979"/>
      <c r="T75" s="979"/>
      <c r="U75" s="980"/>
      <c r="V75" s="981">
        <v>423</v>
      </c>
      <c r="W75" s="979"/>
      <c r="X75" s="979"/>
      <c r="Y75" s="979"/>
      <c r="Z75" s="980"/>
      <c r="AA75" s="981">
        <v>1</v>
      </c>
      <c r="AB75" s="979"/>
      <c r="AC75" s="979"/>
      <c r="AD75" s="979"/>
      <c r="AE75" s="980"/>
      <c r="AF75" s="981">
        <v>211</v>
      </c>
      <c r="AG75" s="979"/>
      <c r="AH75" s="979"/>
      <c r="AI75" s="979"/>
      <c r="AJ75" s="980"/>
      <c r="AK75" s="981">
        <v>217</v>
      </c>
      <c r="AL75" s="979"/>
      <c r="AM75" s="979"/>
      <c r="AN75" s="979"/>
      <c r="AO75" s="980"/>
      <c r="AP75" s="981">
        <v>1056</v>
      </c>
      <c r="AQ75" s="979"/>
      <c r="AR75" s="979"/>
      <c r="AS75" s="979"/>
      <c r="AT75" s="980"/>
      <c r="AU75" s="981" t="s">
        <v>556</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564</v>
      </c>
      <c r="C76" s="975"/>
      <c r="D76" s="975"/>
      <c r="E76" s="975"/>
      <c r="F76" s="975"/>
      <c r="G76" s="975"/>
      <c r="H76" s="975"/>
      <c r="I76" s="975"/>
      <c r="J76" s="975"/>
      <c r="K76" s="975"/>
      <c r="L76" s="975"/>
      <c r="M76" s="975"/>
      <c r="N76" s="975"/>
      <c r="O76" s="975"/>
      <c r="P76" s="976"/>
      <c r="Q76" s="978">
        <v>875</v>
      </c>
      <c r="R76" s="979"/>
      <c r="S76" s="979"/>
      <c r="T76" s="979"/>
      <c r="U76" s="980"/>
      <c r="V76" s="981">
        <v>793</v>
      </c>
      <c r="W76" s="979"/>
      <c r="X76" s="979"/>
      <c r="Y76" s="979"/>
      <c r="Z76" s="980"/>
      <c r="AA76" s="981">
        <v>82</v>
      </c>
      <c r="AB76" s="979"/>
      <c r="AC76" s="979"/>
      <c r="AD76" s="979"/>
      <c r="AE76" s="980"/>
      <c r="AF76" s="981">
        <v>47</v>
      </c>
      <c r="AG76" s="979"/>
      <c r="AH76" s="979"/>
      <c r="AI76" s="979"/>
      <c r="AJ76" s="980"/>
      <c r="AK76" s="981" t="s">
        <v>571</v>
      </c>
      <c r="AL76" s="979"/>
      <c r="AM76" s="979"/>
      <c r="AN76" s="979"/>
      <c r="AO76" s="980"/>
      <c r="AP76" s="981" t="s">
        <v>556</v>
      </c>
      <c r="AQ76" s="979"/>
      <c r="AR76" s="979"/>
      <c r="AS76" s="979"/>
      <c r="AT76" s="980"/>
      <c r="AU76" s="981" t="s">
        <v>493</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380</v>
      </c>
      <c r="B88" s="937" t="s">
        <v>407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3348</v>
      </c>
      <c r="AG88" s="959"/>
      <c r="AH88" s="959"/>
      <c r="AI88" s="959"/>
      <c r="AJ88" s="959"/>
      <c r="AK88" s="963"/>
      <c r="AL88" s="963"/>
      <c r="AM88" s="963"/>
      <c r="AN88" s="963"/>
      <c r="AO88" s="963"/>
      <c r="AP88" s="959">
        <v>3425</v>
      </c>
      <c r="AQ88" s="959"/>
      <c r="AR88" s="959"/>
      <c r="AS88" s="959"/>
      <c r="AT88" s="959"/>
      <c r="AU88" s="959">
        <v>553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380</v>
      </c>
      <c r="BR102" s="937" t="s">
        <v>408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90</v>
      </c>
      <c r="CS102" s="953"/>
      <c r="CT102" s="953"/>
      <c r="CU102" s="953"/>
      <c r="CV102" s="954"/>
      <c r="CW102" s="952">
        <v>283</v>
      </c>
      <c r="CX102" s="953"/>
      <c r="CY102" s="953"/>
      <c r="CZ102" s="953"/>
      <c r="DA102" s="954"/>
      <c r="DB102" s="952" t="s">
        <v>573</v>
      </c>
      <c r="DC102" s="953"/>
      <c r="DD102" s="953"/>
      <c r="DE102" s="953"/>
      <c r="DF102" s="954"/>
      <c r="DG102" s="952" t="s">
        <v>573</v>
      </c>
      <c r="DH102" s="953"/>
      <c r="DI102" s="953"/>
      <c r="DJ102" s="953"/>
      <c r="DK102" s="954"/>
      <c r="DL102" s="952" t="s">
        <v>573</v>
      </c>
      <c r="DM102" s="953"/>
      <c r="DN102" s="953"/>
      <c r="DO102" s="953"/>
      <c r="DP102" s="954"/>
      <c r="DQ102" s="952" t="s">
        <v>573</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416</v>
      </c>
      <c r="AB109" s="896"/>
      <c r="AC109" s="896"/>
      <c r="AD109" s="896"/>
      <c r="AE109" s="897"/>
      <c r="AF109" s="898" t="s">
        <v>417</v>
      </c>
      <c r="AG109" s="896"/>
      <c r="AH109" s="896"/>
      <c r="AI109" s="896"/>
      <c r="AJ109" s="897"/>
      <c r="AK109" s="898" t="s">
        <v>295</v>
      </c>
      <c r="AL109" s="896"/>
      <c r="AM109" s="896"/>
      <c r="AN109" s="896"/>
      <c r="AO109" s="897"/>
      <c r="AP109" s="898" t="s">
        <v>418</v>
      </c>
      <c r="AQ109" s="896"/>
      <c r="AR109" s="896"/>
      <c r="AS109" s="896"/>
      <c r="AT109" s="929"/>
      <c r="AU109" s="895" t="s">
        <v>415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416</v>
      </c>
      <c r="BR109" s="896"/>
      <c r="BS109" s="896"/>
      <c r="BT109" s="896"/>
      <c r="BU109" s="897"/>
      <c r="BV109" s="898" t="s">
        <v>417</v>
      </c>
      <c r="BW109" s="896"/>
      <c r="BX109" s="896"/>
      <c r="BY109" s="896"/>
      <c r="BZ109" s="897"/>
      <c r="CA109" s="898" t="s">
        <v>295</v>
      </c>
      <c r="CB109" s="896"/>
      <c r="CC109" s="896"/>
      <c r="CD109" s="896"/>
      <c r="CE109" s="897"/>
      <c r="CF109" s="936" t="s">
        <v>418</v>
      </c>
      <c r="CG109" s="936"/>
      <c r="CH109" s="936"/>
      <c r="CI109" s="936"/>
      <c r="CJ109" s="936"/>
      <c r="CK109" s="898" t="s">
        <v>419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416</v>
      </c>
      <c r="DH109" s="896"/>
      <c r="DI109" s="896"/>
      <c r="DJ109" s="896"/>
      <c r="DK109" s="897"/>
      <c r="DL109" s="898" t="s">
        <v>417</v>
      </c>
      <c r="DM109" s="896"/>
      <c r="DN109" s="896"/>
      <c r="DO109" s="896"/>
      <c r="DP109" s="897"/>
      <c r="DQ109" s="898" t="s">
        <v>295</v>
      </c>
      <c r="DR109" s="896"/>
      <c r="DS109" s="896"/>
      <c r="DT109" s="896"/>
      <c r="DU109" s="897"/>
      <c r="DV109" s="898" t="s">
        <v>418</v>
      </c>
      <c r="DW109" s="896"/>
      <c r="DX109" s="896"/>
      <c r="DY109" s="896"/>
      <c r="DZ109" s="929"/>
    </row>
    <row r="110" spans="1:131" s="230" customFormat="1" ht="26.25" customHeight="1" x14ac:dyDescent="0.2">
      <c r="A110" s="807" t="s">
        <v>420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1267490</v>
      </c>
      <c r="AB110" s="889"/>
      <c r="AC110" s="889"/>
      <c r="AD110" s="889"/>
      <c r="AE110" s="890"/>
      <c r="AF110" s="891">
        <v>1412154</v>
      </c>
      <c r="AG110" s="889"/>
      <c r="AH110" s="889"/>
      <c r="AI110" s="889"/>
      <c r="AJ110" s="890"/>
      <c r="AK110" s="891">
        <v>1421261</v>
      </c>
      <c r="AL110" s="889"/>
      <c r="AM110" s="889"/>
      <c r="AN110" s="889"/>
      <c r="AO110" s="890"/>
      <c r="AP110" s="892">
        <v>21.8</v>
      </c>
      <c r="AQ110" s="893"/>
      <c r="AR110" s="893"/>
      <c r="AS110" s="893"/>
      <c r="AT110" s="894"/>
      <c r="AU110" s="930" t="s">
        <v>69</v>
      </c>
      <c r="AV110" s="931"/>
      <c r="AW110" s="931"/>
      <c r="AX110" s="931"/>
      <c r="AY110" s="931"/>
      <c r="AZ110" s="860" t="s">
        <v>421</v>
      </c>
      <c r="BA110" s="808"/>
      <c r="BB110" s="808"/>
      <c r="BC110" s="808"/>
      <c r="BD110" s="808"/>
      <c r="BE110" s="808"/>
      <c r="BF110" s="808"/>
      <c r="BG110" s="808"/>
      <c r="BH110" s="808"/>
      <c r="BI110" s="808"/>
      <c r="BJ110" s="808"/>
      <c r="BK110" s="808"/>
      <c r="BL110" s="808"/>
      <c r="BM110" s="808"/>
      <c r="BN110" s="808"/>
      <c r="BO110" s="808"/>
      <c r="BP110" s="809"/>
      <c r="BQ110" s="861">
        <v>12771333</v>
      </c>
      <c r="BR110" s="842"/>
      <c r="BS110" s="842"/>
      <c r="BT110" s="842"/>
      <c r="BU110" s="842"/>
      <c r="BV110" s="842">
        <v>11793053</v>
      </c>
      <c r="BW110" s="842"/>
      <c r="BX110" s="842"/>
      <c r="BY110" s="842"/>
      <c r="BZ110" s="842"/>
      <c r="CA110" s="842">
        <v>10624277</v>
      </c>
      <c r="CB110" s="842"/>
      <c r="CC110" s="842"/>
      <c r="CD110" s="842"/>
      <c r="CE110" s="842"/>
      <c r="CF110" s="866">
        <v>162.9</v>
      </c>
      <c r="CG110" s="867"/>
      <c r="CH110" s="867"/>
      <c r="CI110" s="867"/>
      <c r="CJ110" s="867"/>
      <c r="CK110" s="926" t="s">
        <v>422</v>
      </c>
      <c r="CL110" s="819"/>
      <c r="CM110" s="860" t="s">
        <v>423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425</v>
      </c>
      <c r="BA111" s="752"/>
      <c r="BB111" s="752"/>
      <c r="BC111" s="752"/>
      <c r="BD111" s="752"/>
      <c r="BE111" s="752"/>
      <c r="BF111" s="752"/>
      <c r="BG111" s="752"/>
      <c r="BH111" s="752"/>
      <c r="BI111" s="752"/>
      <c r="BJ111" s="752"/>
      <c r="BK111" s="752"/>
      <c r="BL111" s="752"/>
      <c r="BM111" s="752"/>
      <c r="BN111" s="752"/>
      <c r="BO111" s="752"/>
      <c r="BP111" s="753"/>
      <c r="BQ111" s="816">
        <v>37121</v>
      </c>
      <c r="BR111" s="817"/>
      <c r="BS111" s="817"/>
      <c r="BT111" s="817"/>
      <c r="BU111" s="817"/>
      <c r="BV111" s="817">
        <v>37517</v>
      </c>
      <c r="BW111" s="817"/>
      <c r="BX111" s="817"/>
      <c r="BY111" s="817"/>
      <c r="BZ111" s="817"/>
      <c r="CA111" s="817">
        <v>20391</v>
      </c>
      <c r="CB111" s="817"/>
      <c r="CC111" s="817"/>
      <c r="CD111" s="817"/>
      <c r="CE111" s="817"/>
      <c r="CF111" s="875">
        <v>0.3</v>
      </c>
      <c r="CG111" s="876"/>
      <c r="CH111" s="876"/>
      <c r="CI111" s="876"/>
      <c r="CJ111" s="876"/>
      <c r="CK111" s="927"/>
      <c r="CL111" s="821"/>
      <c r="CM111" s="815" t="s">
        <v>426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427</v>
      </c>
      <c r="B112" s="913"/>
      <c r="C112" s="752" t="s">
        <v>428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429</v>
      </c>
      <c r="BA112" s="752"/>
      <c r="BB112" s="752"/>
      <c r="BC112" s="752"/>
      <c r="BD112" s="752"/>
      <c r="BE112" s="752"/>
      <c r="BF112" s="752"/>
      <c r="BG112" s="752"/>
      <c r="BH112" s="752"/>
      <c r="BI112" s="752"/>
      <c r="BJ112" s="752"/>
      <c r="BK112" s="752"/>
      <c r="BL112" s="752"/>
      <c r="BM112" s="752"/>
      <c r="BN112" s="752"/>
      <c r="BO112" s="752"/>
      <c r="BP112" s="753"/>
      <c r="BQ112" s="816">
        <v>3788196</v>
      </c>
      <c r="BR112" s="817"/>
      <c r="BS112" s="817"/>
      <c r="BT112" s="817"/>
      <c r="BU112" s="817"/>
      <c r="BV112" s="817">
        <v>3271030</v>
      </c>
      <c r="BW112" s="817"/>
      <c r="BX112" s="817"/>
      <c r="BY112" s="817"/>
      <c r="BZ112" s="817"/>
      <c r="CA112" s="817">
        <v>2907372</v>
      </c>
      <c r="CB112" s="817"/>
      <c r="CC112" s="817"/>
      <c r="CD112" s="817"/>
      <c r="CE112" s="817"/>
      <c r="CF112" s="875">
        <v>44.6</v>
      </c>
      <c r="CG112" s="876"/>
      <c r="CH112" s="876"/>
      <c r="CI112" s="876"/>
      <c r="CJ112" s="876"/>
      <c r="CK112" s="927"/>
      <c r="CL112" s="821"/>
      <c r="CM112" s="815" t="s">
        <v>430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431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579838</v>
      </c>
      <c r="AB113" s="919"/>
      <c r="AC113" s="919"/>
      <c r="AD113" s="919"/>
      <c r="AE113" s="920"/>
      <c r="AF113" s="921">
        <v>534142</v>
      </c>
      <c r="AG113" s="919"/>
      <c r="AH113" s="919"/>
      <c r="AI113" s="919"/>
      <c r="AJ113" s="920"/>
      <c r="AK113" s="921">
        <v>588002</v>
      </c>
      <c r="AL113" s="919"/>
      <c r="AM113" s="919"/>
      <c r="AN113" s="919"/>
      <c r="AO113" s="920"/>
      <c r="AP113" s="922">
        <v>9</v>
      </c>
      <c r="AQ113" s="923"/>
      <c r="AR113" s="923"/>
      <c r="AS113" s="923"/>
      <c r="AT113" s="924"/>
      <c r="AU113" s="932"/>
      <c r="AV113" s="933"/>
      <c r="AW113" s="933"/>
      <c r="AX113" s="933"/>
      <c r="AY113" s="933"/>
      <c r="AZ113" s="815" t="s">
        <v>432</v>
      </c>
      <c r="BA113" s="752"/>
      <c r="BB113" s="752"/>
      <c r="BC113" s="752"/>
      <c r="BD113" s="752"/>
      <c r="BE113" s="752"/>
      <c r="BF113" s="752"/>
      <c r="BG113" s="752"/>
      <c r="BH113" s="752"/>
      <c r="BI113" s="752"/>
      <c r="BJ113" s="752"/>
      <c r="BK113" s="752"/>
      <c r="BL113" s="752"/>
      <c r="BM113" s="752"/>
      <c r="BN113" s="752"/>
      <c r="BO113" s="752"/>
      <c r="BP113" s="753"/>
      <c r="BQ113" s="816">
        <v>642811</v>
      </c>
      <c r="BR113" s="817"/>
      <c r="BS113" s="817"/>
      <c r="BT113" s="817"/>
      <c r="BU113" s="817"/>
      <c r="BV113" s="817">
        <v>544962</v>
      </c>
      <c r="BW113" s="817"/>
      <c r="BX113" s="817"/>
      <c r="BY113" s="817"/>
      <c r="BZ113" s="817"/>
      <c r="CA113" s="817">
        <v>553028</v>
      </c>
      <c r="CB113" s="817"/>
      <c r="CC113" s="817"/>
      <c r="CD113" s="817"/>
      <c r="CE113" s="817"/>
      <c r="CF113" s="875">
        <v>8.5</v>
      </c>
      <c r="CG113" s="876"/>
      <c r="CH113" s="876"/>
      <c r="CI113" s="876"/>
      <c r="CJ113" s="876"/>
      <c r="CK113" s="927"/>
      <c r="CL113" s="821"/>
      <c r="CM113" s="815" t="s">
        <v>433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97337</v>
      </c>
      <c r="AB114" s="780"/>
      <c r="AC114" s="780"/>
      <c r="AD114" s="780"/>
      <c r="AE114" s="781"/>
      <c r="AF114" s="782">
        <v>116904</v>
      </c>
      <c r="AG114" s="780"/>
      <c r="AH114" s="780"/>
      <c r="AI114" s="780"/>
      <c r="AJ114" s="781"/>
      <c r="AK114" s="782">
        <v>111176</v>
      </c>
      <c r="AL114" s="780"/>
      <c r="AM114" s="780"/>
      <c r="AN114" s="780"/>
      <c r="AO114" s="781"/>
      <c r="AP114" s="824">
        <v>1.7</v>
      </c>
      <c r="AQ114" s="825"/>
      <c r="AR114" s="825"/>
      <c r="AS114" s="825"/>
      <c r="AT114" s="826"/>
      <c r="AU114" s="932"/>
      <c r="AV114" s="933"/>
      <c r="AW114" s="933"/>
      <c r="AX114" s="933"/>
      <c r="AY114" s="933"/>
      <c r="AZ114" s="815" t="s">
        <v>435</v>
      </c>
      <c r="BA114" s="752"/>
      <c r="BB114" s="752"/>
      <c r="BC114" s="752"/>
      <c r="BD114" s="752"/>
      <c r="BE114" s="752"/>
      <c r="BF114" s="752"/>
      <c r="BG114" s="752"/>
      <c r="BH114" s="752"/>
      <c r="BI114" s="752"/>
      <c r="BJ114" s="752"/>
      <c r="BK114" s="752"/>
      <c r="BL114" s="752"/>
      <c r="BM114" s="752"/>
      <c r="BN114" s="752"/>
      <c r="BO114" s="752"/>
      <c r="BP114" s="753"/>
      <c r="BQ114" s="816">
        <v>1837560</v>
      </c>
      <c r="BR114" s="817"/>
      <c r="BS114" s="817"/>
      <c r="BT114" s="817"/>
      <c r="BU114" s="817"/>
      <c r="BV114" s="817">
        <v>1907775</v>
      </c>
      <c r="BW114" s="817"/>
      <c r="BX114" s="817"/>
      <c r="BY114" s="817"/>
      <c r="BZ114" s="817"/>
      <c r="CA114" s="817">
        <v>1953741</v>
      </c>
      <c r="CB114" s="817"/>
      <c r="CC114" s="817"/>
      <c r="CD114" s="817"/>
      <c r="CE114" s="817"/>
      <c r="CF114" s="875">
        <v>30</v>
      </c>
      <c r="CG114" s="876"/>
      <c r="CH114" s="876"/>
      <c r="CI114" s="876"/>
      <c r="CJ114" s="876"/>
      <c r="CK114" s="927"/>
      <c r="CL114" s="821"/>
      <c r="CM114" s="815" t="s">
        <v>436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5543</v>
      </c>
      <c r="AB115" s="919"/>
      <c r="AC115" s="919"/>
      <c r="AD115" s="919"/>
      <c r="AE115" s="920"/>
      <c r="AF115" s="921">
        <v>4464</v>
      </c>
      <c r="AG115" s="919"/>
      <c r="AH115" s="919"/>
      <c r="AI115" s="919"/>
      <c r="AJ115" s="920"/>
      <c r="AK115" s="921">
        <v>1879</v>
      </c>
      <c r="AL115" s="919"/>
      <c r="AM115" s="919"/>
      <c r="AN115" s="919"/>
      <c r="AO115" s="920"/>
      <c r="AP115" s="922">
        <v>0</v>
      </c>
      <c r="AQ115" s="923"/>
      <c r="AR115" s="923"/>
      <c r="AS115" s="923"/>
      <c r="AT115" s="924"/>
      <c r="AU115" s="932"/>
      <c r="AV115" s="933"/>
      <c r="AW115" s="933"/>
      <c r="AX115" s="933"/>
      <c r="AY115" s="933"/>
      <c r="AZ115" s="815" t="s">
        <v>438</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440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441</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443</v>
      </c>
      <c r="Z117" s="897"/>
      <c r="AA117" s="902">
        <v>1950208</v>
      </c>
      <c r="AB117" s="903"/>
      <c r="AC117" s="903"/>
      <c r="AD117" s="903"/>
      <c r="AE117" s="904"/>
      <c r="AF117" s="905">
        <v>2067664</v>
      </c>
      <c r="AG117" s="903"/>
      <c r="AH117" s="903"/>
      <c r="AI117" s="903"/>
      <c r="AJ117" s="904"/>
      <c r="AK117" s="905">
        <v>2122318</v>
      </c>
      <c r="AL117" s="903"/>
      <c r="AM117" s="903"/>
      <c r="AN117" s="903"/>
      <c r="AO117" s="904"/>
      <c r="AP117" s="906"/>
      <c r="AQ117" s="907"/>
      <c r="AR117" s="907"/>
      <c r="AS117" s="907"/>
      <c r="AT117" s="908"/>
      <c r="AU117" s="932"/>
      <c r="AV117" s="933"/>
      <c r="AW117" s="933"/>
      <c r="AX117" s="933"/>
      <c r="AY117" s="933"/>
      <c r="AZ117" s="863" t="s">
        <v>444</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416</v>
      </c>
      <c r="AB118" s="896"/>
      <c r="AC118" s="896"/>
      <c r="AD118" s="896"/>
      <c r="AE118" s="897"/>
      <c r="AF118" s="898" t="s">
        <v>417</v>
      </c>
      <c r="AG118" s="896"/>
      <c r="AH118" s="896"/>
      <c r="AI118" s="896"/>
      <c r="AJ118" s="897"/>
      <c r="AK118" s="898" t="s">
        <v>295</v>
      </c>
      <c r="AL118" s="896"/>
      <c r="AM118" s="896"/>
      <c r="AN118" s="896"/>
      <c r="AO118" s="897"/>
      <c r="AP118" s="899" t="s">
        <v>418</v>
      </c>
      <c r="AQ118" s="900"/>
      <c r="AR118" s="900"/>
      <c r="AS118" s="900"/>
      <c r="AT118" s="901"/>
      <c r="AU118" s="932"/>
      <c r="AV118" s="933"/>
      <c r="AW118" s="933"/>
      <c r="AX118" s="933"/>
      <c r="AY118" s="933"/>
      <c r="AZ118" s="838" t="s">
        <v>446</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422</v>
      </c>
      <c r="B119" s="819"/>
      <c r="C119" s="860" t="s">
        <v>423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448</v>
      </c>
      <c r="BP119" s="878"/>
      <c r="BQ119" s="879">
        <v>19077021</v>
      </c>
      <c r="BR119" s="845"/>
      <c r="BS119" s="845"/>
      <c r="BT119" s="845"/>
      <c r="BU119" s="845"/>
      <c r="BV119" s="845">
        <v>17554337</v>
      </c>
      <c r="BW119" s="845"/>
      <c r="BX119" s="845"/>
      <c r="BY119" s="845"/>
      <c r="BZ119" s="845"/>
      <c r="CA119" s="845">
        <v>16058809</v>
      </c>
      <c r="CB119" s="845"/>
      <c r="CC119" s="845"/>
      <c r="CD119" s="845"/>
      <c r="CE119" s="845"/>
      <c r="CF119" s="748"/>
      <c r="CG119" s="749"/>
      <c r="CH119" s="749"/>
      <c r="CI119" s="749"/>
      <c r="CJ119" s="834"/>
      <c r="CK119" s="928"/>
      <c r="CL119" s="823"/>
      <c r="CM119" s="838" t="s">
        <v>449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37121</v>
      </c>
      <c r="DH119" s="764"/>
      <c r="DI119" s="764"/>
      <c r="DJ119" s="764"/>
      <c r="DK119" s="765"/>
      <c r="DL119" s="766">
        <v>37517</v>
      </c>
      <c r="DM119" s="764"/>
      <c r="DN119" s="764"/>
      <c r="DO119" s="764"/>
      <c r="DP119" s="765"/>
      <c r="DQ119" s="766">
        <v>20391</v>
      </c>
      <c r="DR119" s="764"/>
      <c r="DS119" s="764"/>
      <c r="DT119" s="764"/>
      <c r="DU119" s="765"/>
      <c r="DV119" s="848">
        <v>0.3</v>
      </c>
      <c r="DW119" s="849"/>
      <c r="DX119" s="849"/>
      <c r="DY119" s="849"/>
      <c r="DZ119" s="850"/>
    </row>
    <row r="120" spans="1:130" s="230" customFormat="1" ht="26.25" customHeight="1" x14ac:dyDescent="0.2">
      <c r="A120" s="820"/>
      <c r="B120" s="821"/>
      <c r="C120" s="815" t="s">
        <v>426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450</v>
      </c>
      <c r="AV120" s="881"/>
      <c r="AW120" s="881"/>
      <c r="AX120" s="881"/>
      <c r="AY120" s="882"/>
      <c r="AZ120" s="860" t="s">
        <v>451</v>
      </c>
      <c r="BA120" s="808"/>
      <c r="BB120" s="808"/>
      <c r="BC120" s="808"/>
      <c r="BD120" s="808"/>
      <c r="BE120" s="808"/>
      <c r="BF120" s="808"/>
      <c r="BG120" s="808"/>
      <c r="BH120" s="808"/>
      <c r="BI120" s="808"/>
      <c r="BJ120" s="808"/>
      <c r="BK120" s="808"/>
      <c r="BL120" s="808"/>
      <c r="BM120" s="808"/>
      <c r="BN120" s="808"/>
      <c r="BO120" s="808"/>
      <c r="BP120" s="809"/>
      <c r="BQ120" s="861">
        <v>4305477</v>
      </c>
      <c r="BR120" s="842"/>
      <c r="BS120" s="842"/>
      <c r="BT120" s="842"/>
      <c r="BU120" s="842"/>
      <c r="BV120" s="842">
        <v>4659288</v>
      </c>
      <c r="BW120" s="842"/>
      <c r="BX120" s="842"/>
      <c r="BY120" s="842"/>
      <c r="BZ120" s="842"/>
      <c r="CA120" s="842">
        <v>4881921</v>
      </c>
      <c r="CB120" s="842"/>
      <c r="CC120" s="842"/>
      <c r="CD120" s="842"/>
      <c r="CE120" s="842"/>
      <c r="CF120" s="866">
        <v>74.900000000000006</v>
      </c>
      <c r="CG120" s="867"/>
      <c r="CH120" s="867"/>
      <c r="CI120" s="867"/>
      <c r="CJ120" s="867"/>
      <c r="CK120" s="868" t="s">
        <v>452</v>
      </c>
      <c r="CL120" s="852"/>
      <c r="CM120" s="852"/>
      <c r="CN120" s="852"/>
      <c r="CO120" s="853"/>
      <c r="CP120" s="872" t="s">
        <v>400</v>
      </c>
      <c r="CQ120" s="873"/>
      <c r="CR120" s="873"/>
      <c r="CS120" s="873"/>
      <c r="CT120" s="873"/>
      <c r="CU120" s="873"/>
      <c r="CV120" s="873"/>
      <c r="CW120" s="873"/>
      <c r="CX120" s="873"/>
      <c r="CY120" s="873"/>
      <c r="CZ120" s="873"/>
      <c r="DA120" s="873"/>
      <c r="DB120" s="873"/>
      <c r="DC120" s="873"/>
      <c r="DD120" s="873"/>
      <c r="DE120" s="873"/>
      <c r="DF120" s="874"/>
      <c r="DG120" s="861">
        <v>1055342</v>
      </c>
      <c r="DH120" s="842"/>
      <c r="DI120" s="842"/>
      <c r="DJ120" s="842"/>
      <c r="DK120" s="842"/>
      <c r="DL120" s="842">
        <v>895311</v>
      </c>
      <c r="DM120" s="842"/>
      <c r="DN120" s="842"/>
      <c r="DO120" s="842"/>
      <c r="DP120" s="842"/>
      <c r="DQ120" s="842">
        <v>773934</v>
      </c>
      <c r="DR120" s="842"/>
      <c r="DS120" s="842"/>
      <c r="DT120" s="842"/>
      <c r="DU120" s="842"/>
      <c r="DV120" s="843">
        <v>11.9</v>
      </c>
      <c r="DW120" s="843"/>
      <c r="DX120" s="843"/>
      <c r="DY120" s="843"/>
      <c r="DZ120" s="844"/>
    </row>
    <row r="121" spans="1:130" s="230" customFormat="1" ht="26.25" customHeight="1" x14ac:dyDescent="0.2">
      <c r="A121" s="820"/>
      <c r="B121" s="821"/>
      <c r="C121" s="863" t="s">
        <v>453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454</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398</v>
      </c>
      <c r="CQ121" s="836"/>
      <c r="CR121" s="836"/>
      <c r="CS121" s="836"/>
      <c r="CT121" s="836"/>
      <c r="CU121" s="836"/>
      <c r="CV121" s="836"/>
      <c r="CW121" s="836"/>
      <c r="CX121" s="836"/>
      <c r="CY121" s="836"/>
      <c r="CZ121" s="836"/>
      <c r="DA121" s="836"/>
      <c r="DB121" s="836"/>
      <c r="DC121" s="836"/>
      <c r="DD121" s="836"/>
      <c r="DE121" s="836"/>
      <c r="DF121" s="837"/>
      <c r="DG121" s="816">
        <v>877772</v>
      </c>
      <c r="DH121" s="817"/>
      <c r="DI121" s="817"/>
      <c r="DJ121" s="817"/>
      <c r="DK121" s="817"/>
      <c r="DL121" s="817">
        <v>804717</v>
      </c>
      <c r="DM121" s="817"/>
      <c r="DN121" s="817"/>
      <c r="DO121" s="817"/>
      <c r="DP121" s="817"/>
      <c r="DQ121" s="817">
        <v>759873</v>
      </c>
      <c r="DR121" s="817"/>
      <c r="DS121" s="817"/>
      <c r="DT121" s="817"/>
      <c r="DU121" s="817"/>
      <c r="DV121" s="794">
        <v>11.7</v>
      </c>
      <c r="DW121" s="794"/>
      <c r="DX121" s="794"/>
      <c r="DY121" s="794"/>
      <c r="DZ121" s="795"/>
    </row>
    <row r="122" spans="1:130" s="230" customFormat="1" ht="26.25" customHeight="1" x14ac:dyDescent="0.2">
      <c r="A122" s="820"/>
      <c r="B122" s="821"/>
      <c r="C122" s="815" t="s">
        <v>436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455</v>
      </c>
      <c r="BA122" s="839"/>
      <c r="BB122" s="839"/>
      <c r="BC122" s="839"/>
      <c r="BD122" s="839"/>
      <c r="BE122" s="839"/>
      <c r="BF122" s="839"/>
      <c r="BG122" s="839"/>
      <c r="BH122" s="839"/>
      <c r="BI122" s="839"/>
      <c r="BJ122" s="839"/>
      <c r="BK122" s="839"/>
      <c r="BL122" s="839"/>
      <c r="BM122" s="839"/>
      <c r="BN122" s="839"/>
      <c r="BO122" s="839"/>
      <c r="BP122" s="840"/>
      <c r="BQ122" s="879">
        <v>13737378</v>
      </c>
      <c r="BR122" s="845"/>
      <c r="BS122" s="845"/>
      <c r="BT122" s="845"/>
      <c r="BU122" s="845"/>
      <c r="BV122" s="845">
        <v>12743059</v>
      </c>
      <c r="BW122" s="845"/>
      <c r="BX122" s="845"/>
      <c r="BY122" s="845"/>
      <c r="BZ122" s="845"/>
      <c r="CA122" s="845">
        <v>11657989</v>
      </c>
      <c r="CB122" s="845"/>
      <c r="CC122" s="845"/>
      <c r="CD122" s="845"/>
      <c r="CE122" s="845"/>
      <c r="CF122" s="846">
        <v>178.8</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v>816166</v>
      </c>
      <c r="DH122" s="817"/>
      <c r="DI122" s="817"/>
      <c r="DJ122" s="817"/>
      <c r="DK122" s="817"/>
      <c r="DL122" s="817">
        <v>658413</v>
      </c>
      <c r="DM122" s="817"/>
      <c r="DN122" s="817"/>
      <c r="DO122" s="817"/>
      <c r="DP122" s="817"/>
      <c r="DQ122" s="817">
        <v>573534</v>
      </c>
      <c r="DR122" s="817"/>
      <c r="DS122" s="817"/>
      <c r="DT122" s="817"/>
      <c r="DU122" s="817"/>
      <c r="DV122" s="794">
        <v>8.8000000000000007</v>
      </c>
      <c r="DW122" s="794"/>
      <c r="DX122" s="794"/>
      <c r="DY122" s="794"/>
      <c r="DZ122" s="795"/>
    </row>
    <row r="123" spans="1:130" s="230" customFormat="1" ht="26.25" customHeight="1" x14ac:dyDescent="0.2">
      <c r="A123" s="820"/>
      <c r="B123" s="821"/>
      <c r="C123" s="815" t="s">
        <v>442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456</v>
      </c>
      <c r="BP123" s="878"/>
      <c r="BQ123" s="832">
        <v>18042855</v>
      </c>
      <c r="BR123" s="833"/>
      <c r="BS123" s="833"/>
      <c r="BT123" s="833"/>
      <c r="BU123" s="833"/>
      <c r="BV123" s="833">
        <v>17402347</v>
      </c>
      <c r="BW123" s="833"/>
      <c r="BX123" s="833"/>
      <c r="BY123" s="833"/>
      <c r="BZ123" s="833"/>
      <c r="CA123" s="833">
        <v>16539910</v>
      </c>
      <c r="CB123" s="833"/>
      <c r="CC123" s="833"/>
      <c r="CD123" s="833"/>
      <c r="CE123" s="833"/>
      <c r="CF123" s="748"/>
      <c r="CG123" s="749"/>
      <c r="CH123" s="749"/>
      <c r="CI123" s="749"/>
      <c r="CJ123" s="834"/>
      <c r="CK123" s="869"/>
      <c r="CL123" s="855"/>
      <c r="CM123" s="855"/>
      <c r="CN123" s="855"/>
      <c r="CO123" s="856"/>
      <c r="CP123" s="835" t="s">
        <v>401</v>
      </c>
      <c r="CQ123" s="836"/>
      <c r="CR123" s="836"/>
      <c r="CS123" s="836"/>
      <c r="CT123" s="836"/>
      <c r="CU123" s="836"/>
      <c r="CV123" s="836"/>
      <c r="CW123" s="836"/>
      <c r="CX123" s="836"/>
      <c r="CY123" s="836"/>
      <c r="CZ123" s="836"/>
      <c r="DA123" s="836"/>
      <c r="DB123" s="836"/>
      <c r="DC123" s="836"/>
      <c r="DD123" s="836"/>
      <c r="DE123" s="836"/>
      <c r="DF123" s="837"/>
      <c r="DG123" s="779">
        <v>611594</v>
      </c>
      <c r="DH123" s="780"/>
      <c r="DI123" s="780"/>
      <c r="DJ123" s="780"/>
      <c r="DK123" s="781"/>
      <c r="DL123" s="782">
        <v>538388</v>
      </c>
      <c r="DM123" s="780"/>
      <c r="DN123" s="780"/>
      <c r="DO123" s="780"/>
      <c r="DP123" s="781"/>
      <c r="DQ123" s="782">
        <v>475245</v>
      </c>
      <c r="DR123" s="780"/>
      <c r="DS123" s="780"/>
      <c r="DT123" s="780"/>
      <c r="DU123" s="781"/>
      <c r="DV123" s="824">
        <v>7.3</v>
      </c>
      <c r="DW123" s="825"/>
      <c r="DX123" s="825"/>
      <c r="DY123" s="825"/>
      <c r="DZ123" s="826"/>
    </row>
    <row r="124" spans="1:130" s="230" customFormat="1" ht="26.25" customHeight="1" thickBot="1" x14ac:dyDescent="0.25">
      <c r="A124" s="820"/>
      <c r="B124" s="821"/>
      <c r="C124" s="815" t="s">
        <v>445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15.4</v>
      </c>
      <c r="BR124" s="831"/>
      <c r="BS124" s="831"/>
      <c r="BT124" s="831"/>
      <c r="BU124" s="831"/>
      <c r="BV124" s="831">
        <v>2.2999999999999998</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458</v>
      </c>
      <c r="CQ124" s="836"/>
      <c r="CR124" s="836"/>
      <c r="CS124" s="836"/>
      <c r="CT124" s="836"/>
      <c r="CU124" s="836"/>
      <c r="CV124" s="836"/>
      <c r="CW124" s="836"/>
      <c r="CX124" s="836"/>
      <c r="CY124" s="836"/>
      <c r="CZ124" s="836"/>
      <c r="DA124" s="836"/>
      <c r="DB124" s="836"/>
      <c r="DC124" s="836"/>
      <c r="DD124" s="836"/>
      <c r="DE124" s="836"/>
      <c r="DF124" s="837"/>
      <c r="DG124" s="763">
        <v>427322</v>
      </c>
      <c r="DH124" s="764"/>
      <c r="DI124" s="764"/>
      <c r="DJ124" s="764"/>
      <c r="DK124" s="765"/>
      <c r="DL124" s="766">
        <v>374201</v>
      </c>
      <c r="DM124" s="764"/>
      <c r="DN124" s="764"/>
      <c r="DO124" s="764"/>
      <c r="DP124" s="765"/>
      <c r="DQ124" s="766">
        <v>324786</v>
      </c>
      <c r="DR124" s="764"/>
      <c r="DS124" s="764"/>
      <c r="DT124" s="764"/>
      <c r="DU124" s="765"/>
      <c r="DV124" s="848">
        <v>5</v>
      </c>
      <c r="DW124" s="849"/>
      <c r="DX124" s="849"/>
      <c r="DY124" s="849"/>
      <c r="DZ124" s="850"/>
    </row>
    <row r="125" spans="1:130" s="230" customFormat="1" ht="26.25" customHeight="1" x14ac:dyDescent="0.2">
      <c r="A125" s="820"/>
      <c r="B125" s="821"/>
      <c r="C125" s="815" t="s">
        <v>447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459</v>
      </c>
      <c r="CL125" s="852"/>
      <c r="CM125" s="852"/>
      <c r="CN125" s="852"/>
      <c r="CO125" s="853"/>
      <c r="CP125" s="860" t="s">
        <v>460</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5543</v>
      </c>
      <c r="AB126" s="780"/>
      <c r="AC126" s="780"/>
      <c r="AD126" s="780"/>
      <c r="AE126" s="781"/>
      <c r="AF126" s="782">
        <v>4464</v>
      </c>
      <c r="AG126" s="780"/>
      <c r="AH126" s="780"/>
      <c r="AI126" s="780"/>
      <c r="AJ126" s="781"/>
      <c r="AK126" s="782">
        <v>1879</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461</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462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463</v>
      </c>
      <c r="AY127" s="812"/>
      <c r="AZ127" s="812"/>
      <c r="BA127" s="812"/>
      <c r="BB127" s="812"/>
      <c r="BC127" s="812"/>
      <c r="BD127" s="812"/>
      <c r="BE127" s="813"/>
      <c r="BF127" s="811" t="s">
        <v>464</v>
      </c>
      <c r="BG127" s="812"/>
      <c r="BH127" s="812"/>
      <c r="BI127" s="812"/>
      <c r="BJ127" s="812"/>
      <c r="BK127" s="812"/>
      <c r="BL127" s="813"/>
      <c r="BM127" s="811" t="s">
        <v>465</v>
      </c>
      <c r="BN127" s="812"/>
      <c r="BO127" s="812"/>
      <c r="BP127" s="812"/>
      <c r="BQ127" s="812"/>
      <c r="BR127" s="812"/>
      <c r="BS127" s="813"/>
      <c r="BT127" s="811" t="s">
        <v>466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467</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469</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470</v>
      </c>
      <c r="AY128" s="808"/>
      <c r="AZ128" s="808"/>
      <c r="BA128" s="808"/>
      <c r="BB128" s="808"/>
      <c r="BC128" s="808"/>
      <c r="BD128" s="808"/>
      <c r="BE128" s="809"/>
      <c r="BF128" s="786" t="s">
        <v>122</v>
      </c>
      <c r="BG128" s="787"/>
      <c r="BH128" s="787"/>
      <c r="BI128" s="787"/>
      <c r="BJ128" s="787"/>
      <c r="BK128" s="787"/>
      <c r="BL128" s="810"/>
      <c r="BM128" s="786">
        <v>13.77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471</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472</v>
      </c>
      <c r="X129" s="777"/>
      <c r="Y129" s="777"/>
      <c r="Z129" s="778"/>
      <c r="AA129" s="779">
        <v>8064381</v>
      </c>
      <c r="AB129" s="780"/>
      <c r="AC129" s="780"/>
      <c r="AD129" s="780"/>
      <c r="AE129" s="781"/>
      <c r="AF129" s="782">
        <v>7874348</v>
      </c>
      <c r="AG129" s="780"/>
      <c r="AH129" s="780"/>
      <c r="AI129" s="780"/>
      <c r="AJ129" s="781"/>
      <c r="AK129" s="782">
        <v>7933871</v>
      </c>
      <c r="AL129" s="780"/>
      <c r="AM129" s="780"/>
      <c r="AN129" s="780"/>
      <c r="AO129" s="781"/>
      <c r="AP129" s="783"/>
      <c r="AQ129" s="784"/>
      <c r="AR129" s="784"/>
      <c r="AS129" s="784"/>
      <c r="AT129" s="785"/>
      <c r="AU129" s="233"/>
      <c r="AV129" s="233"/>
      <c r="AW129" s="233"/>
      <c r="AX129" s="751" t="s">
        <v>473</v>
      </c>
      <c r="AY129" s="752"/>
      <c r="AZ129" s="752"/>
      <c r="BA129" s="752"/>
      <c r="BB129" s="752"/>
      <c r="BC129" s="752"/>
      <c r="BD129" s="752"/>
      <c r="BE129" s="753"/>
      <c r="BF129" s="770" t="s">
        <v>122</v>
      </c>
      <c r="BG129" s="771"/>
      <c r="BH129" s="771"/>
      <c r="BI129" s="771"/>
      <c r="BJ129" s="771"/>
      <c r="BK129" s="771"/>
      <c r="BL129" s="772"/>
      <c r="BM129" s="770">
        <v>18.77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475</v>
      </c>
      <c r="X130" s="777"/>
      <c r="Y130" s="777"/>
      <c r="Z130" s="778"/>
      <c r="AA130" s="779">
        <v>1368456</v>
      </c>
      <c r="AB130" s="780"/>
      <c r="AC130" s="780"/>
      <c r="AD130" s="780"/>
      <c r="AE130" s="781"/>
      <c r="AF130" s="782">
        <v>1426962</v>
      </c>
      <c r="AG130" s="780"/>
      <c r="AH130" s="780"/>
      <c r="AI130" s="780"/>
      <c r="AJ130" s="781"/>
      <c r="AK130" s="782">
        <v>1412412</v>
      </c>
      <c r="AL130" s="780"/>
      <c r="AM130" s="780"/>
      <c r="AN130" s="780"/>
      <c r="AO130" s="781"/>
      <c r="AP130" s="783"/>
      <c r="AQ130" s="784"/>
      <c r="AR130" s="784"/>
      <c r="AS130" s="784"/>
      <c r="AT130" s="785"/>
      <c r="AU130" s="233"/>
      <c r="AV130" s="233"/>
      <c r="AW130" s="233"/>
      <c r="AX130" s="751" t="s">
        <v>476</v>
      </c>
      <c r="AY130" s="752"/>
      <c r="AZ130" s="752"/>
      <c r="BA130" s="752"/>
      <c r="BB130" s="752"/>
      <c r="BC130" s="752"/>
      <c r="BD130" s="752"/>
      <c r="BE130" s="753"/>
      <c r="BF130" s="754">
        <v>9.8000000000000007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477</v>
      </c>
      <c r="X131" s="761"/>
      <c r="Y131" s="761"/>
      <c r="Z131" s="762"/>
      <c r="AA131" s="763">
        <v>6695925</v>
      </c>
      <c r="AB131" s="764"/>
      <c r="AC131" s="764"/>
      <c r="AD131" s="764"/>
      <c r="AE131" s="765"/>
      <c r="AF131" s="766">
        <v>6447386</v>
      </c>
      <c r="AG131" s="764"/>
      <c r="AH131" s="764"/>
      <c r="AI131" s="764"/>
      <c r="AJ131" s="765"/>
      <c r="AK131" s="766">
        <v>6521459</v>
      </c>
      <c r="AL131" s="764"/>
      <c r="AM131" s="764"/>
      <c r="AN131" s="764"/>
      <c r="AO131" s="765"/>
      <c r="AP131" s="767"/>
      <c r="AQ131" s="768"/>
      <c r="AR131" s="768"/>
      <c r="AS131" s="768"/>
      <c r="AT131" s="769"/>
      <c r="AU131" s="233"/>
      <c r="AV131" s="233"/>
      <c r="AW131" s="233"/>
      <c r="AX131" s="729" t="s">
        <v>478</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480</v>
      </c>
      <c r="W132" s="742"/>
      <c r="X132" s="742"/>
      <c r="Y132" s="742"/>
      <c r="Z132" s="743"/>
      <c r="AA132" s="744">
        <v>8.6881498819999994</v>
      </c>
      <c r="AB132" s="745"/>
      <c r="AC132" s="745"/>
      <c r="AD132" s="745"/>
      <c r="AE132" s="746"/>
      <c r="AF132" s="747">
        <v>9.9373916809999994</v>
      </c>
      <c r="AG132" s="745"/>
      <c r="AH132" s="745"/>
      <c r="AI132" s="745"/>
      <c r="AJ132" s="746"/>
      <c r="AK132" s="747">
        <v>10.88569291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481</v>
      </c>
      <c r="W133" s="721"/>
      <c r="X133" s="721"/>
      <c r="Y133" s="721"/>
      <c r="Z133" s="722"/>
      <c r="AA133" s="723">
        <v>8.8000000000000007</v>
      </c>
      <c r="AB133" s="724"/>
      <c r="AC133" s="724"/>
      <c r="AD133" s="724"/>
      <c r="AE133" s="725"/>
      <c r="AF133" s="723">
        <v>9</v>
      </c>
      <c r="AG133" s="724"/>
      <c r="AH133" s="724"/>
      <c r="AI133" s="724"/>
      <c r="AJ133" s="725"/>
      <c r="AK133" s="723">
        <v>9.8000000000000007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dMJyCl/s2lKzCMjiM53fPNkflqGXspjkO6qfF7qv1JLk6rbZPQFvjZIMFkBI+u1lfH+pXYK8n/jMPbbpsNeyw==" saltValue="kzjYs/Z9zShNN/EBuaYCD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F5QSNPMehi4+C6SVLpBZKOH0GIj+r7NNXc1iLvh5iWrnCy6I3OoDC5svxd3d7BZYTGXXC8X7kNAyU4Nr+wOSJQ==" saltValue="5Zij5xIVH07teYlAGYwq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jTdk4iMbdViqU7cz5Ti4M9O84zxVGV08Bbjr5eMhrTpMJ0GK8w+g50hFmJeyV+/U/77tByP86W9pet/+9xl/A==" saltValue="G5cJfJXmk6WNVXgNGcDPz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485</v>
      </c>
      <c r="AP7" s="272"/>
      <c r="AQ7" s="273" t="s">
        <v>486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487</v>
      </c>
      <c r="AQ8" s="279" t="s">
        <v>488</v>
      </c>
      <c r="AR8" s="280" t="s">
        <v>489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490</v>
      </c>
      <c r="AL9" s="1131"/>
      <c r="AM9" s="1131"/>
      <c r="AN9" s="1132"/>
      <c r="AO9" s="281">
        <v>2044321</v>
      </c>
      <c r="AP9" s="281">
        <v>101708</v>
      </c>
      <c r="AQ9" s="282">
        <v>78624</v>
      </c>
      <c r="AR9" s="283">
        <v>29.4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491</v>
      </c>
      <c r="AL10" s="1131"/>
      <c r="AM10" s="1131"/>
      <c r="AN10" s="1132"/>
      <c r="AO10" s="284">
        <v>321204</v>
      </c>
      <c r="AP10" s="284">
        <v>15980</v>
      </c>
      <c r="AQ10" s="285">
        <v>8393</v>
      </c>
      <c r="AR10" s="286">
        <v>90.4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492</v>
      </c>
      <c r="AL11" s="1131"/>
      <c r="AM11" s="1131"/>
      <c r="AN11" s="1132"/>
      <c r="AO11" s="284" t="s">
        <v>493</v>
      </c>
      <c r="AP11" s="284" t="s">
        <v>493</v>
      </c>
      <c r="AQ11" s="285">
        <v>566</v>
      </c>
      <c r="AR11" s="286" t="s">
        <v>493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494</v>
      </c>
      <c r="AL12" s="1131"/>
      <c r="AM12" s="1131"/>
      <c r="AN12" s="1132"/>
      <c r="AO12" s="284" t="s">
        <v>493</v>
      </c>
      <c r="AP12" s="284" t="s">
        <v>493</v>
      </c>
      <c r="AQ12" s="285">
        <v>4</v>
      </c>
      <c r="AR12" s="286" t="s">
        <v>493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495</v>
      </c>
      <c r="AL13" s="1131"/>
      <c r="AM13" s="1131"/>
      <c r="AN13" s="1132"/>
      <c r="AO13" s="284">
        <v>3821</v>
      </c>
      <c r="AP13" s="284">
        <v>190</v>
      </c>
      <c r="AQ13" s="285">
        <v>2520</v>
      </c>
      <c r="AR13" s="286">
        <v>-92.5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496</v>
      </c>
      <c r="AL14" s="1131"/>
      <c r="AM14" s="1131"/>
      <c r="AN14" s="1132"/>
      <c r="AO14" s="284">
        <v>7018</v>
      </c>
      <c r="AP14" s="284">
        <v>349</v>
      </c>
      <c r="AQ14" s="285">
        <v>1291</v>
      </c>
      <c r="AR14" s="286">
        <v>-73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497</v>
      </c>
      <c r="AL15" s="1134"/>
      <c r="AM15" s="1134"/>
      <c r="AN15" s="1135"/>
      <c r="AO15" s="284">
        <v>-151174</v>
      </c>
      <c r="AP15" s="284">
        <v>-7521</v>
      </c>
      <c r="AQ15" s="285">
        <v>-4844</v>
      </c>
      <c r="AR15" s="286">
        <v>55.3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2225190</v>
      </c>
      <c r="AP16" s="284">
        <v>110706</v>
      </c>
      <c r="AQ16" s="285">
        <v>86555</v>
      </c>
      <c r="AR16" s="286">
        <v>27.9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499</v>
      </c>
      <c r="AP20" s="293" t="s">
        <v>500</v>
      </c>
      <c r="AQ20" s="294" t="s">
        <v>501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502</v>
      </c>
      <c r="AL21" s="1137"/>
      <c r="AM21" s="1137"/>
      <c r="AN21" s="1138"/>
      <c r="AO21" s="297">
        <v>10.7</v>
      </c>
      <c r="AP21" s="298">
        <v>7.95</v>
      </c>
      <c r="AQ21" s="299">
        <v>2.75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503</v>
      </c>
      <c r="AL22" s="1137"/>
      <c r="AM22" s="1137"/>
      <c r="AN22" s="1138"/>
      <c r="AO22" s="302">
        <v>91.7</v>
      </c>
      <c r="AP22" s="303">
        <v>97.2</v>
      </c>
      <c r="AQ22" s="304">
        <v>-5.5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504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485</v>
      </c>
      <c r="AP30" s="272"/>
      <c r="AQ30" s="273" t="s">
        <v>486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487</v>
      </c>
      <c r="AQ31" s="279" t="s">
        <v>488</v>
      </c>
      <c r="AR31" s="280" t="s">
        <v>489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507</v>
      </c>
      <c r="AL32" s="1121"/>
      <c r="AM32" s="1121"/>
      <c r="AN32" s="1122"/>
      <c r="AO32" s="312">
        <v>1421261</v>
      </c>
      <c r="AP32" s="312">
        <v>70710</v>
      </c>
      <c r="AQ32" s="313">
        <v>34484</v>
      </c>
      <c r="AR32" s="314">
        <v>105.1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508</v>
      </c>
      <c r="AL33" s="1121"/>
      <c r="AM33" s="1121"/>
      <c r="AN33" s="1122"/>
      <c r="AO33" s="312" t="s">
        <v>493</v>
      </c>
      <c r="AP33" s="312" t="s">
        <v>493</v>
      </c>
      <c r="AQ33" s="313" t="s">
        <v>493</v>
      </c>
      <c r="AR33" s="314" t="s">
        <v>493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509</v>
      </c>
      <c r="AL34" s="1121"/>
      <c r="AM34" s="1121"/>
      <c r="AN34" s="1122"/>
      <c r="AO34" s="312" t="s">
        <v>493</v>
      </c>
      <c r="AP34" s="312" t="s">
        <v>493</v>
      </c>
      <c r="AQ34" s="313" t="s">
        <v>493</v>
      </c>
      <c r="AR34" s="314" t="s">
        <v>493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510</v>
      </c>
      <c r="AL35" s="1121"/>
      <c r="AM35" s="1121"/>
      <c r="AN35" s="1122"/>
      <c r="AO35" s="312">
        <v>588002</v>
      </c>
      <c r="AP35" s="312">
        <v>29254</v>
      </c>
      <c r="AQ35" s="313">
        <v>11558</v>
      </c>
      <c r="AR35" s="314">
        <v>153.1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511</v>
      </c>
      <c r="AL36" s="1121"/>
      <c r="AM36" s="1121"/>
      <c r="AN36" s="1122"/>
      <c r="AO36" s="312">
        <v>111176</v>
      </c>
      <c r="AP36" s="312">
        <v>5531</v>
      </c>
      <c r="AQ36" s="313">
        <v>3181</v>
      </c>
      <c r="AR36" s="314">
        <v>73.900000000000006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512</v>
      </c>
      <c r="AL37" s="1121"/>
      <c r="AM37" s="1121"/>
      <c r="AN37" s="1122"/>
      <c r="AO37" s="312">
        <v>1879</v>
      </c>
      <c r="AP37" s="312">
        <v>93</v>
      </c>
      <c r="AQ37" s="313">
        <v>154</v>
      </c>
      <c r="AR37" s="314">
        <v>-39.6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513</v>
      </c>
      <c r="AL38" s="1124"/>
      <c r="AM38" s="1124"/>
      <c r="AN38" s="1125"/>
      <c r="AO38" s="315" t="s">
        <v>493</v>
      </c>
      <c r="AP38" s="315" t="s">
        <v>493</v>
      </c>
      <c r="AQ38" s="316">
        <v>1</v>
      </c>
      <c r="AR38" s="304" t="s">
        <v>493</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514</v>
      </c>
      <c r="AL39" s="1124"/>
      <c r="AM39" s="1124"/>
      <c r="AN39" s="1125"/>
      <c r="AO39" s="312" t="s">
        <v>493</v>
      </c>
      <c r="AP39" s="312" t="s">
        <v>493</v>
      </c>
      <c r="AQ39" s="313">
        <v>-2572</v>
      </c>
      <c r="AR39" s="314" t="s">
        <v>493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515</v>
      </c>
      <c r="AL40" s="1121"/>
      <c r="AM40" s="1121"/>
      <c r="AN40" s="1122"/>
      <c r="AO40" s="312">
        <v>-1412412</v>
      </c>
      <c r="AP40" s="312">
        <v>-70269</v>
      </c>
      <c r="AQ40" s="313">
        <v>-30360</v>
      </c>
      <c r="AR40" s="314">
        <v>131.5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709906</v>
      </c>
      <c r="AP41" s="312">
        <v>35319</v>
      </c>
      <c r="AQ41" s="313">
        <v>16445</v>
      </c>
      <c r="AR41" s="314">
        <v>114.8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485</v>
      </c>
      <c r="AN49" s="1115" t="s">
        <v>518</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519</v>
      </c>
      <c r="AO50" s="329" t="s">
        <v>520</v>
      </c>
      <c r="AP50" s="330" t="s">
        <v>521</v>
      </c>
      <c r="AQ50" s="331" t="s">
        <v>522</v>
      </c>
      <c r="AR50" s="332" t="s">
        <v>523</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524</v>
      </c>
      <c r="AL51" s="325"/>
      <c r="AM51" s="333">
        <v>2424042</v>
      </c>
      <c r="AN51" s="334">
        <v>113687</v>
      </c>
      <c r="AO51" s="335">
        <v>-7</v>
      </c>
      <c r="AP51" s="336">
        <v>59119</v>
      </c>
      <c r="AQ51" s="337">
        <v>9.6999999999999993</v>
      </c>
      <c r="AR51" s="338">
        <v>-16.7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525</v>
      </c>
      <c r="AM52" s="341">
        <v>960500</v>
      </c>
      <c r="AN52" s="342">
        <v>45047</v>
      </c>
      <c r="AO52" s="343">
        <v>-41.3</v>
      </c>
      <c r="AP52" s="344">
        <v>29900</v>
      </c>
      <c r="AQ52" s="345">
        <v>-14.7</v>
      </c>
      <c r="AR52" s="346">
        <v>-26.6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526</v>
      </c>
      <c r="AL53" s="325"/>
      <c r="AM53" s="333">
        <v>3943242</v>
      </c>
      <c r="AN53" s="334">
        <v>188311</v>
      </c>
      <c r="AO53" s="335">
        <v>65.599999999999994</v>
      </c>
      <c r="AP53" s="336">
        <v>53895</v>
      </c>
      <c r="AQ53" s="337">
        <v>-8.8000000000000007</v>
      </c>
      <c r="AR53" s="338">
        <v>74.400000000000006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525</v>
      </c>
      <c r="AM54" s="341">
        <v>2780898</v>
      </c>
      <c r="AN54" s="342">
        <v>132803</v>
      </c>
      <c r="AO54" s="343">
        <v>194.8</v>
      </c>
      <c r="AP54" s="344">
        <v>31224</v>
      </c>
      <c r="AQ54" s="345">
        <v>4.4000000000000004</v>
      </c>
      <c r="AR54" s="346">
        <v>190.4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527</v>
      </c>
      <c r="AL55" s="325"/>
      <c r="AM55" s="333">
        <v>1915264</v>
      </c>
      <c r="AN55" s="334">
        <v>93060</v>
      </c>
      <c r="AO55" s="335">
        <v>-50.6</v>
      </c>
      <c r="AP55" s="336">
        <v>56181</v>
      </c>
      <c r="AQ55" s="337">
        <v>4.2</v>
      </c>
      <c r="AR55" s="338">
        <v>-54.8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525</v>
      </c>
      <c r="AM56" s="341">
        <v>1207155</v>
      </c>
      <c r="AN56" s="342">
        <v>58654</v>
      </c>
      <c r="AO56" s="343">
        <v>-55.8</v>
      </c>
      <c r="AP56" s="344">
        <v>32039</v>
      </c>
      <c r="AQ56" s="345">
        <v>2.6</v>
      </c>
      <c r="AR56" s="346">
        <v>-58.4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528</v>
      </c>
      <c r="AL57" s="325"/>
      <c r="AM57" s="333">
        <v>1144114</v>
      </c>
      <c r="AN57" s="334">
        <v>56101</v>
      </c>
      <c r="AO57" s="335">
        <v>-39.700000000000003</v>
      </c>
      <c r="AP57" s="336">
        <v>47730</v>
      </c>
      <c r="AQ57" s="337">
        <v>-15</v>
      </c>
      <c r="AR57" s="338">
        <v>-24.7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525</v>
      </c>
      <c r="AM58" s="341">
        <v>571688</v>
      </c>
      <c r="AN58" s="342">
        <v>28032</v>
      </c>
      <c r="AO58" s="343">
        <v>-52.2</v>
      </c>
      <c r="AP58" s="344">
        <v>26378</v>
      </c>
      <c r="AQ58" s="345">
        <v>-17.7</v>
      </c>
      <c r="AR58" s="346">
        <v>-34.5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529</v>
      </c>
      <c r="AL59" s="325"/>
      <c r="AM59" s="333">
        <v>710619</v>
      </c>
      <c r="AN59" s="334">
        <v>35354</v>
      </c>
      <c r="AO59" s="335">
        <v>-37</v>
      </c>
      <c r="AP59" s="336">
        <v>61921</v>
      </c>
      <c r="AQ59" s="337">
        <v>29.7</v>
      </c>
      <c r="AR59" s="338">
        <v>-66.7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525</v>
      </c>
      <c r="AM60" s="341">
        <v>492491</v>
      </c>
      <c r="AN60" s="342">
        <v>24502</v>
      </c>
      <c r="AO60" s="343">
        <v>-12.6</v>
      </c>
      <c r="AP60" s="344">
        <v>34719</v>
      </c>
      <c r="AQ60" s="345">
        <v>31.6</v>
      </c>
      <c r="AR60" s="346">
        <v>-44.2</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530</v>
      </c>
      <c r="AL61" s="347"/>
      <c r="AM61" s="348">
        <v>2027456</v>
      </c>
      <c r="AN61" s="349">
        <v>97303</v>
      </c>
      <c r="AO61" s="350">
        <v>-13.7</v>
      </c>
      <c r="AP61" s="351">
        <v>55769</v>
      </c>
      <c r="AQ61" s="352">
        <v>4</v>
      </c>
      <c r="AR61" s="338">
        <v>-17.7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525</v>
      </c>
      <c r="AM62" s="341">
        <v>1202546</v>
      </c>
      <c r="AN62" s="342">
        <v>57808</v>
      </c>
      <c r="AO62" s="343">
        <v>6.6</v>
      </c>
      <c r="AP62" s="344">
        <v>30852</v>
      </c>
      <c r="AQ62" s="345">
        <v>1.2</v>
      </c>
      <c r="AR62" s="346">
        <v>5.4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Fa2FnlRzVcqh5KBocOsVMvSfFDW+PLCqu/XpNeowMDflhm/fUAjhtSeKpYdh6/REljoE7ngtr0b/3D7T5tyF0A==" saltValue="tp5ibNqnCVbme76YYpeQF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482</v>
      </c>
    </row>
    <row r="121" spans="125:125" ht="13.5" hidden="1" customHeight="1" x14ac:dyDescent="0.2">
      <c r="DU121" s="259"/>
    </row>
  </sheetData>
  <sheetProtection algorithmName="SHA-512" hashValue="TFGzYh/8EvEuEeZL8g+EirZm0rYLPw4UJaiksKAfozPbF6i/MIhvZdUMm0z9OmyTiuheTA4gvL0WPg0YwLdqAA==" saltValue="q513+rnN2boYUXl+4Zf/B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482</v>
      </c>
    </row>
  </sheetData>
  <sheetProtection algorithmName="SHA-512" hashValue="axFXItv4KpNKn7LMgkzsHaLjXEFXSGB524Xdkuq6i9VRfQhg9j7yAr49eGEL0f0Gem/aV0FyyUX7APISxRhCkA==" saltValue="jhSI334QrchI6F2V2m495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2">
      <c r="B47" s="10"/>
      <c r="C47" s="1139" t="s">
        <v>3</v>
      </c>
      <c r="D47" s="1139"/>
      <c r="E47" s="1140"/>
      <c r="F47" s="11">
        <v>41.06</v>
      </c>
      <c r="G47" s="12">
        <v>35.729999999999997</v>
      </c>
      <c r="H47" s="12">
        <v>36.270000000000003</v>
      </c>
      <c r="I47" s="12">
        <v>36.61</v>
      </c>
      <c r="J47" s="13">
        <v>43</v>
      </c>
    </row>
    <row r="48" spans="2:10" ht="57.75" customHeight="1" x14ac:dyDescent="0.2">
      <c r="B48" s="14"/>
      <c r="C48" s="1141" t="s">
        <v>4</v>
      </c>
      <c r="D48" s="1141"/>
      <c r="E48" s="1142"/>
      <c r="F48" s="15">
        <v>8.07</v>
      </c>
      <c r="G48" s="16">
        <v>7.96</v>
      </c>
      <c r="H48" s="16">
        <v>7.62</v>
      </c>
      <c r="I48" s="16">
        <v>7.94</v>
      </c>
      <c r="J48" s="17">
        <v>7.7</v>
      </c>
    </row>
    <row r="49" spans="2:10" ht="57.75" customHeight="1" thickBot="1" x14ac:dyDescent="0.25">
      <c r="B49" s="18"/>
      <c r="C49" s="1143" t="s">
        <v>5</v>
      </c>
      <c r="D49" s="1143"/>
      <c r="E49" s="1144"/>
      <c r="F49" s="19" t="s">
        <v>537</v>
      </c>
      <c r="G49" s="20" t="s">
        <v>538</v>
      </c>
      <c r="H49" s="20">
        <v>2.36</v>
      </c>
      <c r="I49" s="20" t="s">
        <v>539</v>
      </c>
      <c r="J49" s="21">
        <v>6.96</v>
      </c>
    </row>
    <row r="50" spans="2:10" ht="13.2" x14ac:dyDescent="0.2"/>
  </sheetData>
  <sheetProtection algorithmName="SHA-512" hashValue="O0flyjCSIapRgD89wu8Z2roZPf2A3FjReGLG3rB3+4tNq/uopmVDgg07bHfMr2LycU9qkTtb9/PUXe/mj/CgEA==" saltValue="j92k23eMVN1G7Sfgdvxa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2">
      <c r="A34" s="22"/>
      <c r="B34" s="31"/>
      <c r="C34" s="1151" t="s">
        <v>540</v>
      </c>
      <c r="D34" s="1151"/>
      <c r="E34" s="1152"/>
      <c r="F34" s="32">
        <v>8.0500000000000007</v>
      </c>
      <c r="G34" s="33">
        <v>7.94</v>
      </c>
      <c r="H34" s="33">
        <v>7.57</v>
      </c>
      <c r="I34" s="33">
        <v>7.9</v>
      </c>
      <c r="J34" s="34">
        <v>7.69</v>
      </c>
      <c r="K34" s="22"/>
      <c r="L34" s="22"/>
      <c r="M34" s="22"/>
      <c r="N34" s="22"/>
      <c r="O34" s="22"/>
      <c r="P34" s="22"/>
    </row>
    <row r="35" spans="1:16" ht="39" customHeight="1" x14ac:dyDescent="0.2">
      <c r="A35" s="22"/>
      <c r="B35" s="35"/>
      <c r="C35" s="1145" t="s">
        <v>541</v>
      </c>
      <c r="D35" s="1146"/>
      <c r="E35" s="1147"/>
      <c r="F35" s="36">
        <v>3.33</v>
      </c>
      <c r="G35" s="37">
        <v>3.36</v>
      </c>
      <c r="H35" s="37">
        <v>3.22</v>
      </c>
      <c r="I35" s="37">
        <v>3.24</v>
      </c>
      <c r="J35" s="38">
        <v>3.07</v>
      </c>
      <c r="K35" s="22"/>
      <c r="L35" s="22"/>
      <c r="M35" s="22"/>
      <c r="N35" s="22"/>
      <c r="O35" s="22"/>
      <c r="P35" s="22"/>
    </row>
    <row r="36" spans="1:16" ht="39" customHeight="1" x14ac:dyDescent="0.2">
      <c r="A36" s="22"/>
      <c r="B36" s="35"/>
      <c r="C36" s="1145" t="s">
        <v>542</v>
      </c>
      <c r="D36" s="1146"/>
      <c r="E36" s="1147"/>
      <c r="F36" s="36">
        <v>0.56000000000000005</v>
      </c>
      <c r="G36" s="37">
        <v>0.82</v>
      </c>
      <c r="H36" s="37">
        <v>1.66</v>
      </c>
      <c r="I36" s="37">
        <v>1.25</v>
      </c>
      <c r="J36" s="38">
        <v>1.67</v>
      </c>
      <c r="K36" s="22"/>
      <c r="L36" s="22"/>
      <c r="M36" s="22"/>
      <c r="N36" s="22"/>
      <c r="O36" s="22"/>
      <c r="P36" s="22"/>
    </row>
    <row r="37" spans="1:16" ht="39" customHeight="1" x14ac:dyDescent="0.2">
      <c r="A37" s="22"/>
      <c r="B37" s="35"/>
      <c r="C37" s="1145" t="s">
        <v>543</v>
      </c>
      <c r="D37" s="1146"/>
      <c r="E37" s="1147"/>
      <c r="F37" s="36">
        <v>0.05</v>
      </c>
      <c r="G37" s="37">
        <v>0.47</v>
      </c>
      <c r="H37" s="37">
        <v>0.87</v>
      </c>
      <c r="I37" s="37">
        <v>0.45</v>
      </c>
      <c r="J37" s="38">
        <v>0.89</v>
      </c>
      <c r="K37" s="22"/>
      <c r="L37" s="22"/>
      <c r="M37" s="22"/>
      <c r="N37" s="22"/>
      <c r="O37" s="22"/>
      <c r="P37" s="22"/>
    </row>
    <row r="38" spans="1:16" ht="39" customHeight="1" x14ac:dyDescent="0.2">
      <c r="A38" s="22"/>
      <c r="B38" s="35"/>
      <c r="C38" s="1145" t="s">
        <v>544</v>
      </c>
      <c r="D38" s="1146"/>
      <c r="E38" s="1147"/>
      <c r="F38" s="36">
        <v>0.49</v>
      </c>
      <c r="G38" s="37">
        <v>0.6</v>
      </c>
      <c r="H38" s="37">
        <v>0.76</v>
      </c>
      <c r="I38" s="37">
        <v>0.7</v>
      </c>
      <c r="J38" s="38">
        <v>0.71</v>
      </c>
      <c r="K38" s="22"/>
      <c r="L38" s="22"/>
      <c r="M38" s="22"/>
      <c r="N38" s="22"/>
      <c r="O38" s="22"/>
      <c r="P38" s="22"/>
    </row>
    <row r="39" spans="1:16" ht="39" customHeight="1" x14ac:dyDescent="0.2">
      <c r="A39" s="22"/>
      <c r="B39" s="35"/>
      <c r="C39" s="1145" t="s">
        <v>545</v>
      </c>
      <c r="D39" s="1146"/>
      <c r="E39" s="1147"/>
      <c r="F39" s="36">
        <v>0.08</v>
      </c>
      <c r="G39" s="37">
        <v>0.05</v>
      </c>
      <c r="H39" s="37" t="s">
        <v>546</v>
      </c>
      <c r="I39" s="37">
        <v>0.06</v>
      </c>
      <c r="J39" s="38">
        <v>0.49</v>
      </c>
      <c r="K39" s="22"/>
      <c r="L39" s="22"/>
      <c r="M39" s="22"/>
      <c r="N39" s="22"/>
      <c r="O39" s="22"/>
      <c r="P39" s="22"/>
    </row>
    <row r="40" spans="1:16" ht="39" customHeight="1" x14ac:dyDescent="0.2">
      <c r="A40" s="22"/>
      <c r="B40" s="35"/>
      <c r="C40" s="1145" t="s">
        <v>547</v>
      </c>
      <c r="D40" s="1146"/>
      <c r="E40" s="1147"/>
      <c r="F40" s="36">
        <v>0.08</v>
      </c>
      <c r="G40" s="37">
        <v>0.06</v>
      </c>
      <c r="H40" s="37">
        <v>0.04</v>
      </c>
      <c r="I40" s="37">
        <v>0.04</v>
      </c>
      <c r="J40" s="38">
        <v>0.28000000000000003</v>
      </c>
      <c r="K40" s="22"/>
      <c r="L40" s="22"/>
      <c r="M40" s="22"/>
      <c r="N40" s="22"/>
      <c r="O40" s="22"/>
      <c r="P40" s="22"/>
    </row>
    <row r="41" spans="1:16" ht="39" customHeight="1" x14ac:dyDescent="0.2">
      <c r="A41" s="22"/>
      <c r="B41" s="35"/>
      <c r="C41" s="1145" t="s">
        <v>548</v>
      </c>
      <c r="D41" s="1146"/>
      <c r="E41" s="1147"/>
      <c r="F41" s="36">
        <v>0.02</v>
      </c>
      <c r="G41" s="37">
        <v>0.02</v>
      </c>
      <c r="H41" s="37">
        <v>0.02</v>
      </c>
      <c r="I41" s="37">
        <v>0.02</v>
      </c>
      <c r="J41" s="38">
        <v>0.02</v>
      </c>
      <c r="K41" s="22"/>
      <c r="L41" s="22"/>
      <c r="M41" s="22"/>
      <c r="N41" s="22"/>
      <c r="O41" s="22"/>
      <c r="P41" s="22"/>
    </row>
    <row r="42" spans="1:16" ht="39" customHeight="1" x14ac:dyDescent="0.2">
      <c r="A42" s="22"/>
      <c r="B42" s="39"/>
      <c r="C42" s="1145" t="s">
        <v>549</v>
      </c>
      <c r="D42" s="1146"/>
      <c r="E42" s="1147"/>
      <c r="F42" s="36" t="s">
        <v>493</v>
      </c>
      <c r="G42" s="37" t="s">
        <v>493</v>
      </c>
      <c r="H42" s="37" t="s">
        <v>493</v>
      </c>
      <c r="I42" s="37" t="s">
        <v>493</v>
      </c>
      <c r="J42" s="38" t="s">
        <v>493</v>
      </c>
      <c r="K42" s="22"/>
      <c r="L42" s="22"/>
      <c r="M42" s="22"/>
      <c r="N42" s="22"/>
      <c r="O42" s="22"/>
      <c r="P42" s="22"/>
    </row>
    <row r="43" spans="1:16" ht="39" customHeight="1" thickBot="1" x14ac:dyDescent="0.25">
      <c r="A43" s="22"/>
      <c r="B43" s="40"/>
      <c r="C43" s="1148" t="s">
        <v>550</v>
      </c>
      <c r="D43" s="1149"/>
      <c r="E43" s="1150"/>
      <c r="F43" s="41">
        <v>0.04</v>
      </c>
      <c r="G43" s="42">
        <v>0.14000000000000001</v>
      </c>
      <c r="H43" s="42">
        <v>0.1</v>
      </c>
      <c r="I43" s="42">
        <v>0.12</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Dlhmz/cppVrbG3uR/8xg5T36/Le+09sXgU0G4fJjIO3bampvrZN4/741Qxs0VtH7u1W4ZSfrEi5aWWqtqvISvw==" saltValue="TC4D4Pfag5O313NDNP/9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1152</v>
      </c>
      <c r="L45" s="60">
        <v>1145</v>
      </c>
      <c r="M45" s="60">
        <v>1267</v>
      </c>
      <c r="N45" s="60">
        <v>1412</v>
      </c>
      <c r="O45" s="61">
        <v>1421</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493</v>
      </c>
      <c r="L46" s="64" t="s">
        <v>493</v>
      </c>
      <c r="M46" s="64" t="s">
        <v>493</v>
      </c>
      <c r="N46" s="64" t="s">
        <v>493</v>
      </c>
      <c r="O46" s="65" t="s">
        <v>493</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493</v>
      </c>
      <c r="L47" s="64" t="s">
        <v>493</v>
      </c>
      <c r="M47" s="64" t="s">
        <v>493</v>
      </c>
      <c r="N47" s="64" t="s">
        <v>493</v>
      </c>
      <c r="O47" s="65" t="s">
        <v>493</v>
      </c>
      <c r="P47" s="48"/>
      <c r="Q47" s="48"/>
      <c r="R47" s="48"/>
      <c r="S47" s="48"/>
      <c r="T47" s="48"/>
      <c r="U47" s="48"/>
    </row>
    <row r="48" spans="1:21" ht="30.75" customHeight="1" x14ac:dyDescent="0.2">
      <c r="A48" s="48"/>
      <c r="B48" s="1178"/>
      <c r="C48" s="1179"/>
      <c r="D48" s="62"/>
      <c r="E48" s="1155" t="s">
        <v>13</v>
      </c>
      <c r="F48" s="1155"/>
      <c r="G48" s="1155"/>
      <c r="H48" s="1155"/>
      <c r="I48" s="1155"/>
      <c r="J48" s="1156"/>
      <c r="K48" s="63">
        <v>696</v>
      </c>
      <c r="L48" s="64">
        <v>640</v>
      </c>
      <c r="M48" s="64">
        <v>580</v>
      </c>
      <c r="N48" s="64">
        <v>534</v>
      </c>
      <c r="O48" s="65">
        <v>588</v>
      </c>
      <c r="P48" s="48"/>
      <c r="Q48" s="48"/>
      <c r="R48" s="48"/>
      <c r="S48" s="48"/>
      <c r="T48" s="48"/>
      <c r="U48" s="48"/>
    </row>
    <row r="49" spans="1:21" ht="30.75" customHeight="1" x14ac:dyDescent="0.2">
      <c r="A49" s="48"/>
      <c r="B49" s="1178"/>
      <c r="C49" s="1179"/>
      <c r="D49" s="62"/>
      <c r="E49" s="1155" t="s">
        <v>14</v>
      </c>
      <c r="F49" s="1155"/>
      <c r="G49" s="1155"/>
      <c r="H49" s="1155"/>
      <c r="I49" s="1155"/>
      <c r="J49" s="1156"/>
      <c r="K49" s="63">
        <v>96</v>
      </c>
      <c r="L49" s="64">
        <v>92</v>
      </c>
      <c r="M49" s="64">
        <v>97</v>
      </c>
      <c r="N49" s="64">
        <v>117</v>
      </c>
      <c r="O49" s="65">
        <v>111</v>
      </c>
      <c r="P49" s="48"/>
      <c r="Q49" s="48"/>
      <c r="R49" s="48"/>
      <c r="S49" s="48"/>
      <c r="T49" s="48"/>
      <c r="U49" s="48"/>
    </row>
    <row r="50" spans="1:21" ht="30.75" customHeight="1" x14ac:dyDescent="0.2">
      <c r="A50" s="48"/>
      <c r="B50" s="1178"/>
      <c r="C50" s="1179"/>
      <c r="D50" s="62"/>
      <c r="E50" s="1155" t="s">
        <v>15</v>
      </c>
      <c r="F50" s="1155"/>
      <c r="G50" s="1155"/>
      <c r="H50" s="1155"/>
      <c r="I50" s="1155"/>
      <c r="J50" s="1156"/>
      <c r="K50" s="63">
        <v>12</v>
      </c>
      <c r="L50" s="64">
        <v>8</v>
      </c>
      <c r="M50" s="64">
        <v>6</v>
      </c>
      <c r="N50" s="64">
        <v>4</v>
      </c>
      <c r="O50" s="65">
        <v>2</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493</v>
      </c>
      <c r="L51" s="64" t="s">
        <v>493</v>
      </c>
      <c r="M51" s="64" t="s">
        <v>493</v>
      </c>
      <c r="N51" s="64" t="s">
        <v>493</v>
      </c>
      <c r="O51" s="65" t="s">
        <v>493</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1394</v>
      </c>
      <c r="L52" s="64">
        <v>1339</v>
      </c>
      <c r="M52" s="64">
        <v>1368</v>
      </c>
      <c r="N52" s="64">
        <v>1427</v>
      </c>
      <c r="O52" s="65">
        <v>1412</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562</v>
      </c>
      <c r="L53" s="69">
        <v>546</v>
      </c>
      <c r="M53" s="69">
        <v>582</v>
      </c>
      <c r="N53" s="69">
        <v>640</v>
      </c>
      <c r="O53" s="70">
        <v>710</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551</v>
      </c>
      <c r="L57" s="81" t="s">
        <v>552</v>
      </c>
      <c r="M57" s="81" t="s">
        <v>553</v>
      </c>
      <c r="N57" s="81" t="s">
        <v>554</v>
      </c>
      <c r="O57" s="82" t="s">
        <v>555</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sjMVO6RPsSAsgxFyO/uH4gS0Cxa8sHd/2bK0LsRdbS47bme63PLTk+x0ADZnqFizxlxeNaqux8Y1XWYTSEGeQ==" saltValue="DKjuVkUc3QdA5IQ6dUscE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532</v>
      </c>
      <c r="J40" s="103" t="s">
        <v>533</v>
      </c>
      <c r="K40" s="103" t="s">
        <v>534</v>
      </c>
      <c r="L40" s="103" t="s">
        <v>535</v>
      </c>
      <c r="M40" s="104" t="s">
        <v>536</v>
      </c>
    </row>
    <row r="41" spans="2:13" ht="27.75" customHeight="1" x14ac:dyDescent="0.2">
      <c r="B41" s="1196" t="s">
        <v>30</v>
      </c>
      <c r="C41" s="1197"/>
      <c r="D41" s="105"/>
      <c r="E41" s="1198" t="s">
        <v>31</v>
      </c>
      <c r="F41" s="1198"/>
      <c r="G41" s="1198"/>
      <c r="H41" s="1199"/>
      <c r="I41" s="355">
        <v>10925</v>
      </c>
      <c r="J41" s="356">
        <v>12733</v>
      </c>
      <c r="K41" s="356">
        <v>12771</v>
      </c>
      <c r="L41" s="356">
        <v>11793</v>
      </c>
      <c r="M41" s="357">
        <v>10624</v>
      </c>
    </row>
    <row r="42" spans="2:13" ht="27.75" customHeight="1" x14ac:dyDescent="0.2">
      <c r="B42" s="1186"/>
      <c r="C42" s="1187"/>
      <c r="D42" s="106"/>
      <c r="E42" s="1190" t="s">
        <v>32</v>
      </c>
      <c r="F42" s="1190"/>
      <c r="G42" s="1190"/>
      <c r="H42" s="1191"/>
      <c r="I42" s="358">
        <v>374</v>
      </c>
      <c r="J42" s="359">
        <v>50</v>
      </c>
      <c r="K42" s="359">
        <v>37</v>
      </c>
      <c r="L42" s="359">
        <v>38</v>
      </c>
      <c r="M42" s="360">
        <v>20</v>
      </c>
    </row>
    <row r="43" spans="2:13" ht="27.75" customHeight="1" x14ac:dyDescent="0.2">
      <c r="B43" s="1186"/>
      <c r="C43" s="1187"/>
      <c r="D43" s="106"/>
      <c r="E43" s="1190" t="s">
        <v>33</v>
      </c>
      <c r="F43" s="1190"/>
      <c r="G43" s="1190"/>
      <c r="H43" s="1191"/>
      <c r="I43" s="358">
        <v>4380</v>
      </c>
      <c r="J43" s="359">
        <v>4274</v>
      </c>
      <c r="K43" s="359">
        <v>3788</v>
      </c>
      <c r="L43" s="359">
        <v>3271</v>
      </c>
      <c r="M43" s="360">
        <v>2907</v>
      </c>
    </row>
    <row r="44" spans="2:13" ht="27.75" customHeight="1" x14ac:dyDescent="0.2">
      <c r="B44" s="1186"/>
      <c r="C44" s="1187"/>
      <c r="D44" s="106"/>
      <c r="E44" s="1190" t="s">
        <v>34</v>
      </c>
      <c r="F44" s="1190"/>
      <c r="G44" s="1190"/>
      <c r="H44" s="1191"/>
      <c r="I44" s="358">
        <v>632</v>
      </c>
      <c r="J44" s="359">
        <v>659</v>
      </c>
      <c r="K44" s="359">
        <v>643</v>
      </c>
      <c r="L44" s="359">
        <v>545</v>
      </c>
      <c r="M44" s="360">
        <v>553</v>
      </c>
    </row>
    <row r="45" spans="2:13" ht="27.75" customHeight="1" x14ac:dyDescent="0.2">
      <c r="B45" s="1186"/>
      <c r="C45" s="1187"/>
      <c r="D45" s="106"/>
      <c r="E45" s="1190" t="s">
        <v>35</v>
      </c>
      <c r="F45" s="1190"/>
      <c r="G45" s="1190"/>
      <c r="H45" s="1191"/>
      <c r="I45" s="358">
        <v>1950</v>
      </c>
      <c r="J45" s="359">
        <v>1878</v>
      </c>
      <c r="K45" s="359">
        <v>1838</v>
      </c>
      <c r="L45" s="359">
        <v>1908</v>
      </c>
      <c r="M45" s="360">
        <v>1954</v>
      </c>
    </row>
    <row r="46" spans="2:13" ht="27.75" customHeight="1" x14ac:dyDescent="0.2">
      <c r="B46" s="1186"/>
      <c r="C46" s="1187"/>
      <c r="D46" s="107"/>
      <c r="E46" s="1190" t="s">
        <v>36</v>
      </c>
      <c r="F46" s="1190"/>
      <c r="G46" s="1190"/>
      <c r="H46" s="1191"/>
      <c r="I46" s="358" t="s">
        <v>493</v>
      </c>
      <c r="J46" s="359" t="s">
        <v>493</v>
      </c>
      <c r="K46" s="359" t="s">
        <v>493</v>
      </c>
      <c r="L46" s="359" t="s">
        <v>493</v>
      </c>
      <c r="M46" s="360" t="s">
        <v>493</v>
      </c>
    </row>
    <row r="47" spans="2:13" ht="27.75" customHeight="1" x14ac:dyDescent="0.2">
      <c r="B47" s="1186"/>
      <c r="C47" s="1187"/>
      <c r="D47" s="108"/>
      <c r="E47" s="1200" t="s">
        <v>37</v>
      </c>
      <c r="F47" s="1201"/>
      <c r="G47" s="1201"/>
      <c r="H47" s="1202"/>
      <c r="I47" s="358" t="s">
        <v>493</v>
      </c>
      <c r="J47" s="359" t="s">
        <v>493</v>
      </c>
      <c r="K47" s="359" t="s">
        <v>493</v>
      </c>
      <c r="L47" s="359" t="s">
        <v>493</v>
      </c>
      <c r="M47" s="360" t="s">
        <v>493</v>
      </c>
    </row>
    <row r="48" spans="2:13" ht="27.75" customHeight="1" x14ac:dyDescent="0.2">
      <c r="B48" s="1186"/>
      <c r="C48" s="1187"/>
      <c r="D48" s="106"/>
      <c r="E48" s="1190" t="s">
        <v>38</v>
      </c>
      <c r="F48" s="1190"/>
      <c r="G48" s="1190"/>
      <c r="H48" s="1191"/>
      <c r="I48" s="358" t="s">
        <v>493</v>
      </c>
      <c r="J48" s="359" t="s">
        <v>493</v>
      </c>
      <c r="K48" s="359" t="s">
        <v>493</v>
      </c>
      <c r="L48" s="359" t="s">
        <v>493</v>
      </c>
      <c r="M48" s="360" t="s">
        <v>493</v>
      </c>
    </row>
    <row r="49" spans="2:13" ht="27.75" customHeight="1" x14ac:dyDescent="0.2">
      <c r="B49" s="1188"/>
      <c r="C49" s="1189"/>
      <c r="D49" s="106"/>
      <c r="E49" s="1190" t="s">
        <v>39</v>
      </c>
      <c r="F49" s="1190"/>
      <c r="G49" s="1190"/>
      <c r="H49" s="1191"/>
      <c r="I49" s="358" t="s">
        <v>493</v>
      </c>
      <c r="J49" s="359" t="s">
        <v>493</v>
      </c>
      <c r="K49" s="359" t="s">
        <v>493</v>
      </c>
      <c r="L49" s="359" t="s">
        <v>493</v>
      </c>
      <c r="M49" s="360" t="s">
        <v>493</v>
      </c>
    </row>
    <row r="50" spans="2:13" ht="27.75" customHeight="1" x14ac:dyDescent="0.2">
      <c r="B50" s="1184" t="s">
        <v>40</v>
      </c>
      <c r="C50" s="1185"/>
      <c r="D50" s="109"/>
      <c r="E50" s="1190" t="s">
        <v>41</v>
      </c>
      <c r="F50" s="1190"/>
      <c r="G50" s="1190"/>
      <c r="H50" s="1191"/>
      <c r="I50" s="358">
        <v>4224</v>
      </c>
      <c r="J50" s="359">
        <v>3971</v>
      </c>
      <c r="K50" s="359">
        <v>4305</v>
      </c>
      <c r="L50" s="359">
        <v>4659</v>
      </c>
      <c r="M50" s="360">
        <v>4882</v>
      </c>
    </row>
    <row r="51" spans="2:13" ht="27.75" customHeight="1" x14ac:dyDescent="0.2">
      <c r="B51" s="1186"/>
      <c r="C51" s="1187"/>
      <c r="D51" s="106"/>
      <c r="E51" s="1190" t="s">
        <v>42</v>
      </c>
      <c r="F51" s="1190"/>
      <c r="G51" s="1190"/>
      <c r="H51" s="1191"/>
      <c r="I51" s="358" t="s">
        <v>493</v>
      </c>
      <c r="J51" s="359" t="s">
        <v>493</v>
      </c>
      <c r="K51" s="359" t="s">
        <v>493</v>
      </c>
      <c r="L51" s="359" t="s">
        <v>493</v>
      </c>
      <c r="M51" s="360" t="s">
        <v>493</v>
      </c>
    </row>
    <row r="52" spans="2:13" ht="27.75" customHeight="1" x14ac:dyDescent="0.2">
      <c r="B52" s="1188"/>
      <c r="C52" s="1189"/>
      <c r="D52" s="106"/>
      <c r="E52" s="1190" t="s">
        <v>43</v>
      </c>
      <c r="F52" s="1190"/>
      <c r="G52" s="1190"/>
      <c r="H52" s="1191"/>
      <c r="I52" s="358">
        <v>13051</v>
      </c>
      <c r="J52" s="359">
        <v>13982</v>
      </c>
      <c r="K52" s="359">
        <v>13737</v>
      </c>
      <c r="L52" s="359">
        <v>12743</v>
      </c>
      <c r="M52" s="360">
        <v>11658</v>
      </c>
    </row>
    <row r="53" spans="2:13" ht="27.75" customHeight="1" thickBot="1" x14ac:dyDescent="0.25">
      <c r="B53" s="1192" t="s">
        <v>19</v>
      </c>
      <c r="C53" s="1193"/>
      <c r="D53" s="110"/>
      <c r="E53" s="1194" t="s">
        <v>44</v>
      </c>
      <c r="F53" s="1194"/>
      <c r="G53" s="1194"/>
      <c r="H53" s="1195"/>
      <c r="I53" s="361">
        <v>986</v>
      </c>
      <c r="J53" s="362">
        <v>1641</v>
      </c>
      <c r="K53" s="362">
        <v>1034</v>
      </c>
      <c r="L53" s="362">
        <v>152</v>
      </c>
      <c r="M53" s="363">
        <v>-481</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sVP2KjBaEmhLba71BIWCTtxO7OFeJtbDgGO/xSwEYnxySrWULaUpfpwSHdD6cOE2l18idmrLJEKHkvN6xGBfKQ==" saltValue="mm8CcAoG9rv29GfiuCrR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534</v>
      </c>
      <c r="G54" s="119" t="s">
        <v>535</v>
      </c>
      <c r="H54" s="120" t="s">
        <v>536</v>
      </c>
    </row>
    <row r="55" spans="2:8" ht="52.5" customHeight="1" x14ac:dyDescent="0.2">
      <c r="B55" s="121"/>
      <c r="C55" s="1211" t="s">
        <v>46</v>
      </c>
      <c r="D55" s="1211"/>
      <c r="E55" s="1212"/>
      <c r="F55" s="122">
        <v>2925</v>
      </c>
      <c r="G55" s="122">
        <v>2883</v>
      </c>
      <c r="H55" s="123">
        <v>3411</v>
      </c>
    </row>
    <row r="56" spans="2:8" ht="52.5" customHeight="1" x14ac:dyDescent="0.2">
      <c r="B56" s="124"/>
      <c r="C56" s="1213" t="s">
        <v>47</v>
      </c>
      <c r="D56" s="1213"/>
      <c r="E56" s="1214"/>
      <c r="F56" s="125">
        <v>300</v>
      </c>
      <c r="G56" s="125">
        <v>300</v>
      </c>
      <c r="H56" s="126">
        <v>300</v>
      </c>
    </row>
    <row r="57" spans="2:8" ht="53.25" customHeight="1" x14ac:dyDescent="0.2">
      <c r="B57" s="124"/>
      <c r="C57" s="1215" t="s">
        <v>48</v>
      </c>
      <c r="D57" s="1215"/>
      <c r="E57" s="1216"/>
      <c r="F57" s="127">
        <v>3572</v>
      </c>
      <c r="G57" s="127">
        <v>3972</v>
      </c>
      <c r="H57" s="128">
        <v>3717</v>
      </c>
    </row>
    <row r="58" spans="2:8" ht="45.75" customHeight="1" x14ac:dyDescent="0.2">
      <c r="B58" s="129"/>
      <c r="C58" s="1203" t="s">
        <v>566</v>
      </c>
      <c r="D58" s="1204"/>
      <c r="E58" s="1205"/>
      <c r="F58" s="130">
        <v>2530</v>
      </c>
      <c r="G58" s="130">
        <v>2530</v>
      </c>
      <c r="H58" s="131">
        <v>2583</v>
      </c>
    </row>
    <row r="59" spans="2:8" ht="45.75" customHeight="1" x14ac:dyDescent="0.2">
      <c r="B59" s="129"/>
      <c r="C59" s="1203" t="s">
        <v>567</v>
      </c>
      <c r="D59" s="1204"/>
      <c r="E59" s="1205"/>
      <c r="F59" s="130">
        <v>494</v>
      </c>
      <c r="G59" s="130">
        <v>915</v>
      </c>
      <c r="H59" s="131">
        <v>616</v>
      </c>
    </row>
    <row r="60" spans="2:8" ht="45.75" customHeight="1" x14ac:dyDescent="0.2">
      <c r="B60" s="129"/>
      <c r="C60" s="1203" t="s">
        <v>568</v>
      </c>
      <c r="D60" s="1204"/>
      <c r="E60" s="1205"/>
      <c r="F60" s="130">
        <v>287</v>
      </c>
      <c r="G60" s="130">
        <v>288</v>
      </c>
      <c r="H60" s="131">
        <v>288</v>
      </c>
    </row>
    <row r="61" spans="2:8" ht="45.75" customHeight="1" x14ac:dyDescent="0.2">
      <c r="B61" s="129"/>
      <c r="C61" s="1203" t="s">
        <v>569</v>
      </c>
      <c r="D61" s="1204"/>
      <c r="E61" s="1205"/>
      <c r="F61" s="130">
        <v>127</v>
      </c>
      <c r="G61" s="130">
        <v>108</v>
      </c>
      <c r="H61" s="131">
        <v>108</v>
      </c>
    </row>
    <row r="62" spans="2:8" ht="45.75" customHeight="1" thickBot="1" x14ac:dyDescent="0.25">
      <c r="B62" s="132"/>
      <c r="C62" s="1206" t="s">
        <v>570</v>
      </c>
      <c r="D62" s="1207"/>
      <c r="E62" s="1208"/>
      <c r="F62" s="133">
        <v>53</v>
      </c>
      <c r="G62" s="133">
        <v>53</v>
      </c>
      <c r="H62" s="134">
        <v>53</v>
      </c>
    </row>
    <row r="63" spans="2:8" ht="52.5" customHeight="1" thickBot="1" x14ac:dyDescent="0.25">
      <c r="B63" s="135"/>
      <c r="C63" s="1209" t="s">
        <v>49</v>
      </c>
      <c r="D63" s="1209"/>
      <c r="E63" s="1210"/>
      <c r="F63" s="136">
        <v>6797</v>
      </c>
      <c r="G63" s="136">
        <v>7155</v>
      </c>
      <c r="H63" s="137">
        <v>7429</v>
      </c>
    </row>
    <row r="64" spans="2:8" ht="13.2" x14ac:dyDescent="0.2"/>
  </sheetData>
  <sheetProtection algorithmName="SHA-512" hashValue="mzWlvtSV5t4+d8tNHNnKSblR2sezes3IfZuR0VrIN3uio1nRFsaBkJkCM8f/uRfg9jV5fDOxGAkHcwxJwNYGTA==" saltValue="WRtqzqY5JNVd5EcBDxe+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531</v>
      </c>
      <c r="G2" s="151"/>
      <c r="H2" s="152"/>
    </row>
    <row r="3" spans="1:8" x14ac:dyDescent="0.2">
      <c r="A3" s="148" t="s">
        <v>524</v>
      </c>
      <c r="B3" s="153"/>
      <c r="C3" s="154"/>
      <c r="D3" s="155">
        <v>113687</v>
      </c>
      <c r="E3" s="156"/>
      <c r="F3" s="157">
        <v>59119</v>
      </c>
      <c r="G3" s="158"/>
      <c r="H3" s="159"/>
    </row>
    <row r="4" spans="1:8" x14ac:dyDescent="0.2">
      <c r="A4" s="160"/>
      <c r="B4" s="161"/>
      <c r="C4" s="162"/>
      <c r="D4" s="163">
        <v>45047</v>
      </c>
      <c r="E4" s="164"/>
      <c r="F4" s="165">
        <v>29900</v>
      </c>
      <c r="G4" s="166"/>
      <c r="H4" s="167"/>
    </row>
    <row r="5" spans="1:8" x14ac:dyDescent="0.2">
      <c r="A5" s="148" t="s">
        <v>526</v>
      </c>
      <c r="B5" s="153"/>
      <c r="C5" s="154"/>
      <c r="D5" s="155">
        <v>188311</v>
      </c>
      <c r="E5" s="156"/>
      <c r="F5" s="157">
        <v>53895</v>
      </c>
      <c r="G5" s="158"/>
      <c r="H5" s="159"/>
    </row>
    <row r="6" spans="1:8" x14ac:dyDescent="0.2">
      <c r="A6" s="160"/>
      <c r="B6" s="161"/>
      <c r="C6" s="162"/>
      <c r="D6" s="163">
        <v>132803</v>
      </c>
      <c r="E6" s="164"/>
      <c r="F6" s="165">
        <v>31224</v>
      </c>
      <c r="G6" s="166"/>
      <c r="H6" s="167"/>
    </row>
    <row r="7" spans="1:8" x14ac:dyDescent="0.2">
      <c r="A7" s="148" t="s">
        <v>527</v>
      </c>
      <c r="B7" s="153"/>
      <c r="C7" s="154"/>
      <c r="D7" s="155">
        <v>93060</v>
      </c>
      <c r="E7" s="156"/>
      <c r="F7" s="157">
        <v>56181</v>
      </c>
      <c r="G7" s="158"/>
      <c r="H7" s="159"/>
    </row>
    <row r="8" spans="1:8" x14ac:dyDescent="0.2">
      <c r="A8" s="160"/>
      <c r="B8" s="161"/>
      <c r="C8" s="162"/>
      <c r="D8" s="163">
        <v>58654</v>
      </c>
      <c r="E8" s="164"/>
      <c r="F8" s="165">
        <v>32039</v>
      </c>
      <c r="G8" s="166"/>
      <c r="H8" s="167"/>
    </row>
    <row r="9" spans="1:8" x14ac:dyDescent="0.2">
      <c r="A9" s="148" t="s">
        <v>528</v>
      </c>
      <c r="B9" s="153"/>
      <c r="C9" s="154"/>
      <c r="D9" s="155">
        <v>56101</v>
      </c>
      <c r="E9" s="156"/>
      <c r="F9" s="157">
        <v>47730</v>
      </c>
      <c r="G9" s="158"/>
      <c r="H9" s="159"/>
    </row>
    <row r="10" spans="1:8" x14ac:dyDescent="0.2">
      <c r="A10" s="160"/>
      <c r="B10" s="161"/>
      <c r="C10" s="162"/>
      <c r="D10" s="163">
        <v>28032</v>
      </c>
      <c r="E10" s="164"/>
      <c r="F10" s="165">
        <v>26378</v>
      </c>
      <c r="G10" s="166"/>
      <c r="H10" s="167"/>
    </row>
    <row r="11" spans="1:8" x14ac:dyDescent="0.2">
      <c r="A11" s="148" t="s">
        <v>529</v>
      </c>
      <c r="B11" s="153"/>
      <c r="C11" s="154"/>
      <c r="D11" s="155">
        <v>35354</v>
      </c>
      <c r="E11" s="156"/>
      <c r="F11" s="157">
        <v>61921</v>
      </c>
      <c r="G11" s="158"/>
      <c r="H11" s="159"/>
    </row>
    <row r="12" spans="1:8" x14ac:dyDescent="0.2">
      <c r="A12" s="160"/>
      <c r="B12" s="161"/>
      <c r="C12" s="168"/>
      <c r="D12" s="163">
        <v>24502</v>
      </c>
      <c r="E12" s="164"/>
      <c r="F12" s="165">
        <v>34719</v>
      </c>
      <c r="G12" s="166"/>
      <c r="H12" s="167"/>
    </row>
    <row r="13" spans="1:8" x14ac:dyDescent="0.2">
      <c r="A13" s="148"/>
      <c r="B13" s="153"/>
      <c r="C13" s="169"/>
      <c r="D13" s="170">
        <v>97303</v>
      </c>
      <c r="E13" s="171"/>
      <c r="F13" s="172">
        <v>55769</v>
      </c>
      <c r="G13" s="173"/>
      <c r="H13" s="159"/>
    </row>
    <row r="14" spans="1:8" x14ac:dyDescent="0.2">
      <c r="A14" s="160"/>
      <c r="B14" s="161"/>
      <c r="C14" s="162"/>
      <c r="D14" s="163">
        <v>57808</v>
      </c>
      <c r="E14" s="164"/>
      <c r="F14" s="165">
        <v>30852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8.07</v>
      </c>
      <c r="C19" s="174">
        <f>ROUND(VALUE(SUBSTITUTE(実質収支比率等に係る経年分析!G$48,"▲","-")),2)</f>
        <v>7.96</v>
      </c>
      <c r="D19" s="174">
        <f>ROUND(VALUE(SUBSTITUTE(実質収支比率等に係る経年分析!H$48,"▲","-")),2)</f>
        <v>7.62</v>
      </c>
      <c r="E19" s="174">
        <f>ROUND(VALUE(SUBSTITUTE(実質収支比率等に係る経年分析!I$48,"▲","-")),2)</f>
        <v>7.94</v>
      </c>
      <c r="F19" s="174">
        <f>ROUND(VALUE(SUBSTITUTE(実質収支比率等に係る経年分析!J$48,"▲","-")),2)</f>
        <v>7.7</v>
      </c>
    </row>
    <row r="20" spans="1:11" x14ac:dyDescent="0.2">
      <c r="A20" s="174" t="s">
        <v>53</v>
      </c>
      <c r="B20" s="174">
        <f>ROUND(VALUE(SUBSTITUTE(実質収支比率等に係る経年分析!F$47,"▲","-")),2)</f>
        <v>41.06</v>
      </c>
      <c r="C20" s="174">
        <f>ROUND(VALUE(SUBSTITUTE(実質収支比率等に係る経年分析!G$47,"▲","-")),2)</f>
        <v>35.729999999999997</v>
      </c>
      <c r="D20" s="174">
        <f>ROUND(VALUE(SUBSTITUTE(実質収支比率等に係る経年分析!H$47,"▲","-")),2)</f>
        <v>36.270000000000003</v>
      </c>
      <c r="E20" s="174">
        <f>ROUND(VALUE(SUBSTITUTE(実質収支比率等に係る経年分析!I$47,"▲","-")),2)</f>
        <v>36.61</v>
      </c>
      <c r="F20" s="174">
        <f>ROUND(VALUE(SUBSTITUTE(実質収支比率等に係る経年分析!J$47,"▲","-")),2)</f>
        <v>43</v>
      </c>
    </row>
    <row r="21" spans="1:11" x14ac:dyDescent="0.2">
      <c r="A21" s="174" t="s">
        <v>54</v>
      </c>
      <c r="B21" s="174">
        <f>IF(ISNUMBER(VALUE(SUBSTITUTE(実質収支比率等に係る経年分析!F$49,"▲","-"))),ROUND(VALUE(SUBSTITUTE(実質収支比率等に係る経年分析!F$49,"▲","-")),2),NA())</f>
        <v>-2.84</v>
      </c>
      <c r="C21" s="174">
        <f>IF(ISNUMBER(VALUE(SUBSTITUTE(実質収支比率等に係る経年分析!G$49,"▲","-"))),ROUND(VALUE(SUBSTITUTE(実質収支比率等に係る経年分析!G$49,"▲","-")),2),NA())</f>
        <v>-4.04</v>
      </c>
      <c r="D21" s="174">
        <f>IF(ISNUMBER(VALUE(SUBSTITUTE(実質収支比率等に係る経年分析!H$49,"▲","-"))),ROUND(VALUE(SUBSTITUTE(実質収支比率等に係る経年分析!H$49,"▲","-")),2),NA())</f>
        <v>2.36</v>
      </c>
      <c r="E21" s="174">
        <f>IF(ISNUMBER(VALUE(SUBSTITUTE(実質収支比率等に係る経年分析!I$49,"▲","-"))),ROUND(VALUE(SUBSTITUTE(実質収支比率等に係る経年分析!I$49,"▲","-")),2),NA())</f>
        <v>-0.4</v>
      </c>
      <c r="F21" s="174">
        <f>IF(ISNUMBER(VALUE(SUBSTITUTE(実質収支比率等に係る経年分析!J$49,"▲","-"))),ROUND(VALUE(SUBSTITUTE(実質収支比率等に係る経年分析!J$49,"▲","-")),2),NA())</f>
        <v>6.96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0.14000000000000001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越前町後期高齢者医療事業特別会計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2">
      <c r="A30" s="175" t="str">
        <f>IF(連結実質赤字比率に係る赤字・黒字の構成分析!C$40="",NA(),連結実質赤字比率に係る赤字・黒字の構成分析!C$40)</f>
        <v>越前町集落排水事業特別会計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0.28000000000000003</v>
      </c>
    </row>
    <row r="31" spans="1:11" x14ac:dyDescent="0.2">
      <c r="A31" s="175" t="str">
        <f>IF(連結実質赤字比率に係る赤字・黒字の構成分析!C$39="",NA(),連結実質赤字比率に係る赤字・黒字の構成分析!C$39)</f>
        <v>越前町簡易水道事業特別会計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f>IF(ROUND(VALUE(SUBSTITUTE(連結実質赤字比率に係る赤字・黒字の構成分析!H$39,"▲", "-")), 2) &lt; 0, ABS(ROUND(VALUE(SUBSTITUTE(連結実質赤字比率に係る赤字・黒字の構成分析!H$39,"▲", "-")), 2)), NA())</f>
        <v>0.08</v>
      </c>
      <c r="G31" s="175" t="e">
        <f>IF(ROUND(VALUE(SUBSTITUTE(連結実質赤字比率に係る赤字・黒字の構成分析!H$39,"▲", "-")), 2) &gt;= 0, ABS(ROUND(VALUE(SUBSTITUTE(連結実質赤字比率に係る赤字・黒字の構成分析!H$39,"▲", "-")), 2)), NA())</f>
        <v>#N/A</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0.49</v>
      </c>
    </row>
    <row r="32" spans="1:11" x14ac:dyDescent="0.2">
      <c r="A32" s="175" t="str">
        <f>IF(連結実質赤字比率に係る赤字・黒字の構成分析!C$38="",NA(),連結実質赤字比率に係る赤字・黒字の構成分析!C$38)</f>
        <v>越前町上水道事業会計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0.71</v>
      </c>
    </row>
    <row r="33" spans="1:16" x14ac:dyDescent="0.2">
      <c r="A33" s="175" t="str">
        <f>IF(連結実質赤字比率に係る赤字・黒字の構成分析!C$37="",NA(),連結実質赤字比率に係る赤字・黒字の構成分析!C$37)</f>
        <v>越前町国民健康保険事業特別会計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0.89</v>
      </c>
    </row>
    <row r="34" spans="1:16" x14ac:dyDescent="0.2">
      <c r="A34" s="175" t="str">
        <f>IF(連結実質赤字比率に係る赤字・黒字の構成分析!C$36="",NA(),連結実質赤字比率に係る赤字・黒字の構成分析!C$36)</f>
        <v>越前町介護保険事業特別会計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0.56000000000000005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1.67</v>
      </c>
    </row>
    <row r="35" spans="1:16" x14ac:dyDescent="0.2">
      <c r="A35" s="175" t="str">
        <f>IF(連結実質赤字比率に係る赤字・黒字の構成分析!C$35="",NA(),連結実質赤字比率に係る赤字・黒字の構成分析!C$35)</f>
        <v>越前町国民健康保険病院事業会計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3.33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3.36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3.22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3.24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8.0500000000000007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7.57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7.69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1394</v>
      </c>
      <c r="E42" s="176"/>
      <c r="F42" s="176"/>
      <c r="G42" s="176">
        <f>'実質公債費比率（分子）の構造'!L$52</f>
        <v>1339</v>
      </c>
      <c r="H42" s="176"/>
      <c r="I42" s="176"/>
      <c r="J42" s="176">
        <f>'実質公債費比率（分子）の構造'!M$52</f>
        <v>1368</v>
      </c>
      <c r="K42" s="176"/>
      <c r="L42" s="176"/>
      <c r="M42" s="176">
        <f>'実質公債費比率（分子）の構造'!N$52</f>
        <v>1427</v>
      </c>
      <c r="N42" s="176"/>
      <c r="O42" s="176"/>
      <c r="P42" s="176">
        <f>'実質公債費比率（分子）の構造'!O$52</f>
        <v>1412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12</v>
      </c>
      <c r="C44" s="176"/>
      <c r="D44" s="176"/>
      <c r="E44" s="176">
        <f>'実質公債費比率（分子）の構造'!L$50</f>
        <v>8</v>
      </c>
      <c r="F44" s="176"/>
      <c r="G44" s="176"/>
      <c r="H44" s="176">
        <f>'実質公債費比率（分子）の構造'!M$50</f>
        <v>6</v>
      </c>
      <c r="I44" s="176"/>
      <c r="J44" s="176"/>
      <c r="K44" s="176">
        <f>'実質公債費比率（分子）の構造'!N$50</f>
        <v>4</v>
      </c>
      <c r="L44" s="176"/>
      <c r="M44" s="176"/>
      <c r="N44" s="176">
        <f>'実質公債費比率（分子）の構造'!O$50</f>
        <v>2</v>
      </c>
      <c r="O44" s="176"/>
      <c r="P44" s="176"/>
    </row>
    <row r="45" spans="1:16" x14ac:dyDescent="0.2">
      <c r="A45" s="176" t="s">
        <v>63</v>
      </c>
      <c r="B45" s="176">
        <f>'実質公債費比率（分子）の構造'!K$49</f>
        <v>96</v>
      </c>
      <c r="C45" s="176"/>
      <c r="D45" s="176"/>
      <c r="E45" s="176">
        <f>'実質公債費比率（分子）の構造'!L$49</f>
        <v>92</v>
      </c>
      <c r="F45" s="176"/>
      <c r="G45" s="176"/>
      <c r="H45" s="176">
        <f>'実質公債費比率（分子）の構造'!M$49</f>
        <v>97</v>
      </c>
      <c r="I45" s="176"/>
      <c r="J45" s="176"/>
      <c r="K45" s="176">
        <f>'実質公債費比率（分子）の構造'!N$49</f>
        <v>117</v>
      </c>
      <c r="L45" s="176"/>
      <c r="M45" s="176"/>
      <c r="N45" s="176">
        <f>'実質公債費比率（分子）の構造'!O$49</f>
        <v>111</v>
      </c>
      <c r="O45" s="176"/>
      <c r="P45" s="176"/>
    </row>
    <row r="46" spans="1:16" x14ac:dyDescent="0.2">
      <c r="A46" s="176" t="s">
        <v>64</v>
      </c>
      <c r="B46" s="176">
        <f>'実質公債費比率（分子）の構造'!K$48</f>
        <v>696</v>
      </c>
      <c r="C46" s="176"/>
      <c r="D46" s="176"/>
      <c r="E46" s="176">
        <f>'実質公債費比率（分子）の構造'!L$48</f>
        <v>640</v>
      </c>
      <c r="F46" s="176"/>
      <c r="G46" s="176"/>
      <c r="H46" s="176">
        <f>'実質公債費比率（分子）の構造'!M$48</f>
        <v>580</v>
      </c>
      <c r="I46" s="176"/>
      <c r="J46" s="176"/>
      <c r="K46" s="176">
        <f>'実質公債費比率（分子）の構造'!N$48</f>
        <v>534</v>
      </c>
      <c r="L46" s="176"/>
      <c r="M46" s="176"/>
      <c r="N46" s="176">
        <f>'実質公債費比率（分子）の構造'!O$48</f>
        <v>588</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1152</v>
      </c>
      <c r="C49" s="176"/>
      <c r="D49" s="176"/>
      <c r="E49" s="176">
        <f>'実質公債費比率（分子）の構造'!L$45</f>
        <v>1145</v>
      </c>
      <c r="F49" s="176"/>
      <c r="G49" s="176"/>
      <c r="H49" s="176">
        <f>'実質公債費比率（分子）の構造'!M$45</f>
        <v>1267</v>
      </c>
      <c r="I49" s="176"/>
      <c r="J49" s="176"/>
      <c r="K49" s="176">
        <f>'実質公債費比率（分子）の構造'!N$45</f>
        <v>1412</v>
      </c>
      <c r="L49" s="176"/>
      <c r="M49" s="176"/>
      <c r="N49" s="176">
        <f>'実質公債費比率（分子）の構造'!O$45</f>
        <v>1421</v>
      </c>
      <c r="O49" s="176"/>
      <c r="P49" s="176"/>
    </row>
    <row r="50" spans="1:16" x14ac:dyDescent="0.2">
      <c r="A50" s="176" t="s">
        <v>67</v>
      </c>
      <c r="B50" s="176" t="e">
        <f>NA()</f>
        <v>#N/A</v>
      </c>
      <c r="C50" s="176">
        <f>IF(ISNUMBER('実質公債費比率（分子）の構造'!K$53),'実質公債費比率（分子）の構造'!K$53,NA())</f>
        <v>562</v>
      </c>
      <c r="D50" s="176" t="e">
        <f>NA()</f>
        <v>#N/A</v>
      </c>
      <c r="E50" s="176" t="e">
        <f>NA()</f>
        <v>#N/A</v>
      </c>
      <c r="F50" s="176">
        <f>IF(ISNUMBER('実質公債費比率（分子）の構造'!L$53),'実質公債費比率（分子）の構造'!L$53,NA())</f>
        <v>546</v>
      </c>
      <c r="G50" s="176" t="e">
        <f>NA()</f>
        <v>#N/A</v>
      </c>
      <c r="H50" s="176" t="e">
        <f>NA()</f>
        <v>#N/A</v>
      </c>
      <c r="I50" s="176">
        <f>IF(ISNUMBER('実質公債費比率（分子）の構造'!M$53),'実質公債費比率（分子）の構造'!M$53,NA())</f>
        <v>582</v>
      </c>
      <c r="J50" s="176" t="e">
        <f>NA()</f>
        <v>#N/A</v>
      </c>
      <c r="K50" s="176" t="e">
        <f>NA()</f>
        <v>#N/A</v>
      </c>
      <c r="L50" s="176">
        <f>IF(ISNUMBER('実質公債費比率（分子）の構造'!N$53),'実質公債費比率（分子）の構造'!N$53,NA())</f>
        <v>640</v>
      </c>
      <c r="M50" s="176" t="e">
        <f>NA()</f>
        <v>#N/A</v>
      </c>
      <c r="N50" s="176" t="e">
        <f>NA()</f>
        <v>#N/A</v>
      </c>
      <c r="O50" s="176">
        <f>IF(ISNUMBER('実質公債費比率（分子）の構造'!O$53),'実質公債費比率（分子）の構造'!O$53,NA())</f>
        <v>710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13051</v>
      </c>
      <c r="E56" s="175"/>
      <c r="F56" s="175"/>
      <c r="G56" s="175">
        <f>'将来負担比率（分子）の構造'!J$52</f>
        <v>13982</v>
      </c>
      <c r="H56" s="175"/>
      <c r="I56" s="175"/>
      <c r="J56" s="175">
        <f>'将来負担比率（分子）の構造'!K$52</f>
        <v>13737</v>
      </c>
      <c r="K56" s="175"/>
      <c r="L56" s="175"/>
      <c r="M56" s="175">
        <f>'将来負担比率（分子）の構造'!L$52</f>
        <v>12743</v>
      </c>
      <c r="N56" s="175"/>
      <c r="O56" s="175"/>
      <c r="P56" s="175">
        <f>'将来負担比率（分子）の構造'!M$52</f>
        <v>11658</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4224</v>
      </c>
      <c r="E58" s="175"/>
      <c r="F58" s="175"/>
      <c r="G58" s="175">
        <f>'将来負担比率（分子）の構造'!J$50</f>
        <v>3971</v>
      </c>
      <c r="H58" s="175"/>
      <c r="I58" s="175"/>
      <c r="J58" s="175">
        <f>'将来負担比率（分子）の構造'!K$50</f>
        <v>4305</v>
      </c>
      <c r="K58" s="175"/>
      <c r="L58" s="175"/>
      <c r="M58" s="175">
        <f>'将来負担比率（分子）の構造'!L$50</f>
        <v>4659</v>
      </c>
      <c r="N58" s="175"/>
      <c r="O58" s="175"/>
      <c r="P58" s="175">
        <f>'将来負担比率（分子）の構造'!M$50</f>
        <v>4882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1950</v>
      </c>
      <c r="C62" s="175"/>
      <c r="D62" s="175"/>
      <c r="E62" s="175">
        <f>'将来負担比率（分子）の構造'!J$45</f>
        <v>1878</v>
      </c>
      <c r="F62" s="175"/>
      <c r="G62" s="175"/>
      <c r="H62" s="175">
        <f>'将来負担比率（分子）の構造'!K$45</f>
        <v>1838</v>
      </c>
      <c r="I62" s="175"/>
      <c r="J62" s="175"/>
      <c r="K62" s="175">
        <f>'将来負担比率（分子）の構造'!L$45</f>
        <v>1908</v>
      </c>
      <c r="L62" s="175"/>
      <c r="M62" s="175"/>
      <c r="N62" s="175">
        <f>'将来負担比率（分子）の構造'!M$45</f>
        <v>1954</v>
      </c>
      <c r="O62" s="175"/>
      <c r="P62" s="175"/>
    </row>
    <row r="63" spans="1:16" x14ac:dyDescent="0.2">
      <c r="A63" s="175" t="s">
        <v>34</v>
      </c>
      <c r="B63" s="175">
        <f>'将来負担比率（分子）の構造'!I$44</f>
        <v>632</v>
      </c>
      <c r="C63" s="175"/>
      <c r="D63" s="175"/>
      <c r="E63" s="175">
        <f>'将来負担比率（分子）の構造'!J$44</f>
        <v>659</v>
      </c>
      <c r="F63" s="175"/>
      <c r="G63" s="175"/>
      <c r="H63" s="175">
        <f>'将来負担比率（分子）の構造'!K$44</f>
        <v>643</v>
      </c>
      <c r="I63" s="175"/>
      <c r="J63" s="175"/>
      <c r="K63" s="175">
        <f>'将来負担比率（分子）の構造'!L$44</f>
        <v>545</v>
      </c>
      <c r="L63" s="175"/>
      <c r="M63" s="175"/>
      <c r="N63" s="175">
        <f>'将来負担比率（分子）の構造'!M$44</f>
        <v>553</v>
      </c>
      <c r="O63" s="175"/>
      <c r="P63" s="175"/>
    </row>
    <row r="64" spans="1:16" x14ac:dyDescent="0.2">
      <c r="A64" s="175" t="s">
        <v>33</v>
      </c>
      <c r="B64" s="175">
        <f>'将来負担比率（分子）の構造'!I$43</f>
        <v>4380</v>
      </c>
      <c r="C64" s="175"/>
      <c r="D64" s="175"/>
      <c r="E64" s="175">
        <f>'将来負担比率（分子）の構造'!J$43</f>
        <v>4274</v>
      </c>
      <c r="F64" s="175"/>
      <c r="G64" s="175"/>
      <c r="H64" s="175">
        <f>'将来負担比率（分子）の構造'!K$43</f>
        <v>3788</v>
      </c>
      <c r="I64" s="175"/>
      <c r="J64" s="175"/>
      <c r="K64" s="175">
        <f>'将来負担比率（分子）の構造'!L$43</f>
        <v>3271</v>
      </c>
      <c r="L64" s="175"/>
      <c r="M64" s="175"/>
      <c r="N64" s="175">
        <f>'将来負担比率（分子）の構造'!M$43</f>
        <v>2907</v>
      </c>
      <c r="O64" s="175"/>
      <c r="P64" s="175"/>
    </row>
    <row r="65" spans="1:16" x14ac:dyDescent="0.2">
      <c r="A65" s="175" t="s">
        <v>32</v>
      </c>
      <c r="B65" s="175">
        <f>'将来負担比率（分子）の構造'!I$42</f>
        <v>374</v>
      </c>
      <c r="C65" s="175"/>
      <c r="D65" s="175"/>
      <c r="E65" s="175">
        <f>'将来負担比率（分子）の構造'!J$42</f>
        <v>50</v>
      </c>
      <c r="F65" s="175"/>
      <c r="G65" s="175"/>
      <c r="H65" s="175">
        <f>'将来負担比率（分子）の構造'!K$42</f>
        <v>37</v>
      </c>
      <c r="I65" s="175"/>
      <c r="J65" s="175"/>
      <c r="K65" s="175">
        <f>'将来負担比率（分子）の構造'!L$42</f>
        <v>38</v>
      </c>
      <c r="L65" s="175"/>
      <c r="M65" s="175"/>
      <c r="N65" s="175">
        <f>'将来負担比率（分子）の構造'!M$42</f>
        <v>20</v>
      </c>
      <c r="O65" s="175"/>
      <c r="P65" s="175"/>
    </row>
    <row r="66" spans="1:16" x14ac:dyDescent="0.2">
      <c r="A66" s="175" t="s">
        <v>31</v>
      </c>
      <c r="B66" s="175">
        <f>'将来負担比率（分子）の構造'!I$41</f>
        <v>10925</v>
      </c>
      <c r="C66" s="175"/>
      <c r="D66" s="175"/>
      <c r="E66" s="175">
        <f>'将来負担比率（分子）の構造'!J$41</f>
        <v>12733</v>
      </c>
      <c r="F66" s="175"/>
      <c r="G66" s="175"/>
      <c r="H66" s="175">
        <f>'将来負担比率（分子）の構造'!K$41</f>
        <v>12771</v>
      </c>
      <c r="I66" s="175"/>
      <c r="J66" s="175"/>
      <c r="K66" s="175">
        <f>'将来負担比率（分子）の構造'!L$41</f>
        <v>11793</v>
      </c>
      <c r="L66" s="175"/>
      <c r="M66" s="175"/>
      <c r="N66" s="175">
        <f>'将来負担比率（分子）の構造'!M$41</f>
        <v>10624</v>
      </c>
      <c r="O66" s="175"/>
      <c r="P66" s="175"/>
    </row>
    <row r="67" spans="1:16" x14ac:dyDescent="0.2">
      <c r="A67" s="175" t="s">
        <v>71</v>
      </c>
      <c r="B67" s="175" t="e">
        <f>NA()</f>
        <v>#N/A</v>
      </c>
      <c r="C67" s="175">
        <f>IF(ISNUMBER('将来負担比率（分子）の構造'!I$53), IF('将来負担比率（分子）の構造'!I$53 &lt; 0, 0, '将来負担比率（分子）の構造'!I$53), NA())</f>
        <v>986</v>
      </c>
      <c r="D67" s="175" t="e">
        <f>NA()</f>
        <v>#N/A</v>
      </c>
      <c r="E67" s="175" t="e">
        <f>NA()</f>
        <v>#N/A</v>
      </c>
      <c r="F67" s="175">
        <f>IF(ISNUMBER('将来負担比率（分子）の構造'!J$53), IF('将来負担比率（分子）の構造'!J$53 &lt; 0, 0, '将来負担比率（分子）の構造'!J$53), NA())</f>
        <v>1641</v>
      </c>
      <c r="G67" s="175" t="e">
        <f>NA()</f>
        <v>#N/A</v>
      </c>
      <c r="H67" s="175" t="e">
        <f>NA()</f>
        <v>#N/A</v>
      </c>
      <c r="I67" s="175">
        <f>IF(ISNUMBER('将来負担比率（分子）の構造'!K$53), IF('将来負担比率（分子）の構造'!K$53 &lt; 0, 0, '将来負担比率（分子）の構造'!K$53), NA())</f>
        <v>1034</v>
      </c>
      <c r="J67" s="175" t="e">
        <f>NA()</f>
        <v>#N/A</v>
      </c>
      <c r="K67" s="175" t="e">
        <f>NA()</f>
        <v>#N/A</v>
      </c>
      <c r="L67" s="175">
        <f>IF(ISNUMBER('将来負担比率（分子）の構造'!L$53), IF('将来負担比率（分子）の構造'!L$53 &lt; 0, 0, '将来負担比率（分子）の構造'!L$53), NA())</f>
        <v>152</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2925</v>
      </c>
      <c r="C72" s="179">
        <f>基金残高に係る経年分析!G55</f>
        <v>2883</v>
      </c>
      <c r="D72" s="179">
        <f>基金残高に係る経年分析!H55</f>
        <v>3411</v>
      </c>
    </row>
    <row r="73" spans="1:16" x14ac:dyDescent="0.2">
      <c r="A73" s="178" t="s">
        <v>74</v>
      </c>
      <c r="B73" s="179">
        <f>基金残高に係る経年分析!F56</f>
        <v>300</v>
      </c>
      <c r="C73" s="179">
        <f>基金残高に係る経年分析!G56</f>
        <v>300</v>
      </c>
      <c r="D73" s="179">
        <f>基金残高に係る経年分析!H56</f>
        <v>300</v>
      </c>
    </row>
    <row r="74" spans="1:16" x14ac:dyDescent="0.2">
      <c r="A74" s="178" t="s">
        <v>75</v>
      </c>
      <c r="B74" s="179">
        <f>基金残高に係る経年分析!F57</f>
        <v>3572</v>
      </c>
      <c r="C74" s="179">
        <f>基金残高に係る経年分析!G57</f>
        <v>3972</v>
      </c>
      <c r="D74" s="179">
        <f>基金残高に係る経年分析!H57</f>
        <v>3717</v>
      </c>
    </row>
  </sheetData>
  <sheetProtection algorithmName="SHA-512" hashValue="8kXOe07iqlpaVPDo2GtjqFrt7lTSDpuD6AbrWLaDMxHvcB4CblEva/l837qE/c1PjVmGRqmB49emvZ4E6mnBOg==" saltValue="WVu9MasU+2ItiuOY02pp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松浦 早姫</cp:lastModifiedBy>
  <cp:lastPrinted>2025-03-06T03:38:52Z</cp:lastPrinted>
  <dcterms:created xsi:type="dcterms:W3CDTF">2025-02-19T02:19:25Z</dcterms:created>
  <dcterms:modified xsi:type="dcterms:W3CDTF">2025-03-18T07:38:13Z</dcterms:modified>
  <cp:category/>
</cp:coreProperties>
</file>