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AT10" i="4"/>
  <c r="AL10" i="4"/>
  <c r="AD10" i="4"/>
  <c r="B10" i="4"/>
  <c r="P8" i="4"/>
  <c r="I8" i="4"/>
  <c r="B8" i="4"/>
  <c r="D10" i="5" l="1"/>
  <c r="C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<sst xmlns="http://schemas.openxmlformats.org/spreadsheetml/2006/main" count="240" uniqueCount="125">
  <si>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</si>
  <si>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</si>
  <si>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</si>
  <si>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</si>
  <si>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</si>
  <si>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</si>
  <si>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</si>
  <si>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</si>
  <si>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</si>
  <si>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</si>
  <si>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</si>
  <si>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</si>
  <si>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</si>
  <si>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</si>
  <si>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</si>
  <si>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</si>
  <si>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</si>
  <si>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</si>
  <si>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</si>
  <si>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</si>
  <si>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</si>
  <si>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</si>
  <si>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</si>
  <si>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</si>
  <si>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</si>
  <si>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</si>
  <si>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</si>
  <si>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</si>
  <si>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</si>
  <si>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</si>
  <si>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</si>
  <si>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</si>
  <si>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</si>
  <si>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</si>
  <si>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</si>
  <si>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</si>
  <si>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</si>
  <si>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</si>
  <si>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</si>
  <si>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</si>
  <si>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</si>
  <si>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</si>
  <si>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</si>
  <si>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</si>
  <si>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</si>
  <si>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</si>
  <si>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</si>
  <si>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</si>
  <si>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</si>
  <si>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</si>
  <si>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</si>
  <si>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</si>
  <si>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</si>
  <si>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</si>
  <si>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</si>
  <si>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</si>
  <si>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</si>
  <si>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</si>
  <si>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</si>
  <si>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</si>
  <si>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</si>
  <si>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</si>
  <si>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</si>
  <si>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</si>
  <si>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</si>
  <si>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</si>
  <si>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</si>
  <si>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</si>
  <si>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</si>
  <si>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</si>
  <si>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</si>
  <si>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</si>
  <si>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</si>
  <si>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</si>
  <si>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</si>
  <si>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</si>
  <si>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</si>
  <si>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</si>
  <si>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</si>
  <si>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</si>
  <si>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</si>
  <si>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</si>
  <si>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</si>
  <si>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</si>
  <si>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</si>
  <si>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</si>
  <si>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</si>
  <si>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</si>
  <si>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</si>
  <si>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</si>
  <si>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</si>
  <si>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</si>
  <si>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</si>
  <si>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</si>
  <si>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</si>
  <si>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</si>
  <si>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</si>
  <si>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</si>
  <si>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</si>
  <si>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</si>
  <si>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</si>
  <si>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</si>
  <si>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</si>
  <si>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</si>
  <si>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</si>
  <si>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</si>
  <si>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</si>
  <si>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</si>
  <si>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</si>
  <si>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若狭町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</si>
  <si>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</si>
  <si>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</si>
  <si>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</si>
  <si>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</si>
  <si>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</si>
  <si>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</si>
  <si>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</si>
  <si>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</si>
  <si>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</si>
  <si>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</si>
  <si>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</si>
  <si>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現在は類似団体と比較しても高めの使用料料金設定となっているが、類似団体、近隣団体の動向に注意し、適正な料金にしていく必要がある。
　又、類似団体と比較すると経費回収率が低いため、新規加入促進による使用料収入の増加と、経費削減により経費回収率をあげていく必要がある。
　当町の特定環境保全公共下水道は、４箇所の処理場が稼働しているため、経費がかかる原因となっている。
　平成２９年度より全体計画の見直し、ストックマネジメント計画策定、及び事業計画変更に着手した。
　長期的には施設の統合を検討する必要がある。</t>
    <rPh sb="185" eb="187">
      <t>ヘイセイ</t>
    </rPh>
    <rPh sb="189" eb="190">
      <t>ネン</t>
    </rPh>
    <rPh sb="190" eb="191">
      <t>ド</t>
    </rPh>
    <rPh sb="193" eb="195">
      <t>ゼンタイ</t>
    </rPh>
    <rPh sb="195" eb="197">
      <t>ケイカク</t>
    </rPh>
    <rPh sb="198" eb="200">
      <t>ミナオ</t>
    </rPh>
    <rPh sb="217" eb="218">
      <t>オヨ</t>
    </rPh>
    <rPh sb="219" eb="221">
      <t>ジギョウ</t>
    </rPh>
    <rPh sb="221" eb="223">
      <t>ケイカク</t>
    </rPh>
    <rPh sb="223" eb="225">
      <t>ヘンコウ</t>
    </rPh>
    <rPh sb="226" eb="228">
      <t>チャクシュ</t>
    </rPh>
    <phoneticPr fontId="4"/>
  </si>
  <si>
    <t>　①収益的収支比率、⑤経費回収率、⑥汚水処理原価は、ここ数年の電気料金の値上げの影響により、収支が悪化している。経費を削減できる箇所を洗い出し、収 支の向上に努める。又、新規加入促進を図り、使用料収入の増加に努める。地方債の償還が進み元金の比率が増加したことにより、収益的収支比率が低下している。現状は一般会計の繰入金に依存している状態である。
　④企業債残高対事業規模比率は、特定環境保全公共下水道事業の整備は完了しており、現在企業債の新規借り入れの予定はないため、類似団体数値に近づいていくと考えられる。
　⑦施設利用率、⑧水洗化率は、類似団体と比較し共に高い数値となっているため、残りの余地は少ないが、さらなる向上を図りたい。</t>
    <phoneticPr fontId="4"/>
  </si>
  <si>
    <t>　当町の特定環境公共下水道は４地区に分かれており、施設の供用開始年度は平成９年から平成１９年となっている。
　最も年数が経過した管渠で２４年経過している。
　耐用年数を経過した管渠は無いため更新はおこなっていないが、耐用年数５０年の更新時期をふまえ、更新計画を検討していく必要がある。</t>
    <rPh sb="1" eb="3">
      <t>トウチョウ</t>
    </rPh>
    <rPh sb="4" eb="6">
      <t>トクテイ</t>
    </rPh>
    <rPh sb="6" eb="8">
      <t>カンキョウ</t>
    </rPh>
    <rPh sb="8" eb="10">
      <t>コウキョウ</t>
    </rPh>
    <rPh sb="10" eb="12">
      <t>ゲスイ</t>
    </rPh>
    <rPh sb="12" eb="13">
      <t>ミチ</t>
    </rPh>
    <rPh sb="15" eb="17">
      <t>チク</t>
    </rPh>
    <rPh sb="18" eb="19">
      <t>ワ</t>
    </rPh>
    <rPh sb="25" eb="27">
      <t>シセツ</t>
    </rPh>
    <rPh sb="28" eb="30">
      <t>キョウヨウ</t>
    </rPh>
    <rPh sb="30" eb="32">
      <t>カイシ</t>
    </rPh>
    <rPh sb="32" eb="34">
      <t>ネンド</t>
    </rPh>
    <rPh sb="35" eb="37">
      <t>ヘイセイ</t>
    </rPh>
    <rPh sb="38" eb="39">
      <t>ネン</t>
    </rPh>
    <rPh sb="41" eb="43">
      <t>ヘイセイ</t>
    </rPh>
    <rPh sb="45" eb="46">
      <t>ネン</t>
    </rPh>
    <rPh sb="95" eb="97">
      <t>コウシン</t>
    </rPh>
    <rPh sb="125" eb="127">
      <t>コウシン</t>
    </rPh>
    <rPh sb="127" eb="129">
      <t>ケイカク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</si>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</sst>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372096"/>
        <c:axId val="8438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84372096"/>
        <c:axId val="84386560"/>
      </c:lineChart>
      <c:dateAx>
        <c:axId val="84372096"/>
        <c:scaling>
          <c:orientation val="minMax"/>
        </c:scaling>
        <c:delete val="1"/>
        <c:axPos val="b"/>
        <c:numFmt formatCode="ge" sourceLinked="1"/>
        <c:majorTickMark val="none"/>
        <c:minorTickMark val="none"/>
        <c:tickLblPos val="none"/>
        <c:crossAx val="84386560"/>
        <c:crosses val="autoZero"/>
        <c:auto val="1"/>
        <c:lblOffset val="100"/>
        <c:baseTimeUnit val="years"/>
      </c:dateAx>
      <c:valAx>
        <c:axId val="8438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52.14</c:v>
                </c:pt>
                <c:pt idx="1">
                  <c:v>52.14</c:v>
                </c:pt>
                <c:pt idx="2">
                  <c:v>52.14</c:v>
                </c:pt>
                <c:pt idx="3">
                  <c:v>52.21</c:v>
                </c:pt>
                <c:pt idx="4">
                  <c:v>52.19</c:v>
                </c:pt>
              </c:numCache>
            </c:numRef>
          </c:val>
        </c:ser>
        <c:dLbls>
          <c:showLegendKey val="0"/>
          <c:showVal val="0"/>
          <c:showCatName val="0"/>
          <c:showSerName val="0"/>
          <c:showPercent val="0"/>
          <c:showBubbleSize val="0"/>
        </c:dLbls>
        <c:gapWidth val="150"/>
        <c:axId val="109374464"/>
        <c:axId val="10938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09374464"/>
        <c:axId val="109384832"/>
      </c:lineChart>
      <c:dateAx>
        <c:axId val="109374464"/>
        <c:scaling>
          <c:orientation val="minMax"/>
        </c:scaling>
        <c:delete val="1"/>
        <c:axPos val="b"/>
        <c:numFmt formatCode="ge" sourceLinked="1"/>
        <c:majorTickMark val="none"/>
        <c:minorTickMark val="none"/>
        <c:tickLblPos val="none"/>
        <c:crossAx val="109384832"/>
        <c:crosses val="autoZero"/>
        <c:auto val="1"/>
        <c:lblOffset val="100"/>
        <c:baseTimeUnit val="years"/>
      </c:dateAx>
      <c:valAx>
        <c:axId val="1093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7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88.13</c:v>
                </c:pt>
                <c:pt idx="1">
                  <c:v>88.97</c:v>
                </c:pt>
                <c:pt idx="2">
                  <c:v>89.51</c:v>
                </c:pt>
                <c:pt idx="3">
                  <c:v>90.31</c:v>
                </c:pt>
                <c:pt idx="4">
                  <c:v>90.84</c:v>
                </c:pt>
              </c:numCache>
            </c:numRef>
          </c:val>
        </c:ser>
        <c:dLbls>
          <c:showLegendKey val="0"/>
          <c:showVal val="0"/>
          <c:showCatName val="0"/>
          <c:showSerName val="0"/>
          <c:showPercent val="0"/>
          <c:showBubbleSize val="0"/>
        </c:dLbls>
        <c:gapWidth val="150"/>
        <c:axId val="109402752"/>
        <c:axId val="10942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09402752"/>
        <c:axId val="109429504"/>
      </c:lineChart>
      <c:dateAx>
        <c:axId val="109402752"/>
        <c:scaling>
          <c:orientation val="minMax"/>
        </c:scaling>
        <c:delete val="1"/>
        <c:axPos val="b"/>
        <c:numFmt formatCode="ge" sourceLinked="1"/>
        <c:majorTickMark val="none"/>
        <c:minorTickMark val="none"/>
        <c:tickLblPos val="none"/>
        <c:crossAx val="109429504"/>
        <c:crosses val="autoZero"/>
        <c:auto val="1"/>
        <c:lblOffset val="100"/>
        <c:baseTimeUnit val="years"/>
      </c:dateAx>
      <c:valAx>
        <c:axId val="10942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0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45.24</c:v>
                </c:pt>
                <c:pt idx="1">
                  <c:v>43.8</c:v>
                </c:pt>
                <c:pt idx="2">
                  <c:v>43.48</c:v>
                </c:pt>
                <c:pt idx="3">
                  <c:v>42</c:v>
                </c:pt>
                <c:pt idx="4">
                  <c:v>42.04</c:v>
                </c:pt>
              </c:numCache>
            </c:numRef>
          </c:val>
        </c:ser>
        <c:dLbls>
          <c:showLegendKey val="0"/>
          <c:showVal val="0"/>
          <c:showCatName val="0"/>
          <c:showSerName val="0"/>
          <c:showPercent val="0"/>
          <c:showBubbleSize val="0"/>
        </c:dLbls>
        <c:gapWidth val="150"/>
        <c:axId val="84498688"/>
        <c:axId val="8450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498688"/>
        <c:axId val="84509056"/>
      </c:lineChart>
      <c:dateAx>
        <c:axId val="84498688"/>
        <c:scaling>
          <c:orientation val="minMax"/>
        </c:scaling>
        <c:delete val="1"/>
        <c:axPos val="b"/>
        <c:numFmt formatCode="ge" sourceLinked="1"/>
        <c:majorTickMark val="none"/>
        <c:minorTickMark val="none"/>
        <c:tickLblPos val="none"/>
        <c:crossAx val="84509056"/>
        <c:crosses val="autoZero"/>
        <c:auto val="1"/>
        <c:lblOffset val="100"/>
        <c:baseTimeUnit val="years"/>
      </c:dateAx>
      <c:valAx>
        <c:axId val="845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9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539264"/>
        <c:axId val="10906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539264"/>
        <c:axId val="109060096"/>
      </c:lineChart>
      <c:dateAx>
        <c:axId val="84539264"/>
        <c:scaling>
          <c:orientation val="minMax"/>
        </c:scaling>
        <c:delete val="1"/>
        <c:axPos val="b"/>
        <c:numFmt formatCode="ge" sourceLinked="1"/>
        <c:majorTickMark val="none"/>
        <c:minorTickMark val="none"/>
        <c:tickLblPos val="none"/>
        <c:crossAx val="109060096"/>
        <c:crosses val="autoZero"/>
        <c:auto val="1"/>
        <c:lblOffset val="100"/>
        <c:baseTimeUnit val="years"/>
      </c:dateAx>
      <c:valAx>
        <c:axId val="10906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090304"/>
        <c:axId val="10909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090304"/>
        <c:axId val="109092224"/>
      </c:lineChart>
      <c:dateAx>
        <c:axId val="109090304"/>
        <c:scaling>
          <c:orientation val="minMax"/>
        </c:scaling>
        <c:delete val="1"/>
        <c:axPos val="b"/>
        <c:numFmt formatCode="ge" sourceLinked="1"/>
        <c:majorTickMark val="none"/>
        <c:minorTickMark val="none"/>
        <c:tickLblPos val="none"/>
        <c:crossAx val="109092224"/>
        <c:crosses val="autoZero"/>
        <c:auto val="1"/>
        <c:lblOffset val="100"/>
        <c:baseTimeUnit val="years"/>
      </c:dateAx>
      <c:valAx>
        <c:axId val="10909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9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108224"/>
        <c:axId val="10919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108224"/>
        <c:axId val="109196416"/>
      </c:lineChart>
      <c:dateAx>
        <c:axId val="109108224"/>
        <c:scaling>
          <c:orientation val="minMax"/>
        </c:scaling>
        <c:delete val="1"/>
        <c:axPos val="b"/>
        <c:numFmt formatCode="ge" sourceLinked="1"/>
        <c:majorTickMark val="none"/>
        <c:minorTickMark val="none"/>
        <c:tickLblPos val="none"/>
        <c:crossAx val="109196416"/>
        <c:crosses val="autoZero"/>
        <c:auto val="1"/>
        <c:lblOffset val="100"/>
        <c:baseTimeUnit val="years"/>
      </c:dateAx>
      <c:valAx>
        <c:axId val="10919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227008"/>
        <c:axId val="10923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227008"/>
        <c:axId val="109233280"/>
      </c:lineChart>
      <c:dateAx>
        <c:axId val="109227008"/>
        <c:scaling>
          <c:orientation val="minMax"/>
        </c:scaling>
        <c:delete val="1"/>
        <c:axPos val="b"/>
        <c:numFmt formatCode="ge" sourceLinked="1"/>
        <c:majorTickMark val="none"/>
        <c:minorTickMark val="none"/>
        <c:tickLblPos val="none"/>
        <c:crossAx val="109233280"/>
        <c:crosses val="autoZero"/>
        <c:auto val="1"/>
        <c:lblOffset val="100"/>
        <c:baseTimeUnit val="years"/>
      </c:dateAx>
      <c:valAx>
        <c:axId val="10923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2989.95</c:v>
                </c:pt>
                <c:pt idx="1">
                  <c:v>2824.24</c:v>
                </c:pt>
                <c:pt idx="2">
                  <c:v>2567.29</c:v>
                </c:pt>
                <c:pt idx="3">
                  <c:v>2433.6</c:v>
                </c:pt>
                <c:pt idx="4">
                  <c:v>2304.29</c:v>
                </c:pt>
              </c:numCache>
            </c:numRef>
          </c:val>
        </c:ser>
        <c:dLbls>
          <c:showLegendKey val="0"/>
          <c:showVal val="0"/>
          <c:showCatName val="0"/>
          <c:showSerName val="0"/>
          <c:showPercent val="0"/>
          <c:showBubbleSize val="0"/>
        </c:dLbls>
        <c:gapWidth val="150"/>
        <c:axId val="109261952"/>
        <c:axId val="10926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09261952"/>
        <c:axId val="109263872"/>
      </c:lineChart>
      <c:dateAx>
        <c:axId val="109261952"/>
        <c:scaling>
          <c:orientation val="minMax"/>
        </c:scaling>
        <c:delete val="1"/>
        <c:axPos val="b"/>
        <c:numFmt formatCode="ge" sourceLinked="1"/>
        <c:majorTickMark val="none"/>
        <c:minorTickMark val="none"/>
        <c:tickLblPos val="none"/>
        <c:crossAx val="109263872"/>
        <c:crosses val="autoZero"/>
        <c:auto val="1"/>
        <c:lblOffset val="100"/>
        <c:baseTimeUnit val="years"/>
      </c:dateAx>
      <c:valAx>
        <c:axId val="1092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6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30.58</c:v>
                </c:pt>
                <c:pt idx="1">
                  <c:v>30.07</c:v>
                </c:pt>
                <c:pt idx="2">
                  <c:v>30.78</c:v>
                </c:pt>
                <c:pt idx="3">
                  <c:v>30.52</c:v>
                </c:pt>
                <c:pt idx="4">
                  <c:v>31.11</c:v>
                </c:pt>
              </c:numCache>
            </c:numRef>
          </c:val>
        </c:ser>
        <c:dLbls>
          <c:showLegendKey val="0"/>
          <c:showVal val="0"/>
          <c:showCatName val="0"/>
          <c:showSerName val="0"/>
          <c:showPercent val="0"/>
          <c:showBubbleSize val="0"/>
        </c:dLbls>
        <c:gapWidth val="150"/>
        <c:axId val="109298432"/>
        <c:axId val="10930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09298432"/>
        <c:axId val="109300352"/>
      </c:lineChart>
      <c:dateAx>
        <c:axId val="109298432"/>
        <c:scaling>
          <c:orientation val="minMax"/>
        </c:scaling>
        <c:delete val="1"/>
        <c:axPos val="b"/>
        <c:numFmt formatCode="ge" sourceLinked="1"/>
        <c:majorTickMark val="none"/>
        <c:minorTickMark val="none"/>
        <c:tickLblPos val="none"/>
        <c:crossAx val="109300352"/>
        <c:crosses val="autoZero"/>
        <c:auto val="1"/>
        <c:lblOffset val="100"/>
        <c:baseTimeUnit val="years"/>
      </c:dateAx>
      <c:valAx>
        <c:axId val="10930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433.14</c:v>
                </c:pt>
                <c:pt idx="1">
                  <c:v>438.98</c:v>
                </c:pt>
                <c:pt idx="2">
                  <c:v>441.94</c:v>
                </c:pt>
                <c:pt idx="3">
                  <c:v>449.9</c:v>
                </c:pt>
                <c:pt idx="4">
                  <c:v>438.56</c:v>
                </c:pt>
              </c:numCache>
            </c:numRef>
          </c:val>
        </c:ser>
        <c:dLbls>
          <c:showLegendKey val="0"/>
          <c:showVal val="0"/>
          <c:showCatName val="0"/>
          <c:showSerName val="0"/>
          <c:showPercent val="0"/>
          <c:showBubbleSize val="0"/>
        </c:dLbls>
        <c:gapWidth val="150"/>
        <c:axId val="109317504"/>
        <c:axId val="10934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09317504"/>
        <c:axId val="109348352"/>
      </c:lineChart>
      <c:dateAx>
        <c:axId val="109317504"/>
        <c:scaling>
          <c:orientation val="minMax"/>
        </c:scaling>
        <c:delete val="1"/>
        <c:axPos val="b"/>
        <c:numFmt formatCode="ge" sourceLinked="1"/>
        <c:majorTickMark val="none"/>
        <c:minorTickMark val="none"/>
        <c:tickLblPos val="none"/>
        <c:crossAx val="109348352"/>
        <c:crosses val="autoZero"/>
        <c:auto val="1"/>
        <c:lblOffset val="100"/>
        <c:baseTimeUnit val="years"/>
      </c:dateAx>
      <c:valAx>
        <c:axId val="10934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F1" zoomScale="70" zoomScaleNormal="7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福井県　若狭町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124</v>
      </c>
      <c r="AE8" s="49"/>
      <c r="AF8" s="49"/>
      <c r="AG8" s="49"/>
      <c r="AH8" s="49"/>
      <c r="AI8" s="49"/>
      <c r="AJ8" s="49"/>
      <c r="AK8" s="4"/>
      <c r="AL8" s="50">
        <f>データ!S6</f>
        <v>15466</v>
      </c>
      <c r="AM8" s="50"/>
      <c r="AN8" s="50"/>
      <c r="AO8" s="50"/>
      <c r="AP8" s="50"/>
      <c r="AQ8" s="50"/>
      <c r="AR8" s="50"/>
      <c r="AS8" s="50"/>
      <c r="AT8" s="45">
        <f>データ!T6</f>
        <v>178.49</v>
      </c>
      <c r="AU8" s="45"/>
      <c r="AV8" s="45"/>
      <c r="AW8" s="45"/>
      <c r="AX8" s="45"/>
      <c r="AY8" s="45"/>
      <c r="AZ8" s="45"/>
      <c r="BA8" s="45"/>
      <c r="BB8" s="45">
        <f>データ!U6</f>
        <v>86.65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41.53</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6378</v>
      </c>
      <c r="AM10" s="50"/>
      <c r="AN10" s="50"/>
      <c r="AO10" s="50"/>
      <c r="AP10" s="50"/>
      <c r="AQ10" s="50"/>
      <c r="AR10" s="50"/>
      <c r="AS10" s="50"/>
      <c r="AT10" s="45">
        <f>データ!W6</f>
        <v>2.27</v>
      </c>
      <c r="AU10" s="45"/>
      <c r="AV10" s="45"/>
      <c r="AW10" s="45"/>
      <c r="AX10" s="45"/>
      <c r="AY10" s="45"/>
      <c r="AZ10" s="45"/>
      <c r="BA10" s="45"/>
      <c r="BB10" s="45">
        <f>データ!X6</f>
        <v>2809.69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185019</v>
      </c>
      <c r="D6" s="33">
        <f t="shared" si="3"/>
        <v>47</v>
      </c>
      <c r="E6" s="33">
        <f t="shared" si="3"/>
        <v>17</v>
      </c>
      <c r="F6" s="33">
        <f t="shared" si="3"/>
        <v>4</v>
      </c>
      <c r="G6" s="33">
        <f t="shared" si="3"/>
        <v>0</v>
      </c>
      <c r="H6" s="33" t="str">
        <f t="shared" si="3"/>
        <v>福井県　若狭町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41.53</v>
      </c>
      <c r="Q6" s="34">
        <f t="shared" si="3"/>
        <v>100</v>
      </c>
      <c r="R6" s="34">
        <f t="shared" si="3"/>
        <v>3780</v>
      </c>
      <c r="S6" s="34">
        <f t="shared" si="3"/>
        <v>15466</v>
      </c>
      <c r="T6" s="34">
        <f t="shared" si="3"/>
        <v>178.49</v>
      </c>
      <c r="U6" s="34">
        <f t="shared" si="3"/>
        <v>86.65</v>
      </c>
      <c r="V6" s="34">
        <f t="shared" si="3"/>
        <v>6378</v>
      </c>
      <c r="W6" s="34">
        <f t="shared" si="3"/>
        <v>2.27</v>
      </c>
      <c r="X6" s="34">
        <f t="shared" si="3"/>
        <v>2809.69</v>
      </c>
      <c r="Y6" s="35">
        <f>IF(Y7="",NA(),Y7)</f>
        <v>45.24</v>
      </c>
      <c r="Z6" s="35">
        <f t="shared" ref="Z6:AH6" si="4">IF(Z7="",NA(),Z7)</f>
        <v>43.8</v>
      </c>
      <c r="AA6" s="35">
        <f t="shared" si="4"/>
        <v>43.48</v>
      </c>
      <c r="AB6" s="35">
        <f t="shared" si="4"/>
        <v>42</v>
      </c>
      <c r="AC6" s="35">
        <f t="shared" si="4"/>
        <v>42.04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2989.95</v>
      </c>
      <c r="BG6" s="35">
        <f t="shared" ref="BG6:BO6" si="7">IF(BG7="",NA(),BG7)</f>
        <v>2824.24</v>
      </c>
      <c r="BH6" s="35">
        <f t="shared" si="7"/>
        <v>2567.29</v>
      </c>
      <c r="BI6" s="35">
        <f t="shared" si="7"/>
        <v>2433.6</v>
      </c>
      <c r="BJ6" s="35">
        <f t="shared" si="7"/>
        <v>2304.29</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30.58</v>
      </c>
      <c r="BR6" s="35">
        <f t="shared" ref="BR6:BZ6" si="8">IF(BR7="",NA(),BR7)</f>
        <v>30.07</v>
      </c>
      <c r="BS6" s="35">
        <f t="shared" si="8"/>
        <v>30.78</v>
      </c>
      <c r="BT6" s="35">
        <f t="shared" si="8"/>
        <v>30.52</v>
      </c>
      <c r="BU6" s="35">
        <f t="shared" si="8"/>
        <v>31.11</v>
      </c>
      <c r="BV6" s="35">
        <f t="shared" si="8"/>
        <v>62.83</v>
      </c>
      <c r="BW6" s="35">
        <f t="shared" si="8"/>
        <v>64.63</v>
      </c>
      <c r="BX6" s="35">
        <f t="shared" si="8"/>
        <v>66.56</v>
      </c>
      <c r="BY6" s="35">
        <f t="shared" si="8"/>
        <v>66.22</v>
      </c>
      <c r="BZ6" s="35">
        <f t="shared" si="8"/>
        <v>69.87</v>
      </c>
      <c r="CA6" s="34" t="str">
        <f>IF(CA7="","",IF(CA7="-","【-】","【"&amp;SUBSTITUTE(TEXT(CA7,"#,##0.00"),"-","△")&amp;"】"))</f>
        <v>【69.80】</v>
      </c>
      <c r="CB6" s="35">
        <f>IF(CB7="",NA(),CB7)</f>
        <v>433.14</v>
      </c>
      <c r="CC6" s="35">
        <f t="shared" ref="CC6:CK6" si="9">IF(CC7="",NA(),CC7)</f>
        <v>438.98</v>
      </c>
      <c r="CD6" s="35">
        <f t="shared" si="9"/>
        <v>441.94</v>
      </c>
      <c r="CE6" s="35">
        <f t="shared" si="9"/>
        <v>449.9</v>
      </c>
      <c r="CF6" s="35">
        <f t="shared" si="9"/>
        <v>438.56</v>
      </c>
      <c r="CG6" s="35">
        <f t="shared" si="9"/>
        <v>250.43</v>
      </c>
      <c r="CH6" s="35">
        <f t="shared" si="9"/>
        <v>245.75</v>
      </c>
      <c r="CI6" s="35">
        <f t="shared" si="9"/>
        <v>244.29</v>
      </c>
      <c r="CJ6" s="35">
        <f t="shared" si="9"/>
        <v>246.72</v>
      </c>
      <c r="CK6" s="35">
        <f t="shared" si="9"/>
        <v>234.96</v>
      </c>
      <c r="CL6" s="34" t="str">
        <f>IF(CL7="","",IF(CL7="-","【-】","【"&amp;SUBSTITUTE(TEXT(CL7,"#,##0.00"),"-","△")&amp;"】"))</f>
        <v>【232.54】</v>
      </c>
      <c r="CM6" s="35">
        <f>IF(CM7="",NA(),CM7)</f>
        <v>52.14</v>
      </c>
      <c r="CN6" s="35">
        <f t="shared" ref="CN6:CV6" si="10">IF(CN7="",NA(),CN7)</f>
        <v>52.14</v>
      </c>
      <c r="CO6" s="35">
        <f t="shared" si="10"/>
        <v>52.14</v>
      </c>
      <c r="CP6" s="35">
        <f t="shared" si="10"/>
        <v>52.21</v>
      </c>
      <c r="CQ6" s="35">
        <f t="shared" si="10"/>
        <v>52.19</v>
      </c>
      <c r="CR6" s="35">
        <f t="shared" si="10"/>
        <v>42.31</v>
      </c>
      <c r="CS6" s="35">
        <f t="shared" si="10"/>
        <v>43.65</v>
      </c>
      <c r="CT6" s="35">
        <f t="shared" si="10"/>
        <v>43.58</v>
      </c>
      <c r="CU6" s="35">
        <f t="shared" si="10"/>
        <v>41.35</v>
      </c>
      <c r="CV6" s="35">
        <f t="shared" si="10"/>
        <v>42.9</v>
      </c>
      <c r="CW6" s="34" t="str">
        <f>IF(CW7="","",IF(CW7="-","【-】","【"&amp;SUBSTITUTE(TEXT(CW7,"#,##0.00"),"-","△")&amp;"】"))</f>
        <v>【42.17】</v>
      </c>
      <c r="CX6" s="35">
        <f>IF(CX7="",NA(),CX7)</f>
        <v>88.13</v>
      </c>
      <c r="CY6" s="35">
        <f t="shared" ref="CY6:DG6" si="11">IF(CY7="",NA(),CY7)</f>
        <v>88.97</v>
      </c>
      <c r="CZ6" s="35">
        <f t="shared" si="11"/>
        <v>89.51</v>
      </c>
      <c r="DA6" s="35">
        <f t="shared" si="11"/>
        <v>90.31</v>
      </c>
      <c r="DB6" s="35">
        <f t="shared" si="11"/>
        <v>90.84</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185019</v>
      </c>
      <c r="D7" s="37">
        <v>47</v>
      </c>
      <c r="E7" s="37">
        <v>17</v>
      </c>
      <c r="F7" s="37">
        <v>4</v>
      </c>
      <c r="G7" s="37">
        <v>0</v>
      </c>
      <c r="H7" s="37" t="s">
        <v>109</v>
      </c>
      <c r="I7" s="37" t="s">
        <v>110</v>
      </c>
      <c r="J7" s="37" t="s">
        <v>111</v>
      </c>
      <c r="K7" s="37" t="s">
        <v>112</v>
      </c>
      <c r="L7" s="37" t="s">
        <v>113</v>
      </c>
      <c r="M7" s="37"/>
      <c r="N7" s="38" t="s">
        <v>114</v>
      </c>
      <c r="O7" s="38" t="s">
        <v>115</v>
      </c>
      <c r="P7" s="38">
        <v>41.53</v>
      </c>
      <c r="Q7" s="38">
        <v>100</v>
      </c>
      <c r="R7" s="38">
        <v>3780</v>
      </c>
      <c r="S7" s="38">
        <v>15466</v>
      </c>
      <c r="T7" s="38">
        <v>178.49</v>
      </c>
      <c r="U7" s="38">
        <v>86.65</v>
      </c>
      <c r="V7" s="38">
        <v>6378</v>
      </c>
      <c r="W7" s="38">
        <v>2.27</v>
      </c>
      <c r="X7" s="38">
        <v>2809.69</v>
      </c>
      <c r="Y7" s="38">
        <v>45.24</v>
      </c>
      <c r="Z7" s="38">
        <v>43.8</v>
      </c>
      <c r="AA7" s="38">
        <v>43.48</v>
      </c>
      <c r="AB7" s="38">
        <v>42</v>
      </c>
      <c r="AC7" s="38">
        <v>42.04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2989.95</v>
      </c>
      <c r="BG7" s="38">
        <v>2824.24</v>
      </c>
      <c r="BH7" s="38">
        <v>2567.29</v>
      </c>
      <c r="BI7" s="38">
        <v>2433.6</v>
      </c>
      <c r="BJ7" s="38">
        <v>2304.29</v>
      </c>
      <c r="BK7" s="38">
        <v>1622.51</v>
      </c>
      <c r="BL7" s="38">
        <v>1569.13</v>
      </c>
      <c r="BM7" s="38">
        <v>1436</v>
      </c>
      <c r="BN7" s="38">
        <v>1434.89</v>
      </c>
      <c r="BO7" s="38">
        <v>1298.9100000000001</v>
      </c>
      <c r="BP7" s="38">
        <v>1348.09</v>
      </c>
      <c r="BQ7" s="38">
        <v>30.58</v>
      </c>
      <c r="BR7" s="38">
        <v>30.07</v>
      </c>
      <c r="BS7" s="38">
        <v>30.78</v>
      </c>
      <c r="BT7" s="38">
        <v>30.52</v>
      </c>
      <c r="BU7" s="38">
        <v>31.11</v>
      </c>
      <c r="BV7" s="38">
        <v>62.83</v>
      </c>
      <c r="BW7" s="38">
        <v>64.63</v>
      </c>
      <c r="BX7" s="38">
        <v>66.56</v>
      </c>
      <c r="BY7" s="38">
        <v>66.22</v>
      </c>
      <c r="BZ7" s="38">
        <v>69.87</v>
      </c>
      <c r="CA7" s="38">
        <v>69.8</v>
      </c>
      <c r="CB7" s="38">
        <v>433.14</v>
      </c>
      <c r="CC7" s="38">
        <v>438.98</v>
      </c>
      <c r="CD7" s="38">
        <v>441.94</v>
      </c>
      <c r="CE7" s="38">
        <v>449.9</v>
      </c>
      <c r="CF7" s="38">
        <v>438.56</v>
      </c>
      <c r="CG7" s="38">
        <v>250.43</v>
      </c>
      <c r="CH7" s="38">
        <v>245.75</v>
      </c>
      <c r="CI7" s="38">
        <v>244.29</v>
      </c>
      <c r="CJ7" s="38">
        <v>246.72</v>
      </c>
      <c r="CK7" s="38">
        <v>234.96</v>
      </c>
      <c r="CL7" s="38">
        <v>232.54</v>
      </c>
      <c r="CM7" s="38">
        <v>52.14</v>
      </c>
      <c r="CN7" s="38">
        <v>52.14</v>
      </c>
      <c r="CO7" s="38">
        <v>52.14</v>
      </c>
      <c r="CP7" s="38">
        <v>52.21</v>
      </c>
      <c r="CQ7" s="38">
        <v>52.19</v>
      </c>
      <c r="CR7" s="38">
        <v>42.31</v>
      </c>
      <c r="CS7" s="38">
        <v>43.65</v>
      </c>
      <c r="CT7" s="38">
        <v>43.58</v>
      </c>
      <c r="CU7" s="38">
        <v>41.35</v>
      </c>
      <c r="CV7" s="38">
        <v>42.9</v>
      </c>
      <c r="CW7" s="38">
        <v>42.17</v>
      </c>
      <c r="CX7" s="38">
        <v>88.13</v>
      </c>
      <c r="CY7" s="38">
        <v>88.97</v>
      </c>
      <c r="CZ7" s="38">
        <v>89.51</v>
      </c>
      <c r="DA7" s="38">
        <v>90.31</v>
      </c>
      <c r="DB7" s="38">
        <v>90.84</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2018-02-22T02:42:09Z</cp:lastPrinted>
  <dcterms:created xsi:type="dcterms:W3CDTF">2017-12-25T02:18:58Z</dcterms:created>
  <dcterms:modified xsi:type="dcterms:W3CDTF">2018-02-22T02:42:12Z</dcterms:modified>
</cp:coreProperties>
</file>