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ZRNUhHYkCF9o4cjH7Axnh/iRcKMOQNpaWCoCWfx4ASPosVEdQpeC8tHGIMeuC2CbJF+6vwbuGXy8I2d3bZU5g==" workbookSaltValue="RVlf5BNEo8UBh1uRULZnI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P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<sst xmlns="http://schemas.openxmlformats.org/spreadsheetml/2006/main" count="240" uniqueCount="124">
  <si>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</si>
  <si>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</si>
  <si>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</si>
  <si>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</si>
  <si>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</si>
  <si>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</si>
  <si>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</si>
  <si>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</si>
  <si>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</si>
  <si>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</si>
  <si>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</si>
  <si>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</si>
  <si>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</si>
  <si>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</si>
  <si>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</si>
  <si>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</si>
  <si>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</si>
  <si>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</si>
  <si>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</si>
  <si>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</si>
  <si>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</si>
  <si>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</si>
  <si>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</si>
  <si>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</si>
  <si>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</si>
  <si>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</si>
  <si>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</si>
  <si>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</si>
  <si>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</si>
  <si>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</si>
  <si>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</si>
  <si>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</si>
  <si>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</si>
  <si>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</si>
  <si>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</si>
  <si>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</si>
  <si>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</si>
  <si>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</si>
  <si>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</si>
  <si>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</si>
  <si>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</si>
  <si>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</si>
  <si>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</si>
  <si>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</si>
  <si>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</si>
  <si>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</si>
  <si>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</si>
  <si>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</si>
  <si>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</si>
  <si>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</si>
  <si>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</si>
  <si>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</si>
  <si>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</si>
  <si>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</si>
  <si>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</si>
  <si>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</si>
  <si>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</si>
  <si>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</si>
  <si>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</si>
  <si>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</si>
  <si>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</si>
  <si>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</si>
  <si>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</si>
  <si>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</si>
  <si>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</si>
  <si>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</si>
  <si>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</si>
  <si>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</si>
  <si>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</si>
  <si>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</si>
  <si>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</si>
  <si>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</si>
  <si>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</si>
  <si>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</si>
  <si>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</si>
  <si>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</si>
  <si>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</si>
  <si>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</si>
  <si>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</si>
  <si>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</si>
  <si>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</si>
  <si>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</si>
  <si>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</si>
  <si>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</si>
  <si>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</si>
  <si>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</si>
  <si>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</si>
  <si>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</si>
  <si>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</si>
  <si>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</si>
  <si>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</si>
  <si>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</si>
  <si>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</si>
  <si>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</si>
  <si>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</si>
  <si>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</si>
  <si>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</si>
  <si>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</si>
  <si>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</si>
  <si>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</si>
  <si>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</si>
  <si>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</si>
  <si>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</si>
  <si>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</si>
  <si>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</si>
  <si>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</si>
  <si>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</si>
  <si>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</si>
  <si>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越前町</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</si>
  <si>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</si>
  <si>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</si>
  <si>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</si>
  <si>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</si>
  <si>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</si>
  <si>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</si>
  <si>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</si>
  <si>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</si>
  <si>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</si>
  <si>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</si>
  <si>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</si>
  <si>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が100％未満であるのは、地方債元利償還金の財源はもとより、施設維持管理費一部も一般会計繰入金に依存していることが要因である。施設の整備はほぼ終了しており、水洗化率も約96％に達している中で、自主財源を確保するためには、料金改定が必要になる。このことは、⑤経費回収率が低いことへの対策と連動するが、平成26年度に水道料金と併せて料金改定を実施しており、今後は、県内自治体水準と比較しながら、更なる検討が必要になる。
　また、⑥汚水処理原価が高いことについては、料金改定を始め、隣接する公共下水道処理区域との
統合を進め、汚水処理に係る費用の削減に努めていくことで、解消していく必要がある。
　⑦施設利用率については、類似団体平均値と同等の推移をしているが、今後は、人口減少に伴い値の低下が予測される。
　④企業債残高対事業規模比率が類似団体平均値より低いのは、施設の整備がほぼ終了しているためであるが、今後は施設の老朽化に伴う更新等により、値が上がることが予測される。
　⑧水洗化率については、100％を目指し、更なる接続の推進に努めていく必要がある。</t>
    <phoneticPr fontId="4"/>
  </si>
  <si>
    <t>　現在、処理施設は9箇所あり、供用開始以来古い施設で25年を経過している。管路施設は、耐用年数50年を目途に、順次更新を実施していく必要がある。一方、処理施設については、機械設備等の耐用年数の大半が15年～20年であることから、隣接する公共下水道処理区域との統廃合を見据え、将来的にも存続していく施設については、機能診断調査を実施し、順次、機器等の更新を進めていく必要がある。</t>
    <phoneticPr fontId="4"/>
  </si>
  <si>
    <t>　施設の整備はほぼ終了しており、施設の維持管理の時期を迎えている。町村合併してから10年が経過した今日、施設の老朽化や人口減少を踏まえ、自主財源の確保はもとより、効率よい事業運営を考えていく必要がある。
　今後は、長期的視野に基づき、計画的に施設の統廃合や料金改定等の施策を実行していく必要がある。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</si>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</sst>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325504"/>
        <c:axId val="1088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108325504"/>
        <c:axId val="108864256"/>
      </c:lineChart>
      <c:dateAx>
        <c:axId val="108325504"/>
        <c:scaling>
          <c:orientation val="minMax"/>
        </c:scaling>
        <c:delete val="1"/>
        <c:axPos val="b"/>
        <c:numFmt formatCode="ge" sourceLinked="1"/>
        <c:majorTickMark val="none"/>
        <c:minorTickMark val="none"/>
        <c:tickLblPos val="none"/>
        <c:crossAx val="108864256"/>
        <c:crosses val="autoZero"/>
        <c:auto val="1"/>
        <c:lblOffset val="100"/>
        <c:baseTimeUnit val="years"/>
      </c:dateAx>
      <c:valAx>
        <c:axId val="1088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69.91</c:v>
                </c:pt>
                <c:pt idx="1">
                  <c:v>70.06</c:v>
                </c:pt>
                <c:pt idx="2">
                  <c:v>65.81</c:v>
                </c:pt>
                <c:pt idx="3">
                  <c:v>55.87</c:v>
                </c:pt>
                <c:pt idx="4">
                  <c:v>56.23</c:v>
                </c:pt>
              </c:numCache>
            </c:numRef>
          </c:val>
        </c:ser>
        <c:dLbls>
          <c:showLegendKey val="0"/>
          <c:showVal val="0"/>
          <c:showCatName val="0"/>
          <c:showSerName val="0"/>
          <c:showPercent val="0"/>
          <c:showBubbleSize val="0"/>
        </c:dLbls>
        <c:gapWidth val="150"/>
        <c:axId val="110521344"/>
        <c:axId val="1105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110521344"/>
        <c:axId val="110531712"/>
      </c:lineChart>
      <c:dateAx>
        <c:axId val="110521344"/>
        <c:scaling>
          <c:orientation val="minMax"/>
        </c:scaling>
        <c:delete val="1"/>
        <c:axPos val="b"/>
        <c:numFmt formatCode="ge" sourceLinked="1"/>
        <c:majorTickMark val="none"/>
        <c:minorTickMark val="none"/>
        <c:tickLblPos val="none"/>
        <c:crossAx val="110531712"/>
        <c:crosses val="autoZero"/>
        <c:auto val="1"/>
        <c:lblOffset val="100"/>
        <c:baseTimeUnit val="years"/>
      </c:dateAx>
      <c:valAx>
        <c:axId val="110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95.36</c:v>
                </c:pt>
                <c:pt idx="1">
                  <c:v>95.5</c:v>
                </c:pt>
                <c:pt idx="2">
                  <c:v>95.41</c:v>
                </c:pt>
                <c:pt idx="3">
                  <c:v>95.69</c:v>
                </c:pt>
                <c:pt idx="4">
                  <c:v>95.64</c:v>
                </c:pt>
              </c:numCache>
            </c:numRef>
          </c:val>
        </c:ser>
        <c:dLbls>
          <c:showLegendKey val="0"/>
          <c:showVal val="0"/>
          <c:showCatName val="0"/>
          <c:showSerName val="0"/>
          <c:showPercent val="0"/>
          <c:showBubbleSize val="0"/>
        </c:dLbls>
        <c:gapWidth val="150"/>
        <c:axId val="110549632"/>
        <c:axId val="1107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110549632"/>
        <c:axId val="110707456"/>
      </c:lineChart>
      <c:dateAx>
        <c:axId val="110549632"/>
        <c:scaling>
          <c:orientation val="minMax"/>
        </c:scaling>
        <c:delete val="1"/>
        <c:axPos val="b"/>
        <c:numFmt formatCode="ge" sourceLinked="1"/>
        <c:majorTickMark val="none"/>
        <c:minorTickMark val="none"/>
        <c:tickLblPos val="none"/>
        <c:crossAx val="110707456"/>
        <c:crosses val="autoZero"/>
        <c:auto val="1"/>
        <c:lblOffset val="100"/>
        <c:baseTimeUnit val="years"/>
      </c:dateAx>
      <c:valAx>
        <c:axId val="1107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57.45</c:v>
                </c:pt>
                <c:pt idx="1">
                  <c:v>56.39</c:v>
                </c:pt>
                <c:pt idx="2">
                  <c:v>55.26</c:v>
                </c:pt>
                <c:pt idx="3">
                  <c:v>58.41</c:v>
                </c:pt>
                <c:pt idx="4">
                  <c:v>53.43</c:v>
                </c:pt>
              </c:numCache>
            </c:numRef>
          </c:val>
        </c:ser>
        <c:dLbls>
          <c:showLegendKey val="0"/>
          <c:showVal val="0"/>
          <c:showCatName val="0"/>
          <c:showSerName val="0"/>
          <c:showPercent val="0"/>
          <c:showBubbleSize val="0"/>
        </c:dLbls>
        <c:gapWidth val="150"/>
        <c:axId val="108910848"/>
        <c:axId val="1091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10848"/>
        <c:axId val="109117824"/>
      </c:lineChart>
      <c:dateAx>
        <c:axId val="108910848"/>
        <c:scaling>
          <c:orientation val="minMax"/>
        </c:scaling>
        <c:delete val="1"/>
        <c:axPos val="b"/>
        <c:numFmt formatCode="ge" sourceLinked="1"/>
        <c:majorTickMark val="none"/>
        <c:minorTickMark val="none"/>
        <c:tickLblPos val="none"/>
        <c:crossAx val="109117824"/>
        <c:crosses val="autoZero"/>
        <c:auto val="1"/>
        <c:lblOffset val="100"/>
        <c:baseTimeUnit val="years"/>
      </c:dateAx>
      <c:valAx>
        <c:axId val="1091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52128"/>
        <c:axId val="1091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52128"/>
        <c:axId val="109162496"/>
      </c:lineChart>
      <c:dateAx>
        <c:axId val="109152128"/>
        <c:scaling>
          <c:orientation val="minMax"/>
        </c:scaling>
        <c:delete val="1"/>
        <c:axPos val="b"/>
        <c:numFmt formatCode="ge" sourceLinked="1"/>
        <c:majorTickMark val="none"/>
        <c:minorTickMark val="none"/>
        <c:tickLblPos val="none"/>
        <c:crossAx val="109162496"/>
        <c:crosses val="autoZero"/>
        <c:auto val="1"/>
        <c:lblOffset val="100"/>
        <c:baseTimeUnit val="years"/>
      </c:dateAx>
      <c:valAx>
        <c:axId val="1091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54144"/>
        <c:axId val="1092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54144"/>
        <c:axId val="109256064"/>
      </c:lineChart>
      <c:dateAx>
        <c:axId val="109254144"/>
        <c:scaling>
          <c:orientation val="minMax"/>
        </c:scaling>
        <c:delete val="1"/>
        <c:axPos val="b"/>
        <c:numFmt formatCode="ge" sourceLinked="1"/>
        <c:majorTickMark val="none"/>
        <c:minorTickMark val="none"/>
        <c:tickLblPos val="none"/>
        <c:crossAx val="109256064"/>
        <c:crosses val="autoZero"/>
        <c:auto val="1"/>
        <c:lblOffset val="100"/>
        <c:baseTimeUnit val="years"/>
      </c:dateAx>
      <c:valAx>
        <c:axId val="1092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72064"/>
        <c:axId val="1092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72064"/>
        <c:axId val="109298816"/>
      </c:lineChart>
      <c:dateAx>
        <c:axId val="109272064"/>
        <c:scaling>
          <c:orientation val="minMax"/>
        </c:scaling>
        <c:delete val="1"/>
        <c:axPos val="b"/>
        <c:numFmt formatCode="ge" sourceLinked="1"/>
        <c:majorTickMark val="none"/>
        <c:minorTickMark val="none"/>
        <c:tickLblPos val="none"/>
        <c:crossAx val="109298816"/>
        <c:crosses val="autoZero"/>
        <c:auto val="1"/>
        <c:lblOffset val="100"/>
        <c:baseTimeUnit val="years"/>
      </c:dateAx>
      <c:valAx>
        <c:axId val="1092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94240"/>
        <c:axId val="1092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94240"/>
        <c:axId val="109200512"/>
      </c:lineChart>
      <c:dateAx>
        <c:axId val="109194240"/>
        <c:scaling>
          <c:orientation val="minMax"/>
        </c:scaling>
        <c:delete val="1"/>
        <c:axPos val="b"/>
        <c:numFmt formatCode="ge" sourceLinked="1"/>
        <c:majorTickMark val="none"/>
        <c:minorTickMark val="none"/>
        <c:tickLblPos val="none"/>
        <c:crossAx val="109200512"/>
        <c:crosses val="autoZero"/>
        <c:auto val="1"/>
        <c:lblOffset val="100"/>
        <c:baseTimeUnit val="years"/>
      </c:dateAx>
      <c:valAx>
        <c:axId val="1092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0.03</c:v>
                </c:pt>
                <c:pt idx="2" formatCode="#,##0.00;&quot;△&quot;#,##0.00">
                  <c:v>0</c:v>
                </c:pt>
                <c:pt idx="3">
                  <c:v>10.99</c:v>
                </c:pt>
                <c:pt idx="4">
                  <c:v>9.76</c:v>
                </c:pt>
              </c:numCache>
            </c:numRef>
          </c:val>
        </c:ser>
        <c:dLbls>
          <c:showLegendKey val="0"/>
          <c:showVal val="0"/>
          <c:showCatName val="0"/>
          <c:showSerName val="0"/>
          <c:showPercent val="0"/>
          <c:showBubbleSize val="0"/>
        </c:dLbls>
        <c:gapWidth val="150"/>
        <c:axId val="109236992"/>
        <c:axId val="1092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109236992"/>
        <c:axId val="109238912"/>
      </c:lineChart>
      <c:dateAx>
        <c:axId val="109236992"/>
        <c:scaling>
          <c:orientation val="minMax"/>
        </c:scaling>
        <c:delete val="1"/>
        <c:axPos val="b"/>
        <c:numFmt formatCode="ge" sourceLinked="1"/>
        <c:majorTickMark val="none"/>
        <c:minorTickMark val="none"/>
        <c:tickLblPos val="none"/>
        <c:crossAx val="109238912"/>
        <c:crosses val="autoZero"/>
        <c:auto val="1"/>
        <c:lblOffset val="100"/>
        <c:baseTimeUnit val="years"/>
      </c:dateAx>
      <c:valAx>
        <c:axId val="1092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32.99</c:v>
                </c:pt>
                <c:pt idx="1">
                  <c:v>30.8</c:v>
                </c:pt>
                <c:pt idx="2">
                  <c:v>30.23</c:v>
                </c:pt>
                <c:pt idx="3">
                  <c:v>23.16</c:v>
                </c:pt>
                <c:pt idx="4">
                  <c:v>25</c:v>
                </c:pt>
              </c:numCache>
            </c:numRef>
          </c:val>
        </c:ser>
        <c:dLbls>
          <c:showLegendKey val="0"/>
          <c:showVal val="0"/>
          <c:showCatName val="0"/>
          <c:showSerName val="0"/>
          <c:showPercent val="0"/>
          <c:showBubbleSize val="0"/>
        </c:dLbls>
        <c:gapWidth val="150"/>
        <c:axId val="109400448"/>
        <c:axId val="1094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109400448"/>
        <c:axId val="109402368"/>
      </c:lineChart>
      <c:dateAx>
        <c:axId val="109400448"/>
        <c:scaling>
          <c:orientation val="minMax"/>
        </c:scaling>
        <c:delete val="1"/>
        <c:axPos val="b"/>
        <c:numFmt formatCode="ge" sourceLinked="1"/>
        <c:majorTickMark val="none"/>
        <c:minorTickMark val="none"/>
        <c:tickLblPos val="none"/>
        <c:crossAx val="109402368"/>
        <c:crosses val="autoZero"/>
        <c:auto val="1"/>
        <c:lblOffset val="100"/>
        <c:baseTimeUnit val="years"/>
      </c:dateAx>
      <c:valAx>
        <c:axId val="109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429.44</c:v>
                </c:pt>
                <c:pt idx="1">
                  <c:v>461.97</c:v>
                </c:pt>
                <c:pt idx="2">
                  <c:v>500.31</c:v>
                </c:pt>
                <c:pt idx="3">
                  <c:v>665.91</c:v>
                </c:pt>
                <c:pt idx="4">
                  <c:v>616.45000000000005</c:v>
                </c:pt>
              </c:numCache>
            </c:numRef>
          </c:val>
        </c:ser>
        <c:dLbls>
          <c:showLegendKey val="0"/>
          <c:showVal val="0"/>
          <c:showCatName val="0"/>
          <c:showSerName val="0"/>
          <c:showPercent val="0"/>
          <c:showBubbleSize val="0"/>
        </c:dLbls>
        <c:gapWidth val="150"/>
        <c:axId val="109419904"/>
        <c:axId val="1104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109419904"/>
        <c:axId val="110495232"/>
      </c:lineChart>
      <c:dateAx>
        <c:axId val="109419904"/>
        <c:scaling>
          <c:orientation val="minMax"/>
        </c:scaling>
        <c:delete val="1"/>
        <c:axPos val="b"/>
        <c:numFmt formatCode="ge" sourceLinked="1"/>
        <c:majorTickMark val="none"/>
        <c:minorTickMark val="none"/>
        <c:tickLblPos val="none"/>
        <c:crossAx val="110495232"/>
        <c:crosses val="autoZero"/>
        <c:auto val="1"/>
        <c:lblOffset val="100"/>
        <c:baseTimeUnit val="years"/>
      </c:dateAx>
      <c:valAx>
        <c:axId val="110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70" zoomScaleNormal="7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越前町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123</v>
      </c>
      <c r="AE8" s="49"/>
      <c r="AF8" s="49"/>
      <c r="AG8" s="49"/>
      <c r="AH8" s="49"/>
      <c r="AI8" s="49"/>
      <c r="AJ8" s="49"/>
      <c r="AK8" s="4"/>
      <c r="AL8" s="50">
        <f>データ!S6</f>
        <v>22390</v>
      </c>
      <c r="AM8" s="50"/>
      <c r="AN8" s="50"/>
      <c r="AO8" s="50"/>
      <c r="AP8" s="50"/>
      <c r="AQ8" s="50"/>
      <c r="AR8" s="50"/>
      <c r="AS8" s="50"/>
      <c r="AT8" s="45">
        <f>データ!T6</f>
        <v>153.15</v>
      </c>
      <c r="AU8" s="45"/>
      <c r="AV8" s="45"/>
      <c r="AW8" s="45"/>
      <c r="AX8" s="45"/>
      <c r="AY8" s="45"/>
      <c r="AZ8" s="45"/>
      <c r="BA8" s="45"/>
      <c r="BB8" s="45">
        <f>データ!U6</f>
        <v>146.19999999999999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13.07</v>
      </c>
      <c r="Q10" s="45"/>
      <c r="R10" s="45"/>
      <c r="S10" s="45"/>
      <c r="T10" s="45"/>
      <c r="U10" s="45"/>
      <c r="V10" s="45"/>
      <c r="W10" s="45">
        <f>データ!Q6</f>
        <v>73.08</v>
      </c>
      <c r="X10" s="45"/>
      <c r="Y10" s="45"/>
      <c r="Z10" s="45"/>
      <c r="AA10" s="45"/>
      <c r="AB10" s="45"/>
      <c r="AC10" s="45"/>
      <c r="AD10" s="50">
        <f>データ!R6</f>
        <v>2800</v>
      </c>
      <c r="AE10" s="50"/>
      <c r="AF10" s="50"/>
      <c r="AG10" s="50"/>
      <c r="AH10" s="50"/>
      <c r="AI10" s="50"/>
      <c r="AJ10" s="50"/>
      <c r="AK10" s="2"/>
      <c r="AL10" s="50">
        <f>データ!V6</f>
        <v>2910</v>
      </c>
      <c r="AM10" s="50"/>
      <c r="AN10" s="50"/>
      <c r="AO10" s="50"/>
      <c r="AP10" s="50"/>
      <c r="AQ10" s="50"/>
      <c r="AR10" s="50"/>
      <c r="AS10" s="50"/>
      <c r="AT10" s="45">
        <f>データ!W6</f>
        <v>1.0900000000000001</v>
      </c>
      <c r="AU10" s="45"/>
      <c r="AV10" s="45"/>
      <c r="AW10" s="45"/>
      <c r="AX10" s="45"/>
      <c r="AY10" s="45"/>
      <c r="AZ10" s="45"/>
      <c r="BA10" s="45"/>
      <c r="BB10" s="45">
        <f>データ!X6</f>
        <v>2669.72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120</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AYeirQw3dEeWtLjSxN41HYm59hGmVqBqoOhcyc7hA0GL5XTUx0P7XdMhKUYMAkDgkPL4ERiGicl0l9evyi+iGA==" saltValue="phX8Y3R41oLY2TCRoTGUh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G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184233</v>
      </c>
      <c r="D6" s="33">
        <f t="shared" si="3"/>
        <v>47</v>
      </c>
      <c r="E6" s="33">
        <f t="shared" si="3"/>
        <v>17</v>
      </c>
      <c r="F6" s="33">
        <f t="shared" si="3"/>
        <v>5</v>
      </c>
      <c r="G6" s="33">
        <f t="shared" si="3"/>
        <v>0</v>
      </c>
      <c r="H6" s="33" t="str">
        <f t="shared" si="3"/>
        <v>福井県　越前町</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13.07</v>
      </c>
      <c r="Q6" s="34">
        <f t="shared" si="3"/>
        <v>73.08</v>
      </c>
      <c r="R6" s="34">
        <f t="shared" si="3"/>
        <v>2800</v>
      </c>
      <c r="S6" s="34">
        <f t="shared" si="3"/>
        <v>22390</v>
      </c>
      <c r="T6" s="34">
        <f t="shared" si="3"/>
        <v>153.15</v>
      </c>
      <c r="U6" s="34">
        <f t="shared" si="3"/>
        <v>146.19999999999999</v>
      </c>
      <c r="V6" s="34">
        <f t="shared" si="3"/>
        <v>2910</v>
      </c>
      <c r="W6" s="34">
        <f t="shared" si="3"/>
        <v>1.0900000000000001</v>
      </c>
      <c r="X6" s="34">
        <f t="shared" si="3"/>
        <v>2669.72</v>
      </c>
      <c r="Y6" s="35">
        <f>IF(Y7="",NA(),Y7)</f>
        <v>57.45</v>
      </c>
      <c r="Z6" s="35">
        <f t="shared" ref="Z6:AH6" si="4">IF(Z7="",NA(),Z7)</f>
        <v>56.39</v>
      </c>
      <c r="AA6" s="35">
        <f t="shared" si="4"/>
        <v>55.26</v>
      </c>
      <c r="AB6" s="35">
        <f t="shared" si="4"/>
        <v>58.41</v>
      </c>
      <c r="AC6" s="35">
        <f t="shared" si="4"/>
        <v>53.43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0.03</v>
      </c>
      <c r="BH6" s="34">
        <f t="shared" si="7"/>
        <v>0</v>
      </c>
      <c r="BI6" s="35">
        <f t="shared" si="7"/>
        <v>10.99</v>
      </c>
      <c r="BJ6" s="35">
        <f t="shared" si="7"/>
        <v>9.76</v>
      </c>
      <c r="BK6" s="35">
        <f t="shared" si="7"/>
        <v>1197.82</v>
      </c>
      <c r="BL6" s="35">
        <f t="shared" si="7"/>
        <v>1126.77</v>
      </c>
      <c r="BM6" s="35">
        <f t="shared" si="7"/>
        <v>1044.8</v>
      </c>
      <c r="BN6" s="35">
        <f t="shared" si="7"/>
        <v>721.43</v>
      </c>
      <c r="BO6" s="35">
        <f t="shared" si="7"/>
        <v>685.34</v>
      </c>
      <c r="BP6" s="34" t="str">
        <f>IF(BP7="","",IF(BP7="-","【-】","【"&amp;SUBSTITUTE(TEXT(BP7,"#,##0.00"),"-","△")&amp;"】"))</f>
        <v>【914.53】</v>
      </c>
      <c r="BQ6" s="35">
        <f>IF(BQ7="",NA(),BQ7)</f>
        <v>32.99</v>
      </c>
      <c r="BR6" s="35">
        <f t="shared" ref="BR6:BZ6" si="8">IF(BR7="",NA(),BR7)</f>
        <v>30.8</v>
      </c>
      <c r="BS6" s="35">
        <f t="shared" si="8"/>
        <v>30.23</v>
      </c>
      <c r="BT6" s="35">
        <f t="shared" si="8"/>
        <v>23.16</v>
      </c>
      <c r="BU6" s="35">
        <f t="shared" si="8"/>
        <v>25</v>
      </c>
      <c r="BV6" s="35">
        <f t="shared" si="8"/>
        <v>51.03</v>
      </c>
      <c r="BW6" s="35">
        <f t="shared" si="8"/>
        <v>50.9</v>
      </c>
      <c r="BX6" s="35">
        <f t="shared" si="8"/>
        <v>50.82</v>
      </c>
      <c r="BY6" s="35">
        <f t="shared" si="8"/>
        <v>59.3</v>
      </c>
      <c r="BZ6" s="35">
        <f t="shared" si="8"/>
        <v>59.83</v>
      </c>
      <c r="CA6" s="34" t="str">
        <f>IF(CA7="","",IF(CA7="-","【-】","【"&amp;SUBSTITUTE(TEXT(CA7,"#,##0.00"),"-","△")&amp;"】"))</f>
        <v>【55.73】</v>
      </c>
      <c r="CB6" s="35">
        <f>IF(CB7="",NA(),CB7)</f>
        <v>429.44</v>
      </c>
      <c r="CC6" s="35">
        <f t="shared" ref="CC6:CK6" si="9">IF(CC7="",NA(),CC7)</f>
        <v>461.97</v>
      </c>
      <c r="CD6" s="35">
        <f t="shared" si="9"/>
        <v>500.31</v>
      </c>
      <c r="CE6" s="35">
        <f t="shared" si="9"/>
        <v>665.91</v>
      </c>
      <c r="CF6" s="35">
        <f t="shared" si="9"/>
        <v>616.45000000000005</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69.91</v>
      </c>
      <c r="CN6" s="35">
        <f t="shared" ref="CN6:CV6" si="10">IF(CN7="",NA(),CN7)</f>
        <v>70.06</v>
      </c>
      <c r="CO6" s="35">
        <f t="shared" si="10"/>
        <v>65.81</v>
      </c>
      <c r="CP6" s="35">
        <f t="shared" si="10"/>
        <v>55.87</v>
      </c>
      <c r="CQ6" s="35">
        <f t="shared" si="10"/>
        <v>56.23</v>
      </c>
      <c r="CR6" s="35">
        <f t="shared" si="10"/>
        <v>54.74</v>
      </c>
      <c r="CS6" s="35">
        <f t="shared" si="10"/>
        <v>53.78</v>
      </c>
      <c r="CT6" s="35">
        <f t="shared" si="10"/>
        <v>53.24</v>
      </c>
      <c r="CU6" s="35">
        <f t="shared" si="10"/>
        <v>57.3</v>
      </c>
      <c r="CV6" s="35">
        <f t="shared" si="10"/>
        <v>56</v>
      </c>
      <c r="CW6" s="34" t="str">
        <f>IF(CW7="","",IF(CW7="-","【-】","【"&amp;SUBSTITUTE(TEXT(CW7,"#,##0.00"),"-","△")&amp;"】"))</f>
        <v>【59.15】</v>
      </c>
      <c r="CX6" s="35">
        <f>IF(CX7="",NA(),CX7)</f>
        <v>95.36</v>
      </c>
      <c r="CY6" s="35">
        <f t="shared" ref="CY6:DG6" si="11">IF(CY7="",NA(),CY7)</f>
        <v>95.5</v>
      </c>
      <c r="CZ6" s="35">
        <f t="shared" si="11"/>
        <v>95.41</v>
      </c>
      <c r="DA6" s="35">
        <f t="shared" si="11"/>
        <v>95.69</v>
      </c>
      <c r="DB6" s="35">
        <f t="shared" si="11"/>
        <v>95.64</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184233</v>
      </c>
      <c r="D7" s="37">
        <v>47</v>
      </c>
      <c r="E7" s="37">
        <v>17</v>
      </c>
      <c r="F7" s="37">
        <v>5</v>
      </c>
      <c r="G7" s="37">
        <v>0</v>
      </c>
      <c r="H7" s="37" t="s">
        <v>108</v>
      </c>
      <c r="I7" s="37" t="s">
        <v>109</v>
      </c>
      <c r="J7" s="37" t="s">
        <v>110</v>
      </c>
      <c r="K7" s="37" t="s">
        <v>111</v>
      </c>
      <c r="L7" s="37" t="s">
        <v>112</v>
      </c>
      <c r="M7" s="37"/>
      <c r="N7" s="38" t="s">
        <v>113</v>
      </c>
      <c r="O7" s="38" t="s">
        <v>114</v>
      </c>
      <c r="P7" s="38">
        <v>13.07</v>
      </c>
      <c r="Q7" s="38">
        <v>73.08</v>
      </c>
      <c r="R7" s="38">
        <v>2800</v>
      </c>
      <c r="S7" s="38">
        <v>22390</v>
      </c>
      <c r="T7" s="38">
        <v>153.15</v>
      </c>
      <c r="U7" s="38">
        <v>146.19999999999999</v>
      </c>
      <c r="V7" s="38">
        <v>2910</v>
      </c>
      <c r="W7" s="38">
        <v>1.0900000000000001</v>
      </c>
      <c r="X7" s="38">
        <v>2669.72</v>
      </c>
      <c r="Y7" s="38">
        <v>57.45</v>
      </c>
      <c r="Z7" s="38">
        <v>56.39</v>
      </c>
      <c r="AA7" s="38">
        <v>55.26</v>
      </c>
      <c r="AB7" s="38">
        <v>58.41</v>
      </c>
      <c r="AC7" s="38">
        <v>53.43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0.03</v>
      </c>
      <c r="BH7" s="38">
        <v>0</v>
      </c>
      <c r="BI7" s="38">
        <v>10.99</v>
      </c>
      <c r="BJ7" s="38">
        <v>9.76</v>
      </c>
      <c r="BK7" s="38">
        <v>1197.82</v>
      </c>
      <c r="BL7" s="38">
        <v>1126.77</v>
      </c>
      <c r="BM7" s="38">
        <v>1044.8</v>
      </c>
      <c r="BN7" s="38">
        <v>721.43</v>
      </c>
      <c r="BO7" s="38">
        <v>685.34</v>
      </c>
      <c r="BP7" s="38">
        <v>914.53</v>
      </c>
      <c r="BQ7" s="38">
        <v>32.99</v>
      </c>
      <c r="BR7" s="38">
        <v>30.8</v>
      </c>
      <c r="BS7" s="38">
        <v>30.23</v>
      </c>
      <c r="BT7" s="38">
        <v>23.16</v>
      </c>
      <c r="BU7" s="38">
        <v>25</v>
      </c>
      <c r="BV7" s="38">
        <v>51.03</v>
      </c>
      <c r="BW7" s="38">
        <v>50.9</v>
      </c>
      <c r="BX7" s="38">
        <v>50.82</v>
      </c>
      <c r="BY7" s="38">
        <v>59.3</v>
      </c>
      <c r="BZ7" s="38">
        <v>59.83</v>
      </c>
      <c r="CA7" s="38">
        <v>55.73</v>
      </c>
      <c r="CB7" s="38">
        <v>429.44</v>
      </c>
      <c r="CC7" s="38">
        <v>461.97</v>
      </c>
      <c r="CD7" s="38">
        <v>500.31</v>
      </c>
      <c r="CE7" s="38">
        <v>665.91</v>
      </c>
      <c r="CF7" s="38">
        <v>616.45000000000005</v>
      </c>
      <c r="CG7" s="38">
        <v>289.60000000000002</v>
      </c>
      <c r="CH7" s="38">
        <v>293.27</v>
      </c>
      <c r="CI7" s="38">
        <v>300.52</v>
      </c>
      <c r="CJ7" s="38">
        <v>248.14</v>
      </c>
      <c r="CK7" s="38">
        <v>246.66</v>
      </c>
      <c r="CL7" s="38">
        <v>276.77999999999997</v>
      </c>
      <c r="CM7" s="38">
        <v>69.91</v>
      </c>
      <c r="CN7" s="38">
        <v>70.06</v>
      </c>
      <c r="CO7" s="38">
        <v>65.81</v>
      </c>
      <c r="CP7" s="38">
        <v>55.87</v>
      </c>
      <c r="CQ7" s="38">
        <v>56.23</v>
      </c>
      <c r="CR7" s="38">
        <v>54.74</v>
      </c>
      <c r="CS7" s="38">
        <v>53.78</v>
      </c>
      <c r="CT7" s="38">
        <v>53.24</v>
      </c>
      <c r="CU7" s="38">
        <v>57.3</v>
      </c>
      <c r="CV7" s="38">
        <v>56</v>
      </c>
      <c r="CW7" s="38">
        <v>59.15</v>
      </c>
      <c r="CX7" s="38">
        <v>95.36</v>
      </c>
      <c r="CY7" s="38">
        <v>95.5</v>
      </c>
      <c r="CZ7" s="38">
        <v>95.41</v>
      </c>
      <c r="DA7" s="38">
        <v>95.69</v>
      </c>
      <c r="DB7" s="38">
        <v>95.64</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2018-02-08T01:04:26Z</cp:lastPrinted>
  <dcterms:created xsi:type="dcterms:W3CDTF">2017-12-25T02:28:29Z</dcterms:created>
  <dcterms:modified xsi:type="dcterms:W3CDTF">2018-02-20T01:38:42Z</dcterms:modified>
  <cp:category/>
</cp:coreProperties>
</file>