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<sst xmlns="http://schemas.openxmlformats.org/spreadsheetml/2006/main" count="240" uniqueCount="125">
  <si>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</si>
  <si>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</si>
  <si>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</si>
  <si>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</si>
  <si>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</si>
  <si>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</si>
  <si>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</si>
  <si>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</si>
  <si>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</si>
  <si>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</si>
  <si>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</si>
  <si>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</si>
  <si>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</si>
  <si>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</si>
  <si>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</si>
  <si>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</si>
  <si>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</si>
  <si>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</si>
  <si>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</si>
  <si>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</si>
  <si>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</si>
  <si>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</si>
  <si>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</si>
  <si>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</si>
  <si>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</si>
  <si>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</si>
  <si>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</si>
  <si>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</si>
  <si>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</si>
  <si>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</si>
  <si>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</si>
  <si>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</si>
  <si>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</si>
  <si>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</si>
  <si>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</si>
  <si>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</si>
  <si>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</si>
  <si>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</si>
  <si>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</si>
  <si>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</si>
  <si>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</si>
  <si>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</si>
  <si>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</si>
  <si>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</si>
  <si>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</si>
  <si>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</si>
  <si>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</si>
  <si>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</si>
  <si>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</si>
  <si>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</si>
  <si>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</si>
  <si>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</si>
  <si>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</si>
  <si>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</si>
  <si>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</si>
  <si>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</si>
  <si>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</si>
  <si>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</si>
  <si>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</si>
  <si>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</si>
  <si>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</si>
  <si>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</si>
  <si>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</si>
  <si>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</si>
  <si>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</si>
  <si>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</si>
  <si>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</si>
  <si>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</si>
  <si>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</si>
  <si>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</si>
  <si>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</si>
  <si>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</si>
  <si>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</si>
  <si>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</si>
  <si>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</si>
  <si>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</si>
  <si>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</si>
  <si>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</si>
  <si>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</si>
  <si>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</si>
  <si>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</si>
  <si>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</si>
  <si>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</si>
  <si>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</si>
  <si>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</si>
  <si>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</si>
  <si>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</si>
  <si>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</si>
  <si>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</si>
  <si>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</si>
  <si>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</si>
  <si>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</si>
  <si>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</si>
  <si>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</si>
  <si>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</si>
  <si>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</si>
  <si>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</si>
  <si>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</si>
  <si>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</si>
  <si>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</si>
  <si>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</si>
  <si>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</si>
  <si>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</si>
  <si>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</si>
  <si>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</si>
  <si>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</si>
  <si>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</si>
  <si>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</si>
  <si>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</si>
  <si>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永平寺町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</si>
  <si>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</si>
  <si>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</si>
  <si>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</si>
  <si>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</si>
  <si>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</si>
  <si>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</si>
  <si>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</si>
  <si>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</si>
  <si>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</si>
  <si>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</si>
  <si>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</si>
  <si>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当町の農業集落排水事業は、松岡地区の吉野処理区、上志比地区の西部処理区、中央処理区、東部処理区の計4処理区で汚水を処理している。
　経常収益は、一般会計からの繰入金に大きく依存し、経営状況は脆弱である。このため、料金体系の見直しによる収益の確保、維持管理費の削減、施設の統廃合等の効率化による費用の削減を行い、経営改善に向けた取組を行う必要がある。</t>
    <phoneticPr fontId="7"/>
  </si>
  <si>
    <t>　当町の農業集落排水事業は、吉野処理区は平成7年の供用開始から22年経過、上志比地区の中央処理区は平成10年の供用開始から19年経過、東部処理区、西部処理区は平成11年の供用開始から18年経過している。従って、耐用年数の観点から考えても、半分以下の経年数となっていることから、現状としては管渠の更新・老朽化対策は実施していない。
　長期的な考えとしては、管渠の更新は、耐用年数である50年を目処に実施することを考えているが、単に耐用年数通りに更新するのではなく、事前に点検を行い、その時の状況に即して更新を行っていく予定である。</t>
    <phoneticPr fontId="7"/>
  </si>
  <si>
    <t>　①収益的収支比率、100％未満である上、総収益の約41%を一般会計繰入金に依存している状況であるため、使用料収入による財源確保等の経営改善に向けた取組が必要である。
　④企業債残高対事業規模比率は、設備更新による企業債残高が増加したことにより前年度より数値が増えている。また、類似団体・全国平均を上回っているため、将来を見据え、料金水準が適切かどうか検討を行う必要がある。⑤経費回収率は38.19％と前年度を上回ったが、依然として低水準であるため、適切な使用料収入を確保する必要がある。⑥汚水処理原価は、やや改善がみられるが、類似団体、全国平均を上回っていることから、効率化による維持管理費の削減、料金水準を見直しによる経営改善等、持続可能な下水道事業の推進に努めていく必要がある。
　⑦施設利用率は、類似団体、全国平均を上回っており、利用状況、規模共に適正である。⑧水洗化率は、97.37％と高水準で、汚水処理が適切に行われており、水質保全に寄与している。</t>
    <rPh sb="100" eb="102">
      <t>セツビ</t>
    </rPh>
    <rPh sb="102" eb="104">
      <t>コウシン</t>
    </rPh>
    <rPh sb="107" eb="109">
      <t>キギョウ</t>
    </rPh>
    <rPh sb="109" eb="110">
      <t>サイ</t>
    </rPh>
    <rPh sb="110" eb="112">
      <t>ザンダカ</t>
    </rPh>
    <rPh sb="113" eb="115">
      <t>ゾウカ</t>
    </rPh>
    <rPh sb="122" eb="124">
      <t>ゼンネン</t>
    </rPh>
    <rPh sb="124" eb="125">
      <t>ド</t>
    </rPh>
    <rPh sb="127" eb="129">
      <t>スウチ</t>
    </rPh>
    <rPh sb="130" eb="131">
      <t>フ</t>
    </rPh>
    <rPh sb="158" eb="160">
      <t>ショウライ</t>
    </rPh>
    <rPh sb="161" eb="163">
      <t>ミス</t>
    </rPh>
    <rPh sb="201" eb="203">
      <t>ゼンネン</t>
    </rPh>
    <rPh sb="203" eb="204">
      <t>ド</t>
    </rPh>
    <rPh sb="205" eb="207">
      <t>ウワマワ</t>
    </rPh>
    <rPh sb="211" eb="213">
      <t>イゼン</t>
    </rPh>
    <rPh sb="255" eb="257">
      <t>カイゼン</t>
    </rPh>
    <rPh sb="315" eb="316">
      <t>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</si>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</sst>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570688"/>
        <c:axId val="1100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9570688"/>
        <c:axId val="110043904"/>
      </c:lineChart>
      <c:dateAx>
        <c:axId val="109570688"/>
        <c:scaling>
          <c:orientation val="minMax"/>
        </c:scaling>
        <c:delete val="1"/>
        <c:axPos val="b"/>
        <c:numFmt formatCode="ge" sourceLinked="1"/>
        <c:majorTickMark val="none"/>
        <c:minorTickMark val="none"/>
        <c:tickLblPos val="none"/>
        <c:crossAx val="110043904"/>
        <c:crosses val="autoZero"/>
        <c:auto val="1"/>
        <c:lblOffset val="100"/>
        <c:baseTimeUnit val="years"/>
      </c:dateAx>
      <c:valAx>
        <c:axId val="1100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102.09</c:v>
                </c:pt>
                <c:pt idx="1">
                  <c:v>102.09</c:v>
                </c:pt>
                <c:pt idx="2">
                  <c:v>98.47</c:v>
                </c:pt>
                <c:pt idx="3" formatCode="#,##0.00;&quot;△&quot;#,##0.00">
                  <c:v>0</c:v>
                </c:pt>
                <c:pt idx="4">
                  <c:v>69.290000000000006</c:v>
                </c:pt>
              </c:numCache>
            </c:numRef>
          </c:val>
        </c:ser>
        <c:dLbls>
          <c:showLegendKey val="0"/>
          <c:showVal val="0"/>
          <c:showCatName val="0"/>
          <c:showSerName val="0"/>
          <c:showPercent val="0"/>
          <c:showBubbleSize val="0"/>
        </c:dLbls>
        <c:gapWidth val="150"/>
        <c:axId val="111700992"/>
        <c:axId val="1117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1700992"/>
        <c:axId val="111711360"/>
      </c:lineChart>
      <c:dateAx>
        <c:axId val="111700992"/>
        <c:scaling>
          <c:orientation val="minMax"/>
        </c:scaling>
        <c:delete val="1"/>
        <c:axPos val="b"/>
        <c:numFmt formatCode="ge" sourceLinked="1"/>
        <c:majorTickMark val="none"/>
        <c:minorTickMark val="none"/>
        <c:tickLblPos val="none"/>
        <c:crossAx val="111711360"/>
        <c:crosses val="autoZero"/>
        <c:auto val="1"/>
        <c:lblOffset val="100"/>
        <c:baseTimeUnit val="years"/>
      </c:dateAx>
      <c:valAx>
        <c:axId val="111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95.97</c:v>
                </c:pt>
                <c:pt idx="1">
                  <c:v>96.57</c:v>
                </c:pt>
                <c:pt idx="2">
                  <c:v>96.57</c:v>
                </c:pt>
                <c:pt idx="3">
                  <c:v>97.61</c:v>
                </c:pt>
                <c:pt idx="4">
                  <c:v>97.37</c:v>
                </c:pt>
              </c:numCache>
            </c:numRef>
          </c:val>
        </c:ser>
        <c:dLbls>
          <c:showLegendKey val="0"/>
          <c:showVal val="0"/>
          <c:showCatName val="0"/>
          <c:showSerName val="0"/>
          <c:showPercent val="0"/>
          <c:showBubbleSize val="0"/>
        </c:dLbls>
        <c:gapWidth val="150"/>
        <c:axId val="111729280"/>
        <c:axId val="121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1729280"/>
        <c:axId val="121324288"/>
      </c:lineChart>
      <c:dateAx>
        <c:axId val="111729280"/>
        <c:scaling>
          <c:orientation val="minMax"/>
        </c:scaling>
        <c:delete val="1"/>
        <c:axPos val="b"/>
        <c:numFmt formatCode="ge" sourceLinked="1"/>
        <c:majorTickMark val="none"/>
        <c:minorTickMark val="none"/>
        <c:tickLblPos val="none"/>
        <c:crossAx val="121324288"/>
        <c:crosses val="autoZero"/>
        <c:auto val="1"/>
        <c:lblOffset val="100"/>
        <c:baseTimeUnit val="years"/>
      </c:dateAx>
      <c:valAx>
        <c:axId val="121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59.92</c:v>
                </c:pt>
                <c:pt idx="1">
                  <c:v>55.64</c:v>
                </c:pt>
                <c:pt idx="2">
                  <c:v>54.91</c:v>
                </c:pt>
                <c:pt idx="3">
                  <c:v>55.56</c:v>
                </c:pt>
                <c:pt idx="4">
                  <c:v>50.88</c:v>
                </c:pt>
              </c:numCache>
            </c:numRef>
          </c:val>
        </c:ser>
        <c:dLbls>
          <c:showLegendKey val="0"/>
          <c:showVal val="0"/>
          <c:showCatName val="0"/>
          <c:showSerName val="0"/>
          <c:showPercent val="0"/>
          <c:showBubbleSize val="0"/>
        </c:dLbls>
        <c:gapWidth val="150"/>
        <c:axId val="110090496"/>
        <c:axId val="111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90496"/>
        <c:axId val="111346048"/>
      </c:lineChart>
      <c:dateAx>
        <c:axId val="110090496"/>
        <c:scaling>
          <c:orientation val="minMax"/>
        </c:scaling>
        <c:delete val="1"/>
        <c:axPos val="b"/>
        <c:numFmt formatCode="ge" sourceLinked="1"/>
        <c:majorTickMark val="none"/>
        <c:minorTickMark val="none"/>
        <c:tickLblPos val="none"/>
        <c:crossAx val="111346048"/>
        <c:crosses val="autoZero"/>
        <c:auto val="1"/>
        <c:lblOffset val="100"/>
        <c:baseTimeUnit val="years"/>
      </c:dateAx>
      <c:valAx>
        <c:axId val="1113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76256"/>
        <c:axId val="1113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76256"/>
        <c:axId val="111386624"/>
      </c:lineChart>
      <c:dateAx>
        <c:axId val="111376256"/>
        <c:scaling>
          <c:orientation val="minMax"/>
        </c:scaling>
        <c:delete val="1"/>
        <c:axPos val="b"/>
        <c:numFmt formatCode="ge" sourceLinked="1"/>
        <c:majorTickMark val="none"/>
        <c:minorTickMark val="none"/>
        <c:tickLblPos val="none"/>
        <c:crossAx val="111386624"/>
        <c:crosses val="autoZero"/>
        <c:auto val="1"/>
        <c:lblOffset val="100"/>
        <c:baseTimeUnit val="years"/>
      </c:dateAx>
      <c:valAx>
        <c:axId val="111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482368"/>
        <c:axId val="1114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82368"/>
        <c:axId val="111484288"/>
      </c:lineChart>
      <c:dateAx>
        <c:axId val="111482368"/>
        <c:scaling>
          <c:orientation val="minMax"/>
        </c:scaling>
        <c:delete val="1"/>
        <c:axPos val="b"/>
        <c:numFmt formatCode="ge" sourceLinked="1"/>
        <c:majorTickMark val="none"/>
        <c:minorTickMark val="none"/>
        <c:tickLblPos val="none"/>
        <c:crossAx val="111484288"/>
        <c:crosses val="autoZero"/>
        <c:auto val="1"/>
        <c:lblOffset val="100"/>
        <c:baseTimeUnit val="years"/>
      </c:dateAx>
      <c:valAx>
        <c:axId val="1114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19232"/>
        <c:axId val="1115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19232"/>
        <c:axId val="111521152"/>
      </c:lineChart>
      <c:dateAx>
        <c:axId val="111519232"/>
        <c:scaling>
          <c:orientation val="minMax"/>
        </c:scaling>
        <c:delete val="1"/>
        <c:axPos val="b"/>
        <c:numFmt formatCode="ge" sourceLinked="1"/>
        <c:majorTickMark val="none"/>
        <c:minorTickMark val="none"/>
        <c:tickLblPos val="none"/>
        <c:crossAx val="111521152"/>
        <c:crosses val="autoZero"/>
        <c:auto val="1"/>
        <c:lblOffset val="100"/>
        <c:baseTimeUnit val="years"/>
      </c:dateAx>
      <c:valAx>
        <c:axId val="1115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53536"/>
        <c:axId val="1115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53536"/>
        <c:axId val="111559808"/>
      </c:lineChart>
      <c:dateAx>
        <c:axId val="111553536"/>
        <c:scaling>
          <c:orientation val="minMax"/>
        </c:scaling>
        <c:delete val="1"/>
        <c:axPos val="b"/>
        <c:numFmt formatCode="ge" sourceLinked="1"/>
        <c:majorTickMark val="none"/>
        <c:minorTickMark val="none"/>
        <c:tickLblPos val="none"/>
        <c:crossAx val="111559808"/>
        <c:crosses val="autoZero"/>
        <c:auto val="1"/>
        <c:lblOffset val="100"/>
        <c:baseTimeUnit val="years"/>
      </c:dateAx>
      <c:valAx>
        <c:axId val="1115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1693.71</c:v>
                </c:pt>
                <c:pt idx="4" formatCode="#,##0.00;&quot;△&quot;#,##0.00;&quot;-&quot;">
                  <c:v>1858.24</c:v>
                </c:pt>
              </c:numCache>
            </c:numRef>
          </c:val>
        </c:ser>
        <c:dLbls>
          <c:showLegendKey val="0"/>
          <c:showVal val="0"/>
          <c:showCatName val="0"/>
          <c:showSerName val="0"/>
          <c:showPercent val="0"/>
          <c:showBubbleSize val="0"/>
        </c:dLbls>
        <c:gapWidth val="150"/>
        <c:axId val="111590016"/>
        <c:axId val="1115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1590016"/>
        <c:axId val="111596288"/>
      </c:lineChart>
      <c:dateAx>
        <c:axId val="111590016"/>
        <c:scaling>
          <c:orientation val="minMax"/>
        </c:scaling>
        <c:delete val="1"/>
        <c:axPos val="b"/>
        <c:numFmt formatCode="ge" sourceLinked="1"/>
        <c:majorTickMark val="none"/>
        <c:minorTickMark val="none"/>
        <c:tickLblPos val="none"/>
        <c:crossAx val="111596288"/>
        <c:crosses val="autoZero"/>
        <c:auto val="1"/>
        <c:lblOffset val="100"/>
        <c:baseTimeUnit val="years"/>
      </c:dateAx>
      <c:valAx>
        <c:axId val="1115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30.08</c:v>
                </c:pt>
                <c:pt idx="1">
                  <c:v>30.72</c:v>
                </c:pt>
                <c:pt idx="2">
                  <c:v>29.44</c:v>
                </c:pt>
                <c:pt idx="3">
                  <c:v>29.28</c:v>
                </c:pt>
                <c:pt idx="4">
                  <c:v>38.19</c:v>
                </c:pt>
              </c:numCache>
            </c:numRef>
          </c:val>
        </c:ser>
        <c:dLbls>
          <c:showLegendKey val="0"/>
          <c:showVal val="0"/>
          <c:showCatName val="0"/>
          <c:showSerName val="0"/>
          <c:showPercent val="0"/>
          <c:showBubbleSize val="0"/>
        </c:dLbls>
        <c:gapWidth val="150"/>
        <c:axId val="111606016"/>
        <c:axId val="1116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1606016"/>
        <c:axId val="111636864"/>
      </c:lineChart>
      <c:dateAx>
        <c:axId val="111606016"/>
        <c:scaling>
          <c:orientation val="minMax"/>
        </c:scaling>
        <c:delete val="1"/>
        <c:axPos val="b"/>
        <c:numFmt formatCode="ge" sourceLinked="1"/>
        <c:majorTickMark val="none"/>
        <c:minorTickMark val="none"/>
        <c:tickLblPos val="none"/>
        <c:crossAx val="111636864"/>
        <c:crosses val="autoZero"/>
        <c:auto val="1"/>
        <c:lblOffset val="100"/>
        <c:baseTimeUnit val="years"/>
      </c:dateAx>
      <c:valAx>
        <c:axId val="1116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411.6</c:v>
                </c:pt>
                <c:pt idx="1">
                  <c:v>416.04</c:v>
                </c:pt>
                <c:pt idx="2">
                  <c:v>443.11</c:v>
                </c:pt>
                <c:pt idx="3">
                  <c:v>443.15</c:v>
                </c:pt>
                <c:pt idx="4">
                  <c:v>348.36</c:v>
                </c:pt>
              </c:numCache>
            </c:numRef>
          </c:val>
        </c:ser>
        <c:dLbls>
          <c:showLegendKey val="0"/>
          <c:showVal val="0"/>
          <c:showCatName val="0"/>
          <c:showSerName val="0"/>
          <c:showPercent val="0"/>
          <c:showBubbleSize val="0"/>
        </c:dLbls>
        <c:gapWidth val="150"/>
        <c:axId val="111644032"/>
        <c:axId val="1116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1644032"/>
        <c:axId val="111674880"/>
      </c:lineChart>
      <c:dateAx>
        <c:axId val="111644032"/>
        <c:scaling>
          <c:orientation val="minMax"/>
        </c:scaling>
        <c:delete val="1"/>
        <c:axPos val="b"/>
        <c:numFmt formatCode="ge" sourceLinked="1"/>
        <c:majorTickMark val="none"/>
        <c:minorTickMark val="none"/>
        <c:tickLblPos val="none"/>
        <c:crossAx val="111674880"/>
        <c:crosses val="autoZero"/>
        <c:auto val="1"/>
        <c:lblOffset val="100"/>
        <c:baseTimeUnit val="years"/>
      </c:dateAx>
      <c:valAx>
        <c:axId val="1116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永平寺町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18998</v>
      </c>
      <c r="AM8" s="67"/>
      <c r="AN8" s="67"/>
      <c r="AO8" s="67"/>
      <c r="AP8" s="67"/>
      <c r="AQ8" s="67"/>
      <c r="AR8" s="67"/>
      <c r="AS8" s="67"/>
      <c r="AT8" s="66">
        <f>データ!T6</f>
        <v>94.43</v>
      </c>
      <c r="AU8" s="66"/>
      <c r="AV8" s="66"/>
      <c r="AW8" s="66"/>
      <c r="AX8" s="66"/>
      <c r="AY8" s="66"/>
      <c r="AZ8" s="66"/>
      <c r="BA8" s="66"/>
      <c r="BB8" s="66">
        <f>データ!U6</f>
        <v>201.19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20.309999999999999</v>
      </c>
      <c r="Q10" s="66"/>
      <c r="R10" s="66"/>
      <c r="S10" s="66"/>
      <c r="T10" s="66"/>
      <c r="U10" s="66"/>
      <c r="V10" s="66"/>
      <c r="W10" s="66">
        <f>データ!Q6</f>
        <v>93.02</v>
      </c>
      <c r="X10" s="66"/>
      <c r="Y10" s="66"/>
      <c r="Z10" s="66"/>
      <c r="AA10" s="66"/>
      <c r="AB10" s="66"/>
      <c r="AC10" s="66"/>
      <c r="AD10" s="67">
        <f>データ!R6</f>
        <v>2484</v>
      </c>
      <c r="AE10" s="67"/>
      <c r="AF10" s="67"/>
      <c r="AG10" s="67"/>
      <c r="AH10" s="67"/>
      <c r="AI10" s="67"/>
      <c r="AJ10" s="67"/>
      <c r="AK10" s="2"/>
      <c r="AL10" s="67">
        <f>データ!V6</f>
        <v>3835</v>
      </c>
      <c r="AM10" s="67"/>
      <c r="AN10" s="67"/>
      <c r="AO10" s="67"/>
      <c r="AP10" s="67"/>
      <c r="AQ10" s="67"/>
      <c r="AR10" s="67"/>
      <c r="AS10" s="67"/>
      <c r="AT10" s="66">
        <f>データ!W6</f>
        <v>2.4900000000000002</v>
      </c>
      <c r="AU10" s="66"/>
      <c r="AV10" s="66"/>
      <c r="AW10" s="66"/>
      <c r="AX10" s="66"/>
      <c r="AY10" s="66"/>
      <c r="AZ10" s="66"/>
      <c r="BA10" s="66"/>
      <c r="BB10" s="66">
        <f>データ!X6</f>
        <v>1540.16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183229</v>
      </c>
      <c r="D6" s="33">
        <f t="shared" si="3"/>
        <v>47</v>
      </c>
      <c r="E6" s="33">
        <f t="shared" si="3"/>
        <v>17</v>
      </c>
      <c r="F6" s="33">
        <f t="shared" si="3"/>
        <v>5</v>
      </c>
      <c r="G6" s="33">
        <f t="shared" si="3"/>
        <v>0</v>
      </c>
      <c r="H6" s="33" t="str">
        <f t="shared" si="3"/>
        <v>福井県　永平寺町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20.309999999999999</v>
      </c>
      <c r="Q6" s="34">
        <f t="shared" si="3"/>
        <v>93.02</v>
      </c>
      <c r="R6" s="34">
        <f t="shared" si="3"/>
        <v>2484</v>
      </c>
      <c r="S6" s="34">
        <f t="shared" si="3"/>
        <v>18998</v>
      </c>
      <c r="T6" s="34">
        <f t="shared" si="3"/>
        <v>94.43</v>
      </c>
      <c r="U6" s="34">
        <f t="shared" si="3"/>
        <v>201.19</v>
      </c>
      <c r="V6" s="34">
        <f t="shared" si="3"/>
        <v>3835</v>
      </c>
      <c r="W6" s="34">
        <f t="shared" si="3"/>
        <v>2.4900000000000002</v>
      </c>
      <c r="X6" s="34">
        <f t="shared" si="3"/>
        <v>1540.16</v>
      </c>
      <c r="Y6" s="35">
        <f>IF(Y7="",NA(),Y7)</f>
        <v>59.92</v>
      </c>
      <c r="Z6" s="35">
        <f t="shared" ref="Z6:AH6" si="4">IF(Z7="",NA(),Z7)</f>
        <v>55.64</v>
      </c>
      <c r="AA6" s="35">
        <f t="shared" si="4"/>
        <v>54.91</v>
      </c>
      <c r="AB6" s="35">
        <f t="shared" si="4"/>
        <v>55.56</v>
      </c>
      <c r="AC6" s="35">
        <f t="shared" si="4"/>
        <v>50.88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1693.71</v>
      </c>
      <c r="BJ6" s="35">
        <f t="shared" si="7"/>
        <v>1858.24</v>
      </c>
      <c r="BK6" s="35">
        <f t="shared" si="7"/>
        <v>1197.82</v>
      </c>
      <c r="BL6" s="35">
        <f t="shared" si="7"/>
        <v>1126.77</v>
      </c>
      <c r="BM6" s="35">
        <f t="shared" si="7"/>
        <v>1044.8</v>
      </c>
      <c r="BN6" s="35">
        <f t="shared" si="7"/>
        <v>1081.8</v>
      </c>
      <c r="BO6" s="35">
        <f t="shared" si="7"/>
        <v>974.93</v>
      </c>
      <c r="BP6" s="34" t="str">
        <f>IF(BP7="","",IF(BP7="-","【-】","【"&amp;SUBSTITUTE(TEXT(BP7,"#,##0.00"),"-","△")&amp;"】"))</f>
        <v>【914.53】</v>
      </c>
      <c r="BQ6" s="35">
        <f>IF(BQ7="",NA(),BQ7)</f>
        <v>30.08</v>
      </c>
      <c r="BR6" s="35">
        <f t="shared" ref="BR6:BZ6" si="8">IF(BR7="",NA(),BR7)</f>
        <v>30.72</v>
      </c>
      <c r="BS6" s="35">
        <f t="shared" si="8"/>
        <v>29.44</v>
      </c>
      <c r="BT6" s="35">
        <f t="shared" si="8"/>
        <v>29.28</v>
      </c>
      <c r="BU6" s="35">
        <f t="shared" si="8"/>
        <v>38.19</v>
      </c>
      <c r="BV6" s="35">
        <f t="shared" si="8"/>
        <v>51.03</v>
      </c>
      <c r="BW6" s="35">
        <f t="shared" si="8"/>
        <v>50.9</v>
      </c>
      <c r="BX6" s="35">
        <f t="shared" si="8"/>
        <v>50.82</v>
      </c>
      <c r="BY6" s="35">
        <f t="shared" si="8"/>
        <v>52.19</v>
      </c>
      <c r="BZ6" s="35">
        <f t="shared" si="8"/>
        <v>55.32</v>
      </c>
      <c r="CA6" s="34" t="str">
        <f>IF(CA7="","",IF(CA7="-","【-】","【"&amp;SUBSTITUTE(TEXT(CA7,"#,##0.00"),"-","△")&amp;"】"))</f>
        <v>【55.73】</v>
      </c>
      <c r="CB6" s="35">
        <f>IF(CB7="",NA(),CB7)</f>
        <v>411.6</v>
      </c>
      <c r="CC6" s="35">
        <f t="shared" ref="CC6:CK6" si="9">IF(CC7="",NA(),CC7)</f>
        <v>416.04</v>
      </c>
      <c r="CD6" s="35">
        <f t="shared" si="9"/>
        <v>443.11</v>
      </c>
      <c r="CE6" s="35">
        <f t="shared" si="9"/>
        <v>443.15</v>
      </c>
      <c r="CF6" s="35">
        <f t="shared" si="9"/>
        <v>348.36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102.09</v>
      </c>
      <c r="CN6" s="35">
        <f t="shared" ref="CN6:CV6" si="10">IF(CN7="",NA(),CN7)</f>
        <v>102.09</v>
      </c>
      <c r="CO6" s="35">
        <f t="shared" si="10"/>
        <v>98.47</v>
      </c>
      <c r="CP6" s="34">
        <f t="shared" si="10"/>
        <v>0</v>
      </c>
      <c r="CQ6" s="35">
        <f t="shared" si="10"/>
        <v>69.290000000000006</v>
      </c>
      <c r="CR6" s="35">
        <f t="shared" si="10"/>
        <v>54.74</v>
      </c>
      <c r="CS6" s="35">
        <f t="shared" si="10"/>
        <v>53.78</v>
      </c>
      <c r="CT6" s="35">
        <f t="shared" si="10"/>
        <v>53.24</v>
      </c>
      <c r="CU6" s="35">
        <f t="shared" si="10"/>
        <v>52.31</v>
      </c>
      <c r="CV6" s="35">
        <f t="shared" si="10"/>
        <v>60.65</v>
      </c>
      <c r="CW6" s="34" t="str">
        <f>IF(CW7="","",IF(CW7="-","【-】","【"&amp;SUBSTITUTE(TEXT(CW7,"#,##0.00"),"-","△")&amp;"】"))</f>
        <v>【59.15】</v>
      </c>
      <c r="CX6" s="35">
        <f>IF(CX7="",NA(),CX7)</f>
        <v>95.97</v>
      </c>
      <c r="CY6" s="35">
        <f t="shared" ref="CY6:DG6" si="11">IF(CY7="",NA(),CY7)</f>
        <v>96.57</v>
      </c>
      <c r="CZ6" s="35">
        <f t="shared" si="11"/>
        <v>96.57</v>
      </c>
      <c r="DA6" s="35">
        <f t="shared" si="11"/>
        <v>97.61</v>
      </c>
      <c r="DB6" s="35">
        <f t="shared" si="11"/>
        <v>97.37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183229</v>
      </c>
      <c r="D7" s="37">
        <v>47</v>
      </c>
      <c r="E7" s="37">
        <v>17</v>
      </c>
      <c r="F7" s="37">
        <v>5</v>
      </c>
      <c r="G7" s="37">
        <v>0</v>
      </c>
      <c r="H7" s="37" t="s">
        <v>109</v>
      </c>
      <c r="I7" s="37" t="s">
        <v>110</v>
      </c>
      <c r="J7" s="37" t="s">
        <v>111</v>
      </c>
      <c r="K7" s="37" t="s">
        <v>112</v>
      </c>
      <c r="L7" s="37" t="s">
        <v>113</v>
      </c>
      <c r="M7" s="37"/>
      <c r="N7" s="38" t="s">
        <v>114</v>
      </c>
      <c r="O7" s="38" t="s">
        <v>115</v>
      </c>
      <c r="P7" s="38">
        <v>20.309999999999999</v>
      </c>
      <c r="Q7" s="38">
        <v>93.02</v>
      </c>
      <c r="R7" s="38">
        <v>2484</v>
      </c>
      <c r="S7" s="38">
        <v>18998</v>
      </c>
      <c r="T7" s="38">
        <v>94.43</v>
      </c>
      <c r="U7" s="38">
        <v>201.19</v>
      </c>
      <c r="V7" s="38">
        <v>3835</v>
      </c>
      <c r="W7" s="38">
        <v>2.4900000000000002</v>
      </c>
      <c r="X7" s="38">
        <v>1540.16</v>
      </c>
      <c r="Y7" s="38">
        <v>59.92</v>
      </c>
      <c r="Z7" s="38">
        <v>55.64</v>
      </c>
      <c r="AA7" s="38">
        <v>54.91</v>
      </c>
      <c r="AB7" s="38">
        <v>55.56</v>
      </c>
      <c r="AC7" s="38">
        <v>50.88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1693.71</v>
      </c>
      <c r="BJ7" s="38">
        <v>1858.24</v>
      </c>
      <c r="BK7" s="38">
        <v>1197.82</v>
      </c>
      <c r="BL7" s="38">
        <v>1126.77</v>
      </c>
      <c r="BM7" s="38">
        <v>1044.8</v>
      </c>
      <c r="BN7" s="38">
        <v>1081.8</v>
      </c>
      <c r="BO7" s="38">
        <v>974.93</v>
      </c>
      <c r="BP7" s="38">
        <v>914.53</v>
      </c>
      <c r="BQ7" s="38">
        <v>30.08</v>
      </c>
      <c r="BR7" s="38">
        <v>30.72</v>
      </c>
      <c r="BS7" s="38">
        <v>29.44</v>
      </c>
      <c r="BT7" s="38">
        <v>29.28</v>
      </c>
      <c r="BU7" s="38">
        <v>38.19</v>
      </c>
      <c r="BV7" s="38">
        <v>51.03</v>
      </c>
      <c r="BW7" s="38">
        <v>50.9</v>
      </c>
      <c r="BX7" s="38">
        <v>50.82</v>
      </c>
      <c r="BY7" s="38">
        <v>52.19</v>
      </c>
      <c r="BZ7" s="38">
        <v>55.32</v>
      </c>
      <c r="CA7" s="38">
        <v>55.73</v>
      </c>
      <c r="CB7" s="38">
        <v>411.6</v>
      </c>
      <c r="CC7" s="38">
        <v>416.04</v>
      </c>
      <c r="CD7" s="38">
        <v>443.11</v>
      </c>
      <c r="CE7" s="38">
        <v>443.15</v>
      </c>
      <c r="CF7" s="38">
        <v>348.36</v>
      </c>
      <c r="CG7" s="38">
        <v>289.60000000000002</v>
      </c>
      <c r="CH7" s="38">
        <v>293.27</v>
      </c>
      <c r="CI7" s="38">
        <v>300.52</v>
      </c>
      <c r="CJ7" s="38">
        <v>296.14</v>
      </c>
      <c r="CK7" s="38">
        <v>283.17</v>
      </c>
      <c r="CL7" s="38">
        <v>276.77999999999997</v>
      </c>
      <c r="CM7" s="38">
        <v>102.09</v>
      </c>
      <c r="CN7" s="38">
        <v>102.09</v>
      </c>
      <c r="CO7" s="38">
        <v>98.47</v>
      </c>
      <c r="CP7" s="38">
        <v>0</v>
      </c>
      <c r="CQ7" s="38">
        <v>69.290000000000006</v>
      </c>
      <c r="CR7" s="38">
        <v>54.74</v>
      </c>
      <c r="CS7" s="38">
        <v>53.78</v>
      </c>
      <c r="CT7" s="38">
        <v>53.24</v>
      </c>
      <c r="CU7" s="38">
        <v>52.31</v>
      </c>
      <c r="CV7" s="38">
        <v>60.65</v>
      </c>
      <c r="CW7" s="38">
        <v>59.15</v>
      </c>
      <c r="CX7" s="38">
        <v>95.97</v>
      </c>
      <c r="CY7" s="38">
        <v>96.57</v>
      </c>
      <c r="CZ7" s="38">
        <v>96.57</v>
      </c>
      <c r="DA7" s="38">
        <v>97.61</v>
      </c>
      <c r="DB7" s="38">
        <v>97.37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2017-12-25T02:28:26Z</dcterms:created>
  <dcterms:modified xsi:type="dcterms:W3CDTF">2018-02-20T01:30:36Z</dcterms:modified>
  <cp:category/>
</cp:coreProperties>
</file>