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<sst xmlns="http://schemas.openxmlformats.org/spreadsheetml/2006/main" count="235" uniqueCount="123">
  <si>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</si>
  <si>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</si>
  <si>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</si>
  <si>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</si>
  <si>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</si>
  <si>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</si>
  <si>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</si>
  <si>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</si>
  <si>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</si>
  <si>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</si>
  <si>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</si>
  <si>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</si>
  <si>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</si>
  <si>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</si>
  <si>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</si>
  <si>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</si>
  <si>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</si>
  <si>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</si>
  <si>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</si>
  <si>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</si>
  <si>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</si>
  <si>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</si>
  <si>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</si>
  <si>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</si>
  <si>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</si>
  <si>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</si>
  <si>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</si>
  <si>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</si>
  <si>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</si>
  <si>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</si>
  <si>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</si>
  <si>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</si>
  <si>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</si>
  <si>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</si>
  <si>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</si>
  <si>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</si>
  <si>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</si>
  <si>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</si>
  <si>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</si>
  <si>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</si>
  <si>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</si>
  <si>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</si>
  <si>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</si>
  <si>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</si>
  <si>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</si>
  <si>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</si>
  <si>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</si>
  <si>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</si>
  <si>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</si>
  <si>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</si>
  <si>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</si>
  <si>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</si>
  <si>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</si>
  <si>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</si>
  <si>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</si>
  <si>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</si>
  <si>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</si>
  <si>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</si>
  <si>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</si>
  <si>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</si>
  <si>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</si>
  <si>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</si>
  <si>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</si>
  <si>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</si>
  <si>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</si>
  <si>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</si>
  <si>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</si>
  <si>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</si>
  <si>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</si>
  <si>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</si>
  <si>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</si>
  <si>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</si>
  <si>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</si>
  <si>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</si>
  <si>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</si>
  <si>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</si>
  <si>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</si>
  <si>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</si>
  <si>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</si>
  <si>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</si>
  <si>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</si>
  <si>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</si>
  <si>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</si>
  <si>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</si>
  <si>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</si>
  <si>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</si>
  <si>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</si>
  <si>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</si>
  <si>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</si>
  <si>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</si>
  <si>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</si>
  <si>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</si>
  <si>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</si>
  <si>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</si>
  <si>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</si>
  <si>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</si>
  <si>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</si>
  <si>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</si>
  <si>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</si>
  <si>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</si>
  <si>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</si>
  <si>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</si>
  <si>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</si>
  <si>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</si>
  <si>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</si>
  <si>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</si>
  <si>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</si>
  <si>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</si>
  <si>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坂井市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</si>
  <si>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</si>
  <si>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</si>
  <si>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</si>
  <si>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</si>
  <si>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</si>
  <si>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</si>
  <si>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</si>
  <si>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</si>
  <si>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</si>
  <si>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</si>
  <si>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営収支比率が100％を上回っており、②累積欠損金比率も0％を維持している。しかし、⑤経費回収率は低い数値を保っており、一般会計からの補助金を繰入れ収支の均衡を保った経営であるといえる。これは、農業集落排水事業が丸岡町竹田地区で山間地にあり、人口規模が僅少であるという地理的要因に起因するものと考えられる。⑥汚水処理原価が、類似団体や全国平均と比較しても高くなることの要因ともなっている。
　③流動比率は100％を超えており短期債務に対する支払能力は確保されているといえる。
　④企業債残高対事業規模比率が類似団体平均、全国平均よりかなり高い数値であるが、近年、借入は行っておらず企業債残高は減少している。
　⑦施設利用率は低い数値となっているが、平成28年度の一日最大処理水量208㎥、一日最大処理能力
373㎥で最大稼働率は55.76％となり、遊休状態であるとは言えない状況である。
　⑧水洗化率は類似団体平均値、全国平均値より低い数値である。地理的要因等から人口減少が進んでいる地域ではあるが、今後も引き続き接続推進に取り組んでいく必要がある。</t>
    <rPh sb="2" eb="4">
      <t>ケイエイ</t>
    </rPh>
    <rPh sb="4" eb="6">
      <t>シュウシ</t>
    </rPh>
    <rPh sb="6" eb="8">
      <t>ヒリツ</t>
    </rPh>
    <rPh sb="14" eb="16">
      <t>ウワマワ</t>
    </rPh>
    <rPh sb="22" eb="24">
      <t>ルイセキ</t>
    </rPh>
    <rPh sb="24" eb="27">
      <t>ケッソンキン</t>
    </rPh>
    <rPh sb="27" eb="29">
      <t>ヒリツ</t>
    </rPh>
    <rPh sb="33" eb="35">
      <t>イジ</t>
    </rPh>
    <rPh sb="45" eb="47">
      <t>ケイヒ</t>
    </rPh>
    <rPh sb="47" eb="49">
      <t>カイシュウ</t>
    </rPh>
    <rPh sb="49" eb="50">
      <t>リツ</t>
    </rPh>
    <rPh sb="51" eb="52">
      <t>ヒク</t>
    </rPh>
    <rPh sb="53" eb="55">
      <t>スウチ</t>
    </rPh>
    <rPh sb="56" eb="57">
      <t>タモ</t>
    </rPh>
    <rPh sb="62" eb="64">
      <t>イッパン</t>
    </rPh>
    <rPh sb="64" eb="66">
      <t>カイケイ</t>
    </rPh>
    <rPh sb="69" eb="72">
      <t>ホジョキン</t>
    </rPh>
    <rPh sb="73" eb="74">
      <t>ク</t>
    </rPh>
    <rPh sb="74" eb="75">
      <t>イ</t>
    </rPh>
    <rPh sb="76" eb="78">
      <t>シュウシ</t>
    </rPh>
    <rPh sb="79" eb="81">
      <t>キンコウ</t>
    </rPh>
    <rPh sb="82" eb="83">
      <t>タモ</t>
    </rPh>
    <rPh sb="85" eb="87">
      <t>ケイエイ</t>
    </rPh>
    <rPh sb="99" eb="101">
      <t>ノウギョウ</t>
    </rPh>
    <rPh sb="101" eb="103">
      <t>シュウラク</t>
    </rPh>
    <rPh sb="103" eb="105">
      <t>ハイスイ</t>
    </rPh>
    <rPh sb="105" eb="107">
      <t>ジギョウ</t>
    </rPh>
    <rPh sb="108" eb="110">
      <t>マルオカ</t>
    </rPh>
    <rPh sb="110" eb="111">
      <t>マチ</t>
    </rPh>
    <rPh sb="111" eb="113">
      <t>タケダ</t>
    </rPh>
    <rPh sb="113" eb="115">
      <t>チク</t>
    </rPh>
    <rPh sb="116" eb="118">
      <t>サンカン</t>
    </rPh>
    <rPh sb="118" eb="119">
      <t>チ</t>
    </rPh>
    <rPh sb="123" eb="125">
      <t>ジンコウ</t>
    </rPh>
    <rPh sb="125" eb="127">
      <t>キボ</t>
    </rPh>
    <rPh sb="128" eb="130">
      <t>キンショウ</t>
    </rPh>
    <rPh sb="136" eb="139">
      <t>チリテキ</t>
    </rPh>
    <rPh sb="139" eb="141">
      <t>ヨウイン</t>
    </rPh>
    <rPh sb="142" eb="144">
      <t>キイン</t>
    </rPh>
    <rPh sb="149" eb="150">
      <t>カンガ</t>
    </rPh>
    <rPh sb="156" eb="158">
      <t>オスイ</t>
    </rPh>
    <rPh sb="158" eb="160">
      <t>ショリ</t>
    </rPh>
    <rPh sb="160" eb="162">
      <t>ゲンカ</t>
    </rPh>
    <rPh sb="164" eb="166">
      <t>ルイジ</t>
    </rPh>
    <rPh sb="166" eb="168">
      <t>ダンタイ</t>
    </rPh>
    <rPh sb="169" eb="171">
      <t>ゼンコク</t>
    </rPh>
    <rPh sb="171" eb="173">
      <t>ヘイキン</t>
    </rPh>
    <rPh sb="174" eb="176">
      <t>ヒカク</t>
    </rPh>
    <rPh sb="179" eb="180">
      <t>タカ</t>
    </rPh>
    <rPh sb="186" eb="188">
      <t>ヨウイン</t>
    </rPh>
    <rPh sb="199" eb="201">
      <t>リュウドウ</t>
    </rPh>
    <rPh sb="201" eb="203">
      <t>ヒリツ</t>
    </rPh>
    <rPh sb="209" eb="210">
      <t>コ</t>
    </rPh>
    <rPh sb="214" eb="216">
      <t>タンキ</t>
    </rPh>
    <rPh sb="216" eb="218">
      <t>サイム</t>
    </rPh>
    <rPh sb="219" eb="220">
      <t>タイ</t>
    </rPh>
    <rPh sb="222" eb="224">
      <t>シハラ</t>
    </rPh>
    <rPh sb="224" eb="226">
      <t>ノウリョク</t>
    </rPh>
    <rPh sb="227" eb="229">
      <t>カクホ</t>
    </rPh>
    <rPh sb="242" eb="244">
      <t>キギョウ</t>
    </rPh>
    <rPh sb="244" eb="245">
      <t>サイ</t>
    </rPh>
    <rPh sb="245" eb="247">
      <t>ザンダカ</t>
    </rPh>
    <rPh sb="247" eb="248">
      <t>タイ</t>
    </rPh>
    <rPh sb="248" eb="250">
      <t>ジギョウ</t>
    </rPh>
    <rPh sb="250" eb="252">
      <t>キボ</t>
    </rPh>
    <rPh sb="252" eb="254">
      <t>ヒリツ</t>
    </rPh>
    <rPh sb="255" eb="257">
      <t>ルイジ</t>
    </rPh>
    <rPh sb="257" eb="259">
      <t>ダンタイ</t>
    </rPh>
    <rPh sb="259" eb="261">
      <t>ヘイキン</t>
    </rPh>
    <rPh sb="262" eb="264">
      <t>ゼンコク</t>
    </rPh>
    <rPh sb="264" eb="266">
      <t>ヘイキン</t>
    </rPh>
    <rPh sb="271" eb="272">
      <t>タカ</t>
    </rPh>
    <rPh sb="273" eb="275">
      <t>スウチ</t>
    </rPh>
    <rPh sb="280" eb="282">
      <t>キンネン</t>
    </rPh>
    <rPh sb="283" eb="285">
      <t>カリイレ</t>
    </rPh>
    <rPh sb="286" eb="287">
      <t>オコナ</t>
    </rPh>
    <rPh sb="292" eb="294">
      <t>キギョウ</t>
    </rPh>
    <rPh sb="294" eb="295">
      <t>サイ</t>
    </rPh>
    <rPh sb="295" eb="297">
      <t>ザンダカ</t>
    </rPh>
    <rPh sb="298" eb="300">
      <t>ゲンショウ</t>
    </rPh>
    <rPh sb="308" eb="310">
      <t>シセツ</t>
    </rPh>
    <rPh sb="310" eb="313">
      <t>リヨウリツ</t>
    </rPh>
    <rPh sb="314" eb="315">
      <t>ヒク</t>
    </rPh>
    <rPh sb="316" eb="318">
      <t>スウチ</t>
    </rPh>
    <rPh sb="326" eb="328">
      <t>ヘイセイ</t>
    </rPh>
    <rPh sb="330" eb="332">
      <t>ネンド</t>
    </rPh>
    <rPh sb="333" eb="335">
      <t>１ニチ</t>
    </rPh>
    <rPh sb="335" eb="337">
      <t>サイダイ</t>
    </rPh>
    <rPh sb="337" eb="339">
      <t>ショリ</t>
    </rPh>
    <rPh sb="339" eb="341">
      <t>スイリョウ</t>
    </rPh>
    <rPh sb="346" eb="348">
      <t>イチニチ</t>
    </rPh>
    <rPh sb="348" eb="350">
      <t>サイダイ</t>
    </rPh>
    <rPh sb="350" eb="352">
      <t>ショリ</t>
    </rPh>
    <rPh sb="352" eb="354">
      <t>ノウリョク</t>
    </rPh>
    <rPh sb="360" eb="362">
      <t>サイダイ</t>
    </rPh>
    <rPh sb="362" eb="364">
      <t>カドウ</t>
    </rPh>
    <rPh sb="364" eb="365">
      <t>リツ</t>
    </rPh>
    <rPh sb="376" eb="378">
      <t>ユウキュウ</t>
    </rPh>
    <rPh sb="378" eb="380">
      <t>ジョウタイ</t>
    </rPh>
    <rPh sb="385" eb="386">
      <t>イ</t>
    </rPh>
    <rPh sb="389" eb="391">
      <t>ジョウキョウ</t>
    </rPh>
    <rPh sb="398" eb="401">
      <t>スイセンカ</t>
    </rPh>
    <rPh sb="401" eb="402">
      <t>リツ</t>
    </rPh>
    <rPh sb="403" eb="405">
      <t>ルイジ</t>
    </rPh>
    <rPh sb="405" eb="407">
      <t>ダンタイ</t>
    </rPh>
    <rPh sb="407" eb="410">
      <t>ヘイキンチ</t>
    </rPh>
    <rPh sb="411" eb="413">
      <t>ゼンコク</t>
    </rPh>
    <rPh sb="413" eb="416">
      <t>ヘイキンチ</t>
    </rPh>
    <rPh sb="418" eb="419">
      <t>ヒク</t>
    </rPh>
    <rPh sb="420" eb="422">
      <t>スウチ</t>
    </rPh>
    <rPh sb="426" eb="429">
      <t>チリテキ</t>
    </rPh>
    <rPh sb="429" eb="431">
      <t>ヨウイン</t>
    </rPh>
    <rPh sb="431" eb="432">
      <t>トウ</t>
    </rPh>
    <rPh sb="434" eb="436">
      <t>ジンコウ</t>
    </rPh>
    <rPh sb="436" eb="438">
      <t>ゲンショウ</t>
    </rPh>
    <rPh sb="439" eb="440">
      <t>スス</t>
    </rPh>
    <rPh sb="444" eb="446">
      <t>チイキ</t>
    </rPh>
    <rPh sb="452" eb="454">
      <t>コンゴ</t>
    </rPh>
    <rPh sb="455" eb="456">
      <t>ヒ</t>
    </rPh>
    <rPh sb="457" eb="458">
      <t>ツヅ</t>
    </rPh>
    <rPh sb="459" eb="461">
      <t>セツゾク</t>
    </rPh>
    <rPh sb="461" eb="463">
      <t>スイシン</t>
    </rPh>
    <rPh sb="464" eb="465">
      <t>ト</t>
    </rPh>
    <rPh sb="466" eb="467">
      <t>ク</t>
    </rPh>
    <rPh sb="471" eb="473">
      <t>ヒツヨウ</t>
    </rPh>
    <phoneticPr fontId="4"/>
  </si>
  <si>
    <t>　①有形固定資産減価償却率は42.40％であり、類似団体平均、全国平均と比較して高い数値となっている。②管渠老朽化率、③管渠改善率とも0％であり、法定耐用年数を経過した管渠はないことから、処理場施設（主に機械及び装置）の老朽化が進んでいることがわかる。今後も処理場施設、管渠ともに計画的な更新を行う必要がある。</t>
    <rPh sb="2" eb="4">
      <t>ユウケイ</t>
    </rPh>
    <rPh sb="4" eb="6">
      <t>コテイ</t>
    </rPh>
    <rPh sb="6" eb="8">
      <t>シサン</t>
    </rPh>
    <rPh sb="8" eb="10">
      <t>ゲンカ</t>
    </rPh>
    <rPh sb="10" eb="12">
      <t>ショウキャク</t>
    </rPh>
    <rPh sb="12" eb="13">
      <t>リツ</t>
    </rPh>
    <rPh sb="24" eb="26">
      <t>ルイジ</t>
    </rPh>
    <rPh sb="26" eb="28">
      <t>ダンタイ</t>
    </rPh>
    <rPh sb="28" eb="30">
      <t>ヘイキン</t>
    </rPh>
    <rPh sb="31" eb="33">
      <t>ゼンコク</t>
    </rPh>
    <rPh sb="33" eb="35">
      <t>ヘイキン</t>
    </rPh>
    <rPh sb="36" eb="38">
      <t>ヒカク</t>
    </rPh>
    <rPh sb="40" eb="41">
      <t>タカ</t>
    </rPh>
    <rPh sb="42" eb="44">
      <t>スウチ</t>
    </rPh>
    <rPh sb="52" eb="54">
      <t>カンキョ</t>
    </rPh>
    <rPh sb="54" eb="57">
      <t>ロウキュウカ</t>
    </rPh>
    <rPh sb="57" eb="58">
      <t>リツ</t>
    </rPh>
    <rPh sb="60" eb="62">
      <t>カンキョ</t>
    </rPh>
    <rPh sb="62" eb="64">
      <t>カイゼン</t>
    </rPh>
    <rPh sb="64" eb="65">
      <t>リツ</t>
    </rPh>
    <rPh sb="73" eb="75">
      <t>ホウテイ</t>
    </rPh>
    <rPh sb="75" eb="77">
      <t>タイヨウ</t>
    </rPh>
    <rPh sb="77" eb="79">
      <t>ネンスウ</t>
    </rPh>
    <rPh sb="80" eb="82">
      <t>ケイカ</t>
    </rPh>
    <rPh sb="84" eb="86">
      <t>カンキョ</t>
    </rPh>
    <rPh sb="94" eb="97">
      <t>ショリジョウ</t>
    </rPh>
    <rPh sb="97" eb="99">
      <t>シセツ</t>
    </rPh>
    <rPh sb="100" eb="101">
      <t>オモ</t>
    </rPh>
    <rPh sb="102" eb="104">
      <t>キカイ</t>
    </rPh>
    <rPh sb="104" eb="105">
      <t>オヨ</t>
    </rPh>
    <rPh sb="106" eb="108">
      <t>ソウチ</t>
    </rPh>
    <rPh sb="110" eb="113">
      <t>ロウキュウカ</t>
    </rPh>
    <rPh sb="114" eb="115">
      <t>スス</t>
    </rPh>
    <rPh sb="126" eb="128">
      <t>コンゴ</t>
    </rPh>
    <rPh sb="129" eb="132">
      <t>ショリジョウ</t>
    </rPh>
    <rPh sb="132" eb="134">
      <t>シセツ</t>
    </rPh>
    <rPh sb="135" eb="137">
      <t>カンキョ</t>
    </rPh>
    <rPh sb="140" eb="143">
      <t>ケイカクテキ</t>
    </rPh>
    <rPh sb="144" eb="146">
      <t>コウシン</t>
    </rPh>
    <rPh sb="147" eb="148">
      <t>オコナ</t>
    </rPh>
    <rPh sb="149" eb="151">
      <t>ヒツヨウ</t>
    </rPh>
    <phoneticPr fontId="4"/>
  </si>
  <si>
    <t>　本市の農業集落排水事業は規模が小さいため汚水処理原価が高く、必要経費を使用料で賄うことは困難な状態のため、一般会計からの補助金に頼った経営状態である。地理的要因から公共下水道への接続は難しく、公共下水道との均衡性を保つため独自で使用料改定を行うことも難しいのが現状である。処理施設の下流には県水道用水供給事業の取水口があり、当事業は建設当初より政策的意味合いが強く、使用料収入で不足する経費は一般会計が賄うとされているため、今後もこのような経営状態が続くものと思われる。
　今後は、処理施設、管渠の老朽化が進む中で、公共下水道事業と併せて、使用料の改定も視野に入れた財政計画、経営戦略を策定し、安定的な健全経営を目指していく。</t>
    <rPh sb="238" eb="240">
      <t>コンゴ</t>
    </rPh>
    <rPh sb="289" eb="291">
      <t>ケイエイ</t>
    </rPh>
    <rPh sb="291" eb="293">
      <t>センリャク</t>
    </rPh>
    <rPh sb="294" eb="296">
      <t>サクテイ</t>
    </rPh>
    <rPh sb="298" eb="301">
      <t>アンテイテキ</t>
    </rPh>
    <rPh sb="302" eb="304">
      <t>ケンゼン</t>
    </rPh>
    <rPh sb="304" eb="306">
      <t>ケイエイ</t>
    </rPh>
    <rPh sb="307" eb="309">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</si>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</sst>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355136"/>
        <c:axId val="833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83355136"/>
        <c:axId val="83357056"/>
      </c:lineChart>
      <c:dateAx>
        <c:axId val="83355136"/>
        <c:scaling>
          <c:orientation val="minMax"/>
        </c:scaling>
        <c:delete val="1"/>
        <c:axPos val="b"/>
        <c:numFmt formatCode="ge" sourceLinked="1"/>
        <c:majorTickMark val="none"/>
        <c:minorTickMark val="none"/>
        <c:tickLblPos val="none"/>
        <c:crossAx val="83357056"/>
        <c:crosses val="autoZero"/>
        <c:auto val="1"/>
        <c:lblOffset val="100"/>
        <c:baseTimeUnit val="years"/>
      </c:dateAx>
      <c:valAx>
        <c:axId val="833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38.61</c:v>
                </c:pt>
                <c:pt idx="1">
                  <c:v>41.02</c:v>
                </c:pt>
                <c:pt idx="2">
                  <c:v>37.799999999999997</c:v>
                </c:pt>
                <c:pt idx="3">
                  <c:v>37</c:v>
                </c:pt>
                <c:pt idx="4">
                  <c:v>37</c:v>
                </c:pt>
              </c:numCache>
            </c:numRef>
          </c:val>
        </c:ser>
        <c:dLbls>
          <c:showLegendKey val="0"/>
          <c:showVal val="0"/>
          <c:showCatName val="0"/>
          <c:showSerName val="0"/>
          <c:showPercent val="0"/>
          <c:showBubbleSize val="0"/>
        </c:dLbls>
        <c:gapWidth val="150"/>
        <c:axId val="85526400"/>
        <c:axId val="85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85526400"/>
        <c:axId val="85540864"/>
      </c:lineChart>
      <c:dateAx>
        <c:axId val="85526400"/>
        <c:scaling>
          <c:orientation val="minMax"/>
        </c:scaling>
        <c:delete val="1"/>
        <c:axPos val="b"/>
        <c:numFmt formatCode="ge" sourceLinked="1"/>
        <c:majorTickMark val="none"/>
        <c:minorTickMark val="none"/>
        <c:tickLblPos val="none"/>
        <c:crossAx val="85540864"/>
        <c:crosses val="autoZero"/>
        <c:auto val="1"/>
        <c:lblOffset val="100"/>
        <c:baseTimeUnit val="years"/>
      </c:dateAx>
      <c:valAx>
        <c:axId val="85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75.19</c:v>
                </c:pt>
                <c:pt idx="1">
                  <c:v>82.28</c:v>
                </c:pt>
                <c:pt idx="2">
                  <c:v>84.64</c:v>
                </c:pt>
                <c:pt idx="3">
                  <c:v>83.84</c:v>
                </c:pt>
                <c:pt idx="4">
                  <c:v>83.97</c:v>
                </c:pt>
              </c:numCache>
            </c:numRef>
          </c:val>
        </c:ser>
        <c:dLbls>
          <c:showLegendKey val="0"/>
          <c:showVal val="0"/>
          <c:showCatName val="0"/>
          <c:showSerName val="0"/>
          <c:showPercent val="0"/>
          <c:showBubbleSize val="0"/>
        </c:dLbls>
        <c:gapWidth val="150"/>
        <c:axId val="85591552"/>
        <c:axId val="85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85591552"/>
        <c:axId val="85593472"/>
      </c:lineChart>
      <c:dateAx>
        <c:axId val="85591552"/>
        <c:scaling>
          <c:orientation val="minMax"/>
        </c:scaling>
        <c:delete val="1"/>
        <c:axPos val="b"/>
        <c:numFmt formatCode="ge" sourceLinked="1"/>
        <c:majorTickMark val="none"/>
        <c:minorTickMark val="none"/>
        <c:tickLblPos val="none"/>
        <c:crossAx val="85593472"/>
        <c:crosses val="autoZero"/>
        <c:auto val="1"/>
        <c:lblOffset val="100"/>
        <c:baseTimeUnit val="years"/>
      </c:dateAx>
      <c:valAx>
        <c:axId val="85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123.47</c:v>
                </c:pt>
                <c:pt idx="1">
                  <c:v>114.71</c:v>
                </c:pt>
                <c:pt idx="2">
                  <c:v>97.76</c:v>
                </c:pt>
                <c:pt idx="3">
                  <c:v>103.03</c:v>
                </c:pt>
                <c:pt idx="4">
                  <c:v>106.97</c:v>
                </c:pt>
              </c:numCache>
            </c:numRef>
          </c:val>
        </c:ser>
        <c:dLbls>
          <c:showLegendKey val="0"/>
          <c:showVal val="0"/>
          <c:showCatName val="0"/>
          <c:showSerName val="0"/>
          <c:showPercent val="0"/>
          <c:showBubbleSize val="0"/>
        </c:dLbls>
        <c:gapWidth val="150"/>
        <c:axId val="83399808"/>
        <c:axId val="834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81.87</c:v>
                </c:pt>
                <c:pt idx="1">
                  <c:v>92.63</c:v>
                </c:pt>
                <c:pt idx="2">
                  <c:v>100.45</c:v>
                </c:pt>
                <c:pt idx="3">
                  <c:v>111.6</c:v>
                </c:pt>
                <c:pt idx="4">
                  <c:v>99.66</c:v>
                </c:pt>
              </c:numCache>
            </c:numRef>
          </c:val>
          <c:smooth val="0"/>
        </c:ser>
        <c:dLbls>
          <c:showLegendKey val="0"/>
          <c:showVal val="0"/>
          <c:showCatName val="0"/>
          <c:showSerName val="0"/>
          <c:showPercent val="0"/>
          <c:showBubbleSize val="0"/>
        </c:dLbls>
        <c:marker val="1"/>
        <c:smooth val="0"/>
        <c:axId val="83399808"/>
        <c:axId val="83401728"/>
      </c:lineChart>
      <c:dateAx>
        <c:axId val="83399808"/>
        <c:scaling>
          <c:orientation val="minMax"/>
        </c:scaling>
        <c:delete val="1"/>
        <c:axPos val="b"/>
        <c:numFmt formatCode="ge" sourceLinked="1"/>
        <c:majorTickMark val="none"/>
        <c:minorTickMark val="none"/>
        <c:tickLblPos val="none"/>
        <c:crossAx val="83401728"/>
        <c:crosses val="autoZero"/>
        <c:auto val="1"/>
        <c:lblOffset val="100"/>
        <c:baseTimeUnit val="years"/>
      </c:dateAx>
      <c:valAx>
        <c:axId val="83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18.43</c:v>
                </c:pt>
                <c:pt idx="1">
                  <c:v>19.97</c:v>
                </c:pt>
                <c:pt idx="2">
                  <c:v>38.31</c:v>
                </c:pt>
                <c:pt idx="3">
                  <c:v>41.03</c:v>
                </c:pt>
                <c:pt idx="4">
                  <c:v>42.4</c:v>
                </c:pt>
              </c:numCache>
            </c:numRef>
          </c:val>
        </c:ser>
        <c:dLbls>
          <c:showLegendKey val="0"/>
          <c:showVal val="0"/>
          <c:showCatName val="0"/>
          <c:showSerName val="0"/>
          <c:showPercent val="0"/>
          <c:showBubbleSize val="0"/>
        </c:dLbls>
        <c:gapWidth val="150"/>
        <c:axId val="83837696"/>
        <c:axId val="83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10.37</c:v>
                </c:pt>
                <c:pt idx="1">
                  <c:v>10.77</c:v>
                </c:pt>
                <c:pt idx="2">
                  <c:v>17.02</c:v>
                </c:pt>
                <c:pt idx="3">
                  <c:v>18.39</c:v>
                </c:pt>
                <c:pt idx="4">
                  <c:v>22.9</c:v>
                </c:pt>
              </c:numCache>
            </c:numRef>
          </c:val>
          <c:smooth val="0"/>
        </c:ser>
        <c:dLbls>
          <c:showLegendKey val="0"/>
          <c:showVal val="0"/>
          <c:showCatName val="0"/>
          <c:showSerName val="0"/>
          <c:showPercent val="0"/>
          <c:showBubbleSize val="0"/>
        </c:dLbls>
        <c:marker val="1"/>
        <c:smooth val="0"/>
        <c:axId val="83837696"/>
        <c:axId val="83839616"/>
      </c:lineChart>
      <c:dateAx>
        <c:axId val="83837696"/>
        <c:scaling>
          <c:orientation val="minMax"/>
        </c:scaling>
        <c:delete val="1"/>
        <c:axPos val="b"/>
        <c:numFmt formatCode="ge" sourceLinked="1"/>
        <c:majorTickMark val="none"/>
        <c:minorTickMark val="none"/>
        <c:tickLblPos val="none"/>
        <c:crossAx val="83839616"/>
        <c:crosses val="autoZero"/>
        <c:auto val="1"/>
        <c:lblOffset val="100"/>
        <c:baseTimeUnit val="years"/>
      </c:dateAx>
      <c:valAx>
        <c:axId val="83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65984"/>
        <c:axId val="83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865984"/>
        <c:axId val="83867904"/>
      </c:lineChart>
      <c:dateAx>
        <c:axId val="83865984"/>
        <c:scaling>
          <c:orientation val="minMax"/>
        </c:scaling>
        <c:delete val="1"/>
        <c:axPos val="b"/>
        <c:numFmt formatCode="ge" sourceLinked="1"/>
        <c:majorTickMark val="none"/>
        <c:minorTickMark val="none"/>
        <c:tickLblPos val="none"/>
        <c:crossAx val="83867904"/>
        <c:crosses val="autoZero"/>
        <c:auto val="1"/>
        <c:lblOffset val="100"/>
        <c:baseTimeUnit val="years"/>
      </c:dateAx>
      <c:valAx>
        <c:axId val="83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69.92</c:v>
                </c:pt>
                <c:pt idx="1">
                  <c:v>0</c:v>
                </c:pt>
                <c:pt idx="2">
                  <c:v>0</c:v>
                </c:pt>
                <c:pt idx="3">
                  <c:v>0</c:v>
                </c:pt>
                <c:pt idx="4">
                  <c:v>0</c:v>
                </c:pt>
              </c:numCache>
            </c:numRef>
          </c:val>
        </c:ser>
        <c:dLbls>
          <c:showLegendKey val="0"/>
          <c:showVal val="0"/>
          <c:showCatName val="0"/>
          <c:showSerName val="0"/>
          <c:showPercent val="0"/>
          <c:showBubbleSize val="0"/>
        </c:dLbls>
        <c:gapWidth val="150"/>
        <c:axId val="83982208"/>
        <c:axId val="839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417.55</c:v>
                </c:pt>
                <c:pt idx="1">
                  <c:v>680.39</c:v>
                </c:pt>
                <c:pt idx="2">
                  <c:v>309.62</c:v>
                </c:pt>
                <c:pt idx="3">
                  <c:v>367.95</c:v>
                </c:pt>
                <c:pt idx="4">
                  <c:v>225.39</c:v>
                </c:pt>
              </c:numCache>
            </c:numRef>
          </c:val>
          <c:smooth val="0"/>
        </c:ser>
        <c:dLbls>
          <c:showLegendKey val="0"/>
          <c:showVal val="0"/>
          <c:showCatName val="0"/>
          <c:showSerName val="0"/>
          <c:showPercent val="0"/>
          <c:showBubbleSize val="0"/>
        </c:dLbls>
        <c:marker val="1"/>
        <c:smooth val="0"/>
        <c:axId val="83982208"/>
        <c:axId val="83988480"/>
      </c:lineChart>
      <c:dateAx>
        <c:axId val="83982208"/>
        <c:scaling>
          <c:orientation val="minMax"/>
        </c:scaling>
        <c:delete val="1"/>
        <c:axPos val="b"/>
        <c:numFmt formatCode="ge" sourceLinked="1"/>
        <c:majorTickMark val="none"/>
        <c:minorTickMark val="none"/>
        <c:tickLblPos val="none"/>
        <c:crossAx val="83988480"/>
        <c:crosses val="autoZero"/>
        <c:auto val="1"/>
        <c:lblOffset val="100"/>
        <c:baseTimeUnit val="years"/>
      </c:dateAx>
      <c:valAx>
        <c:axId val="839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887.74</c:v>
                </c:pt>
                <c:pt idx="1">
                  <c:v>1239.5</c:v>
                </c:pt>
                <c:pt idx="2">
                  <c:v>521.89</c:v>
                </c:pt>
                <c:pt idx="3">
                  <c:v>529.51</c:v>
                </c:pt>
                <c:pt idx="4">
                  <c:v>483.17</c:v>
                </c:pt>
              </c:numCache>
            </c:numRef>
          </c:val>
        </c:ser>
        <c:dLbls>
          <c:showLegendKey val="0"/>
          <c:showVal val="0"/>
          <c:showCatName val="0"/>
          <c:showSerName val="0"/>
          <c:showPercent val="0"/>
          <c:showBubbleSize val="0"/>
        </c:dLbls>
        <c:gapWidth val="150"/>
        <c:axId val="84281216"/>
        <c:axId val="842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224.58</c:v>
                </c:pt>
                <c:pt idx="1">
                  <c:v>268.19</c:v>
                </c:pt>
                <c:pt idx="2">
                  <c:v>150.66999999999999</c:v>
                </c:pt>
                <c:pt idx="3">
                  <c:v>153.97</c:v>
                </c:pt>
                <c:pt idx="4">
                  <c:v>31.84</c:v>
                </c:pt>
              </c:numCache>
            </c:numRef>
          </c:val>
          <c:smooth val="0"/>
        </c:ser>
        <c:dLbls>
          <c:showLegendKey val="0"/>
          <c:showVal val="0"/>
          <c:showCatName val="0"/>
          <c:showSerName val="0"/>
          <c:showPercent val="0"/>
          <c:showBubbleSize val="0"/>
        </c:dLbls>
        <c:marker val="1"/>
        <c:smooth val="0"/>
        <c:axId val="84281216"/>
        <c:axId val="84291584"/>
      </c:lineChart>
      <c:dateAx>
        <c:axId val="84281216"/>
        <c:scaling>
          <c:orientation val="minMax"/>
        </c:scaling>
        <c:delete val="1"/>
        <c:axPos val="b"/>
        <c:numFmt formatCode="ge" sourceLinked="1"/>
        <c:majorTickMark val="none"/>
        <c:minorTickMark val="none"/>
        <c:tickLblPos val="none"/>
        <c:crossAx val="84291584"/>
        <c:crosses val="autoZero"/>
        <c:auto val="1"/>
        <c:lblOffset val="100"/>
        <c:baseTimeUnit val="years"/>
      </c:dateAx>
      <c:valAx>
        <c:axId val="842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2320.38</c:v>
                </c:pt>
                <c:pt idx="1">
                  <c:v>2025.36</c:v>
                </c:pt>
                <c:pt idx="2">
                  <c:v>2033.94</c:v>
                </c:pt>
                <c:pt idx="3">
                  <c:v>1874.45</c:v>
                </c:pt>
                <c:pt idx="4">
                  <c:v>1494.94</c:v>
                </c:pt>
              </c:numCache>
            </c:numRef>
          </c:val>
        </c:ser>
        <c:dLbls>
          <c:showLegendKey val="0"/>
          <c:showVal val="0"/>
          <c:showCatName val="0"/>
          <c:showSerName val="0"/>
          <c:showPercent val="0"/>
          <c:showBubbleSize val="0"/>
        </c:dLbls>
        <c:gapWidth val="150"/>
        <c:axId val="84321792"/>
        <c:axId val="843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84321792"/>
        <c:axId val="84323712"/>
      </c:lineChart>
      <c:dateAx>
        <c:axId val="84321792"/>
        <c:scaling>
          <c:orientation val="minMax"/>
        </c:scaling>
        <c:delete val="1"/>
        <c:axPos val="b"/>
        <c:numFmt formatCode="ge" sourceLinked="1"/>
        <c:majorTickMark val="none"/>
        <c:minorTickMark val="none"/>
        <c:tickLblPos val="none"/>
        <c:crossAx val="84323712"/>
        <c:crosses val="autoZero"/>
        <c:auto val="1"/>
        <c:lblOffset val="100"/>
        <c:baseTimeUnit val="years"/>
      </c:dateAx>
      <c:valAx>
        <c:axId val="843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23.63</c:v>
                </c:pt>
                <c:pt idx="1">
                  <c:v>34.21</c:v>
                </c:pt>
                <c:pt idx="2">
                  <c:v>30.07</c:v>
                </c:pt>
                <c:pt idx="3">
                  <c:v>33.409999999999997</c:v>
                </c:pt>
                <c:pt idx="4">
                  <c:v>38.28</c:v>
                </c:pt>
              </c:numCache>
            </c:numRef>
          </c:val>
        </c:ser>
        <c:dLbls>
          <c:showLegendKey val="0"/>
          <c:showVal val="0"/>
          <c:showCatName val="0"/>
          <c:showSerName val="0"/>
          <c:showPercent val="0"/>
          <c:showBubbleSize val="0"/>
        </c:dLbls>
        <c:gapWidth val="150"/>
        <c:axId val="84423808"/>
        <c:axId val="844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84423808"/>
        <c:axId val="84425728"/>
      </c:lineChart>
      <c:dateAx>
        <c:axId val="84423808"/>
        <c:scaling>
          <c:orientation val="minMax"/>
        </c:scaling>
        <c:delete val="1"/>
        <c:axPos val="b"/>
        <c:numFmt formatCode="ge" sourceLinked="1"/>
        <c:majorTickMark val="none"/>
        <c:minorTickMark val="none"/>
        <c:tickLblPos val="none"/>
        <c:crossAx val="84425728"/>
        <c:crosses val="autoZero"/>
        <c:auto val="1"/>
        <c:lblOffset val="100"/>
        <c:baseTimeUnit val="years"/>
      </c:dateAx>
      <c:valAx>
        <c:axId val="84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545.4</c:v>
                </c:pt>
                <c:pt idx="1">
                  <c:v>410.74</c:v>
                </c:pt>
                <c:pt idx="2">
                  <c:v>489.14</c:v>
                </c:pt>
                <c:pt idx="3">
                  <c:v>443.12</c:v>
                </c:pt>
                <c:pt idx="4">
                  <c:v>395.47</c:v>
                </c:pt>
              </c:numCache>
            </c:numRef>
          </c:val>
        </c:ser>
        <c:dLbls>
          <c:showLegendKey val="0"/>
          <c:showVal val="0"/>
          <c:showCatName val="0"/>
          <c:showSerName val="0"/>
          <c:showPercent val="0"/>
          <c:showBubbleSize val="0"/>
        </c:dLbls>
        <c:gapWidth val="150"/>
        <c:axId val="83877248"/>
        <c:axId val="84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83877248"/>
        <c:axId val="84459904"/>
      </c:lineChart>
      <c:dateAx>
        <c:axId val="83877248"/>
        <c:scaling>
          <c:orientation val="minMax"/>
        </c:scaling>
        <c:delete val="1"/>
        <c:axPos val="b"/>
        <c:numFmt formatCode="ge" sourceLinked="1"/>
        <c:majorTickMark val="none"/>
        <c:minorTickMark val="none"/>
        <c:tickLblPos val="none"/>
        <c:crossAx val="84459904"/>
        <c:crosses val="autoZero"/>
        <c:auto val="1"/>
        <c:lblOffset val="100"/>
        <c:baseTimeUnit val="years"/>
      </c:dateAx>
      <c:valAx>
        <c:axId val="84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坂井市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92760</v>
      </c>
      <c r="AM8" s="51"/>
      <c r="AN8" s="51"/>
      <c r="AO8" s="51"/>
      <c r="AP8" s="51"/>
      <c r="AQ8" s="51"/>
      <c r="AR8" s="51"/>
      <c r="AS8" s="51"/>
      <c r="AT8" s="46">
        <f>データ!T6</f>
        <v>209.67</v>
      </c>
      <c r="AU8" s="46"/>
      <c r="AV8" s="46"/>
      <c r="AW8" s="46"/>
      <c r="AX8" s="46"/>
      <c r="AY8" s="46"/>
      <c r="AZ8" s="46"/>
      <c r="BA8" s="46"/>
      <c r="BB8" s="46">
        <f>データ!U6</f>
        <v>442.41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75.47</v>
      </c>
      <c r="J10" s="46"/>
      <c r="K10" s="46"/>
      <c r="L10" s="46"/>
      <c r="M10" s="46"/>
      <c r="N10" s="46"/>
      <c r="O10" s="46"/>
      <c r="P10" s="46">
        <f>データ!P6</f>
        <v>0.37</v>
      </c>
      <c r="Q10" s="46"/>
      <c r="R10" s="46"/>
      <c r="S10" s="46"/>
      <c r="T10" s="46"/>
      <c r="U10" s="46"/>
      <c r="V10" s="46"/>
      <c r="W10" s="46">
        <f>データ!Q6</f>
        <v>97.07</v>
      </c>
      <c r="X10" s="46"/>
      <c r="Y10" s="46"/>
      <c r="Z10" s="46"/>
      <c r="AA10" s="46"/>
      <c r="AB10" s="46"/>
      <c r="AC10" s="46"/>
      <c r="AD10" s="51">
        <f>データ!R6</f>
        <v>2484</v>
      </c>
      <c r="AE10" s="51"/>
      <c r="AF10" s="51"/>
      <c r="AG10" s="51"/>
      <c r="AH10" s="51"/>
      <c r="AI10" s="51"/>
      <c r="AJ10" s="51"/>
      <c r="AK10" s="2"/>
      <c r="AL10" s="51">
        <f>データ!V6</f>
        <v>343</v>
      </c>
      <c r="AM10" s="51"/>
      <c r="AN10" s="51"/>
      <c r="AO10" s="51"/>
      <c r="AP10" s="51"/>
      <c r="AQ10" s="51"/>
      <c r="AR10" s="51"/>
      <c r="AS10" s="51"/>
      <c r="AT10" s="46">
        <f>データ!W6</f>
        <v>0.38</v>
      </c>
      <c r="AU10" s="46"/>
      <c r="AV10" s="46"/>
      <c r="AW10" s="46"/>
      <c r="AX10" s="46"/>
      <c r="AY10" s="46"/>
      <c r="AZ10" s="46"/>
      <c r="BA10" s="46"/>
      <c r="BB10" s="46">
        <f>データ!X6</f>
        <v>902.63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182109</v>
      </c>
      <c r="D6" s="34">
        <f t="shared" si="3"/>
        <v>46</v>
      </c>
      <c r="E6" s="34">
        <f t="shared" si="3"/>
        <v>17</v>
      </c>
      <c r="F6" s="34">
        <f t="shared" si="3"/>
        <v>5</v>
      </c>
      <c r="G6" s="34">
        <f t="shared" si="3"/>
        <v>0</v>
      </c>
      <c r="H6" s="34" t="str">
        <f t="shared" si="3"/>
        <v>福井県　坂井市</v>
      </c>
      <c r="I6" s="34" t="str">
        <f t="shared" si="3"/>
        <v>法適用</v>
      </c>
      <c r="J6" s="34" t="str">
        <f t="shared" si="3"/>
        <v>下水道事業</v>
      </c>
      <c r="K6" s="34" t="str">
        <f t="shared" si="3"/>
        <v>農業集落排水</v>
      </c>
      <c r="L6" s="34" t="str">
        <f t="shared" si="3"/>
        <v>F2</v>
      </c>
      <c r="M6" s="34">
        <f t="shared" si="3"/>
        <v>0</v>
      </c>
      <c r="N6" s="35" t="str">
        <f t="shared" si="3"/>
        <v>-</v>
      </c>
      <c r="O6" s="35">
        <f t="shared" si="3"/>
        <v>75.47</v>
      </c>
      <c r="P6" s="35">
        <f t="shared" si="3"/>
        <v>0.37</v>
      </c>
      <c r="Q6" s="35">
        <f t="shared" si="3"/>
        <v>97.07</v>
      </c>
      <c r="R6" s="35">
        <f t="shared" si="3"/>
        <v>2484</v>
      </c>
      <c r="S6" s="35">
        <f t="shared" si="3"/>
        <v>92760</v>
      </c>
      <c r="T6" s="35">
        <f t="shared" si="3"/>
        <v>209.67</v>
      </c>
      <c r="U6" s="35">
        <f t="shared" si="3"/>
        <v>442.41</v>
      </c>
      <c r="V6" s="35">
        <f t="shared" si="3"/>
        <v>343</v>
      </c>
      <c r="W6" s="35">
        <f t="shared" si="3"/>
        <v>0.38</v>
      </c>
      <c r="X6" s="35">
        <f t="shared" si="3"/>
        <v>902.63</v>
      </c>
      <c r="Y6" s="36">
        <f>IF(Y7="",NA(),Y7)</f>
        <v>123.47</v>
      </c>
      <c r="Z6" s="36">
        <f t="shared" ref="Z6:AH6" si="4">IF(Z7="",NA(),Z7)</f>
        <v>114.71</v>
      </c>
      <c r="AA6" s="36">
        <f t="shared" si="4"/>
        <v>97.76</v>
      </c>
      <c r="AB6" s="36">
        <f t="shared" si="4"/>
        <v>103.03</v>
      </c>
      <c r="AC6" s="36">
        <f t="shared" si="4"/>
        <v>106.97</v>
      </c>
      <c r="AD6" s="36">
        <f t="shared" si="4"/>
        <v>81.87</v>
      </c>
      <c r="AE6" s="36">
        <f t="shared" si="4"/>
        <v>92.63</v>
      </c>
      <c r="AF6" s="36">
        <f t="shared" si="4"/>
        <v>100.45</v>
      </c>
      <c r="AG6" s="36">
        <f t="shared" si="4"/>
        <v>111.6</v>
      </c>
      <c r="AH6" s="36">
        <f t="shared" si="4"/>
        <v>99.66</v>
      </c>
      <c r="AI6" s="35" t="str">
        <f>IF(AI7="","",IF(AI7="-","【-】","【"&amp;SUBSTITUTE(TEXT(AI7,"#,##0.00"),"-","△")&amp;"】"))</f>
        <v>【99.11】</v>
      </c>
      <c r="AJ6" s="36">
        <f>IF(AJ7="",NA(),AJ7)</f>
        <v>69.92</v>
      </c>
      <c r="AK6" s="35">
        <f t="shared" ref="AK6:AS6" si="5">IF(AK7="",NA(),AK7)</f>
        <v>0</v>
      </c>
      <c r="AL6" s="35">
        <f t="shared" si="5"/>
        <v>0</v>
      </c>
      <c r="AM6" s="35">
        <f t="shared" si="5"/>
        <v>0</v>
      </c>
      <c r="AN6" s="35">
        <f t="shared" si="5"/>
        <v>0</v>
      </c>
      <c r="AO6" s="36">
        <f t="shared" si="5"/>
        <v>417.55</v>
      </c>
      <c r="AP6" s="36">
        <f t="shared" si="5"/>
        <v>680.39</v>
      </c>
      <c r="AQ6" s="36">
        <f t="shared" si="5"/>
        <v>309.62</v>
      </c>
      <c r="AR6" s="36">
        <f t="shared" si="5"/>
        <v>367.95</v>
      </c>
      <c r="AS6" s="36">
        <f t="shared" si="5"/>
        <v>225.39</v>
      </c>
      <c r="AT6" s="35" t="str">
        <f>IF(AT7="","",IF(AT7="-","【-】","【"&amp;SUBSTITUTE(TEXT(AT7,"#,##0.00"),"-","△")&amp;"】"))</f>
        <v>【206.58】</v>
      </c>
      <c r="AU6" s="36">
        <f>IF(AU7="",NA(),AU7)</f>
        <v>887.74</v>
      </c>
      <c r="AV6" s="36">
        <f t="shared" ref="AV6:BD6" si="6">IF(AV7="",NA(),AV7)</f>
        <v>1239.5</v>
      </c>
      <c r="AW6" s="36">
        <f t="shared" si="6"/>
        <v>521.89</v>
      </c>
      <c r="AX6" s="36">
        <f t="shared" si="6"/>
        <v>529.51</v>
      </c>
      <c r="AY6" s="36">
        <f t="shared" si="6"/>
        <v>483.17</v>
      </c>
      <c r="AZ6" s="36">
        <f t="shared" si="6"/>
        <v>224.58</v>
      </c>
      <c r="BA6" s="36">
        <f t="shared" si="6"/>
        <v>268.19</v>
      </c>
      <c r="BB6" s="36">
        <f t="shared" si="6"/>
        <v>150.66999999999999</v>
      </c>
      <c r="BC6" s="36">
        <f t="shared" si="6"/>
        <v>153.97</v>
      </c>
      <c r="BD6" s="36">
        <f t="shared" si="6"/>
        <v>31.84</v>
      </c>
      <c r="BE6" s="35" t="str">
        <f>IF(BE7="","",IF(BE7="-","【-】","【"&amp;SUBSTITUTE(TEXT(BE7,"#,##0.00"),"-","△")&amp;"】"))</f>
        <v>【34.54】</v>
      </c>
      <c r="BF6" s="36">
        <f>IF(BF7="",NA(),BF7)</f>
        <v>2320.38</v>
      </c>
      <c r="BG6" s="36">
        <f t="shared" ref="BG6:BO6" si="7">IF(BG7="",NA(),BG7)</f>
        <v>2025.36</v>
      </c>
      <c r="BH6" s="36">
        <f t="shared" si="7"/>
        <v>2033.94</v>
      </c>
      <c r="BI6" s="36">
        <f t="shared" si="7"/>
        <v>1874.45</v>
      </c>
      <c r="BJ6" s="36">
        <f t="shared" si="7"/>
        <v>1494.94</v>
      </c>
      <c r="BK6" s="36">
        <f t="shared" si="7"/>
        <v>1144.05</v>
      </c>
      <c r="BL6" s="36">
        <f t="shared" si="7"/>
        <v>1117.1099999999999</v>
      </c>
      <c r="BM6" s="36">
        <f t="shared" si="7"/>
        <v>1161.05</v>
      </c>
      <c r="BN6" s="36">
        <f t="shared" si="7"/>
        <v>979.89</v>
      </c>
      <c r="BO6" s="36">
        <f t="shared" si="7"/>
        <v>974.93</v>
      </c>
      <c r="BP6" s="35" t="str">
        <f>IF(BP7="","",IF(BP7="-","【-】","【"&amp;SUBSTITUTE(TEXT(BP7,"#,##0.00"),"-","△")&amp;"】"))</f>
        <v>【914.53】</v>
      </c>
      <c r="BQ6" s="36">
        <f>IF(BQ7="",NA(),BQ7)</f>
        <v>23.63</v>
      </c>
      <c r="BR6" s="36">
        <f t="shared" ref="BR6:BZ6" si="8">IF(BR7="",NA(),BR7)</f>
        <v>34.21</v>
      </c>
      <c r="BS6" s="36">
        <f t="shared" si="8"/>
        <v>30.07</v>
      </c>
      <c r="BT6" s="36">
        <f t="shared" si="8"/>
        <v>33.409999999999997</v>
      </c>
      <c r="BU6" s="36">
        <f t="shared" si="8"/>
        <v>38.28</v>
      </c>
      <c r="BV6" s="36">
        <f t="shared" si="8"/>
        <v>42.48</v>
      </c>
      <c r="BW6" s="36">
        <f t="shared" si="8"/>
        <v>41.04</v>
      </c>
      <c r="BX6" s="36">
        <f t="shared" si="8"/>
        <v>41.08</v>
      </c>
      <c r="BY6" s="36">
        <f t="shared" si="8"/>
        <v>41.34</v>
      </c>
      <c r="BZ6" s="36">
        <f t="shared" si="8"/>
        <v>55.32</v>
      </c>
      <c r="CA6" s="35" t="str">
        <f>IF(CA7="","",IF(CA7="-","【-】","【"&amp;SUBSTITUTE(TEXT(CA7,"#,##0.00"),"-","△")&amp;"】"))</f>
        <v>【55.73】</v>
      </c>
      <c r="CB6" s="36">
        <f>IF(CB7="",NA(),CB7)</f>
        <v>545.4</v>
      </c>
      <c r="CC6" s="36">
        <f t="shared" ref="CC6:CK6" si="9">IF(CC7="",NA(),CC7)</f>
        <v>410.74</v>
      </c>
      <c r="CD6" s="36">
        <f t="shared" si="9"/>
        <v>489.14</v>
      </c>
      <c r="CE6" s="36">
        <f t="shared" si="9"/>
        <v>443.12</v>
      </c>
      <c r="CF6" s="36">
        <f t="shared" si="9"/>
        <v>395.47</v>
      </c>
      <c r="CG6" s="36">
        <f t="shared" si="9"/>
        <v>343.8</v>
      </c>
      <c r="CH6" s="36">
        <f t="shared" si="9"/>
        <v>357.08</v>
      </c>
      <c r="CI6" s="36">
        <f t="shared" si="9"/>
        <v>378.08</v>
      </c>
      <c r="CJ6" s="36">
        <f t="shared" si="9"/>
        <v>357.49</v>
      </c>
      <c r="CK6" s="36">
        <f t="shared" si="9"/>
        <v>283.17</v>
      </c>
      <c r="CL6" s="35" t="str">
        <f>IF(CL7="","",IF(CL7="-","【-】","【"&amp;SUBSTITUTE(TEXT(CL7,"#,##0.00"),"-","△")&amp;"】"))</f>
        <v>【276.78】</v>
      </c>
      <c r="CM6" s="36">
        <f>IF(CM7="",NA(),CM7)</f>
        <v>38.61</v>
      </c>
      <c r="CN6" s="36">
        <f t="shared" ref="CN6:CV6" si="10">IF(CN7="",NA(),CN7)</f>
        <v>41.02</v>
      </c>
      <c r="CO6" s="36">
        <f t="shared" si="10"/>
        <v>37.799999999999997</v>
      </c>
      <c r="CP6" s="36">
        <f t="shared" si="10"/>
        <v>37</v>
      </c>
      <c r="CQ6" s="36">
        <f t="shared" si="10"/>
        <v>37</v>
      </c>
      <c r="CR6" s="36">
        <f t="shared" si="10"/>
        <v>46.06</v>
      </c>
      <c r="CS6" s="36">
        <f t="shared" si="10"/>
        <v>45.95</v>
      </c>
      <c r="CT6" s="36">
        <f t="shared" si="10"/>
        <v>44.69</v>
      </c>
      <c r="CU6" s="36">
        <f t="shared" si="10"/>
        <v>44.69</v>
      </c>
      <c r="CV6" s="36">
        <f t="shared" si="10"/>
        <v>60.65</v>
      </c>
      <c r="CW6" s="35" t="str">
        <f>IF(CW7="","",IF(CW7="-","【-】","【"&amp;SUBSTITUTE(TEXT(CW7,"#,##0.00"),"-","△")&amp;"】"))</f>
        <v>【59.15】</v>
      </c>
      <c r="CX6" s="36">
        <f>IF(CX7="",NA(),CX7)</f>
        <v>75.19</v>
      </c>
      <c r="CY6" s="36">
        <f t="shared" ref="CY6:DG6" si="11">IF(CY7="",NA(),CY7)</f>
        <v>82.28</v>
      </c>
      <c r="CZ6" s="36">
        <f t="shared" si="11"/>
        <v>84.64</v>
      </c>
      <c r="DA6" s="36">
        <f t="shared" si="11"/>
        <v>83.84</v>
      </c>
      <c r="DB6" s="36">
        <f t="shared" si="11"/>
        <v>83.97</v>
      </c>
      <c r="DC6" s="36">
        <f t="shared" si="11"/>
        <v>72.989999999999995</v>
      </c>
      <c r="DD6" s="36">
        <f t="shared" si="11"/>
        <v>71.97</v>
      </c>
      <c r="DE6" s="36">
        <f t="shared" si="11"/>
        <v>70.59</v>
      </c>
      <c r="DF6" s="36">
        <f t="shared" si="11"/>
        <v>69.67</v>
      </c>
      <c r="DG6" s="36">
        <f t="shared" si="11"/>
        <v>84.58</v>
      </c>
      <c r="DH6" s="35" t="str">
        <f>IF(DH7="","",IF(DH7="-","【-】","【"&amp;SUBSTITUTE(TEXT(DH7,"#,##0.00"),"-","△")&amp;"】"))</f>
        <v>【85.01】</v>
      </c>
      <c r="DI6" s="36">
        <f>IF(DI7="",NA(),DI7)</f>
        <v>18.43</v>
      </c>
      <c r="DJ6" s="36">
        <f t="shared" ref="DJ6:DR6" si="12">IF(DJ7="",NA(),DJ7)</f>
        <v>19.97</v>
      </c>
      <c r="DK6" s="36">
        <f t="shared" si="12"/>
        <v>38.31</v>
      </c>
      <c r="DL6" s="36">
        <f t="shared" si="12"/>
        <v>41.03</v>
      </c>
      <c r="DM6" s="36">
        <f t="shared" si="12"/>
        <v>42.4</v>
      </c>
      <c r="DN6" s="36">
        <f t="shared" si="12"/>
        <v>10.37</v>
      </c>
      <c r="DO6" s="36">
        <f t="shared" si="12"/>
        <v>10.77</v>
      </c>
      <c r="DP6" s="36">
        <f t="shared" si="12"/>
        <v>17.02</v>
      </c>
      <c r="DQ6" s="36">
        <f t="shared" si="12"/>
        <v>18.39</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0.06</v>
      </c>
      <c r="EK6" s="36">
        <f t="shared" si="14"/>
        <v>0.04</v>
      </c>
      <c r="EL6" s="36">
        <f t="shared" si="14"/>
        <v>7.0000000000000007E-2</v>
      </c>
      <c r="EM6" s="36">
        <f t="shared" si="14"/>
        <v>0.02</v>
      </c>
      <c r="EN6" s="36">
        <f t="shared" si="14"/>
        <v>2.0499999999999998</v>
      </c>
      <c r="EO6" s="35" t="str">
        <f>IF(EO7="","",IF(EO7="-","【-】","【"&amp;SUBSTITUTE(TEXT(EO7,"#,##0.00"),"-","△")&amp;"】"))</f>
        <v>【1.58】</v>
      </c>
    </row>
    <row r="7" spans="1:148" s="37" customFormat="1">
      <c r="A7" s="29"/>
      <c r="B7" s="38">
        <v>2016</v>
      </c>
      <c r="C7" s="38">
        <v>182109</v>
      </c>
      <c r="D7" s="38">
        <v>46</v>
      </c>
      <c r="E7" s="38">
        <v>17</v>
      </c>
      <c r="F7" s="38">
        <v>5</v>
      </c>
      <c r="G7" s="38">
        <v>0</v>
      </c>
      <c r="H7" s="38" t="s">
        <v>108</v>
      </c>
      <c r="I7" s="38" t="s">
        <v>109</v>
      </c>
      <c r="J7" s="38" t="s">
        <v>110</v>
      </c>
      <c r="K7" s="38" t="s">
        <v>111</v>
      </c>
      <c r="L7" s="38" t="s">
        <v>112</v>
      </c>
      <c r="M7" s="38"/>
      <c r="N7" s="39" t="s">
        <v>113</v>
      </c>
      <c r="O7" s="39">
        <v>75.47</v>
      </c>
      <c r="P7" s="39">
        <v>0.37</v>
      </c>
      <c r="Q7" s="39">
        <v>97.07</v>
      </c>
      <c r="R7" s="39">
        <v>2484</v>
      </c>
      <c r="S7" s="39">
        <v>92760</v>
      </c>
      <c r="T7" s="39">
        <v>209.67</v>
      </c>
      <c r="U7" s="39">
        <v>442.41</v>
      </c>
      <c r="V7" s="39">
        <v>343</v>
      </c>
      <c r="W7" s="39">
        <v>0.38</v>
      </c>
      <c r="X7" s="39">
        <v>902.63</v>
      </c>
      <c r="Y7" s="39">
        <v>123.47</v>
      </c>
      <c r="Z7" s="39">
        <v>114.71</v>
      </c>
      <c r="AA7" s="39">
        <v>97.76</v>
      </c>
      <c r="AB7" s="39">
        <v>103.03</v>
      </c>
      <c r="AC7" s="39">
        <v>106.97</v>
      </c>
      <c r="AD7" s="39">
        <v>81.87</v>
      </c>
      <c r="AE7" s="39">
        <v>92.63</v>
      </c>
      <c r="AF7" s="39">
        <v>100.45</v>
      </c>
      <c r="AG7" s="39">
        <v>111.6</v>
      </c>
      <c r="AH7" s="39">
        <v>99.66</v>
      </c>
      <c r="AI7" s="39">
        <v>99.11</v>
      </c>
      <c r="AJ7" s="39">
        <v>69.92</v>
      </c>
      <c r="AK7" s="39">
        <v>0</v>
      </c>
      <c r="AL7" s="39">
        <v>0</v>
      </c>
      <c r="AM7" s="39">
        <v>0</v>
      </c>
      <c r="AN7" s="39">
        <v>0</v>
      </c>
      <c r="AO7" s="39">
        <v>417.55</v>
      </c>
      <c r="AP7" s="39">
        <v>680.39</v>
      </c>
      <c r="AQ7" s="39">
        <v>309.62</v>
      </c>
      <c r="AR7" s="39">
        <v>367.95</v>
      </c>
      <c r="AS7" s="39">
        <v>225.39</v>
      </c>
      <c r="AT7" s="39">
        <v>206.58</v>
      </c>
      <c r="AU7" s="39">
        <v>887.74</v>
      </c>
      <c r="AV7" s="39">
        <v>1239.5</v>
      </c>
      <c r="AW7" s="39">
        <v>521.89</v>
      </c>
      <c r="AX7" s="39">
        <v>529.51</v>
      </c>
      <c r="AY7" s="39">
        <v>483.17</v>
      </c>
      <c r="AZ7" s="39">
        <v>224.58</v>
      </c>
      <c r="BA7" s="39">
        <v>268.19</v>
      </c>
      <c r="BB7" s="39">
        <v>150.66999999999999</v>
      </c>
      <c r="BC7" s="39">
        <v>153.97</v>
      </c>
      <c r="BD7" s="39">
        <v>31.84</v>
      </c>
      <c r="BE7" s="39">
        <v>34.54</v>
      </c>
      <c r="BF7" s="39">
        <v>2320.38</v>
      </c>
      <c r="BG7" s="39">
        <v>2025.36</v>
      </c>
      <c r="BH7" s="39">
        <v>2033.94</v>
      </c>
      <c r="BI7" s="39">
        <v>1874.45</v>
      </c>
      <c r="BJ7" s="39">
        <v>1494.94</v>
      </c>
      <c r="BK7" s="39">
        <v>1144.05</v>
      </c>
      <c r="BL7" s="39">
        <v>1117.1099999999999</v>
      </c>
      <c r="BM7" s="39">
        <v>1161.05</v>
      </c>
      <c r="BN7" s="39">
        <v>979.89</v>
      </c>
      <c r="BO7" s="39">
        <v>974.93</v>
      </c>
      <c r="BP7" s="39">
        <v>914.53</v>
      </c>
      <c r="BQ7" s="39">
        <v>23.63</v>
      </c>
      <c r="BR7" s="39">
        <v>34.21</v>
      </c>
      <c r="BS7" s="39">
        <v>30.07</v>
      </c>
      <c r="BT7" s="39">
        <v>33.409999999999997</v>
      </c>
      <c r="BU7" s="39">
        <v>38.28</v>
      </c>
      <c r="BV7" s="39">
        <v>42.48</v>
      </c>
      <c r="BW7" s="39">
        <v>41.04</v>
      </c>
      <c r="BX7" s="39">
        <v>41.08</v>
      </c>
      <c r="BY7" s="39">
        <v>41.34</v>
      </c>
      <c r="BZ7" s="39">
        <v>55.32</v>
      </c>
      <c r="CA7" s="39">
        <v>55.73</v>
      </c>
      <c r="CB7" s="39">
        <v>545.4</v>
      </c>
      <c r="CC7" s="39">
        <v>410.74</v>
      </c>
      <c r="CD7" s="39">
        <v>489.14</v>
      </c>
      <c r="CE7" s="39">
        <v>443.12</v>
      </c>
      <c r="CF7" s="39">
        <v>395.47</v>
      </c>
      <c r="CG7" s="39">
        <v>343.8</v>
      </c>
      <c r="CH7" s="39">
        <v>357.08</v>
      </c>
      <c r="CI7" s="39">
        <v>378.08</v>
      </c>
      <c r="CJ7" s="39">
        <v>357.49</v>
      </c>
      <c r="CK7" s="39">
        <v>283.17</v>
      </c>
      <c r="CL7" s="39">
        <v>276.77999999999997</v>
      </c>
      <c r="CM7" s="39">
        <v>38.61</v>
      </c>
      <c r="CN7" s="39">
        <v>41.02</v>
      </c>
      <c r="CO7" s="39">
        <v>37.799999999999997</v>
      </c>
      <c r="CP7" s="39">
        <v>37</v>
      </c>
      <c r="CQ7" s="39">
        <v>37</v>
      </c>
      <c r="CR7" s="39">
        <v>46.06</v>
      </c>
      <c r="CS7" s="39">
        <v>45.95</v>
      </c>
      <c r="CT7" s="39">
        <v>44.69</v>
      </c>
      <c r="CU7" s="39">
        <v>44.69</v>
      </c>
      <c r="CV7" s="39">
        <v>60.65</v>
      </c>
      <c r="CW7" s="39">
        <v>59.15</v>
      </c>
      <c r="CX7" s="39">
        <v>75.19</v>
      </c>
      <c r="CY7" s="39">
        <v>82.28</v>
      </c>
      <c r="CZ7" s="39">
        <v>84.64</v>
      </c>
      <c r="DA7" s="39">
        <v>83.84</v>
      </c>
      <c r="DB7" s="39">
        <v>83.97</v>
      </c>
      <c r="DC7" s="39">
        <v>72.989999999999995</v>
      </c>
      <c r="DD7" s="39">
        <v>71.97</v>
      </c>
      <c r="DE7" s="39">
        <v>70.59</v>
      </c>
      <c r="DF7" s="39">
        <v>69.67</v>
      </c>
      <c r="DG7" s="39">
        <v>84.58</v>
      </c>
      <c r="DH7" s="39">
        <v>85.01</v>
      </c>
      <c r="DI7" s="39">
        <v>18.43</v>
      </c>
      <c r="DJ7" s="39">
        <v>19.97</v>
      </c>
      <c r="DK7" s="39">
        <v>38.31</v>
      </c>
      <c r="DL7" s="39">
        <v>41.03</v>
      </c>
      <c r="DM7" s="39">
        <v>42.4</v>
      </c>
      <c r="DN7" s="39">
        <v>10.37</v>
      </c>
      <c r="DO7" s="39">
        <v>10.77</v>
      </c>
      <c r="DP7" s="39">
        <v>17.02</v>
      </c>
      <c r="DQ7" s="39">
        <v>18.39</v>
      </c>
      <c r="DR7" s="39">
        <v>22.9</v>
      </c>
      <c r="DS7" s="39">
        <v>22.37</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0.06</v>
      </c>
      <c r="EK7" s="39">
        <v>0.04</v>
      </c>
      <c r="EL7" s="39">
        <v>7.0000000000000007E-2</v>
      </c>
      <c r="EM7" s="39">
        <v>0.02</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島田　順子</cp:lastModifiedBy>
  <cp:lastPrinted>2018-02-05T00:33:30Z</cp:lastPrinted>
  <dcterms:created xsi:type="dcterms:W3CDTF">2017-12-25T01:58:12Z</dcterms:created>
  <dcterms:modified xsi:type="dcterms:W3CDTF">2018-02-05T01:01:30Z</dcterms:modified>
</cp:coreProperties>
</file>