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<sst xmlns="http://schemas.openxmlformats.org/spreadsheetml/2006/main" count="240" uniqueCount="125">
  <si>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</si>
  <si>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</si>
  <si>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</si>
  <si>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</si>
  <si>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</si>
  <si>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</si>
  <si>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</si>
  <si>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</si>
  <si>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</si>
  <si>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</si>
  <si>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</si>
  <si>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</si>
  <si>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</si>
  <si>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</si>
  <si>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</si>
  <si>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</si>
  <si>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</si>
  <si>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</si>
  <si>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</si>
  <si>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</si>
  <si>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</si>
  <si>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</si>
  <si>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</si>
  <si>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</si>
  <si>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</si>
  <si>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</si>
  <si>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</si>
  <si>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</si>
  <si>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</si>
  <si>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</si>
  <si>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</si>
  <si>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</si>
  <si>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</si>
  <si>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</si>
  <si>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</si>
  <si>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</si>
  <si>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</si>
  <si>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</si>
  <si>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</si>
  <si>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</si>
  <si>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</si>
  <si>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</si>
  <si>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</si>
  <si>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</si>
  <si>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</si>
  <si>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</si>
  <si>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</si>
  <si>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</si>
  <si>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</si>
  <si>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</si>
  <si>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</si>
  <si>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</si>
  <si>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</si>
  <si>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</si>
  <si>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</si>
  <si>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</si>
  <si>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</si>
  <si>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</si>
  <si>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</si>
  <si>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</si>
  <si>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</si>
  <si>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</si>
  <si>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</si>
  <si>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</si>
  <si>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</si>
  <si>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</si>
  <si>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</si>
  <si>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</si>
  <si>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</si>
  <si>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</si>
  <si>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</si>
  <si>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</si>
  <si>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</si>
  <si>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</si>
  <si>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</si>
  <si>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</si>
  <si>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</si>
  <si>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</si>
  <si>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</si>
  <si>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</si>
  <si>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</si>
  <si>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</si>
  <si>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</si>
  <si>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</si>
  <si>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</si>
  <si>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</si>
  <si>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</si>
  <si>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</si>
  <si>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</si>
  <si>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</si>
  <si>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</si>
  <si>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</si>
  <si>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</si>
  <si>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</si>
  <si>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</si>
  <si>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</si>
  <si>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</si>
  <si>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</si>
  <si>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</si>
  <si>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</si>
  <si>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</si>
  <si>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</si>
  <si>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</si>
  <si>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</si>
  <si>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</si>
  <si>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</si>
  <si>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</si>
  <si>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</si>
  <si>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</si>
  <si>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</si>
  <si>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</si>
  <si>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</si>
  <si>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</si>
  <si>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</si>
  <si>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</si>
  <si>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</si>
  <si>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</si>
  <si>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</si>
  <si>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</si>
  <si>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</si>
  <si>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</si>
  <si>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</si>
  <si>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昭和４５年の事業着手以降、現在も使われている最も古い管渠が４８年、処理場が３７年を経過している。
　今後は、平成２９年度・３０年度のストックマネジメント計画策定により、管渠・処理場とも、個々の状態に応じた効率的・効果的な維持管理と投資を行うこととし、特に幹線管渠においては定期点検を継続的に行うとともに、処理場においては劣化状況に応じた修繕等に取り組み、長寿命化計画に基づいた更新を行う。
</t>
    <phoneticPr fontId="4"/>
  </si>
  <si>
    <t xml:space="preserve">  現時点では各指標による分析は難しいが、事業の安定的な経営には接続促進による使用料収入の増加が重要であるため、計画期間内の整備完了を目指すとともに地域と連携した接続促進への取組みを強化していく。
　また、将来の更新需要への財源確保も非常に重要であるため、今後策定する各種計画の着実な実施により、長期的な視点で効率的・効果的な維持管理と投資による経費削減を行い、経営改善に努める。
</t>
    <phoneticPr fontId="4"/>
  </si>
  <si>
    <t xml:space="preserve">  昭和５５年から供用開始。現在、平成３５年度汚水処理人口普及率１００％に向けた計画的な整備を進めているところで、整備率は８４．９％で、整備区域拡大に伴い、加入者数は徐々に伸び、⑧水洗化率が少しずつ上昇傾向にある。
　しかし、経営状況を見ると、①収益的収支比率、⑤経費回収率ともに１００％未満である上、総収益の約１／３を一般会計繰入金に依存している状態であり、また、整備途中ということもあり、④企業債残高対事業規模比率、⑤経費回収率、⑥汚水処理原価、⑧水洗化率の指標は類似団体を大きく下回っている。
　そこで、計画期間内の整備完了を目指すとともに、平成２８年度からの新たな接続奨励金制度の創設により接続促進・使用料収入の増加に取り組んでいる。
　なお、⑦施設利用率については類似団体よりも高い数値であり高効率であるが、今後、加入者の増加が予想されるため、稼働率を注視しながら、必要に応じて処理施設の機能強化も検討する。
</t>
    <rPh sb="185" eb="187">
      <t>トチュウ</t>
    </rPh>
    <rPh sb="344" eb="345">
      <t>タカ</t>
    </rPh>
    <rPh sb="346" eb="348">
      <t>スウチ</t>
    </rPh>
    <rPh sb="351" eb="354">
      <t>コウコウリツ</t>
    </rPh>
    <rPh sb="377" eb="379">
      <t>カドウ</t>
    </rPh>
    <rPh sb="379" eb="380">
      <t>リツ</t>
    </rPh>
    <rPh sb="381" eb="383">
      <t>チュウシ</t>
    </rPh>
    <rPh sb="388" eb="390">
      <t>ヒツヨウ</t>
    </rPh>
    <rPh sb="391" eb="392">
      <t>オウ</t>
    </rPh>
    <rPh sb="394" eb="396">
      <t>ショリ</t>
    </rPh>
    <rPh sb="396" eb="398">
      <t>シセツ</t>
    </rPh>
    <rPh sb="399" eb="401">
      <t>キノウ</t>
    </rPh>
    <rPh sb="401" eb="403">
      <t>キョウカ</t>
    </rPh>
    <rPh sb="404" eb="40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</si>
</sst>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0.05</c:v>
                </c:pt>
                <c:pt idx="1">
                  <c:v>0.14000000000000001</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92755840"/>
        <c:axId val="927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2755840"/>
        <c:axId val="92770304"/>
      </c:lineChart>
      <c:dateAx>
        <c:axId val="92755840"/>
        <c:scaling>
          <c:orientation val="minMax"/>
        </c:scaling>
        <c:delete val="1"/>
        <c:axPos val="b"/>
        <c:numFmt formatCode="ge" sourceLinked="1"/>
        <c:majorTickMark val="none"/>
        <c:minorTickMark val="none"/>
        <c:tickLblPos val="none"/>
        <c:crossAx val="92770304"/>
        <c:crosses val="autoZero"/>
        <c:auto val="1"/>
        <c:lblOffset val="100"/>
        <c:baseTimeUnit val="years"/>
      </c:dateAx>
      <c:valAx>
        <c:axId val="92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60.32</c:v>
                </c:pt>
                <c:pt idx="1">
                  <c:v>66.56</c:v>
                </c:pt>
                <c:pt idx="2">
                  <c:v>67.650000000000006</c:v>
                </c:pt>
                <c:pt idx="3">
                  <c:v>65.430000000000007</c:v>
                </c:pt>
                <c:pt idx="4">
                  <c:v>74</c:v>
                </c:pt>
              </c:numCache>
            </c:numRef>
          </c:val>
        </c:ser>
        <c:dLbls>
          <c:showLegendKey val="0"/>
          <c:showVal val="0"/>
          <c:showCatName val="0"/>
          <c:showSerName val="0"/>
          <c:showPercent val="0"/>
          <c:showBubbleSize val="0"/>
        </c:dLbls>
        <c:gapWidth val="150"/>
        <c:axId val="102500608"/>
        <c:axId val="102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02500608"/>
        <c:axId val="102510976"/>
      </c:lineChart>
      <c:dateAx>
        <c:axId val="102500608"/>
        <c:scaling>
          <c:orientation val="minMax"/>
        </c:scaling>
        <c:delete val="1"/>
        <c:axPos val="b"/>
        <c:numFmt formatCode="ge" sourceLinked="1"/>
        <c:majorTickMark val="none"/>
        <c:minorTickMark val="none"/>
        <c:tickLblPos val="none"/>
        <c:crossAx val="102510976"/>
        <c:crosses val="autoZero"/>
        <c:auto val="1"/>
        <c:lblOffset val="100"/>
        <c:baseTimeUnit val="years"/>
      </c:dateAx>
      <c:valAx>
        <c:axId val="102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76.150000000000006</c:v>
                </c:pt>
                <c:pt idx="1">
                  <c:v>77.91</c:v>
                </c:pt>
                <c:pt idx="2">
                  <c:v>79.88</c:v>
                </c:pt>
                <c:pt idx="3">
                  <c:v>83.59</c:v>
                </c:pt>
                <c:pt idx="4">
                  <c:v>85</c:v>
                </c:pt>
              </c:numCache>
            </c:numRef>
          </c:val>
        </c:ser>
        <c:dLbls>
          <c:showLegendKey val="0"/>
          <c:showVal val="0"/>
          <c:showCatName val="0"/>
          <c:showSerName val="0"/>
          <c:showPercent val="0"/>
          <c:showBubbleSize val="0"/>
        </c:dLbls>
        <c:gapWidth val="150"/>
        <c:axId val="102541184"/>
        <c:axId val="102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02541184"/>
        <c:axId val="102555648"/>
      </c:lineChart>
      <c:dateAx>
        <c:axId val="102541184"/>
        <c:scaling>
          <c:orientation val="minMax"/>
        </c:scaling>
        <c:delete val="1"/>
        <c:axPos val="b"/>
        <c:numFmt formatCode="ge" sourceLinked="1"/>
        <c:majorTickMark val="none"/>
        <c:minorTickMark val="none"/>
        <c:tickLblPos val="none"/>
        <c:crossAx val="102555648"/>
        <c:crosses val="autoZero"/>
        <c:auto val="1"/>
        <c:lblOffset val="100"/>
        <c:baseTimeUnit val="years"/>
      </c:dateAx>
      <c:valAx>
        <c:axId val="102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63.82</c:v>
                </c:pt>
                <c:pt idx="1">
                  <c:v>66.760000000000005</c:v>
                </c:pt>
                <c:pt idx="2">
                  <c:v>64.760000000000005</c:v>
                </c:pt>
                <c:pt idx="3">
                  <c:v>63.68</c:v>
                </c:pt>
                <c:pt idx="4">
                  <c:v>62.77</c:v>
                </c:pt>
              </c:numCache>
            </c:numRef>
          </c:val>
        </c:ser>
        <c:dLbls>
          <c:showLegendKey val="0"/>
          <c:showVal val="0"/>
          <c:showCatName val="0"/>
          <c:showSerName val="0"/>
          <c:showPercent val="0"/>
          <c:showBubbleSize val="0"/>
        </c:dLbls>
        <c:gapWidth val="150"/>
        <c:axId val="92784128"/>
        <c:axId val="927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84128"/>
        <c:axId val="92786048"/>
      </c:lineChart>
      <c:dateAx>
        <c:axId val="92784128"/>
        <c:scaling>
          <c:orientation val="minMax"/>
        </c:scaling>
        <c:delete val="1"/>
        <c:axPos val="b"/>
        <c:numFmt formatCode="ge" sourceLinked="1"/>
        <c:majorTickMark val="none"/>
        <c:minorTickMark val="none"/>
        <c:tickLblPos val="none"/>
        <c:crossAx val="92786048"/>
        <c:crosses val="autoZero"/>
        <c:auto val="1"/>
        <c:lblOffset val="100"/>
        <c:baseTimeUnit val="years"/>
      </c:dateAx>
      <c:valAx>
        <c:axId val="92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79968"/>
        <c:axId val="102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79968"/>
        <c:axId val="102181888"/>
      </c:lineChart>
      <c:dateAx>
        <c:axId val="102179968"/>
        <c:scaling>
          <c:orientation val="minMax"/>
        </c:scaling>
        <c:delete val="1"/>
        <c:axPos val="b"/>
        <c:numFmt formatCode="ge" sourceLinked="1"/>
        <c:majorTickMark val="none"/>
        <c:minorTickMark val="none"/>
        <c:tickLblPos val="none"/>
        <c:crossAx val="102181888"/>
        <c:crosses val="autoZero"/>
        <c:auto val="1"/>
        <c:lblOffset val="100"/>
        <c:baseTimeUnit val="years"/>
      </c:dateAx>
      <c:valAx>
        <c:axId val="102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6928"/>
        <c:axId val="102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6928"/>
        <c:axId val="102238848"/>
      </c:lineChart>
      <c:dateAx>
        <c:axId val="102236928"/>
        <c:scaling>
          <c:orientation val="minMax"/>
        </c:scaling>
        <c:delete val="1"/>
        <c:axPos val="b"/>
        <c:numFmt formatCode="ge" sourceLinked="1"/>
        <c:majorTickMark val="none"/>
        <c:minorTickMark val="none"/>
        <c:tickLblPos val="none"/>
        <c:crossAx val="102238848"/>
        <c:crosses val="autoZero"/>
        <c:auto val="1"/>
        <c:lblOffset val="100"/>
        <c:baseTimeUnit val="years"/>
      </c:dateAx>
      <c:valAx>
        <c:axId val="102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51136"/>
        <c:axId val="1022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51136"/>
        <c:axId val="102277888"/>
      </c:lineChart>
      <c:dateAx>
        <c:axId val="102251136"/>
        <c:scaling>
          <c:orientation val="minMax"/>
        </c:scaling>
        <c:delete val="1"/>
        <c:axPos val="b"/>
        <c:numFmt formatCode="ge" sourceLinked="1"/>
        <c:majorTickMark val="none"/>
        <c:minorTickMark val="none"/>
        <c:tickLblPos val="none"/>
        <c:crossAx val="102277888"/>
        <c:crosses val="autoZero"/>
        <c:auto val="1"/>
        <c:lblOffset val="100"/>
        <c:baseTimeUnit val="years"/>
      </c:dateAx>
      <c:valAx>
        <c:axId val="102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99904"/>
        <c:axId val="102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99904"/>
        <c:axId val="102371712"/>
      </c:lineChart>
      <c:dateAx>
        <c:axId val="102299904"/>
        <c:scaling>
          <c:orientation val="minMax"/>
        </c:scaling>
        <c:delete val="1"/>
        <c:axPos val="b"/>
        <c:numFmt formatCode="ge" sourceLinked="1"/>
        <c:majorTickMark val="none"/>
        <c:minorTickMark val="none"/>
        <c:tickLblPos val="none"/>
        <c:crossAx val="102371712"/>
        <c:crosses val="autoZero"/>
        <c:auto val="1"/>
        <c:lblOffset val="100"/>
        <c:baseTimeUnit val="years"/>
      </c:dateAx>
      <c:valAx>
        <c:axId val="102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2580.1</c:v>
                </c:pt>
                <c:pt idx="1">
                  <c:v>2515.0500000000002</c:v>
                </c:pt>
                <c:pt idx="2">
                  <c:v>2368.7600000000002</c:v>
                </c:pt>
                <c:pt idx="3">
                  <c:v>2239.6799999999998</c:v>
                </c:pt>
                <c:pt idx="4">
                  <c:v>2248.83</c:v>
                </c:pt>
              </c:numCache>
            </c:numRef>
          </c:val>
        </c:ser>
        <c:dLbls>
          <c:showLegendKey val="0"/>
          <c:showVal val="0"/>
          <c:showCatName val="0"/>
          <c:showSerName val="0"/>
          <c:showPercent val="0"/>
          <c:showBubbleSize val="0"/>
        </c:dLbls>
        <c:gapWidth val="150"/>
        <c:axId val="102400000"/>
        <c:axId val="1024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02400000"/>
        <c:axId val="102401920"/>
      </c:lineChart>
      <c:dateAx>
        <c:axId val="102400000"/>
        <c:scaling>
          <c:orientation val="minMax"/>
        </c:scaling>
        <c:delete val="1"/>
        <c:axPos val="b"/>
        <c:numFmt formatCode="ge" sourceLinked="1"/>
        <c:majorTickMark val="none"/>
        <c:minorTickMark val="none"/>
        <c:tickLblPos val="none"/>
        <c:crossAx val="102401920"/>
        <c:crosses val="autoZero"/>
        <c:auto val="1"/>
        <c:lblOffset val="100"/>
        <c:baseTimeUnit val="years"/>
      </c:dateAx>
      <c:valAx>
        <c:axId val="102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59.61</c:v>
                </c:pt>
                <c:pt idx="1">
                  <c:v>63.38</c:v>
                </c:pt>
                <c:pt idx="2">
                  <c:v>65.88</c:v>
                </c:pt>
                <c:pt idx="3">
                  <c:v>67.989999999999995</c:v>
                </c:pt>
                <c:pt idx="4">
                  <c:v>65.900000000000006</c:v>
                </c:pt>
              </c:numCache>
            </c:numRef>
          </c:val>
        </c:ser>
        <c:dLbls>
          <c:showLegendKey val="0"/>
          <c:showVal val="0"/>
          <c:showCatName val="0"/>
          <c:showSerName val="0"/>
          <c:showPercent val="0"/>
          <c:showBubbleSize val="0"/>
        </c:dLbls>
        <c:gapWidth val="150"/>
        <c:axId val="102419840"/>
        <c:axId val="1024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02419840"/>
        <c:axId val="102450688"/>
      </c:lineChart>
      <c:dateAx>
        <c:axId val="102419840"/>
        <c:scaling>
          <c:orientation val="minMax"/>
        </c:scaling>
        <c:delete val="1"/>
        <c:axPos val="b"/>
        <c:numFmt formatCode="ge" sourceLinked="1"/>
        <c:majorTickMark val="none"/>
        <c:minorTickMark val="none"/>
        <c:tickLblPos val="none"/>
        <c:crossAx val="102450688"/>
        <c:crosses val="autoZero"/>
        <c:auto val="1"/>
        <c:lblOffset val="100"/>
        <c:baseTimeUnit val="years"/>
      </c:dateAx>
      <c:valAx>
        <c:axId val="1024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236.82</c:v>
                </c:pt>
                <c:pt idx="1">
                  <c:v>221.63</c:v>
                </c:pt>
                <c:pt idx="2">
                  <c:v>217.67</c:v>
                </c:pt>
                <c:pt idx="3">
                  <c:v>212.03</c:v>
                </c:pt>
                <c:pt idx="4">
                  <c:v>219.44</c:v>
                </c:pt>
              </c:numCache>
            </c:numRef>
          </c:val>
        </c:ser>
        <c:dLbls>
          <c:showLegendKey val="0"/>
          <c:showVal val="0"/>
          <c:showCatName val="0"/>
          <c:showSerName val="0"/>
          <c:showPercent val="0"/>
          <c:showBubbleSize val="0"/>
        </c:dLbls>
        <c:gapWidth val="150"/>
        <c:axId val="102468224"/>
        <c:axId val="102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02468224"/>
        <c:axId val="102474496"/>
      </c:lineChart>
      <c:dateAx>
        <c:axId val="102468224"/>
        <c:scaling>
          <c:orientation val="minMax"/>
        </c:scaling>
        <c:delete val="1"/>
        <c:axPos val="b"/>
        <c:numFmt formatCode="ge" sourceLinked="1"/>
        <c:majorTickMark val="none"/>
        <c:minorTickMark val="none"/>
        <c:tickLblPos val="none"/>
        <c:crossAx val="102474496"/>
        <c:crosses val="autoZero"/>
        <c:auto val="1"/>
        <c:lblOffset val="100"/>
        <c:baseTimeUnit val="years"/>
      </c:dateAx>
      <c:valAx>
        <c:axId val="102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越前市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121</v>
      </c>
      <c r="AE8" s="73"/>
      <c r="AF8" s="73"/>
      <c r="AG8" s="73"/>
      <c r="AH8" s="73"/>
      <c r="AI8" s="73"/>
      <c r="AJ8" s="73"/>
      <c r="AK8" s="4"/>
      <c r="AL8" s="67">
        <f>データ!S6</f>
        <v>82947</v>
      </c>
      <c r="AM8" s="67"/>
      <c r="AN8" s="67"/>
      <c r="AO8" s="67"/>
      <c r="AP8" s="67"/>
      <c r="AQ8" s="67"/>
      <c r="AR8" s="67"/>
      <c r="AS8" s="67"/>
      <c r="AT8" s="66">
        <f>データ!T6</f>
        <v>230.7</v>
      </c>
      <c r="AU8" s="66"/>
      <c r="AV8" s="66"/>
      <c r="AW8" s="66"/>
      <c r="AX8" s="66"/>
      <c r="AY8" s="66"/>
      <c r="AZ8" s="66"/>
      <c r="BA8" s="66"/>
      <c r="BB8" s="66">
        <f>データ!U6</f>
        <v>359.54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65.84</v>
      </c>
      <c r="Q10" s="66"/>
      <c r="R10" s="66"/>
      <c r="S10" s="66"/>
      <c r="T10" s="66"/>
      <c r="U10" s="66"/>
      <c r="V10" s="66"/>
      <c r="W10" s="66">
        <f>データ!Q6</f>
        <v>81.69</v>
      </c>
      <c r="X10" s="66"/>
      <c r="Y10" s="66"/>
      <c r="Z10" s="66"/>
      <c r="AA10" s="66"/>
      <c r="AB10" s="66"/>
      <c r="AC10" s="66"/>
      <c r="AD10" s="67">
        <f>データ!R6</f>
        <v>2624</v>
      </c>
      <c r="AE10" s="67"/>
      <c r="AF10" s="67"/>
      <c r="AG10" s="67"/>
      <c r="AH10" s="67"/>
      <c r="AI10" s="67"/>
      <c r="AJ10" s="67"/>
      <c r="AK10" s="2"/>
      <c r="AL10" s="67">
        <f>データ!V6</f>
        <v>54635</v>
      </c>
      <c r="AM10" s="67"/>
      <c r="AN10" s="67"/>
      <c r="AO10" s="67"/>
      <c r="AP10" s="67"/>
      <c r="AQ10" s="67"/>
      <c r="AR10" s="67"/>
      <c r="AS10" s="67"/>
      <c r="AT10" s="66">
        <f>データ!W6</f>
        <v>15.68</v>
      </c>
      <c r="AU10" s="66"/>
      <c r="AV10" s="66"/>
      <c r="AW10" s="66"/>
      <c r="AX10" s="66"/>
      <c r="AY10" s="66"/>
      <c r="AZ10" s="66"/>
      <c r="BA10" s="66"/>
      <c r="BB10" s="66">
        <f>データ!X6</f>
        <v>3484.38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182095</v>
      </c>
      <c r="D6" s="33">
        <f t="shared" si="3"/>
        <v>47</v>
      </c>
      <c r="E6" s="33">
        <f t="shared" si="3"/>
        <v>17</v>
      </c>
      <c r="F6" s="33">
        <f t="shared" si="3"/>
        <v>1</v>
      </c>
      <c r="G6" s="33">
        <f t="shared" si="3"/>
        <v>0</v>
      </c>
      <c r="H6" s="33" t="str">
        <f t="shared" si="3"/>
        <v>福井県　越前市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65.84</v>
      </c>
      <c r="Q6" s="34">
        <f t="shared" si="3"/>
        <v>81.69</v>
      </c>
      <c r="R6" s="34">
        <f t="shared" si="3"/>
        <v>2624</v>
      </c>
      <c r="S6" s="34">
        <f t="shared" si="3"/>
        <v>82947</v>
      </c>
      <c r="T6" s="34">
        <f t="shared" si="3"/>
        <v>230.7</v>
      </c>
      <c r="U6" s="34">
        <f t="shared" si="3"/>
        <v>359.54</v>
      </c>
      <c r="V6" s="34">
        <f t="shared" si="3"/>
        <v>54635</v>
      </c>
      <c r="W6" s="34">
        <f t="shared" si="3"/>
        <v>15.68</v>
      </c>
      <c r="X6" s="34">
        <f t="shared" si="3"/>
        <v>3484.38</v>
      </c>
      <c r="Y6" s="35">
        <f>IF(Y7="",NA(),Y7)</f>
        <v>63.82</v>
      </c>
      <c r="Z6" s="35">
        <f t="shared" ref="Z6:AH6" si="4">IF(Z7="",NA(),Z7)</f>
        <v>66.760000000000005</v>
      </c>
      <c r="AA6" s="35">
        <f t="shared" si="4"/>
        <v>64.760000000000005</v>
      </c>
      <c r="AB6" s="35">
        <f t="shared" si="4"/>
        <v>63.68</v>
      </c>
      <c r="AC6" s="35">
        <f t="shared" si="4"/>
        <v>62.77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2580.1</v>
      </c>
      <c r="BG6" s="35">
        <f t="shared" ref="BG6:BO6" si="7">IF(BG7="",NA(),BG7)</f>
        <v>2515.0500000000002</v>
      </c>
      <c r="BH6" s="35">
        <f t="shared" si="7"/>
        <v>2368.7600000000002</v>
      </c>
      <c r="BI6" s="35">
        <f t="shared" si="7"/>
        <v>2239.6799999999998</v>
      </c>
      <c r="BJ6" s="35">
        <f t="shared" si="7"/>
        <v>2248.83</v>
      </c>
      <c r="BK6" s="35">
        <f t="shared" si="7"/>
        <v>918.88</v>
      </c>
      <c r="BL6" s="35">
        <f t="shared" si="7"/>
        <v>885.97</v>
      </c>
      <c r="BM6" s="35">
        <f t="shared" si="7"/>
        <v>854.16</v>
      </c>
      <c r="BN6" s="35">
        <f t="shared" si="7"/>
        <v>848.31</v>
      </c>
      <c r="BO6" s="35">
        <f t="shared" si="7"/>
        <v>774.99</v>
      </c>
      <c r="BP6" s="34" t="str">
        <f>IF(BP7="","",IF(BP7="-","【-】","【"&amp;SUBSTITUTE(TEXT(BP7,"#,##0.00"),"-","△")&amp;"】"))</f>
        <v>【728.30】</v>
      </c>
      <c r="BQ6" s="35">
        <f>IF(BQ7="",NA(),BQ7)</f>
        <v>59.61</v>
      </c>
      <c r="BR6" s="35">
        <f t="shared" ref="BR6:BZ6" si="8">IF(BR7="",NA(),BR7)</f>
        <v>63.38</v>
      </c>
      <c r="BS6" s="35">
        <f t="shared" si="8"/>
        <v>65.88</v>
      </c>
      <c r="BT6" s="35">
        <f t="shared" si="8"/>
        <v>67.989999999999995</v>
      </c>
      <c r="BU6" s="35">
        <f t="shared" si="8"/>
        <v>65.900000000000006</v>
      </c>
      <c r="BV6" s="35">
        <f t="shared" si="8"/>
        <v>88.2</v>
      </c>
      <c r="BW6" s="35">
        <f t="shared" si="8"/>
        <v>89.94</v>
      </c>
      <c r="BX6" s="35">
        <f t="shared" si="8"/>
        <v>93.13</v>
      </c>
      <c r="BY6" s="35">
        <f t="shared" si="8"/>
        <v>94.38</v>
      </c>
      <c r="BZ6" s="35">
        <f t="shared" si="8"/>
        <v>96.57</v>
      </c>
      <c r="CA6" s="34" t="str">
        <f>IF(CA7="","",IF(CA7="-","【-】","【"&amp;SUBSTITUTE(TEXT(CA7,"#,##0.00"),"-","△")&amp;"】"))</f>
        <v>【100.04】</v>
      </c>
      <c r="CB6" s="35">
        <f>IF(CB7="",NA(),CB7)</f>
        <v>236.82</v>
      </c>
      <c r="CC6" s="35">
        <f t="shared" ref="CC6:CK6" si="9">IF(CC7="",NA(),CC7)</f>
        <v>221.63</v>
      </c>
      <c r="CD6" s="35">
        <f t="shared" si="9"/>
        <v>217.67</v>
      </c>
      <c r="CE6" s="35">
        <f t="shared" si="9"/>
        <v>212.03</v>
      </c>
      <c r="CF6" s="35">
        <f t="shared" si="9"/>
        <v>219.44</v>
      </c>
      <c r="CG6" s="35">
        <f t="shared" si="9"/>
        <v>171.78</v>
      </c>
      <c r="CH6" s="35">
        <f t="shared" si="9"/>
        <v>168.57</v>
      </c>
      <c r="CI6" s="35">
        <f t="shared" si="9"/>
        <v>167.97</v>
      </c>
      <c r="CJ6" s="35">
        <f t="shared" si="9"/>
        <v>165.45</v>
      </c>
      <c r="CK6" s="35">
        <f t="shared" si="9"/>
        <v>161.54</v>
      </c>
      <c r="CL6" s="34" t="str">
        <f>IF(CL7="","",IF(CL7="-","【-】","【"&amp;SUBSTITUTE(TEXT(CL7,"#,##0.00"),"-","△")&amp;"】"))</f>
        <v>【137.82】</v>
      </c>
      <c r="CM6" s="35">
        <f>IF(CM7="",NA(),CM7)</f>
        <v>60.32</v>
      </c>
      <c r="CN6" s="35">
        <f t="shared" ref="CN6:CV6" si="10">IF(CN7="",NA(),CN7)</f>
        <v>66.56</v>
      </c>
      <c r="CO6" s="35">
        <f t="shared" si="10"/>
        <v>67.650000000000006</v>
      </c>
      <c r="CP6" s="35">
        <f t="shared" si="10"/>
        <v>65.430000000000007</v>
      </c>
      <c r="CQ6" s="35">
        <f t="shared" si="10"/>
        <v>74</v>
      </c>
      <c r="CR6" s="35">
        <f t="shared" si="10"/>
        <v>62.27</v>
      </c>
      <c r="CS6" s="35">
        <f t="shared" si="10"/>
        <v>64.12</v>
      </c>
      <c r="CT6" s="35">
        <f t="shared" si="10"/>
        <v>64.87</v>
      </c>
      <c r="CU6" s="35">
        <f t="shared" si="10"/>
        <v>65.62</v>
      </c>
      <c r="CV6" s="35">
        <f t="shared" si="10"/>
        <v>64.67</v>
      </c>
      <c r="CW6" s="34" t="str">
        <f>IF(CW7="","",IF(CW7="-","【-】","【"&amp;SUBSTITUTE(TEXT(CW7,"#,##0.00"),"-","△")&amp;"】"))</f>
        <v>【60.09】</v>
      </c>
      <c r="CX6" s="35">
        <f>IF(CX7="",NA(),CX7)</f>
        <v>76.150000000000006</v>
      </c>
      <c r="CY6" s="35">
        <f t="shared" ref="CY6:DG6" si="11">IF(CY7="",NA(),CY7)</f>
        <v>77.91</v>
      </c>
      <c r="CZ6" s="35">
        <f t="shared" si="11"/>
        <v>79.88</v>
      </c>
      <c r="DA6" s="35">
        <f t="shared" si="11"/>
        <v>83.59</v>
      </c>
      <c r="DB6" s="35">
        <f t="shared" si="11"/>
        <v>85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0.14000000000000001</v>
      </c>
      <c r="EG6" s="35">
        <f t="shared" si="14"/>
        <v>0.01</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182095</v>
      </c>
      <c r="D7" s="37">
        <v>47</v>
      </c>
      <c r="E7" s="37">
        <v>17</v>
      </c>
      <c r="F7" s="37">
        <v>1</v>
      </c>
      <c r="G7" s="37">
        <v>0</v>
      </c>
      <c r="H7" s="37" t="s">
        <v>109</v>
      </c>
      <c r="I7" s="37" t="s">
        <v>110</v>
      </c>
      <c r="J7" s="37" t="s">
        <v>111</v>
      </c>
      <c r="K7" s="37" t="s">
        <v>112</v>
      </c>
      <c r="L7" s="37" t="s">
        <v>113</v>
      </c>
      <c r="M7" s="37"/>
      <c r="N7" s="38" t="s">
        <v>114</v>
      </c>
      <c r="O7" s="38" t="s">
        <v>115</v>
      </c>
      <c r="P7" s="38">
        <v>65.84</v>
      </c>
      <c r="Q7" s="38">
        <v>81.69</v>
      </c>
      <c r="R7" s="38">
        <v>2624</v>
      </c>
      <c r="S7" s="38">
        <v>82947</v>
      </c>
      <c r="T7" s="38">
        <v>230.7</v>
      </c>
      <c r="U7" s="38">
        <v>359.54</v>
      </c>
      <c r="V7" s="38">
        <v>54635</v>
      </c>
      <c r="W7" s="38">
        <v>15.68</v>
      </c>
      <c r="X7" s="38">
        <v>3484.38</v>
      </c>
      <c r="Y7" s="38">
        <v>63.82</v>
      </c>
      <c r="Z7" s="38">
        <v>66.760000000000005</v>
      </c>
      <c r="AA7" s="38">
        <v>64.760000000000005</v>
      </c>
      <c r="AB7" s="38">
        <v>63.68</v>
      </c>
      <c r="AC7" s="38">
        <v>62.77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2580.1</v>
      </c>
      <c r="BG7" s="38">
        <v>2515.0500000000002</v>
      </c>
      <c r="BH7" s="38">
        <v>2368.7600000000002</v>
      </c>
      <c r="BI7" s="38">
        <v>2239.6799999999998</v>
      </c>
      <c r="BJ7" s="38">
        <v>2248.83</v>
      </c>
      <c r="BK7" s="38">
        <v>918.88</v>
      </c>
      <c r="BL7" s="38">
        <v>885.97</v>
      </c>
      <c r="BM7" s="38">
        <v>854.16</v>
      </c>
      <c r="BN7" s="38">
        <v>848.31</v>
      </c>
      <c r="BO7" s="38">
        <v>774.99</v>
      </c>
      <c r="BP7" s="38">
        <v>728.3</v>
      </c>
      <c r="BQ7" s="38">
        <v>59.61</v>
      </c>
      <c r="BR7" s="38">
        <v>63.38</v>
      </c>
      <c r="BS7" s="38">
        <v>65.88</v>
      </c>
      <c r="BT7" s="38">
        <v>67.989999999999995</v>
      </c>
      <c r="BU7" s="38">
        <v>65.900000000000006</v>
      </c>
      <c r="BV7" s="38">
        <v>88.2</v>
      </c>
      <c r="BW7" s="38">
        <v>89.94</v>
      </c>
      <c r="BX7" s="38">
        <v>93.13</v>
      </c>
      <c r="BY7" s="38">
        <v>94.38</v>
      </c>
      <c r="BZ7" s="38">
        <v>96.57</v>
      </c>
      <c r="CA7" s="38">
        <v>100.04</v>
      </c>
      <c r="CB7" s="38">
        <v>236.82</v>
      </c>
      <c r="CC7" s="38">
        <v>221.63</v>
      </c>
      <c r="CD7" s="38">
        <v>217.67</v>
      </c>
      <c r="CE7" s="38">
        <v>212.03</v>
      </c>
      <c r="CF7" s="38">
        <v>219.44</v>
      </c>
      <c r="CG7" s="38">
        <v>171.78</v>
      </c>
      <c r="CH7" s="38">
        <v>168.57</v>
      </c>
      <c r="CI7" s="38">
        <v>167.97</v>
      </c>
      <c r="CJ7" s="38">
        <v>165.45</v>
      </c>
      <c r="CK7" s="38">
        <v>161.54</v>
      </c>
      <c r="CL7" s="38">
        <v>137.82</v>
      </c>
      <c r="CM7" s="38">
        <v>60.32</v>
      </c>
      <c r="CN7" s="38">
        <v>66.56</v>
      </c>
      <c r="CO7" s="38">
        <v>67.650000000000006</v>
      </c>
      <c r="CP7" s="38">
        <v>65.430000000000007</v>
      </c>
      <c r="CQ7" s="38">
        <v>74</v>
      </c>
      <c r="CR7" s="38">
        <v>62.27</v>
      </c>
      <c r="CS7" s="38">
        <v>64.12</v>
      </c>
      <c r="CT7" s="38">
        <v>64.87</v>
      </c>
      <c r="CU7" s="38">
        <v>65.62</v>
      </c>
      <c r="CV7" s="38">
        <v>64.67</v>
      </c>
      <c r="CW7" s="38">
        <v>60.09</v>
      </c>
      <c r="CX7" s="38">
        <v>76.150000000000006</v>
      </c>
      <c r="CY7" s="38">
        <v>77.91</v>
      </c>
      <c r="CZ7" s="38">
        <v>79.88</v>
      </c>
      <c r="DA7" s="38">
        <v>83.59</v>
      </c>
      <c r="DB7" s="38">
        <v>85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0.05</v>
      </c>
      <c r="EF7" s="38">
        <v>0.14000000000000001</v>
      </c>
      <c r="EG7" s="38">
        <v>0.01</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　正典</cp:lastModifiedBy>
  <dcterms:created xsi:type="dcterms:W3CDTF">2017-12-25T02:07:30Z</dcterms:created>
  <dcterms:modified xsi:type="dcterms:W3CDTF">2018-02-14T06:06:23Z</dcterms:modified>
</cp:coreProperties>
</file>