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6" i="4" s="1"/>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AD10" i="4" s="1"/>
  <c r="Q6" i="5"/>
  <c r="W10" i="4" s="1"/>
  <c r="P6" i="5"/>
  <c r="O6" i="5"/>
  <c r="N6" i="5"/>
  <c r="B10" i="4" s="1"/>
  <c r="M6" i="5"/>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E86" i="4"/>
  <c r="BB10" i="4"/>
  <c r="AT10" i="4"/>
  <c r="P10" i="4"/>
  <c r="I10" i="4"/>
  <c r="AT8" i="4"/>
  <c r="AL8" i="4"/>
  <c r="W8" i="4"/>
  <c r="P8" i="4"/>
  <c r="I8" i="4"/>
  <c r="B6"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<sst xmlns="http://schemas.openxmlformats.org/spreadsheetml/2006/main" count="235" uniqueCount="123">
  <si>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</si>
  <si>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</si>
  <si>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</si>
  <si>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</si>
  <si>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</si>
  <si>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</si>
  <si>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</si>
  <si>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</si>
  <si>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</si>
  <si>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</si>
  <si>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</si>
  <si>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</si>
  <si>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</si>
  <si>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</si>
  <si>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</si>
  <si>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</si>
  <si>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</si>
  <si>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</si>
  <si>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</si>
  <si>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</si>
  <si>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</si>
  <si>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</si>
  <si>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</si>
  <si>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</si>
  <si>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</si>
  <si>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</si>
  <si>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</si>
  <si>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</si>
  <si>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</si>
  <si>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</si>
  <si>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</si>
  <si>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</si>
  <si>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</si>
  <si>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</si>
  <si>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</si>
  <si>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</si>
  <si>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</si>
  <si>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</si>
  <si>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</si>
  <si>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</si>
  <si>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</si>
  <si>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</si>
  <si>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</si>
  <si>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</si>
  <si>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</si>
  <si>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</si>
  <si>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</si>
  <si>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</si>
  <si>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</si>
  <si>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</si>
  <si>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</si>
  <si>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</si>
  <si>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</si>
  <si>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</si>
  <si>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</si>
  <si>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</si>
  <si>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</si>
  <si>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</si>
  <si>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</si>
  <si>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</si>
  <si>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</si>
  <si>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</si>
  <si>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</si>
  <si>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</si>
  <si>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</si>
  <si>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</si>
  <si>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</si>
  <si>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</si>
  <si>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</si>
  <si>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</si>
  <si>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</si>
  <si>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</si>
  <si>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</si>
  <si>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</si>
  <si>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</si>
  <si>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</si>
  <si>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</si>
  <si>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</si>
  <si>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</si>
  <si>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</si>
  <si>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</si>
  <si>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</si>
  <si>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</si>
  <si>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</si>
  <si>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</si>
  <si>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</si>
  <si>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</si>
  <si>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</si>
  <si>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</si>
  <si>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</si>
  <si>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</si>
  <si>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</si>
  <si>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</si>
  <si>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</si>
  <si>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</si>
  <si>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</si>
  <si>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</si>
  <si>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</si>
  <si>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</si>
  <si>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</si>
  <si>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</si>
  <si>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</si>
  <si>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</si>
  <si>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</si>
  <si>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</si>
  <si>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</si>
  <si>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</si>
  <si>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</si>
  <si>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福井県　あわら市</t>
  </si>
  <si>
    <t>法適用</t>
  </si>
  <si>
    <t>下水道事業</t>
  </si>
  <si>
    <t>農業集落排水</t>
  </si>
  <si>
    <t>F2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</si>
  <si>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</si>
  <si>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</si>
  <si>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</si>
  <si>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</si>
  <si>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</si>
  <si>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</si>
  <si>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</si>
  <si>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水洗化率が100％となっているにも関わらず、経費回収率は50％を下回っている。そのため、一般会計から不足額を補助金として繰り入れ、経費を賄っている。その要因の1つは、汚水処理場の維持管理費が大きいことが挙げられる。
　今後は、施設の維持管理や更新等を考慮し、平成29年10月に1処理場、平成31年3月に残りの1処理場を廃止し、公共下水道に接続していく予定となっている。</t>
    <rPh sb="1" eb="4">
      <t>スイセンカ</t>
    </rPh>
    <rPh sb="4" eb="5">
      <t>リツ</t>
    </rPh>
    <rPh sb="18" eb="19">
      <t>カカ</t>
    </rPh>
    <rPh sb="23" eb="25">
      <t>ケイヒ</t>
    </rPh>
    <rPh sb="25" eb="27">
      <t>カイシュウ</t>
    </rPh>
    <rPh sb="27" eb="28">
      <t>リツ</t>
    </rPh>
    <rPh sb="33" eb="35">
      <t>シタマワ</t>
    </rPh>
    <rPh sb="45" eb="47">
      <t>イッパン</t>
    </rPh>
    <rPh sb="47" eb="49">
      <t>カイケイ</t>
    </rPh>
    <rPh sb="51" eb="53">
      <t>フソク</t>
    </rPh>
    <rPh sb="53" eb="54">
      <t>ガク</t>
    </rPh>
    <rPh sb="55" eb="58">
      <t>ホジョキン</t>
    </rPh>
    <rPh sb="61" eb="62">
      <t>ク</t>
    </rPh>
    <rPh sb="63" eb="64">
      <t>イ</t>
    </rPh>
    <rPh sb="66" eb="68">
      <t>ケイヒ</t>
    </rPh>
    <rPh sb="69" eb="70">
      <t>マカナ</t>
    </rPh>
    <rPh sb="77" eb="79">
      <t>ヨウイン</t>
    </rPh>
    <rPh sb="84" eb="86">
      <t>オスイ</t>
    </rPh>
    <rPh sb="86" eb="89">
      <t>ショリジョウ</t>
    </rPh>
    <rPh sb="90" eb="92">
      <t>イジ</t>
    </rPh>
    <rPh sb="92" eb="95">
      <t>カンリヒ</t>
    </rPh>
    <rPh sb="96" eb="97">
      <t>オオ</t>
    </rPh>
    <rPh sb="102" eb="103">
      <t>ア</t>
    </rPh>
    <rPh sb="110" eb="112">
      <t>コンゴ</t>
    </rPh>
    <rPh sb="114" eb="116">
      <t>シセツ</t>
    </rPh>
    <rPh sb="117" eb="119">
      <t>イジ</t>
    </rPh>
    <rPh sb="119" eb="121">
      <t>カンリ</t>
    </rPh>
    <rPh sb="122" eb="124">
      <t>コウシン</t>
    </rPh>
    <rPh sb="124" eb="125">
      <t>トウ</t>
    </rPh>
    <rPh sb="126" eb="128">
      <t>コウリョ</t>
    </rPh>
    <rPh sb="130" eb="132">
      <t>ヘイセイ</t>
    </rPh>
    <rPh sb="134" eb="135">
      <t>ネン</t>
    </rPh>
    <rPh sb="137" eb="138">
      <t>ツキ</t>
    </rPh>
    <rPh sb="140" eb="143">
      <t>ショリジョウ</t>
    </rPh>
    <rPh sb="144" eb="146">
      <t>ヘイセイ</t>
    </rPh>
    <rPh sb="148" eb="149">
      <t>ネン</t>
    </rPh>
    <rPh sb="150" eb="151">
      <t>ツキ</t>
    </rPh>
    <rPh sb="152" eb="153">
      <t>ノコ</t>
    </rPh>
    <rPh sb="156" eb="159">
      <t>ショリジョウ</t>
    </rPh>
    <rPh sb="160" eb="162">
      <t>ハイシ</t>
    </rPh>
    <rPh sb="164" eb="166">
      <t>コウキョウ</t>
    </rPh>
    <rPh sb="166" eb="169">
      <t>ゲスイドウ</t>
    </rPh>
    <rPh sb="170" eb="172">
      <t>セツゾク</t>
    </rPh>
    <rPh sb="176" eb="178">
      <t>ヨテイ</t>
    </rPh>
    <phoneticPr fontId="4"/>
  </si>
  <si>
    <t>①経常収支比率は黒字を示しているが、一般会計から赤字補てん分の補助金を繰り入れることで収支の均衡を図っている。
②累積欠損金比率は発生していない。
③流動化比率は、類似他団体と比較するとやや高く推移している。
④企業債残高対事業規模比率は、類似他団体平均値と比較すると3倍と高く企業債残高の規模が大きいといえる。近年は建設改良に伴う企業債の借入れは行っていないが、資本費平準化債は毎年借り入れを行っているため、残高はゆるやかにしか減らない。
⑤経費回収率は、毎年大きくは変わらない状態で、不足分を一般会計補助金で賄っている。
⑥汚水処理原価は、類似団体平均値に近づいてきたが、処理場等の維持管理が高いところが要因となっている。
⑦施設利用率は、類似団体に比べると高く推移しているが、数値としては減少傾向にある。
⑧水洗化率は、100％となっている。</t>
    <rPh sb="1" eb="3">
      <t>ケイジョウ</t>
    </rPh>
    <rPh sb="3" eb="5">
      <t>シュウシ</t>
    </rPh>
    <rPh sb="5" eb="7">
      <t>ヒリツ</t>
    </rPh>
    <rPh sb="8" eb="10">
      <t>クロジ</t>
    </rPh>
    <rPh sb="11" eb="12">
      <t>シメ</t>
    </rPh>
    <rPh sb="18" eb="20">
      <t>イッパン</t>
    </rPh>
    <rPh sb="20" eb="22">
      <t>カイケイ</t>
    </rPh>
    <rPh sb="24" eb="26">
      <t>アカジ</t>
    </rPh>
    <rPh sb="26" eb="27">
      <t>ホ</t>
    </rPh>
    <rPh sb="29" eb="30">
      <t>ブン</t>
    </rPh>
    <rPh sb="31" eb="34">
      <t>ホジョキン</t>
    </rPh>
    <rPh sb="35" eb="36">
      <t>ク</t>
    </rPh>
    <rPh sb="37" eb="38">
      <t>イ</t>
    </rPh>
    <rPh sb="43" eb="45">
      <t>シュウシ</t>
    </rPh>
    <rPh sb="46" eb="48">
      <t>キンコウ</t>
    </rPh>
    <rPh sb="49" eb="50">
      <t>ハカ</t>
    </rPh>
    <rPh sb="57" eb="59">
      <t>ルイセキ</t>
    </rPh>
    <rPh sb="59" eb="62">
      <t>ケッソンキン</t>
    </rPh>
    <rPh sb="62" eb="64">
      <t>ヒリツ</t>
    </rPh>
    <rPh sb="65" eb="67">
      <t>ハッセイ</t>
    </rPh>
    <rPh sb="75" eb="78">
      <t>リュウドウカ</t>
    </rPh>
    <rPh sb="78" eb="80">
      <t>ヒリツ</t>
    </rPh>
    <rPh sb="82" eb="84">
      <t>ルイジ</t>
    </rPh>
    <rPh sb="84" eb="85">
      <t>タ</t>
    </rPh>
    <rPh sb="85" eb="87">
      <t>ダンタイ</t>
    </rPh>
    <rPh sb="88" eb="90">
      <t>ヒカク</t>
    </rPh>
    <rPh sb="95" eb="96">
      <t>タカ</t>
    </rPh>
    <rPh sb="97" eb="99">
      <t>スイイ</t>
    </rPh>
    <rPh sb="106" eb="108">
      <t>キギョウ</t>
    </rPh>
    <rPh sb="108" eb="109">
      <t>サイ</t>
    </rPh>
    <rPh sb="109" eb="111">
      <t>ザンダカ</t>
    </rPh>
    <rPh sb="111" eb="112">
      <t>タイ</t>
    </rPh>
    <rPh sb="112" eb="114">
      <t>ジギョウ</t>
    </rPh>
    <rPh sb="114" eb="116">
      <t>キボ</t>
    </rPh>
    <rPh sb="116" eb="118">
      <t>ヒリツ</t>
    </rPh>
    <rPh sb="120" eb="122">
      <t>ルイジ</t>
    </rPh>
    <rPh sb="122" eb="123">
      <t>タ</t>
    </rPh>
    <rPh sb="123" eb="125">
      <t>ダンタイ</t>
    </rPh>
    <rPh sb="125" eb="128">
      <t>ヘイキンチ</t>
    </rPh>
    <rPh sb="129" eb="131">
      <t>ヒカク</t>
    </rPh>
    <rPh sb="135" eb="136">
      <t>バイ</t>
    </rPh>
    <rPh sb="137" eb="138">
      <t>タカ</t>
    </rPh>
    <rPh sb="139" eb="141">
      <t>キギョウ</t>
    </rPh>
    <rPh sb="141" eb="142">
      <t>サイ</t>
    </rPh>
    <rPh sb="142" eb="144">
      <t>ザンダカ</t>
    </rPh>
    <rPh sb="145" eb="147">
      <t>キボ</t>
    </rPh>
    <rPh sb="148" eb="149">
      <t>オオ</t>
    </rPh>
    <rPh sb="156" eb="158">
      <t>キンネン</t>
    </rPh>
    <rPh sb="159" eb="161">
      <t>ケンセツ</t>
    </rPh>
    <rPh sb="161" eb="163">
      <t>カイリョウ</t>
    </rPh>
    <rPh sb="164" eb="165">
      <t>トモナ</t>
    </rPh>
    <rPh sb="166" eb="168">
      <t>キギョウ</t>
    </rPh>
    <rPh sb="168" eb="169">
      <t>サイ</t>
    </rPh>
    <rPh sb="170" eb="172">
      <t>カリイ</t>
    </rPh>
    <rPh sb="174" eb="175">
      <t>オコナ</t>
    </rPh>
    <rPh sb="182" eb="184">
      <t>シホン</t>
    </rPh>
    <rPh sb="184" eb="185">
      <t>ヒ</t>
    </rPh>
    <rPh sb="185" eb="188">
      <t>ヘイジュンカ</t>
    </rPh>
    <rPh sb="188" eb="189">
      <t>サイ</t>
    </rPh>
    <rPh sb="190" eb="192">
      <t>マイトシ</t>
    </rPh>
    <rPh sb="192" eb="193">
      <t>カ</t>
    </rPh>
    <rPh sb="194" eb="195">
      <t>イ</t>
    </rPh>
    <rPh sb="197" eb="198">
      <t>オコナ</t>
    </rPh>
    <rPh sb="205" eb="207">
      <t>ザンダカ</t>
    </rPh>
    <rPh sb="215" eb="216">
      <t>ヘ</t>
    </rPh>
    <rPh sb="222" eb="224">
      <t>ケイヒ</t>
    </rPh>
    <rPh sb="224" eb="226">
      <t>カイシュウ</t>
    </rPh>
    <rPh sb="226" eb="227">
      <t>リツ</t>
    </rPh>
    <rPh sb="229" eb="231">
      <t>マイトシ</t>
    </rPh>
    <rPh sb="231" eb="232">
      <t>オオ</t>
    </rPh>
    <rPh sb="235" eb="236">
      <t>カ</t>
    </rPh>
    <rPh sb="240" eb="242">
      <t>ジョウタイ</t>
    </rPh>
    <rPh sb="244" eb="247">
      <t>フソクブン</t>
    </rPh>
    <rPh sb="248" eb="250">
      <t>イッパン</t>
    </rPh>
    <rPh sb="250" eb="252">
      <t>カイケイ</t>
    </rPh>
    <rPh sb="252" eb="255">
      <t>ホジョキン</t>
    </rPh>
    <rPh sb="256" eb="257">
      <t>マカナ</t>
    </rPh>
    <rPh sb="264" eb="266">
      <t>オスイ</t>
    </rPh>
    <rPh sb="266" eb="268">
      <t>ショリ</t>
    </rPh>
    <rPh sb="268" eb="270">
      <t>ゲンカ</t>
    </rPh>
    <rPh sb="272" eb="274">
      <t>ルイジ</t>
    </rPh>
    <rPh sb="274" eb="276">
      <t>ダンタイ</t>
    </rPh>
    <rPh sb="276" eb="278">
      <t>ヘイキン</t>
    </rPh>
    <rPh sb="278" eb="279">
      <t>チ</t>
    </rPh>
    <rPh sb="280" eb="281">
      <t>チカ</t>
    </rPh>
    <rPh sb="288" eb="291">
      <t>ショリジョウ</t>
    </rPh>
    <rPh sb="291" eb="292">
      <t>トウ</t>
    </rPh>
    <rPh sb="293" eb="295">
      <t>イジ</t>
    </rPh>
    <rPh sb="295" eb="297">
      <t>カンリ</t>
    </rPh>
    <rPh sb="298" eb="299">
      <t>タカ</t>
    </rPh>
    <rPh sb="304" eb="306">
      <t>ヨウイン</t>
    </rPh>
    <rPh sb="315" eb="317">
      <t>シセツ</t>
    </rPh>
    <rPh sb="317" eb="320">
      <t>リヨウリツ</t>
    </rPh>
    <rPh sb="322" eb="324">
      <t>ルイジ</t>
    </rPh>
    <rPh sb="324" eb="326">
      <t>ダンタイ</t>
    </rPh>
    <rPh sb="327" eb="328">
      <t>クラ</t>
    </rPh>
    <rPh sb="331" eb="332">
      <t>タカ</t>
    </rPh>
    <rPh sb="333" eb="335">
      <t>スイイ</t>
    </rPh>
    <rPh sb="341" eb="343">
      <t>スウチ</t>
    </rPh>
    <rPh sb="347" eb="349">
      <t>ゲンショウ</t>
    </rPh>
    <rPh sb="349" eb="351">
      <t>ケイコウ</t>
    </rPh>
    <rPh sb="357" eb="360">
      <t>スイセンカ</t>
    </rPh>
    <rPh sb="360" eb="361">
      <t>リツ</t>
    </rPh>
    <phoneticPr fontId="4"/>
  </si>
  <si>
    <t>①有形固定資産減価償却率は、類似団体に比べると高く推移しているが、資産の種類により、償却の進んだものと進んでいないものがある。処理場内機械の償却が進んでいるため償却率が高くなっているが、今後公共下水道事業に統合し、処理場を廃止していくため、償却の進んだ資産は撤去予定となっている。
②管渠老朽化率は、法定耐用年数を超えた管渠が無いため、発生していない。
③管渠改善率は、老朽化した管渠が無いため、発生していない。</t>
    <rPh sb="1" eb="3">
      <t>ユウケイ</t>
    </rPh>
    <rPh sb="3" eb="5">
      <t>コテイ</t>
    </rPh>
    <rPh sb="5" eb="7">
      <t>シサン</t>
    </rPh>
    <rPh sb="7" eb="9">
      <t>ゲンカ</t>
    </rPh>
    <rPh sb="9" eb="11">
      <t>ショウキャク</t>
    </rPh>
    <rPh sb="11" eb="12">
      <t>リツ</t>
    </rPh>
    <rPh sb="14" eb="16">
      <t>ルイジ</t>
    </rPh>
    <rPh sb="16" eb="18">
      <t>ダンタイ</t>
    </rPh>
    <rPh sb="19" eb="20">
      <t>クラ</t>
    </rPh>
    <rPh sb="23" eb="24">
      <t>タカ</t>
    </rPh>
    <rPh sb="25" eb="27">
      <t>スイイ</t>
    </rPh>
    <rPh sb="33" eb="35">
      <t>シサン</t>
    </rPh>
    <rPh sb="36" eb="38">
      <t>シュルイ</t>
    </rPh>
    <rPh sb="42" eb="44">
      <t>ショウキャク</t>
    </rPh>
    <rPh sb="45" eb="46">
      <t>スス</t>
    </rPh>
    <rPh sb="51" eb="52">
      <t>スス</t>
    </rPh>
    <rPh sb="63" eb="66">
      <t>ショリジョウ</t>
    </rPh>
    <rPh sb="66" eb="67">
      <t>ナイ</t>
    </rPh>
    <rPh sb="67" eb="69">
      <t>キカイ</t>
    </rPh>
    <rPh sb="70" eb="72">
      <t>ショウキャク</t>
    </rPh>
    <rPh sb="73" eb="74">
      <t>スス</t>
    </rPh>
    <rPh sb="80" eb="82">
      <t>ショウキャク</t>
    </rPh>
    <rPh sb="82" eb="83">
      <t>リツ</t>
    </rPh>
    <rPh sb="84" eb="85">
      <t>タカ</t>
    </rPh>
    <rPh sb="93" eb="95">
      <t>コンゴ</t>
    </rPh>
    <rPh sb="95" eb="97">
      <t>コウキョウ</t>
    </rPh>
    <rPh sb="97" eb="100">
      <t>ゲスイドウ</t>
    </rPh>
    <rPh sb="100" eb="102">
      <t>ジギョウ</t>
    </rPh>
    <rPh sb="103" eb="105">
      <t>トウゴウ</t>
    </rPh>
    <rPh sb="107" eb="110">
      <t>ショリジョウ</t>
    </rPh>
    <rPh sb="111" eb="113">
      <t>ハイシ</t>
    </rPh>
    <rPh sb="120" eb="122">
      <t>ショウキャク</t>
    </rPh>
    <rPh sb="123" eb="124">
      <t>スス</t>
    </rPh>
    <rPh sb="126" eb="128">
      <t>シサン</t>
    </rPh>
    <rPh sb="129" eb="131">
      <t>テッキョ</t>
    </rPh>
    <rPh sb="131" eb="133">
      <t>ヨテイ</t>
    </rPh>
    <rPh sb="142" eb="143">
      <t>カン</t>
    </rPh>
    <rPh sb="143" eb="144">
      <t>キョ</t>
    </rPh>
    <rPh sb="144" eb="147">
      <t>ロウキュウカ</t>
    </rPh>
    <rPh sb="147" eb="148">
      <t>リツ</t>
    </rPh>
    <rPh sb="150" eb="152">
      <t>ホウテイ</t>
    </rPh>
    <rPh sb="152" eb="154">
      <t>タイヨウ</t>
    </rPh>
    <rPh sb="154" eb="156">
      <t>ネンスウ</t>
    </rPh>
    <rPh sb="157" eb="158">
      <t>コ</t>
    </rPh>
    <rPh sb="160" eb="161">
      <t>カン</t>
    </rPh>
    <rPh sb="161" eb="162">
      <t>キョ</t>
    </rPh>
    <rPh sb="163" eb="164">
      <t>ナ</t>
    </rPh>
    <rPh sb="168" eb="170">
      <t>ハッセイ</t>
    </rPh>
    <rPh sb="178" eb="179">
      <t>カン</t>
    </rPh>
    <rPh sb="179" eb="180">
      <t>キョ</t>
    </rPh>
    <rPh sb="180" eb="182">
      <t>カイゼン</t>
    </rPh>
    <rPh sb="182" eb="183">
      <t>リツ</t>
    </rPh>
    <rPh sb="185" eb="188">
      <t>ロウキュウカ</t>
    </rPh>
    <rPh sb="190" eb="191">
      <t>カン</t>
    </rPh>
    <rPh sb="191" eb="192">
      <t>キョ</t>
    </rPh>
    <rPh sb="193" eb="194">
      <t>ナ</t>
    </rPh>
    <rPh sb="198" eb="200">
      <t>ハッセイ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</si>
</sst>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0174336"/>
        <c:axId val="15019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150174336"/>
        <c:axId val="150192896"/>
      </c:lineChart>
      <c:dateAx>
        <c:axId val="150174336"/>
        <c:scaling>
          <c:orientation val="minMax"/>
        </c:scaling>
        <c:delete val="1"/>
        <c:axPos val="b"/>
        <c:numFmt formatCode="ge" sourceLinked="1"/>
        <c:majorTickMark val="none"/>
        <c:minorTickMark val="none"/>
        <c:tickLblPos val="none"/>
        <c:crossAx val="150192896"/>
        <c:crosses val="autoZero"/>
        <c:auto val="1"/>
        <c:lblOffset val="100"/>
        <c:baseTimeUnit val="years"/>
      </c:dateAx>
      <c:valAx>
        <c:axId val="15019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7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74.540000000000006</c:v>
                </c:pt>
                <c:pt idx="1">
                  <c:v>74.540000000000006</c:v>
                </c:pt>
                <c:pt idx="2">
                  <c:v>74.540000000000006</c:v>
                </c:pt>
                <c:pt idx="3">
                  <c:v>69.03</c:v>
                </c:pt>
                <c:pt idx="4">
                  <c:v>69.290000000000006</c:v>
                </c:pt>
              </c:numCache>
            </c:numRef>
          </c:val>
        </c:ser>
        <c:dLbls>
          <c:showLegendKey val="0"/>
          <c:showVal val="0"/>
          <c:showCatName val="0"/>
          <c:showSerName val="0"/>
          <c:showPercent val="0"/>
          <c:showBubbleSize val="0"/>
        </c:dLbls>
        <c:gapWidth val="150"/>
        <c:axId val="151690240"/>
        <c:axId val="15171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151690240"/>
        <c:axId val="151716992"/>
      </c:lineChart>
      <c:dateAx>
        <c:axId val="151690240"/>
        <c:scaling>
          <c:orientation val="minMax"/>
        </c:scaling>
        <c:delete val="1"/>
        <c:axPos val="b"/>
        <c:numFmt formatCode="ge" sourceLinked="1"/>
        <c:majorTickMark val="none"/>
        <c:minorTickMark val="none"/>
        <c:tickLblPos val="none"/>
        <c:crossAx val="151716992"/>
        <c:crosses val="autoZero"/>
        <c:auto val="1"/>
        <c:lblOffset val="100"/>
        <c:baseTimeUnit val="years"/>
      </c:dateAx>
      <c:valAx>
        <c:axId val="15171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69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51743104"/>
        <c:axId val="15174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151743104"/>
        <c:axId val="151749376"/>
      </c:lineChart>
      <c:dateAx>
        <c:axId val="151743104"/>
        <c:scaling>
          <c:orientation val="minMax"/>
        </c:scaling>
        <c:delete val="1"/>
        <c:axPos val="b"/>
        <c:numFmt formatCode="ge" sourceLinked="1"/>
        <c:majorTickMark val="none"/>
        <c:minorTickMark val="none"/>
        <c:tickLblPos val="none"/>
        <c:crossAx val="151749376"/>
        <c:crosses val="autoZero"/>
        <c:auto val="1"/>
        <c:lblOffset val="100"/>
        <c:baseTimeUnit val="years"/>
      </c:dateAx>
      <c:valAx>
        <c:axId val="15174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74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100.95</c:v>
                </c:pt>
                <c:pt idx="1">
                  <c:v>102.58</c:v>
                </c:pt>
                <c:pt idx="2">
                  <c:v>103.26</c:v>
                </c:pt>
                <c:pt idx="3">
                  <c:v>102.7</c:v>
                </c:pt>
                <c:pt idx="4">
                  <c:v>102.86</c:v>
                </c:pt>
              </c:numCache>
            </c:numRef>
          </c:val>
        </c:ser>
        <c:dLbls>
          <c:showLegendKey val="0"/>
          <c:showVal val="0"/>
          <c:showCatName val="0"/>
          <c:showSerName val="0"/>
          <c:showPercent val="0"/>
          <c:showBubbleSize val="0"/>
        </c:dLbls>
        <c:gapWidth val="150"/>
        <c:axId val="150219008"/>
        <c:axId val="15023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92.74</c:v>
                </c:pt>
                <c:pt idx="1">
                  <c:v>93.62</c:v>
                </c:pt>
                <c:pt idx="2">
                  <c:v>97.53</c:v>
                </c:pt>
                <c:pt idx="3">
                  <c:v>99.64</c:v>
                </c:pt>
                <c:pt idx="4">
                  <c:v>99.66</c:v>
                </c:pt>
              </c:numCache>
            </c:numRef>
          </c:val>
          <c:smooth val="0"/>
        </c:ser>
        <c:dLbls>
          <c:showLegendKey val="0"/>
          <c:showVal val="0"/>
          <c:showCatName val="0"/>
          <c:showSerName val="0"/>
          <c:showPercent val="0"/>
          <c:showBubbleSize val="0"/>
        </c:dLbls>
        <c:marker val="1"/>
        <c:smooth val="0"/>
        <c:axId val="150219008"/>
        <c:axId val="150233472"/>
      </c:lineChart>
      <c:dateAx>
        <c:axId val="150219008"/>
        <c:scaling>
          <c:orientation val="minMax"/>
        </c:scaling>
        <c:delete val="1"/>
        <c:axPos val="b"/>
        <c:numFmt formatCode="ge" sourceLinked="1"/>
        <c:majorTickMark val="none"/>
        <c:minorTickMark val="none"/>
        <c:tickLblPos val="none"/>
        <c:crossAx val="150233472"/>
        <c:crosses val="autoZero"/>
        <c:auto val="1"/>
        <c:lblOffset val="100"/>
        <c:baseTimeUnit val="years"/>
      </c:dateAx>
      <c:valAx>
        <c:axId val="15023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21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12.64</c:v>
                </c:pt>
                <c:pt idx="1">
                  <c:v>13.46</c:v>
                </c:pt>
                <c:pt idx="2">
                  <c:v>40.04</c:v>
                </c:pt>
                <c:pt idx="3">
                  <c:v>42.22</c:v>
                </c:pt>
                <c:pt idx="4">
                  <c:v>44.37</c:v>
                </c:pt>
              </c:numCache>
            </c:numRef>
          </c:val>
        </c:ser>
        <c:dLbls>
          <c:showLegendKey val="0"/>
          <c:showVal val="0"/>
          <c:showCatName val="0"/>
          <c:showSerName val="0"/>
          <c:showPercent val="0"/>
          <c:showBubbleSize val="0"/>
        </c:dLbls>
        <c:gapWidth val="150"/>
        <c:axId val="150255488"/>
        <c:axId val="15026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9</c:v>
                </c:pt>
                <c:pt idx="1">
                  <c:v>10.11</c:v>
                </c:pt>
                <c:pt idx="2">
                  <c:v>20.68</c:v>
                </c:pt>
                <c:pt idx="3">
                  <c:v>22.41</c:v>
                </c:pt>
                <c:pt idx="4">
                  <c:v>22.9</c:v>
                </c:pt>
              </c:numCache>
            </c:numRef>
          </c:val>
          <c:smooth val="0"/>
        </c:ser>
        <c:dLbls>
          <c:showLegendKey val="0"/>
          <c:showVal val="0"/>
          <c:showCatName val="0"/>
          <c:showSerName val="0"/>
          <c:showPercent val="0"/>
          <c:showBubbleSize val="0"/>
        </c:dLbls>
        <c:marker val="1"/>
        <c:smooth val="0"/>
        <c:axId val="150255488"/>
        <c:axId val="150265856"/>
      </c:lineChart>
      <c:dateAx>
        <c:axId val="150255488"/>
        <c:scaling>
          <c:orientation val="minMax"/>
        </c:scaling>
        <c:delete val="1"/>
        <c:axPos val="b"/>
        <c:numFmt formatCode="ge" sourceLinked="1"/>
        <c:majorTickMark val="none"/>
        <c:minorTickMark val="none"/>
        <c:tickLblPos val="none"/>
        <c:crossAx val="150265856"/>
        <c:crosses val="autoZero"/>
        <c:auto val="1"/>
        <c:lblOffset val="100"/>
        <c:baseTimeUnit val="years"/>
      </c:dateAx>
      <c:valAx>
        <c:axId val="15026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25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1483904"/>
        <c:axId val="15148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0.09</c:v>
                </c:pt>
                <c:pt idx="1">
                  <c:v>0.08</c:v>
                </c:pt>
                <c:pt idx="2">
                  <c:v>0.08</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151483904"/>
        <c:axId val="151485824"/>
      </c:lineChart>
      <c:dateAx>
        <c:axId val="151483904"/>
        <c:scaling>
          <c:orientation val="minMax"/>
        </c:scaling>
        <c:delete val="1"/>
        <c:axPos val="b"/>
        <c:numFmt formatCode="ge" sourceLinked="1"/>
        <c:majorTickMark val="none"/>
        <c:minorTickMark val="none"/>
        <c:tickLblPos val="none"/>
        <c:crossAx val="151485824"/>
        <c:crosses val="autoZero"/>
        <c:auto val="1"/>
        <c:lblOffset val="100"/>
        <c:baseTimeUnit val="years"/>
      </c:dateAx>
      <c:valAx>
        <c:axId val="15148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48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1858176"/>
        <c:axId val="15186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243.13</c:v>
                </c:pt>
                <c:pt idx="1">
                  <c:v>280.08</c:v>
                </c:pt>
                <c:pt idx="2">
                  <c:v>223.09</c:v>
                </c:pt>
                <c:pt idx="3">
                  <c:v>214.61</c:v>
                </c:pt>
                <c:pt idx="4">
                  <c:v>225.39</c:v>
                </c:pt>
              </c:numCache>
            </c:numRef>
          </c:val>
          <c:smooth val="0"/>
        </c:ser>
        <c:dLbls>
          <c:showLegendKey val="0"/>
          <c:showVal val="0"/>
          <c:showCatName val="0"/>
          <c:showSerName val="0"/>
          <c:showPercent val="0"/>
          <c:showBubbleSize val="0"/>
        </c:dLbls>
        <c:marker val="1"/>
        <c:smooth val="0"/>
        <c:axId val="151858176"/>
        <c:axId val="151860352"/>
      </c:lineChart>
      <c:dateAx>
        <c:axId val="151858176"/>
        <c:scaling>
          <c:orientation val="minMax"/>
        </c:scaling>
        <c:delete val="1"/>
        <c:axPos val="b"/>
        <c:numFmt formatCode="ge" sourceLinked="1"/>
        <c:majorTickMark val="none"/>
        <c:minorTickMark val="none"/>
        <c:tickLblPos val="none"/>
        <c:crossAx val="151860352"/>
        <c:crosses val="autoZero"/>
        <c:auto val="1"/>
        <c:lblOffset val="100"/>
        <c:baseTimeUnit val="years"/>
      </c:dateAx>
      <c:valAx>
        <c:axId val="15186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85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214.36</c:v>
                </c:pt>
                <c:pt idx="1">
                  <c:v>265.39999999999998</c:v>
                </c:pt>
                <c:pt idx="2">
                  <c:v>47.99</c:v>
                </c:pt>
                <c:pt idx="3">
                  <c:v>52.95</c:v>
                </c:pt>
                <c:pt idx="4">
                  <c:v>54.2</c:v>
                </c:pt>
              </c:numCache>
            </c:numRef>
          </c:val>
        </c:ser>
        <c:dLbls>
          <c:showLegendKey val="0"/>
          <c:showVal val="0"/>
          <c:showCatName val="0"/>
          <c:showSerName val="0"/>
          <c:showPercent val="0"/>
          <c:showBubbleSize val="0"/>
        </c:dLbls>
        <c:gapWidth val="150"/>
        <c:axId val="151898752"/>
        <c:axId val="151905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162.52000000000001</c:v>
                </c:pt>
                <c:pt idx="1">
                  <c:v>124.2</c:v>
                </c:pt>
                <c:pt idx="2">
                  <c:v>33.03</c:v>
                </c:pt>
                <c:pt idx="3">
                  <c:v>29.45</c:v>
                </c:pt>
                <c:pt idx="4">
                  <c:v>31.84</c:v>
                </c:pt>
              </c:numCache>
            </c:numRef>
          </c:val>
          <c:smooth val="0"/>
        </c:ser>
        <c:dLbls>
          <c:showLegendKey val="0"/>
          <c:showVal val="0"/>
          <c:showCatName val="0"/>
          <c:showSerName val="0"/>
          <c:showPercent val="0"/>
          <c:showBubbleSize val="0"/>
        </c:dLbls>
        <c:marker val="1"/>
        <c:smooth val="0"/>
        <c:axId val="151898752"/>
        <c:axId val="151905024"/>
      </c:lineChart>
      <c:dateAx>
        <c:axId val="151898752"/>
        <c:scaling>
          <c:orientation val="minMax"/>
        </c:scaling>
        <c:delete val="1"/>
        <c:axPos val="b"/>
        <c:numFmt formatCode="ge" sourceLinked="1"/>
        <c:majorTickMark val="none"/>
        <c:minorTickMark val="none"/>
        <c:tickLblPos val="none"/>
        <c:crossAx val="151905024"/>
        <c:crosses val="autoZero"/>
        <c:auto val="1"/>
        <c:lblOffset val="100"/>
        <c:baseTimeUnit val="years"/>
      </c:dateAx>
      <c:valAx>
        <c:axId val="15190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89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3635.92</c:v>
                </c:pt>
                <c:pt idx="1">
                  <c:v>3456.43</c:v>
                </c:pt>
                <c:pt idx="2">
                  <c:v>3319.76</c:v>
                </c:pt>
                <c:pt idx="3">
                  <c:v>3194.32</c:v>
                </c:pt>
                <c:pt idx="4">
                  <c:v>3116.24</c:v>
                </c:pt>
              </c:numCache>
            </c:numRef>
          </c:val>
        </c:ser>
        <c:dLbls>
          <c:showLegendKey val="0"/>
          <c:showVal val="0"/>
          <c:showCatName val="0"/>
          <c:showSerName val="0"/>
          <c:showPercent val="0"/>
          <c:showBubbleSize val="0"/>
        </c:dLbls>
        <c:gapWidth val="150"/>
        <c:axId val="151528192"/>
        <c:axId val="151530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151528192"/>
        <c:axId val="151530112"/>
      </c:lineChart>
      <c:dateAx>
        <c:axId val="151528192"/>
        <c:scaling>
          <c:orientation val="minMax"/>
        </c:scaling>
        <c:delete val="1"/>
        <c:axPos val="b"/>
        <c:numFmt formatCode="ge" sourceLinked="1"/>
        <c:majorTickMark val="none"/>
        <c:minorTickMark val="none"/>
        <c:tickLblPos val="none"/>
        <c:crossAx val="151530112"/>
        <c:crosses val="autoZero"/>
        <c:auto val="1"/>
        <c:lblOffset val="100"/>
        <c:baseTimeUnit val="years"/>
      </c:dateAx>
      <c:valAx>
        <c:axId val="15153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52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40.22</c:v>
                </c:pt>
                <c:pt idx="1">
                  <c:v>37.549999999999997</c:v>
                </c:pt>
                <c:pt idx="2">
                  <c:v>40.86</c:v>
                </c:pt>
                <c:pt idx="3">
                  <c:v>39.08</c:v>
                </c:pt>
                <c:pt idx="4">
                  <c:v>48.08</c:v>
                </c:pt>
              </c:numCache>
            </c:numRef>
          </c:val>
        </c:ser>
        <c:dLbls>
          <c:showLegendKey val="0"/>
          <c:showVal val="0"/>
          <c:showCatName val="0"/>
          <c:showSerName val="0"/>
          <c:showPercent val="0"/>
          <c:showBubbleSize val="0"/>
        </c:dLbls>
        <c:gapWidth val="150"/>
        <c:axId val="151650688"/>
        <c:axId val="15165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151650688"/>
        <c:axId val="151652608"/>
      </c:lineChart>
      <c:dateAx>
        <c:axId val="151650688"/>
        <c:scaling>
          <c:orientation val="minMax"/>
        </c:scaling>
        <c:delete val="1"/>
        <c:axPos val="b"/>
        <c:numFmt formatCode="ge" sourceLinked="1"/>
        <c:majorTickMark val="none"/>
        <c:minorTickMark val="none"/>
        <c:tickLblPos val="none"/>
        <c:crossAx val="151652608"/>
        <c:crosses val="autoZero"/>
        <c:auto val="1"/>
        <c:lblOffset val="100"/>
        <c:baseTimeUnit val="years"/>
      </c:dateAx>
      <c:valAx>
        <c:axId val="15165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65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316.64999999999998</c:v>
                </c:pt>
                <c:pt idx="1">
                  <c:v>346.82</c:v>
                </c:pt>
                <c:pt idx="2">
                  <c:v>336.01</c:v>
                </c:pt>
                <c:pt idx="3">
                  <c:v>355.96</c:v>
                </c:pt>
                <c:pt idx="4">
                  <c:v>289.10000000000002</c:v>
                </c:pt>
              </c:numCache>
            </c:numRef>
          </c:val>
        </c:ser>
        <c:dLbls>
          <c:showLegendKey val="0"/>
          <c:showVal val="0"/>
          <c:showCatName val="0"/>
          <c:showSerName val="0"/>
          <c:showPercent val="0"/>
          <c:showBubbleSize val="0"/>
        </c:dLbls>
        <c:gapWidth val="150"/>
        <c:axId val="151678336"/>
        <c:axId val="151680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151678336"/>
        <c:axId val="151680512"/>
      </c:lineChart>
      <c:dateAx>
        <c:axId val="151678336"/>
        <c:scaling>
          <c:orientation val="minMax"/>
        </c:scaling>
        <c:delete val="1"/>
        <c:axPos val="b"/>
        <c:numFmt formatCode="ge" sourceLinked="1"/>
        <c:majorTickMark val="none"/>
        <c:minorTickMark val="none"/>
        <c:tickLblPos val="none"/>
        <c:crossAx val="151680512"/>
        <c:crosses val="autoZero"/>
        <c:auto val="1"/>
        <c:lblOffset val="100"/>
        <c:baseTimeUnit val="years"/>
      </c:dateAx>
      <c:valAx>
        <c:axId val="15168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67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【206.58】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C25" zoomScaleNormal="10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福井県　あわら市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
        <v>119</v>
      </c>
      <c r="AE8" s="50"/>
      <c r="AF8" s="50"/>
      <c r="AG8" s="50"/>
      <c r="AH8" s="50"/>
      <c r="AI8" s="50"/>
      <c r="AJ8" s="50"/>
      <c r="AK8" s="4"/>
      <c r="AL8" s="51">
        <f>データ!S6</f>
        <v>28805</v>
      </c>
      <c r="AM8" s="51"/>
      <c r="AN8" s="51"/>
      <c r="AO8" s="51"/>
      <c r="AP8" s="51"/>
      <c r="AQ8" s="51"/>
      <c r="AR8" s="51"/>
      <c r="AS8" s="51"/>
      <c r="AT8" s="46">
        <f>データ!T6</f>
        <v>116.98</v>
      </c>
      <c r="AU8" s="46"/>
      <c r="AV8" s="46"/>
      <c r="AW8" s="46"/>
      <c r="AX8" s="46"/>
      <c r="AY8" s="46"/>
      <c r="AZ8" s="46"/>
      <c r="BA8" s="46"/>
      <c r="BB8" s="46">
        <f>データ!U6</f>
        <v>246.24</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64.55</v>
      </c>
      <c r="J10" s="46"/>
      <c r="K10" s="46"/>
      <c r="L10" s="46"/>
      <c r="M10" s="46"/>
      <c r="N10" s="46"/>
      <c r="O10" s="46"/>
      <c r="P10" s="46">
        <f>データ!P6</f>
        <v>3.34</v>
      </c>
      <c r="Q10" s="46"/>
      <c r="R10" s="46"/>
      <c r="S10" s="46"/>
      <c r="T10" s="46"/>
      <c r="U10" s="46"/>
      <c r="V10" s="46"/>
      <c r="W10" s="46">
        <f>データ!Q6</f>
        <v>90.91</v>
      </c>
      <c r="X10" s="46"/>
      <c r="Y10" s="46"/>
      <c r="Z10" s="46"/>
      <c r="AA10" s="46"/>
      <c r="AB10" s="46"/>
      <c r="AC10" s="46"/>
      <c r="AD10" s="51">
        <f>データ!R6</f>
        <v>2754</v>
      </c>
      <c r="AE10" s="51"/>
      <c r="AF10" s="51"/>
      <c r="AG10" s="51"/>
      <c r="AH10" s="51"/>
      <c r="AI10" s="51"/>
      <c r="AJ10" s="51"/>
      <c r="AK10" s="2"/>
      <c r="AL10" s="51">
        <f>データ!V6</f>
        <v>956</v>
      </c>
      <c r="AM10" s="51"/>
      <c r="AN10" s="51"/>
      <c r="AO10" s="51"/>
      <c r="AP10" s="51"/>
      <c r="AQ10" s="51"/>
      <c r="AR10" s="51"/>
      <c r="AS10" s="51"/>
      <c r="AT10" s="46">
        <f>データ!W6</f>
        <v>0.6</v>
      </c>
      <c r="AU10" s="46"/>
      <c r="AV10" s="46"/>
      <c r="AW10" s="46"/>
      <c r="AX10" s="46"/>
      <c r="AY10" s="46"/>
      <c r="AZ10" s="46"/>
      <c r="BA10" s="46"/>
      <c r="BB10" s="46">
        <f>データ!X6</f>
        <v>1593.33</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121</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122</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120</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【99.11】</v>
      </c>
      <c r="F86" s="27" t="str">
        <f>データ!AT6</f>
        <v>【206.58】</v>
      </c>
      <c r="G86" s="27" t="str">
        <f>データ!BE6</f>
        <v>【34.54】</v>
      </c>
      <c r="H86" s="27" t="str">
        <f>データ!BP6</f>
        <v>【914.53】</v>
      </c>
      <c r="I86" s="27" t="str">
        <f>データ!CA6</f>
        <v>【55.73】</v>
      </c>
      <c r="J86" s="27" t="str">
        <f>データ!CL6</f>
        <v>【276.78】</v>
      </c>
      <c r="K86" s="27" t="str">
        <f>データ!CW6</f>
        <v>【59.15】</v>
      </c>
      <c r="L86" s="27" t="str">
        <f>データ!DH6</f>
        <v>【85.01】</v>
      </c>
      <c r="M86" s="27" t="str">
        <f>データ!DS6</f>
        <v>【22.37】</v>
      </c>
      <c r="N86" s="27" t="str">
        <f>データ!ED6</f>
        <v>【0.00】</v>
      </c>
      <c r="O86" s="27"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182087</v>
      </c>
      <c r="D6" s="34">
        <f t="shared" si="3"/>
        <v>46</v>
      </c>
      <c r="E6" s="34">
        <f t="shared" si="3"/>
        <v>17</v>
      </c>
      <c r="F6" s="34">
        <f t="shared" si="3"/>
        <v>5</v>
      </c>
      <c r="G6" s="34">
        <f t="shared" si="3"/>
        <v>0</v>
      </c>
      <c r="H6" s="34" t="str">
        <f t="shared" si="3"/>
        <v>福井県　あわら市</v>
      </c>
      <c r="I6" s="34" t="str">
        <f t="shared" si="3"/>
        <v>法適用</v>
      </c>
      <c r="J6" s="34" t="str">
        <f t="shared" si="3"/>
        <v>下水道事業</v>
      </c>
      <c r="K6" s="34" t="str">
        <f t="shared" si="3"/>
        <v>農業集落排水</v>
      </c>
      <c r="L6" s="34" t="str">
        <f t="shared" si="3"/>
        <v>F2</v>
      </c>
      <c r="M6" s="34">
        <f t="shared" si="3"/>
        <v>0</v>
      </c>
      <c r="N6" s="35" t="str">
        <f t="shared" si="3"/>
        <v>-</v>
      </c>
      <c r="O6" s="35">
        <f t="shared" si="3"/>
        <v>64.55</v>
      </c>
      <c r="P6" s="35">
        <f t="shared" si="3"/>
        <v>3.34</v>
      </c>
      <c r="Q6" s="35">
        <f t="shared" si="3"/>
        <v>90.91</v>
      </c>
      <c r="R6" s="35">
        <f t="shared" si="3"/>
        <v>2754</v>
      </c>
      <c r="S6" s="35">
        <f t="shared" si="3"/>
        <v>28805</v>
      </c>
      <c r="T6" s="35">
        <f t="shared" si="3"/>
        <v>116.98</v>
      </c>
      <c r="U6" s="35">
        <f t="shared" si="3"/>
        <v>246.24</v>
      </c>
      <c r="V6" s="35">
        <f t="shared" si="3"/>
        <v>956</v>
      </c>
      <c r="W6" s="35">
        <f t="shared" si="3"/>
        <v>0.6</v>
      </c>
      <c r="X6" s="35">
        <f t="shared" si="3"/>
        <v>1593.33</v>
      </c>
      <c r="Y6" s="36">
        <f>IF(Y7="",NA(),Y7)</f>
        <v>100.95</v>
      </c>
      <c r="Z6" s="36">
        <f t="shared" ref="Z6:AH6" si="4">IF(Z7="",NA(),Z7)</f>
        <v>102.58</v>
      </c>
      <c r="AA6" s="36">
        <f t="shared" si="4"/>
        <v>103.26</v>
      </c>
      <c r="AB6" s="36">
        <f t="shared" si="4"/>
        <v>102.7</v>
      </c>
      <c r="AC6" s="36">
        <f t="shared" si="4"/>
        <v>102.86</v>
      </c>
      <c r="AD6" s="36">
        <f t="shared" si="4"/>
        <v>92.74</v>
      </c>
      <c r="AE6" s="36">
        <f t="shared" si="4"/>
        <v>93.62</v>
      </c>
      <c r="AF6" s="36">
        <f t="shared" si="4"/>
        <v>97.53</v>
      </c>
      <c r="AG6" s="36">
        <f t="shared" si="4"/>
        <v>99.64</v>
      </c>
      <c r="AH6" s="36">
        <f t="shared" si="4"/>
        <v>99.66</v>
      </c>
      <c r="AI6" s="35" t="str">
        <f>IF(AI7="","",IF(AI7="-","【-】","【"&amp;SUBSTITUTE(TEXT(AI7,"#,##0.00"),"-","△")&amp;"】"))</f>
        <v>【99.11】</v>
      </c>
      <c r="AJ6" s="35">
        <f>IF(AJ7="",NA(),AJ7)</f>
        <v>0</v>
      </c>
      <c r="AK6" s="35">
        <f t="shared" ref="AK6:AS6" si="5">IF(AK7="",NA(),AK7)</f>
        <v>0</v>
      </c>
      <c r="AL6" s="35">
        <f t="shared" si="5"/>
        <v>0</v>
      </c>
      <c r="AM6" s="35">
        <f t="shared" si="5"/>
        <v>0</v>
      </c>
      <c r="AN6" s="35">
        <f t="shared" si="5"/>
        <v>0</v>
      </c>
      <c r="AO6" s="36">
        <f t="shared" si="5"/>
        <v>243.13</v>
      </c>
      <c r="AP6" s="36">
        <f t="shared" si="5"/>
        <v>280.08</v>
      </c>
      <c r="AQ6" s="36">
        <f t="shared" si="5"/>
        <v>223.09</v>
      </c>
      <c r="AR6" s="36">
        <f t="shared" si="5"/>
        <v>214.61</v>
      </c>
      <c r="AS6" s="36">
        <f t="shared" si="5"/>
        <v>225.39</v>
      </c>
      <c r="AT6" s="35" t="str">
        <f>IF(AT7="","",IF(AT7="-","【-】","【"&amp;SUBSTITUTE(TEXT(AT7,"#,##0.00"),"-","△")&amp;"】"))</f>
        <v>【206.58】</v>
      </c>
      <c r="AU6" s="36">
        <f>IF(AU7="",NA(),AU7)</f>
        <v>214.36</v>
      </c>
      <c r="AV6" s="36">
        <f t="shared" ref="AV6:BD6" si="6">IF(AV7="",NA(),AV7)</f>
        <v>265.39999999999998</v>
      </c>
      <c r="AW6" s="36">
        <f t="shared" si="6"/>
        <v>47.99</v>
      </c>
      <c r="AX6" s="36">
        <f t="shared" si="6"/>
        <v>52.95</v>
      </c>
      <c r="AY6" s="36">
        <f t="shared" si="6"/>
        <v>54.2</v>
      </c>
      <c r="AZ6" s="36">
        <f t="shared" si="6"/>
        <v>162.52000000000001</v>
      </c>
      <c r="BA6" s="36">
        <f t="shared" si="6"/>
        <v>124.2</v>
      </c>
      <c r="BB6" s="36">
        <f t="shared" si="6"/>
        <v>33.03</v>
      </c>
      <c r="BC6" s="36">
        <f t="shared" si="6"/>
        <v>29.45</v>
      </c>
      <c r="BD6" s="36">
        <f t="shared" si="6"/>
        <v>31.84</v>
      </c>
      <c r="BE6" s="35" t="str">
        <f>IF(BE7="","",IF(BE7="-","【-】","【"&amp;SUBSTITUTE(TEXT(BE7,"#,##0.00"),"-","△")&amp;"】"))</f>
        <v>【34.54】</v>
      </c>
      <c r="BF6" s="36">
        <f>IF(BF7="",NA(),BF7)</f>
        <v>3635.92</v>
      </c>
      <c r="BG6" s="36">
        <f t="shared" ref="BG6:BO6" si="7">IF(BG7="",NA(),BG7)</f>
        <v>3456.43</v>
      </c>
      <c r="BH6" s="36">
        <f t="shared" si="7"/>
        <v>3319.76</v>
      </c>
      <c r="BI6" s="36">
        <f t="shared" si="7"/>
        <v>3194.32</v>
      </c>
      <c r="BJ6" s="36">
        <f t="shared" si="7"/>
        <v>3116.24</v>
      </c>
      <c r="BK6" s="36">
        <f t="shared" si="7"/>
        <v>1197.82</v>
      </c>
      <c r="BL6" s="36">
        <f t="shared" si="7"/>
        <v>1126.77</v>
      </c>
      <c r="BM6" s="36">
        <f t="shared" si="7"/>
        <v>1044.8</v>
      </c>
      <c r="BN6" s="36">
        <f t="shared" si="7"/>
        <v>1081.8</v>
      </c>
      <c r="BO6" s="36">
        <f t="shared" si="7"/>
        <v>974.93</v>
      </c>
      <c r="BP6" s="35" t="str">
        <f>IF(BP7="","",IF(BP7="-","【-】","【"&amp;SUBSTITUTE(TEXT(BP7,"#,##0.00"),"-","△")&amp;"】"))</f>
        <v>【914.53】</v>
      </c>
      <c r="BQ6" s="36">
        <f>IF(BQ7="",NA(),BQ7)</f>
        <v>40.22</v>
      </c>
      <c r="BR6" s="36">
        <f t="shared" ref="BR6:BZ6" si="8">IF(BR7="",NA(),BR7)</f>
        <v>37.549999999999997</v>
      </c>
      <c r="BS6" s="36">
        <f t="shared" si="8"/>
        <v>40.86</v>
      </c>
      <c r="BT6" s="36">
        <f t="shared" si="8"/>
        <v>39.08</v>
      </c>
      <c r="BU6" s="36">
        <f t="shared" si="8"/>
        <v>48.08</v>
      </c>
      <c r="BV6" s="36">
        <f t="shared" si="8"/>
        <v>51.03</v>
      </c>
      <c r="BW6" s="36">
        <f t="shared" si="8"/>
        <v>50.9</v>
      </c>
      <c r="BX6" s="36">
        <f t="shared" si="8"/>
        <v>50.82</v>
      </c>
      <c r="BY6" s="36">
        <f t="shared" si="8"/>
        <v>52.19</v>
      </c>
      <c r="BZ6" s="36">
        <f t="shared" si="8"/>
        <v>55.32</v>
      </c>
      <c r="CA6" s="35" t="str">
        <f>IF(CA7="","",IF(CA7="-","【-】","【"&amp;SUBSTITUTE(TEXT(CA7,"#,##0.00"),"-","△")&amp;"】"))</f>
        <v>【55.73】</v>
      </c>
      <c r="CB6" s="36">
        <f>IF(CB7="",NA(),CB7)</f>
        <v>316.64999999999998</v>
      </c>
      <c r="CC6" s="36">
        <f t="shared" ref="CC6:CK6" si="9">IF(CC7="",NA(),CC7)</f>
        <v>346.82</v>
      </c>
      <c r="CD6" s="36">
        <f t="shared" si="9"/>
        <v>336.01</v>
      </c>
      <c r="CE6" s="36">
        <f t="shared" si="9"/>
        <v>355.96</v>
      </c>
      <c r="CF6" s="36">
        <f t="shared" si="9"/>
        <v>289.10000000000002</v>
      </c>
      <c r="CG6" s="36">
        <f t="shared" si="9"/>
        <v>289.60000000000002</v>
      </c>
      <c r="CH6" s="36">
        <f t="shared" si="9"/>
        <v>293.27</v>
      </c>
      <c r="CI6" s="36">
        <f t="shared" si="9"/>
        <v>300.52</v>
      </c>
      <c r="CJ6" s="36">
        <f t="shared" si="9"/>
        <v>296.14</v>
      </c>
      <c r="CK6" s="36">
        <f t="shared" si="9"/>
        <v>283.17</v>
      </c>
      <c r="CL6" s="35" t="str">
        <f>IF(CL7="","",IF(CL7="-","【-】","【"&amp;SUBSTITUTE(TEXT(CL7,"#,##0.00"),"-","△")&amp;"】"))</f>
        <v>【276.78】</v>
      </c>
      <c r="CM6" s="36">
        <f>IF(CM7="",NA(),CM7)</f>
        <v>74.540000000000006</v>
      </c>
      <c r="CN6" s="36">
        <f t="shared" ref="CN6:CV6" si="10">IF(CN7="",NA(),CN7)</f>
        <v>74.540000000000006</v>
      </c>
      <c r="CO6" s="36">
        <f t="shared" si="10"/>
        <v>74.540000000000006</v>
      </c>
      <c r="CP6" s="36">
        <f t="shared" si="10"/>
        <v>69.03</v>
      </c>
      <c r="CQ6" s="36">
        <f t="shared" si="10"/>
        <v>69.290000000000006</v>
      </c>
      <c r="CR6" s="36">
        <f t="shared" si="10"/>
        <v>54.74</v>
      </c>
      <c r="CS6" s="36">
        <f t="shared" si="10"/>
        <v>53.78</v>
      </c>
      <c r="CT6" s="36">
        <f t="shared" si="10"/>
        <v>53.24</v>
      </c>
      <c r="CU6" s="36">
        <f t="shared" si="10"/>
        <v>52.31</v>
      </c>
      <c r="CV6" s="36">
        <f t="shared" si="10"/>
        <v>60.65</v>
      </c>
      <c r="CW6" s="35" t="str">
        <f>IF(CW7="","",IF(CW7="-","【-】","【"&amp;SUBSTITUTE(TEXT(CW7,"#,##0.00"),"-","△")&amp;"】"))</f>
        <v>【59.15】</v>
      </c>
      <c r="CX6" s="36">
        <f>IF(CX7="",NA(),CX7)</f>
        <v>100</v>
      </c>
      <c r="CY6" s="36">
        <f t="shared" ref="CY6:DG6" si="11">IF(CY7="",NA(),CY7)</f>
        <v>100</v>
      </c>
      <c r="CZ6" s="36">
        <f t="shared" si="11"/>
        <v>100</v>
      </c>
      <c r="DA6" s="36">
        <f t="shared" si="11"/>
        <v>100</v>
      </c>
      <c r="DB6" s="36">
        <f t="shared" si="11"/>
        <v>100</v>
      </c>
      <c r="DC6" s="36">
        <f t="shared" si="11"/>
        <v>83.88</v>
      </c>
      <c r="DD6" s="36">
        <f t="shared" si="11"/>
        <v>84.06</v>
      </c>
      <c r="DE6" s="36">
        <f t="shared" si="11"/>
        <v>84.07</v>
      </c>
      <c r="DF6" s="36">
        <f t="shared" si="11"/>
        <v>84.32</v>
      </c>
      <c r="DG6" s="36">
        <f t="shared" si="11"/>
        <v>84.58</v>
      </c>
      <c r="DH6" s="35" t="str">
        <f>IF(DH7="","",IF(DH7="-","【-】","【"&amp;SUBSTITUTE(TEXT(DH7,"#,##0.00"),"-","△")&amp;"】"))</f>
        <v>【85.01】</v>
      </c>
      <c r="DI6" s="36">
        <f>IF(DI7="",NA(),DI7)</f>
        <v>12.64</v>
      </c>
      <c r="DJ6" s="36">
        <f t="shared" ref="DJ6:DR6" si="12">IF(DJ7="",NA(),DJ7)</f>
        <v>13.46</v>
      </c>
      <c r="DK6" s="36">
        <f t="shared" si="12"/>
        <v>40.04</v>
      </c>
      <c r="DL6" s="36">
        <f t="shared" si="12"/>
        <v>42.22</v>
      </c>
      <c r="DM6" s="36">
        <f t="shared" si="12"/>
        <v>44.37</v>
      </c>
      <c r="DN6" s="36">
        <f t="shared" si="12"/>
        <v>9</v>
      </c>
      <c r="DO6" s="36">
        <f t="shared" si="12"/>
        <v>10.11</v>
      </c>
      <c r="DP6" s="36">
        <f t="shared" si="12"/>
        <v>20.68</v>
      </c>
      <c r="DQ6" s="36">
        <f t="shared" si="12"/>
        <v>22.41</v>
      </c>
      <c r="DR6" s="36">
        <f t="shared" si="12"/>
        <v>22.9</v>
      </c>
      <c r="DS6" s="35" t="str">
        <f>IF(DS7="","",IF(DS7="-","【-】","【"&amp;SUBSTITUTE(TEXT(DS7,"#,##0.00"),"-","△")&amp;"】"))</f>
        <v>【22.37】</v>
      </c>
      <c r="DT6" s="35">
        <f>IF(DT7="",NA(),DT7)</f>
        <v>0</v>
      </c>
      <c r="DU6" s="35">
        <f t="shared" ref="DU6:EC6" si="13">IF(DU7="",NA(),DU7)</f>
        <v>0</v>
      </c>
      <c r="DV6" s="35">
        <f t="shared" si="13"/>
        <v>0</v>
      </c>
      <c r="DW6" s="35">
        <f t="shared" si="13"/>
        <v>0</v>
      </c>
      <c r="DX6" s="35">
        <f t="shared" si="13"/>
        <v>0</v>
      </c>
      <c r="DY6" s="36">
        <f t="shared" si="13"/>
        <v>0.09</v>
      </c>
      <c r="DZ6" s="36">
        <f t="shared" si="13"/>
        <v>0.08</v>
      </c>
      <c r="EA6" s="36">
        <f t="shared" si="13"/>
        <v>0.08</v>
      </c>
      <c r="EB6" s="35">
        <f t="shared" si="13"/>
        <v>0</v>
      </c>
      <c r="EC6" s="35">
        <f t="shared" si="13"/>
        <v>0</v>
      </c>
      <c r="ED6" s="35" t="str">
        <f>IF(ED7="","",IF(ED7="-","【-】","【"&amp;SUBSTITUTE(TEXT(ED7,"#,##0.00"),"-","△")&amp;"】"))</f>
        <v>【0.00】</v>
      </c>
      <c r="EE6" s="35">
        <f>IF(EE7="",NA(),EE7)</f>
        <v>0</v>
      </c>
      <c r="EF6" s="35">
        <f t="shared" ref="EF6:EN6" si="14">IF(EF7="",NA(),EF7)</f>
        <v>0</v>
      </c>
      <c r="EG6" s="35">
        <f t="shared" si="14"/>
        <v>0</v>
      </c>
      <c r="EH6" s="35">
        <f t="shared" si="14"/>
        <v>0</v>
      </c>
      <c r="EI6" s="35">
        <f t="shared" si="14"/>
        <v>0</v>
      </c>
      <c r="EJ6" s="36">
        <f t="shared" si="14"/>
        <v>0.04</v>
      </c>
      <c r="EK6" s="36">
        <f t="shared" si="14"/>
        <v>0.03</v>
      </c>
      <c r="EL6" s="36">
        <f t="shared" si="14"/>
        <v>0.02</v>
      </c>
      <c r="EM6" s="36">
        <f t="shared" si="14"/>
        <v>0.01</v>
      </c>
      <c r="EN6" s="36">
        <f t="shared" si="14"/>
        <v>2.0499999999999998</v>
      </c>
      <c r="EO6" s="35" t="str">
        <f>IF(EO7="","",IF(EO7="-","【-】","【"&amp;SUBSTITUTE(TEXT(EO7,"#,##0.00"),"-","△")&amp;"】"))</f>
        <v>【1.58】</v>
      </c>
    </row>
    <row r="7" spans="1:148" s="37" customFormat="1">
      <c r="A7" s="29"/>
      <c r="B7" s="38">
        <v>2016</v>
      </c>
      <c r="C7" s="38">
        <v>182087</v>
      </c>
      <c r="D7" s="38">
        <v>46</v>
      </c>
      <c r="E7" s="38">
        <v>17</v>
      </c>
      <c r="F7" s="38">
        <v>5</v>
      </c>
      <c r="G7" s="38">
        <v>0</v>
      </c>
      <c r="H7" s="38" t="s">
        <v>108</v>
      </c>
      <c r="I7" s="38" t="s">
        <v>109</v>
      </c>
      <c r="J7" s="38" t="s">
        <v>110</v>
      </c>
      <c r="K7" s="38" t="s">
        <v>111</v>
      </c>
      <c r="L7" s="38" t="s">
        <v>112</v>
      </c>
      <c r="M7" s="38"/>
      <c r="N7" s="39" t="s">
        <v>113</v>
      </c>
      <c r="O7" s="39">
        <v>64.55</v>
      </c>
      <c r="P7" s="39">
        <v>3.34</v>
      </c>
      <c r="Q7" s="39">
        <v>90.91</v>
      </c>
      <c r="R7" s="39">
        <v>2754</v>
      </c>
      <c r="S7" s="39">
        <v>28805</v>
      </c>
      <c r="T7" s="39">
        <v>116.98</v>
      </c>
      <c r="U7" s="39">
        <v>246.24</v>
      </c>
      <c r="V7" s="39">
        <v>956</v>
      </c>
      <c r="W7" s="39">
        <v>0.6</v>
      </c>
      <c r="X7" s="39">
        <v>1593.33</v>
      </c>
      <c r="Y7" s="39">
        <v>100.95</v>
      </c>
      <c r="Z7" s="39">
        <v>102.58</v>
      </c>
      <c r="AA7" s="39">
        <v>103.26</v>
      </c>
      <c r="AB7" s="39">
        <v>102.7</v>
      </c>
      <c r="AC7" s="39">
        <v>102.86</v>
      </c>
      <c r="AD7" s="39">
        <v>92.74</v>
      </c>
      <c r="AE7" s="39">
        <v>93.62</v>
      </c>
      <c r="AF7" s="39">
        <v>97.53</v>
      </c>
      <c r="AG7" s="39">
        <v>99.64</v>
      </c>
      <c r="AH7" s="39">
        <v>99.66</v>
      </c>
      <c r="AI7" s="39">
        <v>99.11</v>
      </c>
      <c r="AJ7" s="39">
        <v>0</v>
      </c>
      <c r="AK7" s="39">
        <v>0</v>
      </c>
      <c r="AL7" s="39">
        <v>0</v>
      </c>
      <c r="AM7" s="39">
        <v>0</v>
      </c>
      <c r="AN7" s="39">
        <v>0</v>
      </c>
      <c r="AO7" s="39">
        <v>243.13</v>
      </c>
      <c r="AP7" s="39">
        <v>280.08</v>
      </c>
      <c r="AQ7" s="39">
        <v>223.09</v>
      </c>
      <c r="AR7" s="39">
        <v>214.61</v>
      </c>
      <c r="AS7" s="39">
        <v>225.39</v>
      </c>
      <c r="AT7" s="39">
        <v>206.58</v>
      </c>
      <c r="AU7" s="39">
        <v>214.36</v>
      </c>
      <c r="AV7" s="39">
        <v>265.39999999999998</v>
      </c>
      <c r="AW7" s="39">
        <v>47.99</v>
      </c>
      <c r="AX7" s="39">
        <v>52.95</v>
      </c>
      <c r="AY7" s="39">
        <v>54.2</v>
      </c>
      <c r="AZ7" s="39">
        <v>162.52000000000001</v>
      </c>
      <c r="BA7" s="39">
        <v>124.2</v>
      </c>
      <c r="BB7" s="39">
        <v>33.03</v>
      </c>
      <c r="BC7" s="39">
        <v>29.45</v>
      </c>
      <c r="BD7" s="39">
        <v>31.84</v>
      </c>
      <c r="BE7" s="39">
        <v>34.54</v>
      </c>
      <c r="BF7" s="39">
        <v>3635.92</v>
      </c>
      <c r="BG7" s="39">
        <v>3456.43</v>
      </c>
      <c r="BH7" s="39">
        <v>3319.76</v>
      </c>
      <c r="BI7" s="39">
        <v>3194.32</v>
      </c>
      <c r="BJ7" s="39">
        <v>3116.24</v>
      </c>
      <c r="BK7" s="39">
        <v>1197.82</v>
      </c>
      <c r="BL7" s="39">
        <v>1126.77</v>
      </c>
      <c r="BM7" s="39">
        <v>1044.8</v>
      </c>
      <c r="BN7" s="39">
        <v>1081.8</v>
      </c>
      <c r="BO7" s="39">
        <v>974.93</v>
      </c>
      <c r="BP7" s="39">
        <v>914.53</v>
      </c>
      <c r="BQ7" s="39">
        <v>40.22</v>
      </c>
      <c r="BR7" s="39">
        <v>37.549999999999997</v>
      </c>
      <c r="BS7" s="39">
        <v>40.86</v>
      </c>
      <c r="BT7" s="39">
        <v>39.08</v>
      </c>
      <c r="BU7" s="39">
        <v>48.08</v>
      </c>
      <c r="BV7" s="39">
        <v>51.03</v>
      </c>
      <c r="BW7" s="39">
        <v>50.9</v>
      </c>
      <c r="BX7" s="39">
        <v>50.82</v>
      </c>
      <c r="BY7" s="39">
        <v>52.19</v>
      </c>
      <c r="BZ7" s="39">
        <v>55.32</v>
      </c>
      <c r="CA7" s="39">
        <v>55.73</v>
      </c>
      <c r="CB7" s="39">
        <v>316.64999999999998</v>
      </c>
      <c r="CC7" s="39">
        <v>346.82</v>
      </c>
      <c r="CD7" s="39">
        <v>336.01</v>
      </c>
      <c r="CE7" s="39">
        <v>355.96</v>
      </c>
      <c r="CF7" s="39">
        <v>289.10000000000002</v>
      </c>
      <c r="CG7" s="39">
        <v>289.60000000000002</v>
      </c>
      <c r="CH7" s="39">
        <v>293.27</v>
      </c>
      <c r="CI7" s="39">
        <v>300.52</v>
      </c>
      <c r="CJ7" s="39">
        <v>296.14</v>
      </c>
      <c r="CK7" s="39">
        <v>283.17</v>
      </c>
      <c r="CL7" s="39">
        <v>276.77999999999997</v>
      </c>
      <c r="CM7" s="39">
        <v>74.540000000000006</v>
      </c>
      <c r="CN7" s="39">
        <v>74.540000000000006</v>
      </c>
      <c r="CO7" s="39">
        <v>74.540000000000006</v>
      </c>
      <c r="CP7" s="39">
        <v>69.03</v>
      </c>
      <c r="CQ7" s="39">
        <v>69.290000000000006</v>
      </c>
      <c r="CR7" s="39">
        <v>54.74</v>
      </c>
      <c r="CS7" s="39">
        <v>53.78</v>
      </c>
      <c r="CT7" s="39">
        <v>53.24</v>
      </c>
      <c r="CU7" s="39">
        <v>52.31</v>
      </c>
      <c r="CV7" s="39">
        <v>60.65</v>
      </c>
      <c r="CW7" s="39">
        <v>59.15</v>
      </c>
      <c r="CX7" s="39">
        <v>100</v>
      </c>
      <c r="CY7" s="39">
        <v>100</v>
      </c>
      <c r="CZ7" s="39">
        <v>100</v>
      </c>
      <c r="DA7" s="39">
        <v>100</v>
      </c>
      <c r="DB7" s="39">
        <v>100</v>
      </c>
      <c r="DC7" s="39">
        <v>83.88</v>
      </c>
      <c r="DD7" s="39">
        <v>84.06</v>
      </c>
      <c r="DE7" s="39">
        <v>84.07</v>
      </c>
      <c r="DF7" s="39">
        <v>84.32</v>
      </c>
      <c r="DG7" s="39">
        <v>84.58</v>
      </c>
      <c r="DH7" s="39">
        <v>85.01</v>
      </c>
      <c r="DI7" s="39">
        <v>12.64</v>
      </c>
      <c r="DJ7" s="39">
        <v>13.46</v>
      </c>
      <c r="DK7" s="39">
        <v>40.04</v>
      </c>
      <c r="DL7" s="39">
        <v>42.22</v>
      </c>
      <c r="DM7" s="39">
        <v>44.37</v>
      </c>
      <c r="DN7" s="39">
        <v>9</v>
      </c>
      <c r="DO7" s="39">
        <v>10.11</v>
      </c>
      <c r="DP7" s="39">
        <v>20.68</v>
      </c>
      <c r="DQ7" s="39">
        <v>22.41</v>
      </c>
      <c r="DR7" s="39">
        <v>22.9</v>
      </c>
      <c r="DS7" s="39">
        <v>22.37</v>
      </c>
      <c r="DT7" s="39">
        <v>0</v>
      </c>
      <c r="DU7" s="39">
        <v>0</v>
      </c>
      <c r="DV7" s="39">
        <v>0</v>
      </c>
      <c r="DW7" s="39">
        <v>0</v>
      </c>
      <c r="DX7" s="39">
        <v>0</v>
      </c>
      <c r="DY7" s="39">
        <v>0.09</v>
      </c>
      <c r="DZ7" s="39">
        <v>0.08</v>
      </c>
      <c r="EA7" s="39">
        <v>0.08</v>
      </c>
      <c r="EB7" s="39">
        <v>0</v>
      </c>
      <c r="EC7" s="39">
        <v>0</v>
      </c>
      <c r="ED7" s="39">
        <v>0</v>
      </c>
      <c r="EE7" s="39">
        <v>0</v>
      </c>
      <c r="EF7" s="39">
        <v>0</v>
      </c>
      <c r="EG7" s="39">
        <v>0</v>
      </c>
      <c r="EH7" s="39">
        <v>0</v>
      </c>
      <c r="EI7" s="39">
        <v>0</v>
      </c>
      <c r="EJ7" s="39">
        <v>0.04</v>
      </c>
      <c r="EK7" s="39">
        <v>0.03</v>
      </c>
      <c r="EL7" s="39">
        <v>0.02</v>
      </c>
      <c r="EM7" s="39">
        <v>0.01</v>
      </c>
      <c r="EN7" s="39">
        <v>2.0499999999999998</v>
      </c>
      <c r="EO7" s="39">
        <v>1.58</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江守 伊佐子</cp:lastModifiedBy>
  <dcterms:created xsi:type="dcterms:W3CDTF">2017-12-25T01:58:10Z</dcterms:created>
  <dcterms:modified xsi:type="dcterms:W3CDTF">2018-02-20T08:08:58Z</dcterms:modified>
</cp:coreProperties>
</file>