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E85" i="4"/>
  <c r="BB10" i="4"/>
  <c r="AT10" i="4"/>
  <c r="AL10" i="4"/>
  <c r="W10" i="4"/>
  <c r="P10" i="4"/>
  <c r="B10" i="4"/>
  <c r="BB8" i="4"/>
  <c r="AT8"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<sst xmlns="http://schemas.openxmlformats.org/spreadsheetml/2006/main" count="232" uniqueCount="120">
  <si>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</si>
  <si>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</si>
  <si>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</si>
  <si>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</si>
  <si>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</si>
  <si>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</si>
  <si>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</si>
  <si>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</si>
  <si>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</si>
  <si>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</si>
  <si>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</si>
  <si>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</si>
  <si>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</si>
  <si>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</si>
  <si>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</si>
  <si>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</si>
  <si>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</si>
  <si>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</si>
  <si>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</si>
  <si>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</si>
  <si>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</si>
  <si>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</si>
  <si>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</si>
  <si>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</si>
  <si>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</si>
  <si>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</si>
  <si>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</si>
  <si>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</si>
  <si>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</si>
  <si>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</si>
  <si>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</si>
  <si>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</si>
  <si>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</si>
  <si>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</si>
  <si>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</si>
  <si>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</si>
  <si>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</si>
  <si>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</si>
  <si>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</si>
  <si>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</si>
  <si>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</si>
  <si>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</si>
  <si>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</si>
  <si>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</si>
  <si>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</si>
  <si>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</si>
  <si>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</si>
  <si>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</si>
  <si>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</si>
  <si>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</si>
  <si>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</si>
  <si>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</si>
  <si>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</si>
  <si>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</si>
  <si>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</si>
  <si>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</si>
  <si>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</si>
  <si>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</si>
  <si>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</si>
  <si>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</si>
  <si>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</si>
  <si>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</si>
  <si>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</si>
  <si>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</si>
  <si>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</si>
  <si>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</si>
  <si>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</si>
  <si>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</si>
  <si>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</si>
  <si>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</si>
  <si>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</si>
  <si>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</si>
  <si>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</si>
  <si>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</si>
  <si>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</si>
  <si>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</si>
  <si>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</si>
  <si>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</si>
  <si>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</si>
  <si>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</si>
  <si>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</si>
  <si>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</si>
  <si>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</si>
  <si>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</si>
  <si>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</si>
  <si>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</si>
  <si>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</si>
  <si>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</si>
  <si>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</si>
  <si>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</si>
  <si>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</si>
  <si>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</si>
  <si>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</si>
  <si>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</si>
  <si>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</si>
  <si>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</si>
  <si>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</si>
  <si>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</si>
  <si>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</si>
  <si>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</si>
  <si>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</si>
  <si>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</si>
  <si>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</si>
  <si>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</si>
  <si>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</si>
  <si>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あわら市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</si>
  <si>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</si>
  <si>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</si>
  <si>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</si>
  <si>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</si>
  <si>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</si>
  <si>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</si>
  <si>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</si>
  <si>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</si>
  <si>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</si>
  <si>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</si>
  <si>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</si>
  <si>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水道事業の主要な収入である給水収益は、給水人口の減少、節水器具の普及等により年々減少しているため、不足する分を一般会計からの補助金の繰り入れで賄っている状況である。こうした中、県水道事業の契約水量の見直し、水道施設の管理の抜本的な変更等あらゆる経費圧縮の方策を探りながら進めていく必要がある。
　また、今後、多くの施設が更新期を迎えるなか、適正規模の施設へ更新していく必要があり、こうした課題に対応するため、あわら市水道事業基本計画の策定に取り組んでいる。</t>
    <rPh sb="1" eb="3">
      <t>スイドウ</t>
    </rPh>
    <rPh sb="3" eb="5">
      <t>ジギョウ</t>
    </rPh>
    <rPh sb="6" eb="8">
      <t>シュヨウ</t>
    </rPh>
    <rPh sb="9" eb="11">
      <t>シュウニュウ</t>
    </rPh>
    <rPh sb="14" eb="16">
      <t>キュウスイ</t>
    </rPh>
    <rPh sb="16" eb="18">
      <t>シュウエキ</t>
    </rPh>
    <rPh sb="20" eb="22">
      <t>キュウスイ</t>
    </rPh>
    <rPh sb="22" eb="24">
      <t>ジンコウ</t>
    </rPh>
    <rPh sb="25" eb="27">
      <t>ゲンショウ</t>
    </rPh>
    <rPh sb="28" eb="30">
      <t>セッスイ</t>
    </rPh>
    <rPh sb="30" eb="32">
      <t>キグ</t>
    </rPh>
    <rPh sb="33" eb="35">
      <t>フキュウ</t>
    </rPh>
    <rPh sb="35" eb="36">
      <t>トウ</t>
    </rPh>
    <rPh sb="39" eb="41">
      <t>ネンネン</t>
    </rPh>
    <rPh sb="41" eb="43">
      <t>ゲンショウ</t>
    </rPh>
    <rPh sb="50" eb="52">
      <t>フソク</t>
    </rPh>
    <rPh sb="54" eb="55">
      <t>ブン</t>
    </rPh>
    <rPh sb="56" eb="58">
      <t>イッパン</t>
    </rPh>
    <rPh sb="58" eb="60">
      <t>カイケイ</t>
    </rPh>
    <rPh sb="63" eb="66">
      <t>ホジョキン</t>
    </rPh>
    <rPh sb="72" eb="73">
      <t>マカナ</t>
    </rPh>
    <rPh sb="77" eb="79">
      <t>ジョウキョウ</t>
    </rPh>
    <rPh sb="87" eb="88">
      <t>ナカ</t>
    </rPh>
    <rPh sb="89" eb="90">
      <t>ケン</t>
    </rPh>
    <rPh sb="90" eb="92">
      <t>スイドウ</t>
    </rPh>
    <rPh sb="92" eb="94">
      <t>ジギョウ</t>
    </rPh>
    <rPh sb="95" eb="97">
      <t>ケイヤク</t>
    </rPh>
    <rPh sb="97" eb="99">
      <t>スイリョウ</t>
    </rPh>
    <rPh sb="100" eb="102">
      <t>ミナオ</t>
    </rPh>
    <rPh sb="104" eb="106">
      <t>スイドウ</t>
    </rPh>
    <rPh sb="106" eb="108">
      <t>シセツ</t>
    </rPh>
    <rPh sb="109" eb="111">
      <t>カンリ</t>
    </rPh>
    <rPh sb="112" eb="115">
      <t>バッポンテキ</t>
    </rPh>
    <rPh sb="116" eb="118">
      <t>ヘンコウ</t>
    </rPh>
    <rPh sb="118" eb="119">
      <t>トウ</t>
    </rPh>
    <rPh sb="123" eb="125">
      <t>ケイヒ</t>
    </rPh>
    <rPh sb="125" eb="127">
      <t>アッシュク</t>
    </rPh>
    <rPh sb="128" eb="130">
      <t>ホウサク</t>
    </rPh>
    <rPh sb="131" eb="132">
      <t>サグ</t>
    </rPh>
    <rPh sb="136" eb="137">
      <t>スス</t>
    </rPh>
    <rPh sb="141" eb="143">
      <t>ヒツヨウ</t>
    </rPh>
    <rPh sb="152" eb="154">
      <t>コンゴ</t>
    </rPh>
    <rPh sb="155" eb="156">
      <t>オオ</t>
    </rPh>
    <rPh sb="158" eb="160">
      <t>シセツ</t>
    </rPh>
    <rPh sb="161" eb="163">
      <t>コウシン</t>
    </rPh>
    <rPh sb="163" eb="164">
      <t>キ</t>
    </rPh>
    <rPh sb="165" eb="166">
      <t>ムカ</t>
    </rPh>
    <rPh sb="171" eb="173">
      <t>テキセイ</t>
    </rPh>
    <rPh sb="173" eb="175">
      <t>キボ</t>
    </rPh>
    <rPh sb="176" eb="178">
      <t>シセツ</t>
    </rPh>
    <rPh sb="179" eb="181">
      <t>コウシン</t>
    </rPh>
    <rPh sb="185" eb="187">
      <t>ヒツヨウ</t>
    </rPh>
    <rPh sb="195" eb="197">
      <t>カダイ</t>
    </rPh>
    <rPh sb="198" eb="200">
      <t>タイオウ</t>
    </rPh>
    <rPh sb="208" eb="209">
      <t>シ</t>
    </rPh>
    <rPh sb="209" eb="211">
      <t>スイドウ</t>
    </rPh>
    <rPh sb="211" eb="213">
      <t>ジギョウ</t>
    </rPh>
    <rPh sb="213" eb="215">
      <t>キホン</t>
    </rPh>
    <rPh sb="215" eb="217">
      <t>ケイカク</t>
    </rPh>
    <rPh sb="218" eb="220">
      <t>サクテイ</t>
    </rPh>
    <rPh sb="221" eb="222">
      <t>ト</t>
    </rPh>
    <rPh sb="223" eb="224">
      <t>ク</t>
    </rPh>
    <phoneticPr fontId="4"/>
  </si>
  <si>
    <t>①有形固定資産減価償却率は、昭和50～60年代の水道事業拡張期に整備された資産が多いため、資産の償却率が高くなっている。
②管路経年化率は、類似団体と比較すると低く推移しているが、今後、台帳資産の経年化が加速的に進んでいくなか、更新率が追い付いていかず、増加傾向で推移していくものと思われる。
③管路更新率は、類似団体と比較すると低く推移している。これは、下水道事業と並行しながら管路の更新を進めていることが要因となっている。</t>
    <rPh sb="1" eb="3">
      <t>ユウケイ</t>
    </rPh>
    <rPh sb="3" eb="5">
      <t>コテイ</t>
    </rPh>
    <rPh sb="5" eb="7">
      <t>シサン</t>
    </rPh>
    <rPh sb="7" eb="9">
      <t>ゲンカ</t>
    </rPh>
    <rPh sb="9" eb="11">
      <t>ショウキャク</t>
    </rPh>
    <rPh sb="11" eb="12">
      <t>リツ</t>
    </rPh>
    <rPh sb="14" eb="16">
      <t>ショウワ</t>
    </rPh>
    <rPh sb="21" eb="23">
      <t>ネンダイ</t>
    </rPh>
    <rPh sb="24" eb="26">
      <t>スイドウ</t>
    </rPh>
    <rPh sb="26" eb="28">
      <t>ジギョウ</t>
    </rPh>
    <rPh sb="28" eb="31">
      <t>カクチョウキ</t>
    </rPh>
    <rPh sb="32" eb="34">
      <t>セイビ</t>
    </rPh>
    <rPh sb="37" eb="39">
      <t>シサン</t>
    </rPh>
    <rPh sb="40" eb="41">
      <t>オオ</t>
    </rPh>
    <rPh sb="45" eb="47">
      <t>シサン</t>
    </rPh>
    <rPh sb="48" eb="50">
      <t>ショウキャク</t>
    </rPh>
    <rPh sb="50" eb="51">
      <t>リツ</t>
    </rPh>
    <rPh sb="52" eb="53">
      <t>タカ</t>
    </rPh>
    <rPh sb="62" eb="64">
      <t>カンロ</t>
    </rPh>
    <rPh sb="64" eb="66">
      <t>ケイネン</t>
    </rPh>
    <rPh sb="66" eb="67">
      <t>カ</t>
    </rPh>
    <rPh sb="67" eb="68">
      <t>リツ</t>
    </rPh>
    <rPh sb="70" eb="72">
      <t>ルイジ</t>
    </rPh>
    <rPh sb="72" eb="74">
      <t>ダンタイ</t>
    </rPh>
    <rPh sb="75" eb="77">
      <t>ヒカク</t>
    </rPh>
    <rPh sb="80" eb="81">
      <t>ヒク</t>
    </rPh>
    <rPh sb="82" eb="84">
      <t>スイイ</t>
    </rPh>
    <rPh sb="90" eb="92">
      <t>コンゴ</t>
    </rPh>
    <rPh sb="93" eb="95">
      <t>ダイチョウ</t>
    </rPh>
    <rPh sb="95" eb="97">
      <t>シサン</t>
    </rPh>
    <rPh sb="98" eb="101">
      <t>ケイネンカ</t>
    </rPh>
    <rPh sb="102" eb="105">
      <t>カソクテキ</t>
    </rPh>
    <rPh sb="106" eb="107">
      <t>スス</t>
    </rPh>
    <rPh sb="114" eb="116">
      <t>コウシン</t>
    </rPh>
    <rPh sb="116" eb="117">
      <t>リツ</t>
    </rPh>
    <rPh sb="118" eb="119">
      <t>オ</t>
    </rPh>
    <rPh sb="120" eb="121">
      <t>ツ</t>
    </rPh>
    <rPh sb="127" eb="129">
      <t>ゾウカ</t>
    </rPh>
    <rPh sb="129" eb="131">
      <t>ケイコウ</t>
    </rPh>
    <rPh sb="132" eb="134">
      <t>スイイ</t>
    </rPh>
    <rPh sb="141" eb="142">
      <t>オモ</t>
    </rPh>
    <rPh sb="148" eb="150">
      <t>カンロ</t>
    </rPh>
    <rPh sb="150" eb="152">
      <t>コウシン</t>
    </rPh>
    <rPh sb="152" eb="153">
      <t>リツ</t>
    </rPh>
    <rPh sb="155" eb="157">
      <t>ルイジ</t>
    </rPh>
    <rPh sb="157" eb="159">
      <t>ダンタイ</t>
    </rPh>
    <rPh sb="160" eb="162">
      <t>ヒカク</t>
    </rPh>
    <rPh sb="165" eb="166">
      <t>ヒク</t>
    </rPh>
    <rPh sb="167" eb="169">
      <t>スイイ</t>
    </rPh>
    <rPh sb="178" eb="181">
      <t>ゲスイドウ</t>
    </rPh>
    <rPh sb="181" eb="183">
      <t>ジギョウ</t>
    </rPh>
    <rPh sb="184" eb="186">
      <t>ヘイコウ</t>
    </rPh>
    <rPh sb="190" eb="192">
      <t>カンロ</t>
    </rPh>
    <rPh sb="193" eb="195">
      <t>コウシン</t>
    </rPh>
    <rPh sb="196" eb="197">
      <t>スス</t>
    </rPh>
    <rPh sb="204" eb="206">
      <t>ヨウイン</t>
    </rPh>
    <phoneticPr fontId="4"/>
  </si>
  <si>
    <t>①経常収支比率は、類似団体に比べると低く推移している。これは、給水収益の減少や芦原温泉街を芦原温泉上水道財産区が水道経営を行っているという構造上の問題等により、経常的な赤字となっており、毎年一般会計から補助金の繰り入れを行うことにより、収支の均衡を図っている。
②累積欠損金比率は、発生していない。
③流動比率は、類似団体と比較すると低く推移している。
④企業債残高対給水収益比率は、類似団体と比較すると低く推移している。
⑤料金回収率は、大きく変わらない状況で、一般会計からの赤字補てんで賄っている。
⑥給水減価は、類似団体より高く推移している。これは、水源のほとんどを占める県水の受水契約水量が配水量を大きく上回っており、給水原価を押し上げる大きな要因となっている。
⑦施設利用率は、類似団体と比較すると低く推移している。給水人口の減少が、要因と考えられる。
⑧有収水量は、類似団体と比較すると高く推移している。これは、老朽管の更新等により年々改善傾向にある。</t>
    <rPh sb="1" eb="3">
      <t>ケイジョウ</t>
    </rPh>
    <rPh sb="3" eb="5">
      <t>シュウシ</t>
    </rPh>
    <rPh sb="5" eb="7">
      <t>ヒリツ</t>
    </rPh>
    <rPh sb="9" eb="11">
      <t>ルイジ</t>
    </rPh>
    <rPh sb="11" eb="13">
      <t>ダンタイ</t>
    </rPh>
    <rPh sb="14" eb="15">
      <t>クラ</t>
    </rPh>
    <rPh sb="18" eb="19">
      <t>ヒク</t>
    </rPh>
    <rPh sb="20" eb="22">
      <t>スイイ</t>
    </rPh>
    <rPh sb="31" eb="33">
      <t>キュウスイ</t>
    </rPh>
    <rPh sb="33" eb="35">
      <t>シュウエキ</t>
    </rPh>
    <rPh sb="36" eb="38">
      <t>ゲンショウ</t>
    </rPh>
    <rPh sb="39" eb="41">
      <t>アワラ</t>
    </rPh>
    <rPh sb="41" eb="43">
      <t>オンセン</t>
    </rPh>
    <rPh sb="43" eb="44">
      <t>ガイ</t>
    </rPh>
    <rPh sb="45" eb="47">
      <t>アワラ</t>
    </rPh>
    <rPh sb="47" eb="49">
      <t>オンセン</t>
    </rPh>
    <rPh sb="49" eb="52">
      <t>ジョウスイドウ</t>
    </rPh>
    <rPh sb="52" eb="54">
      <t>ザイサン</t>
    </rPh>
    <rPh sb="54" eb="55">
      <t>ク</t>
    </rPh>
    <rPh sb="56" eb="58">
      <t>スイドウ</t>
    </rPh>
    <rPh sb="58" eb="60">
      <t>ケイエイ</t>
    </rPh>
    <rPh sb="61" eb="62">
      <t>オコナ</t>
    </rPh>
    <rPh sb="69" eb="71">
      <t>コウゾウ</t>
    </rPh>
    <rPh sb="71" eb="72">
      <t>ジョウ</t>
    </rPh>
    <rPh sb="73" eb="75">
      <t>モンダイ</t>
    </rPh>
    <rPh sb="75" eb="76">
      <t>トウ</t>
    </rPh>
    <rPh sb="80" eb="83">
      <t>ケイジョウテキ</t>
    </rPh>
    <rPh sb="84" eb="86">
      <t>アカジ</t>
    </rPh>
    <rPh sb="93" eb="95">
      <t>マイトシ</t>
    </rPh>
    <rPh sb="95" eb="97">
      <t>イッパン</t>
    </rPh>
    <rPh sb="97" eb="99">
      <t>カイケイ</t>
    </rPh>
    <rPh sb="101" eb="104">
      <t>ホジョキン</t>
    </rPh>
    <rPh sb="110" eb="111">
      <t>オコナ</t>
    </rPh>
    <rPh sb="118" eb="120">
      <t>シュウシ</t>
    </rPh>
    <rPh sb="121" eb="123">
      <t>キンコウ</t>
    </rPh>
    <rPh sb="124" eb="125">
      <t>ハカ</t>
    </rPh>
    <rPh sb="132" eb="134">
      <t>ルイセキ</t>
    </rPh>
    <rPh sb="134" eb="137">
      <t>ケッソンキン</t>
    </rPh>
    <rPh sb="137" eb="139">
      <t>ヒリツ</t>
    </rPh>
    <rPh sb="141" eb="143">
      <t>ハッセイ</t>
    </rPh>
    <rPh sb="151" eb="153">
      <t>リュウドウ</t>
    </rPh>
    <rPh sb="153" eb="155">
      <t>ヒリツ</t>
    </rPh>
    <rPh sb="157" eb="159">
      <t>ルイジ</t>
    </rPh>
    <rPh sb="159" eb="161">
      <t>ダンタイ</t>
    </rPh>
    <rPh sb="162" eb="164">
      <t>ヒカク</t>
    </rPh>
    <rPh sb="167" eb="168">
      <t>ヒク</t>
    </rPh>
    <rPh sb="169" eb="171">
      <t>スイイ</t>
    </rPh>
    <rPh sb="178" eb="180">
      <t>キギョウ</t>
    </rPh>
    <rPh sb="180" eb="181">
      <t>サイ</t>
    </rPh>
    <rPh sb="181" eb="183">
      <t>ザンダカ</t>
    </rPh>
    <rPh sb="183" eb="184">
      <t>タイ</t>
    </rPh>
    <rPh sb="184" eb="186">
      <t>キュウスイ</t>
    </rPh>
    <rPh sb="186" eb="188">
      <t>シュウエキ</t>
    </rPh>
    <rPh sb="188" eb="190">
      <t>ヒリツ</t>
    </rPh>
    <rPh sb="204" eb="206">
      <t>スイイ</t>
    </rPh>
    <rPh sb="213" eb="215">
      <t>リョウキン</t>
    </rPh>
    <rPh sb="215" eb="217">
      <t>カイシュウ</t>
    </rPh>
    <rPh sb="217" eb="218">
      <t>リツ</t>
    </rPh>
    <rPh sb="220" eb="221">
      <t>オオ</t>
    </rPh>
    <rPh sb="223" eb="224">
      <t>カ</t>
    </rPh>
    <rPh sb="228" eb="230">
      <t>ジョウキョウ</t>
    </rPh>
    <rPh sb="232" eb="234">
      <t>イッパン</t>
    </rPh>
    <rPh sb="234" eb="236">
      <t>カイケイ</t>
    </rPh>
    <rPh sb="239" eb="241">
      <t>アカジ</t>
    </rPh>
    <rPh sb="241" eb="242">
      <t>ホ</t>
    </rPh>
    <rPh sb="245" eb="246">
      <t>マカナ</t>
    </rPh>
    <rPh sb="253" eb="255">
      <t>キュウスイ</t>
    </rPh>
    <rPh sb="255" eb="257">
      <t>ゲンカ</t>
    </rPh>
    <rPh sb="259" eb="261">
      <t>ルイジ</t>
    </rPh>
    <rPh sb="261" eb="263">
      <t>ダンタイ</t>
    </rPh>
    <rPh sb="265" eb="266">
      <t>タカ</t>
    </rPh>
    <rPh sb="267" eb="269">
      <t>スイイ</t>
    </rPh>
    <rPh sb="278" eb="280">
      <t>スイゲン</t>
    </rPh>
    <rPh sb="286" eb="287">
      <t>シ</t>
    </rPh>
    <rPh sb="289" eb="291">
      <t>ケンスイ</t>
    </rPh>
    <rPh sb="292" eb="294">
      <t>ジュスイ</t>
    </rPh>
    <rPh sb="294" eb="296">
      <t>ケイヤク</t>
    </rPh>
    <rPh sb="296" eb="298">
      <t>スイリョウ</t>
    </rPh>
    <rPh sb="299" eb="301">
      <t>ハイスイ</t>
    </rPh>
    <rPh sb="301" eb="302">
      <t>リョウ</t>
    </rPh>
    <rPh sb="303" eb="304">
      <t>オオ</t>
    </rPh>
    <rPh sb="306" eb="308">
      <t>ウワマワ</t>
    </rPh>
    <rPh sb="313" eb="315">
      <t>キュウスイ</t>
    </rPh>
    <rPh sb="315" eb="317">
      <t>ゲンカ</t>
    </rPh>
    <rPh sb="318" eb="319">
      <t>オ</t>
    </rPh>
    <rPh sb="320" eb="321">
      <t>ア</t>
    </rPh>
    <rPh sb="323" eb="324">
      <t>オオ</t>
    </rPh>
    <rPh sb="326" eb="328">
      <t>ヨウイン</t>
    </rPh>
    <rPh sb="337" eb="339">
      <t>シセツ</t>
    </rPh>
    <rPh sb="339" eb="342">
      <t>リヨウリツ</t>
    </rPh>
    <rPh sb="344" eb="346">
      <t>ルイジ</t>
    </rPh>
    <rPh sb="346" eb="348">
      <t>ダンタイ</t>
    </rPh>
    <rPh sb="349" eb="351">
      <t>ヒカク</t>
    </rPh>
    <rPh sb="354" eb="355">
      <t>ヒク</t>
    </rPh>
    <rPh sb="356" eb="358">
      <t>スイイ</t>
    </rPh>
    <rPh sb="363" eb="365">
      <t>キュウスイ</t>
    </rPh>
    <rPh sb="365" eb="367">
      <t>ジンコウ</t>
    </rPh>
    <rPh sb="368" eb="370">
      <t>ゲンショウ</t>
    </rPh>
    <rPh sb="372" eb="374">
      <t>ヨウイン</t>
    </rPh>
    <rPh sb="375" eb="376">
      <t>カンガ</t>
    </rPh>
    <rPh sb="383" eb="385">
      <t>ユウシュウ</t>
    </rPh>
    <rPh sb="385" eb="387">
      <t>スイリョウ</t>
    </rPh>
    <rPh sb="389" eb="391">
      <t>ルイジ</t>
    </rPh>
    <rPh sb="391" eb="393">
      <t>ダンタイ</t>
    </rPh>
    <rPh sb="394" eb="396">
      <t>ヒカク</t>
    </rPh>
    <rPh sb="399" eb="400">
      <t>タカ</t>
    </rPh>
    <rPh sb="401" eb="403">
      <t>スイイ</t>
    </rPh>
    <rPh sb="412" eb="414">
      <t>ロウキュウ</t>
    </rPh>
    <rPh sb="414" eb="415">
      <t>カン</t>
    </rPh>
    <rPh sb="416" eb="418">
      <t>コウシン</t>
    </rPh>
    <rPh sb="418" eb="419">
      <t>トウ</t>
    </rPh>
    <rPh sb="422" eb="424">
      <t>ネンネン</t>
    </rPh>
    <rPh sb="424" eb="426">
      <t>カイゼン</t>
    </rPh>
    <rPh sb="426" eb="42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</si>
</sst>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0.49</c:v>
                </c:pt>
                <c:pt idx="1">
                  <c:v>0.57999999999999996</c:v>
                </c:pt>
                <c:pt idx="2">
                  <c:v>0.84</c:v>
                </c:pt>
                <c:pt idx="3">
                  <c:v>0.33</c:v>
                </c:pt>
                <c:pt idx="4">
                  <c:v>0.38</c:v>
                </c:pt>
              </c:numCache>
            </c:numRef>
          </c:val>
        </c:ser>
        <c:dLbls>
          <c:showLegendKey val="0"/>
          <c:showVal val="0"/>
          <c:showCatName val="0"/>
          <c:showSerName val="0"/>
          <c:showPercent val="0"/>
          <c:showBubbleSize val="0"/>
        </c:dLbls>
        <c:gapWidth val="150"/>
        <c:axId val="55081600"/>
        <c:axId val="550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55081600"/>
        <c:axId val="55096064"/>
      </c:lineChart>
      <c:dateAx>
        <c:axId val="55081600"/>
        <c:scaling>
          <c:orientation val="minMax"/>
        </c:scaling>
        <c:delete val="1"/>
        <c:axPos val="b"/>
        <c:numFmt formatCode="ge" sourceLinked="1"/>
        <c:majorTickMark val="none"/>
        <c:minorTickMark val="none"/>
        <c:tickLblPos val="none"/>
        <c:crossAx val="55096064"/>
        <c:crosses val="autoZero"/>
        <c:auto val="1"/>
        <c:lblOffset val="100"/>
        <c:baseTimeUnit val="years"/>
      </c:dateAx>
      <c:valAx>
        <c:axId val="550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50.29</c:v>
                </c:pt>
                <c:pt idx="1">
                  <c:v>49.3</c:v>
                </c:pt>
                <c:pt idx="2">
                  <c:v>46.11</c:v>
                </c:pt>
                <c:pt idx="3">
                  <c:v>46.27</c:v>
                </c:pt>
                <c:pt idx="4">
                  <c:v>46.31</c:v>
                </c:pt>
              </c:numCache>
            </c:numRef>
          </c:val>
        </c:ser>
        <c:dLbls>
          <c:showLegendKey val="0"/>
          <c:showVal val="0"/>
          <c:showCatName val="0"/>
          <c:showSerName val="0"/>
          <c:showPercent val="0"/>
          <c:showBubbleSize val="0"/>
        </c:dLbls>
        <c:gapWidth val="150"/>
        <c:axId val="149404672"/>
        <c:axId val="1507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49404672"/>
        <c:axId val="150738048"/>
      </c:lineChart>
      <c:dateAx>
        <c:axId val="149404672"/>
        <c:scaling>
          <c:orientation val="minMax"/>
        </c:scaling>
        <c:delete val="1"/>
        <c:axPos val="b"/>
        <c:numFmt formatCode="ge" sourceLinked="1"/>
        <c:majorTickMark val="none"/>
        <c:minorTickMark val="none"/>
        <c:tickLblPos val="none"/>
        <c:crossAx val="150738048"/>
        <c:crosses val="autoZero"/>
        <c:auto val="1"/>
        <c:lblOffset val="100"/>
        <c:baseTimeUnit val="years"/>
      </c:dateAx>
      <c:valAx>
        <c:axId val="1507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88.1</c:v>
                </c:pt>
                <c:pt idx="1">
                  <c:v>90</c:v>
                </c:pt>
                <c:pt idx="2">
                  <c:v>92.13</c:v>
                </c:pt>
                <c:pt idx="3">
                  <c:v>90.63</c:v>
                </c:pt>
                <c:pt idx="4">
                  <c:v>90.17</c:v>
                </c:pt>
              </c:numCache>
            </c:numRef>
          </c:val>
        </c:ser>
        <c:dLbls>
          <c:showLegendKey val="0"/>
          <c:showVal val="0"/>
          <c:showCatName val="0"/>
          <c:showSerName val="0"/>
          <c:showPercent val="0"/>
          <c:showBubbleSize val="0"/>
        </c:dLbls>
        <c:gapWidth val="150"/>
        <c:axId val="150760064"/>
        <c:axId val="1507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50760064"/>
        <c:axId val="150766336"/>
      </c:lineChart>
      <c:dateAx>
        <c:axId val="150760064"/>
        <c:scaling>
          <c:orientation val="minMax"/>
        </c:scaling>
        <c:delete val="1"/>
        <c:axPos val="b"/>
        <c:numFmt formatCode="ge" sourceLinked="1"/>
        <c:majorTickMark val="none"/>
        <c:minorTickMark val="none"/>
        <c:tickLblPos val="none"/>
        <c:crossAx val="150766336"/>
        <c:crosses val="autoZero"/>
        <c:auto val="1"/>
        <c:lblOffset val="100"/>
        <c:baseTimeUnit val="years"/>
      </c:dateAx>
      <c:valAx>
        <c:axId val="1507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101.03</c:v>
                </c:pt>
                <c:pt idx="1">
                  <c:v>101.28</c:v>
                </c:pt>
                <c:pt idx="2">
                  <c:v>101.09</c:v>
                </c:pt>
                <c:pt idx="3">
                  <c:v>106.61</c:v>
                </c:pt>
                <c:pt idx="4">
                  <c:v>109.67</c:v>
                </c:pt>
              </c:numCache>
            </c:numRef>
          </c:val>
        </c:ser>
        <c:dLbls>
          <c:showLegendKey val="0"/>
          <c:showVal val="0"/>
          <c:showCatName val="0"/>
          <c:showSerName val="0"/>
          <c:showPercent val="0"/>
          <c:showBubbleSize val="0"/>
        </c:dLbls>
        <c:gapWidth val="150"/>
        <c:axId val="144845056"/>
        <c:axId val="1448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44845056"/>
        <c:axId val="144859520"/>
      </c:lineChart>
      <c:dateAx>
        <c:axId val="144845056"/>
        <c:scaling>
          <c:orientation val="minMax"/>
        </c:scaling>
        <c:delete val="1"/>
        <c:axPos val="b"/>
        <c:numFmt formatCode="ge" sourceLinked="1"/>
        <c:majorTickMark val="none"/>
        <c:minorTickMark val="none"/>
        <c:tickLblPos val="none"/>
        <c:crossAx val="144859520"/>
        <c:crosses val="autoZero"/>
        <c:auto val="1"/>
        <c:lblOffset val="100"/>
        <c:baseTimeUnit val="years"/>
      </c:dateAx>
      <c:valAx>
        <c:axId val="144859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8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55.24</c:v>
                </c:pt>
                <c:pt idx="1">
                  <c:v>57.1</c:v>
                </c:pt>
                <c:pt idx="2">
                  <c:v>59.75</c:v>
                </c:pt>
                <c:pt idx="3">
                  <c:v>61.76</c:v>
                </c:pt>
                <c:pt idx="4">
                  <c:v>63.45</c:v>
                </c:pt>
              </c:numCache>
            </c:numRef>
          </c:val>
        </c:ser>
        <c:dLbls>
          <c:showLegendKey val="0"/>
          <c:showVal val="0"/>
          <c:showCatName val="0"/>
          <c:showSerName val="0"/>
          <c:showPercent val="0"/>
          <c:showBubbleSize val="0"/>
        </c:dLbls>
        <c:gapWidth val="150"/>
        <c:axId val="144881536"/>
        <c:axId val="1448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44881536"/>
        <c:axId val="144887808"/>
      </c:lineChart>
      <c:dateAx>
        <c:axId val="144881536"/>
        <c:scaling>
          <c:orientation val="minMax"/>
        </c:scaling>
        <c:delete val="1"/>
        <c:axPos val="b"/>
        <c:numFmt formatCode="ge" sourceLinked="1"/>
        <c:majorTickMark val="none"/>
        <c:minorTickMark val="none"/>
        <c:tickLblPos val="none"/>
        <c:crossAx val="144887808"/>
        <c:crosses val="autoZero"/>
        <c:auto val="1"/>
        <c:lblOffset val="100"/>
        <c:baseTimeUnit val="years"/>
      </c:dateAx>
      <c:valAx>
        <c:axId val="1448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3.64</c:v>
                </c:pt>
                <c:pt idx="1">
                  <c:v>3.79</c:v>
                </c:pt>
                <c:pt idx="2">
                  <c:v>2.5499999999999998</c:v>
                </c:pt>
                <c:pt idx="3">
                  <c:v>3.32</c:v>
                </c:pt>
                <c:pt idx="4">
                  <c:v>6.9</c:v>
                </c:pt>
              </c:numCache>
            </c:numRef>
          </c:val>
        </c:ser>
        <c:dLbls>
          <c:showLegendKey val="0"/>
          <c:showVal val="0"/>
          <c:showCatName val="0"/>
          <c:showSerName val="0"/>
          <c:showPercent val="0"/>
          <c:showBubbleSize val="0"/>
        </c:dLbls>
        <c:gapWidth val="150"/>
        <c:axId val="148010496"/>
        <c:axId val="1480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48010496"/>
        <c:axId val="148012416"/>
      </c:lineChart>
      <c:dateAx>
        <c:axId val="148010496"/>
        <c:scaling>
          <c:orientation val="minMax"/>
        </c:scaling>
        <c:delete val="1"/>
        <c:axPos val="b"/>
        <c:numFmt formatCode="ge" sourceLinked="1"/>
        <c:majorTickMark val="none"/>
        <c:minorTickMark val="none"/>
        <c:tickLblPos val="none"/>
        <c:crossAx val="148012416"/>
        <c:crosses val="autoZero"/>
        <c:auto val="1"/>
        <c:lblOffset val="100"/>
        <c:baseTimeUnit val="years"/>
      </c:dateAx>
      <c:valAx>
        <c:axId val="1480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0.8</c:v>
                </c:pt>
                <c:pt idx="1">
                  <c:v>0</c:v>
                </c:pt>
                <c:pt idx="2">
                  <c:v>0</c:v>
                </c:pt>
                <c:pt idx="3">
                  <c:v>0</c:v>
                </c:pt>
                <c:pt idx="4">
                  <c:v>0</c:v>
                </c:pt>
              </c:numCache>
            </c:numRef>
          </c:val>
        </c:ser>
        <c:dLbls>
          <c:showLegendKey val="0"/>
          <c:showVal val="0"/>
          <c:showCatName val="0"/>
          <c:showSerName val="0"/>
          <c:showPercent val="0"/>
          <c:showBubbleSize val="0"/>
        </c:dLbls>
        <c:gapWidth val="150"/>
        <c:axId val="148182528"/>
        <c:axId val="1481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48182528"/>
        <c:axId val="148184448"/>
      </c:lineChart>
      <c:dateAx>
        <c:axId val="148182528"/>
        <c:scaling>
          <c:orientation val="minMax"/>
        </c:scaling>
        <c:delete val="1"/>
        <c:axPos val="b"/>
        <c:numFmt formatCode="ge" sourceLinked="1"/>
        <c:majorTickMark val="none"/>
        <c:minorTickMark val="none"/>
        <c:tickLblPos val="none"/>
        <c:crossAx val="148184448"/>
        <c:crosses val="autoZero"/>
        <c:auto val="1"/>
        <c:lblOffset val="100"/>
        <c:baseTimeUnit val="years"/>
      </c:dateAx>
      <c:valAx>
        <c:axId val="14818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1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312.91000000000003</c:v>
                </c:pt>
                <c:pt idx="1">
                  <c:v>316.88</c:v>
                </c:pt>
                <c:pt idx="2">
                  <c:v>72.790000000000006</c:v>
                </c:pt>
                <c:pt idx="3">
                  <c:v>71.3</c:v>
                </c:pt>
                <c:pt idx="4">
                  <c:v>87.25</c:v>
                </c:pt>
              </c:numCache>
            </c:numRef>
          </c:val>
        </c:ser>
        <c:dLbls>
          <c:showLegendKey val="0"/>
          <c:showVal val="0"/>
          <c:showCatName val="0"/>
          <c:showSerName val="0"/>
          <c:showPercent val="0"/>
          <c:showBubbleSize val="0"/>
        </c:dLbls>
        <c:gapWidth val="150"/>
        <c:axId val="148220928"/>
        <c:axId val="1482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48220928"/>
        <c:axId val="148231296"/>
      </c:lineChart>
      <c:dateAx>
        <c:axId val="148220928"/>
        <c:scaling>
          <c:orientation val="minMax"/>
        </c:scaling>
        <c:delete val="1"/>
        <c:axPos val="b"/>
        <c:numFmt formatCode="ge" sourceLinked="1"/>
        <c:majorTickMark val="none"/>
        <c:minorTickMark val="none"/>
        <c:tickLblPos val="none"/>
        <c:crossAx val="148231296"/>
        <c:crosses val="autoZero"/>
        <c:auto val="1"/>
        <c:lblOffset val="100"/>
        <c:baseTimeUnit val="years"/>
      </c:dateAx>
      <c:valAx>
        <c:axId val="148231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2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395.39</c:v>
                </c:pt>
                <c:pt idx="1">
                  <c:v>372.97</c:v>
                </c:pt>
                <c:pt idx="2">
                  <c:v>367.64</c:v>
                </c:pt>
                <c:pt idx="3">
                  <c:v>342.95</c:v>
                </c:pt>
                <c:pt idx="4">
                  <c:v>318.66000000000003</c:v>
                </c:pt>
              </c:numCache>
            </c:numRef>
          </c:val>
        </c:ser>
        <c:dLbls>
          <c:showLegendKey val="0"/>
          <c:showVal val="0"/>
          <c:showCatName val="0"/>
          <c:showSerName val="0"/>
          <c:showPercent val="0"/>
          <c:showBubbleSize val="0"/>
        </c:dLbls>
        <c:gapWidth val="150"/>
        <c:axId val="148249216"/>
        <c:axId val="14826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48249216"/>
        <c:axId val="148267776"/>
      </c:lineChart>
      <c:dateAx>
        <c:axId val="148249216"/>
        <c:scaling>
          <c:orientation val="minMax"/>
        </c:scaling>
        <c:delete val="1"/>
        <c:axPos val="b"/>
        <c:numFmt formatCode="ge" sourceLinked="1"/>
        <c:majorTickMark val="none"/>
        <c:minorTickMark val="none"/>
        <c:tickLblPos val="none"/>
        <c:crossAx val="148267776"/>
        <c:crosses val="autoZero"/>
        <c:auto val="1"/>
        <c:lblOffset val="100"/>
        <c:baseTimeUnit val="years"/>
      </c:dateAx>
      <c:valAx>
        <c:axId val="14826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2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69.17</c:v>
                </c:pt>
                <c:pt idx="1">
                  <c:v>68.53</c:v>
                </c:pt>
                <c:pt idx="2">
                  <c:v>73.61</c:v>
                </c:pt>
                <c:pt idx="3">
                  <c:v>72.05</c:v>
                </c:pt>
                <c:pt idx="4">
                  <c:v>73.73</c:v>
                </c:pt>
              </c:numCache>
            </c:numRef>
          </c:val>
        </c:ser>
        <c:dLbls>
          <c:showLegendKey val="0"/>
          <c:showVal val="0"/>
          <c:showCatName val="0"/>
          <c:showSerName val="0"/>
          <c:showPercent val="0"/>
          <c:showBubbleSize val="0"/>
        </c:dLbls>
        <c:gapWidth val="150"/>
        <c:axId val="148300160"/>
        <c:axId val="1483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48300160"/>
        <c:axId val="148302080"/>
      </c:lineChart>
      <c:dateAx>
        <c:axId val="148300160"/>
        <c:scaling>
          <c:orientation val="minMax"/>
        </c:scaling>
        <c:delete val="1"/>
        <c:axPos val="b"/>
        <c:numFmt formatCode="ge" sourceLinked="1"/>
        <c:majorTickMark val="none"/>
        <c:minorTickMark val="none"/>
        <c:tickLblPos val="none"/>
        <c:crossAx val="148302080"/>
        <c:crosses val="autoZero"/>
        <c:auto val="1"/>
        <c:lblOffset val="100"/>
        <c:baseTimeUnit val="years"/>
      </c:dateAx>
      <c:valAx>
        <c:axId val="1483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216.82</c:v>
                </c:pt>
                <c:pt idx="1">
                  <c:v>219.03</c:v>
                </c:pt>
                <c:pt idx="2">
                  <c:v>204.62</c:v>
                </c:pt>
                <c:pt idx="3">
                  <c:v>209.12</c:v>
                </c:pt>
                <c:pt idx="4">
                  <c:v>204.57</c:v>
                </c:pt>
              </c:numCache>
            </c:numRef>
          </c:val>
        </c:ser>
        <c:dLbls>
          <c:showLegendKey val="0"/>
          <c:showVal val="0"/>
          <c:showCatName val="0"/>
          <c:showSerName val="0"/>
          <c:showPercent val="0"/>
          <c:showBubbleSize val="0"/>
        </c:dLbls>
        <c:gapWidth val="150"/>
        <c:axId val="149392768"/>
        <c:axId val="1493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49392768"/>
        <c:axId val="149394944"/>
      </c:lineChart>
      <c:dateAx>
        <c:axId val="149392768"/>
        <c:scaling>
          <c:orientation val="minMax"/>
        </c:scaling>
        <c:delete val="1"/>
        <c:axPos val="b"/>
        <c:numFmt formatCode="ge" sourceLinked="1"/>
        <c:majorTickMark val="none"/>
        <c:minorTickMark val="none"/>
        <c:tickLblPos val="none"/>
        <c:crossAx val="149394944"/>
        <c:crosses val="autoZero"/>
        <c:auto val="1"/>
        <c:lblOffset val="100"/>
        <c:baseTimeUnit val="years"/>
      </c:dateAx>
      <c:valAx>
        <c:axId val="1493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福井県　あわら市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28805</v>
      </c>
      <c r="AM8" s="71"/>
      <c r="AN8" s="71"/>
      <c r="AO8" s="71"/>
      <c r="AP8" s="71"/>
      <c r="AQ8" s="71"/>
      <c r="AR8" s="71"/>
      <c r="AS8" s="71"/>
      <c r="AT8" s="67">
        <f>データ!$S$6</f>
        <v>116.98</v>
      </c>
      <c r="AU8" s="68"/>
      <c r="AV8" s="68"/>
      <c r="AW8" s="68"/>
      <c r="AX8" s="68"/>
      <c r="AY8" s="68"/>
      <c r="AZ8" s="68"/>
      <c r="BA8" s="68"/>
      <c r="BB8" s="70">
        <f>データ!$T$6</f>
        <v>246.24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49.08</v>
      </c>
      <c r="J10" s="68"/>
      <c r="K10" s="68"/>
      <c r="L10" s="68"/>
      <c r="M10" s="68"/>
      <c r="N10" s="68"/>
      <c r="O10" s="69"/>
      <c r="P10" s="70">
        <f>データ!$P$6</f>
        <v>89.53</v>
      </c>
      <c r="Q10" s="70"/>
      <c r="R10" s="70"/>
      <c r="S10" s="70"/>
      <c r="T10" s="70"/>
      <c r="U10" s="70"/>
      <c r="V10" s="70"/>
      <c r="W10" s="71">
        <f>データ!$Q$6</f>
        <v>2862</v>
      </c>
      <c r="X10" s="71"/>
      <c r="Y10" s="71"/>
      <c r="Z10" s="71"/>
      <c r="AA10" s="71"/>
      <c r="AB10" s="71"/>
      <c r="AC10" s="71"/>
      <c r="AD10" s="2"/>
      <c r="AE10" s="2"/>
      <c r="AF10" s="2"/>
      <c r="AG10" s="2"/>
      <c r="AH10" s="5"/>
      <c r="AI10" s="5"/>
      <c r="AJ10" s="5"/>
      <c r="AK10" s="5"/>
      <c r="AL10" s="71">
        <f>データ!$U$6</f>
        <v>25641</v>
      </c>
      <c r="AM10" s="71"/>
      <c r="AN10" s="71"/>
      <c r="AO10" s="71"/>
      <c r="AP10" s="71"/>
      <c r="AQ10" s="71"/>
      <c r="AR10" s="71"/>
      <c r="AS10" s="71"/>
      <c r="AT10" s="67">
        <f>データ!$V$6</f>
        <v>52.97</v>
      </c>
      <c r="AU10" s="68"/>
      <c r="AV10" s="68"/>
      <c r="AW10" s="68"/>
      <c r="AX10" s="68"/>
      <c r="AY10" s="68"/>
      <c r="AZ10" s="68"/>
      <c r="BA10" s="68"/>
      <c r="BB10" s="70">
        <f>データ!$W$6</f>
        <v>484.07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182087</v>
      </c>
      <c r="D6" s="34">
        <f t="shared" si="3"/>
        <v>46</v>
      </c>
      <c r="E6" s="34">
        <f t="shared" si="3"/>
        <v>1</v>
      </c>
      <c r="F6" s="34">
        <f t="shared" si="3"/>
        <v>0</v>
      </c>
      <c r="G6" s="34">
        <f t="shared" si="3"/>
        <v>1</v>
      </c>
      <c r="H6" s="34" t="str">
        <f t="shared" si="3"/>
        <v>福井県　あわら市</v>
      </c>
      <c r="I6" s="34" t="str">
        <f t="shared" si="3"/>
        <v>法適用</v>
      </c>
      <c r="J6" s="34" t="str">
        <f t="shared" si="3"/>
        <v>水道事業</v>
      </c>
      <c r="K6" s="34" t="str">
        <f t="shared" si="3"/>
        <v>末端給水事業</v>
      </c>
      <c r="L6" s="34" t="str">
        <f t="shared" si="3"/>
        <v>A6</v>
      </c>
      <c r="M6" s="34">
        <f t="shared" si="3"/>
        <v>0</v>
      </c>
      <c r="N6" s="35" t="str">
        <f t="shared" si="3"/>
        <v>-</v>
      </c>
      <c r="O6" s="35">
        <f t="shared" si="3"/>
        <v>49.08</v>
      </c>
      <c r="P6" s="35">
        <f t="shared" si="3"/>
        <v>89.53</v>
      </c>
      <c r="Q6" s="35">
        <f t="shared" si="3"/>
        <v>2862</v>
      </c>
      <c r="R6" s="35">
        <f t="shared" si="3"/>
        <v>28805</v>
      </c>
      <c r="S6" s="35">
        <f t="shared" si="3"/>
        <v>116.98</v>
      </c>
      <c r="T6" s="35">
        <f t="shared" si="3"/>
        <v>246.24</v>
      </c>
      <c r="U6" s="35">
        <f t="shared" si="3"/>
        <v>25641</v>
      </c>
      <c r="V6" s="35">
        <f t="shared" si="3"/>
        <v>52.97</v>
      </c>
      <c r="W6" s="35">
        <f t="shared" si="3"/>
        <v>484.07</v>
      </c>
      <c r="X6" s="36">
        <f>IF(X7="",NA(),X7)</f>
        <v>101.03</v>
      </c>
      <c r="Y6" s="36">
        <f t="shared" ref="Y6:AG6" si="4">IF(Y7="",NA(),Y7)</f>
        <v>101.28</v>
      </c>
      <c r="Z6" s="36">
        <f t="shared" si="4"/>
        <v>101.09</v>
      </c>
      <c r="AA6" s="36">
        <f t="shared" si="4"/>
        <v>106.61</v>
      </c>
      <c r="AB6" s="36">
        <f t="shared" si="4"/>
        <v>109.67</v>
      </c>
      <c r="AC6" s="36">
        <f t="shared" si="4"/>
        <v>107.57</v>
      </c>
      <c r="AD6" s="36">
        <f t="shared" si="4"/>
        <v>106.55</v>
      </c>
      <c r="AE6" s="36">
        <f t="shared" si="4"/>
        <v>110.01</v>
      </c>
      <c r="AF6" s="36">
        <f t="shared" si="4"/>
        <v>111.21</v>
      </c>
      <c r="AG6" s="36">
        <f t="shared" si="4"/>
        <v>111.71</v>
      </c>
      <c r="AH6" s="35" t="str">
        <f>IF(AH7="","",IF(AH7="-","【-】","【"&amp;SUBSTITUTE(TEXT(AH7,"#,##0.00"),"-","△")&amp;"】"))</f>
        <v>【114.35】</v>
      </c>
      <c r="AI6" s="36">
        <f>IF(AI7="",NA(),AI7)</f>
        <v>0.8</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312.91000000000003</v>
      </c>
      <c r="AU6" s="36">
        <f t="shared" ref="AU6:BC6" si="6">IF(AU7="",NA(),AU7)</f>
        <v>316.88</v>
      </c>
      <c r="AV6" s="36">
        <f t="shared" si="6"/>
        <v>72.790000000000006</v>
      </c>
      <c r="AW6" s="36">
        <f t="shared" si="6"/>
        <v>71.3</v>
      </c>
      <c r="AX6" s="36">
        <f t="shared" si="6"/>
        <v>87.25</v>
      </c>
      <c r="AY6" s="36">
        <f t="shared" si="6"/>
        <v>915.5</v>
      </c>
      <c r="AZ6" s="36">
        <f t="shared" si="6"/>
        <v>963.24</v>
      </c>
      <c r="BA6" s="36">
        <f t="shared" si="6"/>
        <v>381.53</v>
      </c>
      <c r="BB6" s="36">
        <f t="shared" si="6"/>
        <v>391.54</v>
      </c>
      <c r="BC6" s="36">
        <f t="shared" si="6"/>
        <v>384.34</v>
      </c>
      <c r="BD6" s="35" t="str">
        <f>IF(BD7="","",IF(BD7="-","【-】","【"&amp;SUBSTITUTE(TEXT(BD7,"#,##0.00"),"-","△")&amp;"】"))</f>
        <v>【262.87】</v>
      </c>
      <c r="BE6" s="36">
        <f>IF(BE7="",NA(),BE7)</f>
        <v>395.39</v>
      </c>
      <c r="BF6" s="36">
        <f t="shared" ref="BF6:BN6" si="7">IF(BF7="",NA(),BF7)</f>
        <v>372.97</v>
      </c>
      <c r="BG6" s="36">
        <f t="shared" si="7"/>
        <v>367.64</v>
      </c>
      <c r="BH6" s="36">
        <f t="shared" si="7"/>
        <v>342.95</v>
      </c>
      <c r="BI6" s="36">
        <f t="shared" si="7"/>
        <v>318.66000000000003</v>
      </c>
      <c r="BJ6" s="36">
        <f t="shared" si="7"/>
        <v>404.78</v>
      </c>
      <c r="BK6" s="36">
        <f t="shared" si="7"/>
        <v>400.38</v>
      </c>
      <c r="BL6" s="36">
        <f t="shared" si="7"/>
        <v>393.27</v>
      </c>
      <c r="BM6" s="36">
        <f t="shared" si="7"/>
        <v>386.97</v>
      </c>
      <c r="BN6" s="36">
        <f t="shared" si="7"/>
        <v>380.58</v>
      </c>
      <c r="BO6" s="35" t="str">
        <f>IF(BO7="","",IF(BO7="-","【-】","【"&amp;SUBSTITUTE(TEXT(BO7,"#,##0.00"),"-","△")&amp;"】"))</f>
        <v>【270.87】</v>
      </c>
      <c r="BP6" s="36">
        <f>IF(BP7="",NA(),BP7)</f>
        <v>69.17</v>
      </c>
      <c r="BQ6" s="36">
        <f t="shared" ref="BQ6:BY6" si="8">IF(BQ7="",NA(),BQ7)</f>
        <v>68.53</v>
      </c>
      <c r="BR6" s="36">
        <f t="shared" si="8"/>
        <v>73.61</v>
      </c>
      <c r="BS6" s="36">
        <f t="shared" si="8"/>
        <v>72.05</v>
      </c>
      <c r="BT6" s="36">
        <f t="shared" si="8"/>
        <v>73.73</v>
      </c>
      <c r="BU6" s="36">
        <f t="shared" si="8"/>
        <v>98.07</v>
      </c>
      <c r="BV6" s="36">
        <f t="shared" si="8"/>
        <v>96.56</v>
      </c>
      <c r="BW6" s="36">
        <f t="shared" si="8"/>
        <v>100.47</v>
      </c>
      <c r="BX6" s="36">
        <f t="shared" si="8"/>
        <v>101.72</v>
      </c>
      <c r="BY6" s="36">
        <f t="shared" si="8"/>
        <v>102.38</v>
      </c>
      <c r="BZ6" s="35" t="str">
        <f>IF(BZ7="","",IF(BZ7="-","【-】","【"&amp;SUBSTITUTE(TEXT(BZ7,"#,##0.00"),"-","△")&amp;"】"))</f>
        <v>【105.59】</v>
      </c>
      <c r="CA6" s="36">
        <f>IF(CA7="",NA(),CA7)</f>
        <v>216.82</v>
      </c>
      <c r="CB6" s="36">
        <f t="shared" ref="CB6:CJ6" si="9">IF(CB7="",NA(),CB7)</f>
        <v>219.03</v>
      </c>
      <c r="CC6" s="36">
        <f t="shared" si="9"/>
        <v>204.62</v>
      </c>
      <c r="CD6" s="36">
        <f t="shared" si="9"/>
        <v>209.12</v>
      </c>
      <c r="CE6" s="36">
        <f t="shared" si="9"/>
        <v>204.57</v>
      </c>
      <c r="CF6" s="36">
        <f t="shared" si="9"/>
        <v>172.26</v>
      </c>
      <c r="CG6" s="36">
        <f t="shared" si="9"/>
        <v>177.14</v>
      </c>
      <c r="CH6" s="36">
        <f t="shared" si="9"/>
        <v>169.82</v>
      </c>
      <c r="CI6" s="36">
        <f t="shared" si="9"/>
        <v>168.2</v>
      </c>
      <c r="CJ6" s="36">
        <f t="shared" si="9"/>
        <v>168.67</v>
      </c>
      <c r="CK6" s="35" t="str">
        <f>IF(CK7="","",IF(CK7="-","【-】","【"&amp;SUBSTITUTE(TEXT(CK7,"#,##0.00"),"-","△")&amp;"】"))</f>
        <v>【163.27】</v>
      </c>
      <c r="CL6" s="36">
        <f>IF(CL7="",NA(),CL7)</f>
        <v>50.29</v>
      </c>
      <c r="CM6" s="36">
        <f t="shared" ref="CM6:CU6" si="10">IF(CM7="",NA(),CM7)</f>
        <v>49.3</v>
      </c>
      <c r="CN6" s="36">
        <f t="shared" si="10"/>
        <v>46.11</v>
      </c>
      <c r="CO6" s="36">
        <f t="shared" si="10"/>
        <v>46.27</v>
      </c>
      <c r="CP6" s="36">
        <f t="shared" si="10"/>
        <v>46.31</v>
      </c>
      <c r="CQ6" s="36">
        <f t="shared" si="10"/>
        <v>55.68</v>
      </c>
      <c r="CR6" s="36">
        <f t="shared" si="10"/>
        <v>55.64</v>
      </c>
      <c r="CS6" s="36">
        <f t="shared" si="10"/>
        <v>55.13</v>
      </c>
      <c r="CT6" s="36">
        <f t="shared" si="10"/>
        <v>54.77</v>
      </c>
      <c r="CU6" s="36">
        <f t="shared" si="10"/>
        <v>54.92</v>
      </c>
      <c r="CV6" s="35" t="str">
        <f>IF(CV7="","",IF(CV7="-","【-】","【"&amp;SUBSTITUTE(TEXT(CV7,"#,##0.00"),"-","△")&amp;"】"))</f>
        <v>【59.94】</v>
      </c>
      <c r="CW6" s="36">
        <f>IF(CW7="",NA(),CW7)</f>
        <v>88.1</v>
      </c>
      <c r="CX6" s="36">
        <f t="shared" ref="CX6:DF6" si="11">IF(CX7="",NA(),CX7)</f>
        <v>90</v>
      </c>
      <c r="CY6" s="36">
        <f t="shared" si="11"/>
        <v>92.13</v>
      </c>
      <c r="CZ6" s="36">
        <f t="shared" si="11"/>
        <v>90.63</v>
      </c>
      <c r="DA6" s="36">
        <f t="shared" si="11"/>
        <v>90.17</v>
      </c>
      <c r="DB6" s="36">
        <f t="shared" si="11"/>
        <v>83.18</v>
      </c>
      <c r="DC6" s="36">
        <f t="shared" si="11"/>
        <v>83.09</v>
      </c>
      <c r="DD6" s="36">
        <f t="shared" si="11"/>
        <v>83</v>
      </c>
      <c r="DE6" s="36">
        <f t="shared" si="11"/>
        <v>82.89</v>
      </c>
      <c r="DF6" s="36">
        <f t="shared" si="11"/>
        <v>82.66</v>
      </c>
      <c r="DG6" s="35" t="str">
        <f>IF(DG7="","",IF(DG7="-","【-】","【"&amp;SUBSTITUTE(TEXT(DG7,"#,##0.00"),"-","△")&amp;"】"))</f>
        <v>【90.22】</v>
      </c>
      <c r="DH6" s="36">
        <f>IF(DH7="",NA(),DH7)</f>
        <v>55.24</v>
      </c>
      <c r="DI6" s="36">
        <f t="shared" ref="DI6:DQ6" si="12">IF(DI7="",NA(),DI7)</f>
        <v>57.1</v>
      </c>
      <c r="DJ6" s="36">
        <f t="shared" si="12"/>
        <v>59.75</v>
      </c>
      <c r="DK6" s="36">
        <f t="shared" si="12"/>
        <v>61.76</v>
      </c>
      <c r="DL6" s="36">
        <f t="shared" si="12"/>
        <v>63.45</v>
      </c>
      <c r="DM6" s="36">
        <f t="shared" si="12"/>
        <v>38.07</v>
      </c>
      <c r="DN6" s="36">
        <f t="shared" si="12"/>
        <v>39.06</v>
      </c>
      <c r="DO6" s="36">
        <f t="shared" si="12"/>
        <v>46.66</v>
      </c>
      <c r="DP6" s="36">
        <f t="shared" si="12"/>
        <v>47.46</v>
      </c>
      <c r="DQ6" s="36">
        <f t="shared" si="12"/>
        <v>48.49</v>
      </c>
      <c r="DR6" s="35" t="str">
        <f>IF(DR7="","",IF(DR7="-","【-】","【"&amp;SUBSTITUTE(TEXT(DR7,"#,##0.00"),"-","△")&amp;"】"))</f>
        <v>【47.91】</v>
      </c>
      <c r="DS6" s="36">
        <f>IF(DS7="",NA(),DS7)</f>
        <v>3.64</v>
      </c>
      <c r="DT6" s="36">
        <f t="shared" ref="DT6:EB6" si="13">IF(DT7="",NA(),DT7)</f>
        <v>3.79</v>
      </c>
      <c r="DU6" s="36">
        <f t="shared" si="13"/>
        <v>2.5499999999999998</v>
      </c>
      <c r="DV6" s="36">
        <f t="shared" si="13"/>
        <v>3.32</v>
      </c>
      <c r="DW6" s="36">
        <f t="shared" si="13"/>
        <v>6.9</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0.49</v>
      </c>
      <c r="EE6" s="36">
        <f t="shared" ref="EE6:EM6" si="14">IF(EE7="",NA(),EE7)</f>
        <v>0.57999999999999996</v>
      </c>
      <c r="EF6" s="36">
        <f t="shared" si="14"/>
        <v>0.84</v>
      </c>
      <c r="EG6" s="36">
        <f t="shared" si="14"/>
        <v>0.33</v>
      </c>
      <c r="EH6" s="36">
        <f t="shared" si="14"/>
        <v>0.38</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182087</v>
      </c>
      <c r="D7" s="38">
        <v>46</v>
      </c>
      <c r="E7" s="38">
        <v>1</v>
      </c>
      <c r="F7" s="38">
        <v>0</v>
      </c>
      <c r="G7" s="38">
        <v>1</v>
      </c>
      <c r="H7" s="38" t="s">
        <v>105</v>
      </c>
      <c r="I7" s="38" t="s">
        <v>106</v>
      </c>
      <c r="J7" s="38" t="s">
        <v>107</v>
      </c>
      <c r="K7" s="38" t="s">
        <v>108</v>
      </c>
      <c r="L7" s="38" t="s">
        <v>109</v>
      </c>
      <c r="M7" s="38"/>
      <c r="N7" s="39" t="s">
        <v>110</v>
      </c>
      <c r="O7" s="39">
        <v>49.08</v>
      </c>
      <c r="P7" s="39">
        <v>89.53</v>
      </c>
      <c r="Q7" s="39">
        <v>2862</v>
      </c>
      <c r="R7" s="39">
        <v>28805</v>
      </c>
      <c r="S7" s="39">
        <v>116.98</v>
      </c>
      <c r="T7" s="39">
        <v>246.24</v>
      </c>
      <c r="U7" s="39">
        <v>25641</v>
      </c>
      <c r="V7" s="39">
        <v>52.97</v>
      </c>
      <c r="W7" s="39">
        <v>484.07</v>
      </c>
      <c r="X7" s="39">
        <v>101.03</v>
      </c>
      <c r="Y7" s="39">
        <v>101.28</v>
      </c>
      <c r="Z7" s="39">
        <v>101.09</v>
      </c>
      <c r="AA7" s="39">
        <v>106.61</v>
      </c>
      <c r="AB7" s="39">
        <v>109.67</v>
      </c>
      <c r="AC7" s="39">
        <v>107.57</v>
      </c>
      <c r="AD7" s="39">
        <v>106.55</v>
      </c>
      <c r="AE7" s="39">
        <v>110.01</v>
      </c>
      <c r="AF7" s="39">
        <v>111.21</v>
      </c>
      <c r="AG7" s="39">
        <v>111.71</v>
      </c>
      <c r="AH7" s="39">
        <v>114.35</v>
      </c>
      <c r="AI7" s="39">
        <v>0.8</v>
      </c>
      <c r="AJ7" s="39">
        <v>0</v>
      </c>
      <c r="AK7" s="39">
        <v>0</v>
      </c>
      <c r="AL7" s="39">
        <v>0</v>
      </c>
      <c r="AM7" s="39">
        <v>0</v>
      </c>
      <c r="AN7" s="39">
        <v>9.34</v>
      </c>
      <c r="AO7" s="39">
        <v>9.56</v>
      </c>
      <c r="AP7" s="39">
        <v>2.8</v>
      </c>
      <c r="AQ7" s="39">
        <v>1.93</v>
      </c>
      <c r="AR7" s="39">
        <v>1.72</v>
      </c>
      <c r="AS7" s="39">
        <v>0.79</v>
      </c>
      <c r="AT7" s="39">
        <v>312.91000000000003</v>
      </c>
      <c r="AU7" s="39">
        <v>316.88</v>
      </c>
      <c r="AV7" s="39">
        <v>72.790000000000006</v>
      </c>
      <c r="AW7" s="39">
        <v>71.3</v>
      </c>
      <c r="AX7" s="39">
        <v>87.25</v>
      </c>
      <c r="AY7" s="39">
        <v>915.5</v>
      </c>
      <c r="AZ7" s="39">
        <v>963.24</v>
      </c>
      <c r="BA7" s="39">
        <v>381.53</v>
      </c>
      <c r="BB7" s="39">
        <v>391.54</v>
      </c>
      <c r="BC7" s="39">
        <v>384.34</v>
      </c>
      <c r="BD7" s="39">
        <v>262.87</v>
      </c>
      <c r="BE7" s="39">
        <v>395.39</v>
      </c>
      <c r="BF7" s="39">
        <v>372.97</v>
      </c>
      <c r="BG7" s="39">
        <v>367.64</v>
      </c>
      <c r="BH7" s="39">
        <v>342.95</v>
      </c>
      <c r="BI7" s="39">
        <v>318.66000000000003</v>
      </c>
      <c r="BJ7" s="39">
        <v>404.78</v>
      </c>
      <c r="BK7" s="39">
        <v>400.38</v>
      </c>
      <c r="BL7" s="39">
        <v>393.27</v>
      </c>
      <c r="BM7" s="39">
        <v>386.97</v>
      </c>
      <c r="BN7" s="39">
        <v>380.58</v>
      </c>
      <c r="BO7" s="39">
        <v>270.87</v>
      </c>
      <c r="BP7" s="39">
        <v>69.17</v>
      </c>
      <c r="BQ7" s="39">
        <v>68.53</v>
      </c>
      <c r="BR7" s="39">
        <v>73.61</v>
      </c>
      <c r="BS7" s="39">
        <v>72.05</v>
      </c>
      <c r="BT7" s="39">
        <v>73.73</v>
      </c>
      <c r="BU7" s="39">
        <v>98.07</v>
      </c>
      <c r="BV7" s="39">
        <v>96.56</v>
      </c>
      <c r="BW7" s="39">
        <v>100.47</v>
      </c>
      <c r="BX7" s="39">
        <v>101.72</v>
      </c>
      <c r="BY7" s="39">
        <v>102.38</v>
      </c>
      <c r="BZ7" s="39">
        <v>105.59</v>
      </c>
      <c r="CA7" s="39">
        <v>216.82</v>
      </c>
      <c r="CB7" s="39">
        <v>219.03</v>
      </c>
      <c r="CC7" s="39">
        <v>204.62</v>
      </c>
      <c r="CD7" s="39">
        <v>209.12</v>
      </c>
      <c r="CE7" s="39">
        <v>204.57</v>
      </c>
      <c r="CF7" s="39">
        <v>172.26</v>
      </c>
      <c r="CG7" s="39">
        <v>177.14</v>
      </c>
      <c r="CH7" s="39">
        <v>169.82</v>
      </c>
      <c r="CI7" s="39">
        <v>168.2</v>
      </c>
      <c r="CJ7" s="39">
        <v>168.67</v>
      </c>
      <c r="CK7" s="39">
        <v>163.27000000000001</v>
      </c>
      <c r="CL7" s="39">
        <v>50.29</v>
      </c>
      <c r="CM7" s="39">
        <v>49.3</v>
      </c>
      <c r="CN7" s="39">
        <v>46.11</v>
      </c>
      <c r="CO7" s="39">
        <v>46.27</v>
      </c>
      <c r="CP7" s="39">
        <v>46.31</v>
      </c>
      <c r="CQ7" s="39">
        <v>55.68</v>
      </c>
      <c r="CR7" s="39">
        <v>55.64</v>
      </c>
      <c r="CS7" s="39">
        <v>55.13</v>
      </c>
      <c r="CT7" s="39">
        <v>54.77</v>
      </c>
      <c r="CU7" s="39">
        <v>54.92</v>
      </c>
      <c r="CV7" s="39">
        <v>59.94</v>
      </c>
      <c r="CW7" s="39">
        <v>88.1</v>
      </c>
      <c r="CX7" s="39">
        <v>90</v>
      </c>
      <c r="CY7" s="39">
        <v>92.13</v>
      </c>
      <c r="CZ7" s="39">
        <v>90.63</v>
      </c>
      <c r="DA7" s="39">
        <v>90.17</v>
      </c>
      <c r="DB7" s="39">
        <v>83.18</v>
      </c>
      <c r="DC7" s="39">
        <v>83.09</v>
      </c>
      <c r="DD7" s="39">
        <v>83</v>
      </c>
      <c r="DE7" s="39">
        <v>82.89</v>
      </c>
      <c r="DF7" s="39">
        <v>82.66</v>
      </c>
      <c r="DG7" s="39">
        <v>90.22</v>
      </c>
      <c r="DH7" s="39">
        <v>55.24</v>
      </c>
      <c r="DI7" s="39">
        <v>57.1</v>
      </c>
      <c r="DJ7" s="39">
        <v>59.75</v>
      </c>
      <c r="DK7" s="39">
        <v>61.76</v>
      </c>
      <c r="DL7" s="39">
        <v>63.45</v>
      </c>
      <c r="DM7" s="39">
        <v>38.07</v>
      </c>
      <c r="DN7" s="39">
        <v>39.06</v>
      </c>
      <c r="DO7" s="39">
        <v>46.66</v>
      </c>
      <c r="DP7" s="39">
        <v>47.46</v>
      </c>
      <c r="DQ7" s="39">
        <v>48.49</v>
      </c>
      <c r="DR7" s="39">
        <v>47.91</v>
      </c>
      <c r="DS7" s="39">
        <v>3.64</v>
      </c>
      <c r="DT7" s="39">
        <v>3.79</v>
      </c>
      <c r="DU7" s="39">
        <v>2.5499999999999998</v>
      </c>
      <c r="DV7" s="39">
        <v>3.32</v>
      </c>
      <c r="DW7" s="39">
        <v>6.9</v>
      </c>
      <c r="DX7" s="39">
        <v>7.73</v>
      </c>
      <c r="DY7" s="39">
        <v>8.8699999999999992</v>
      </c>
      <c r="DZ7" s="39">
        <v>9.85</v>
      </c>
      <c r="EA7" s="39">
        <v>9.7100000000000009</v>
      </c>
      <c r="EB7" s="39">
        <v>12.79</v>
      </c>
      <c r="EC7" s="39">
        <v>15</v>
      </c>
      <c r="ED7" s="39">
        <v>0.49</v>
      </c>
      <c r="EE7" s="39">
        <v>0.57999999999999996</v>
      </c>
      <c r="EF7" s="39">
        <v>0.84</v>
      </c>
      <c r="EG7" s="39">
        <v>0.33</v>
      </c>
      <c r="EH7" s="39">
        <v>0.38</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江守 伊佐子</cp:lastModifiedBy>
  <cp:lastPrinted>2018-01-29T05:24:17Z</cp:lastPrinted>
  <dcterms:created xsi:type="dcterms:W3CDTF">2017-12-25T01:27:40Z</dcterms:created>
  <dcterms:modified xsi:type="dcterms:W3CDTF">2018-01-30T04:41:28Z</dcterms:modified>
</cp:coreProperties>
</file>