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117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P10" i="4"/>
  <c r="I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<sst xmlns="http://schemas.openxmlformats.org/spreadsheetml/2006/main" count="240" uniqueCount="125">
  <si>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</si>
  <si>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</si>
  <si>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</si>
  <si>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</si>
  <si>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</si>
  <si>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</si>
  <si>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</si>
  <si>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</si>
  <si>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</si>
  <si>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</si>
  <si>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</si>
  <si>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</si>
  <si>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</si>
  <si>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</si>
  <si>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</si>
  <si>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</si>
  <si>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</si>
  <si>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</si>
  <si>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</si>
  <si>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</si>
  <si>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</si>
  <si>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</si>
  <si>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</si>
  <si>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</si>
  <si>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</si>
  <si>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</si>
  <si>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</si>
  <si>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</si>
  <si>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</si>
  <si>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</si>
  <si>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</si>
  <si>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</si>
  <si>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</si>
  <si>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</si>
  <si>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</si>
  <si>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</si>
  <si>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</si>
  <si>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</si>
  <si>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</si>
  <si>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</si>
  <si>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</si>
  <si>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</si>
  <si>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</si>
  <si>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</si>
  <si>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</si>
  <si>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</si>
  <si>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</si>
  <si>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</si>
  <si>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</si>
  <si>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</si>
  <si>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</si>
  <si>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</si>
  <si>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</si>
  <si>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</si>
  <si>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</si>
  <si>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</si>
  <si>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</si>
  <si>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</si>
  <si>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</si>
  <si>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</si>
  <si>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</si>
  <si>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</si>
  <si>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</si>
  <si>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</si>
  <si>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</si>
  <si>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</si>
  <si>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</si>
  <si>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</si>
  <si>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</si>
  <si>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</si>
  <si>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</si>
  <si>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</si>
  <si>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</si>
  <si>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</si>
  <si>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</si>
  <si>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</si>
  <si>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</si>
  <si>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</si>
  <si>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</si>
  <si>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</si>
  <si>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</si>
  <si>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</si>
  <si>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</si>
  <si>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</si>
  <si>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</si>
  <si>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</si>
  <si>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</si>
  <si>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</si>
  <si>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</si>
  <si>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</si>
  <si>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</si>
  <si>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</si>
  <si>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</si>
  <si>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</si>
  <si>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</si>
  <si>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</si>
  <si>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</si>
  <si>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</si>
  <si>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</si>
  <si>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</si>
  <si>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</si>
  <si>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</si>
  <si>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</si>
  <si>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</si>
  <si>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</si>
  <si>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</si>
  <si>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</si>
  <si>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</si>
  <si>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</si>
  <si>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勝山市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</si>
  <si>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</si>
  <si>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</si>
  <si>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</si>
  <si>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</si>
  <si>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</si>
  <si>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</si>
  <si>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</si>
  <si>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</si>
  <si>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</si>
  <si>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</si>
  <si>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</si>
  <si>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</si>
  <si>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①｢収益的収支比率｣は、地方債償還金を含めた費用が減少しているため改善しており、今後もこの傾向を継続させて、100％以上を目指していきます。
④｢企業債残高対事業規模比率｣は、料金収入に対する地方債残高の割合であるが、当市は、企業債残高
は一般会計繰入金からの負担としており、０％となっている。
⑤｢経費回収率｣のは、使用料は増加したものの、類似団体平均より低くなっている。これは農業集落排水の規模が小さく、料金収入の割に維持管理費のコストが高いことによる。
⑥｢汚水処理原価｣は、有収水量（料金の対象となる水量）1㎥あたりの汚水処理に要した費用であるが、規模が小さく維持管理費のコストが高いことから、処理原価は類似平均より高い。
⑦｢施設利用率｣は、水洗化人口が増加したことにより微増している。
⑧｢水洗化率｣は、水洗化人口が増加している。水洗化率100％を目指して下水道接続促進を続けていきます。
</t>
    <rPh sb="171" eb="173">
      <t>ルイジ</t>
    </rPh>
    <rPh sb="173" eb="175">
      <t>ダンタイ</t>
    </rPh>
    <rPh sb="175" eb="177">
      <t>ヘイキン</t>
    </rPh>
    <rPh sb="179" eb="180">
      <t>ヒク</t>
    </rPh>
    <rPh sb="190" eb="192">
      <t>ノウギョウ</t>
    </rPh>
    <rPh sb="192" eb="194">
      <t>シュウラク</t>
    </rPh>
    <rPh sb="194" eb="196">
      <t>ハイスイ</t>
    </rPh>
    <rPh sb="197" eb="199">
      <t>キボ</t>
    </rPh>
    <rPh sb="200" eb="201">
      <t>チイ</t>
    </rPh>
    <rPh sb="204" eb="206">
      <t>リョウキン</t>
    </rPh>
    <rPh sb="206" eb="208">
      <t>シュウニュウ</t>
    </rPh>
    <rPh sb="209" eb="210">
      <t>ワリ</t>
    </rPh>
    <rPh sb="211" eb="213">
      <t>イジ</t>
    </rPh>
    <rPh sb="213" eb="216">
      <t>カンリヒ</t>
    </rPh>
    <rPh sb="221" eb="222">
      <t>タカ</t>
    </rPh>
    <rPh sb="278" eb="280">
      <t>キボ</t>
    </rPh>
    <rPh sb="281" eb="282">
      <t>チイ</t>
    </rPh>
    <rPh sb="284" eb="286">
      <t>イジ</t>
    </rPh>
    <rPh sb="286" eb="289">
      <t>カンリヒ</t>
    </rPh>
    <rPh sb="294" eb="295">
      <t>タカ</t>
    </rPh>
    <rPh sb="301" eb="303">
      <t>ショリ</t>
    </rPh>
    <rPh sb="303" eb="305">
      <t>ゲンカ</t>
    </rPh>
    <rPh sb="306" eb="308">
      <t>ルイジ</t>
    </rPh>
    <rPh sb="308" eb="310">
      <t>ヘイキン</t>
    </rPh>
    <rPh sb="312" eb="313">
      <t>タカ</t>
    </rPh>
    <rPh sb="326" eb="329">
      <t>スイセンカ</t>
    </rPh>
    <rPh sb="329" eb="331">
      <t>ジンコウ</t>
    </rPh>
    <rPh sb="332" eb="334">
      <t>ゾウカ</t>
    </rPh>
    <rPh sb="341" eb="343">
      <t>ビゾウ</t>
    </rPh>
    <rPh sb="364" eb="366">
      <t>ゾウカ</t>
    </rPh>
    <phoneticPr fontId="4"/>
  </si>
  <si>
    <t>農業集落排水の経費回収率が全国平均と比較して、低いことから、維持管理の見直しや公共下水道への統合を含めた見直しを図りたい。</t>
    <rPh sb="0" eb="2">
      <t>ノウギョウ</t>
    </rPh>
    <rPh sb="2" eb="4">
      <t>シュウラク</t>
    </rPh>
    <rPh sb="4" eb="6">
      <t>ハイスイ</t>
    </rPh>
    <rPh sb="7" eb="9">
      <t>ケイヒ</t>
    </rPh>
    <rPh sb="9" eb="11">
      <t>カイシュウ</t>
    </rPh>
    <rPh sb="11" eb="12">
      <t>リツ</t>
    </rPh>
    <rPh sb="13" eb="15">
      <t>ゼンコク</t>
    </rPh>
    <rPh sb="15" eb="17">
      <t>ヘイキン</t>
    </rPh>
    <rPh sb="18" eb="20">
      <t>ヒカク</t>
    </rPh>
    <rPh sb="23" eb="24">
      <t>ヒク</t>
    </rPh>
    <rPh sb="30" eb="32">
      <t>イジ</t>
    </rPh>
    <rPh sb="32" eb="34">
      <t>カンリ</t>
    </rPh>
    <rPh sb="35" eb="37">
      <t>ミナオ</t>
    </rPh>
    <rPh sb="39" eb="41">
      <t>コウキョウ</t>
    </rPh>
    <rPh sb="41" eb="44">
      <t>ゲスイドウ</t>
    </rPh>
    <rPh sb="46" eb="48">
      <t>トウゴウ</t>
    </rPh>
    <rPh sb="49" eb="50">
      <t>フク</t>
    </rPh>
    <rPh sb="52" eb="54">
      <t>ミナオ</t>
    </rPh>
    <rPh sb="56" eb="57">
      <t>ハカ</t>
    </rPh>
    <phoneticPr fontId="4"/>
  </si>
  <si>
    <t>③｢管渠改善率｣は、当市の下水道供用開始が最も古い施設は平成９年のため、管渠も約２０年程度しか経過していないため現在は管渠更新する必要はありませんが、処理場施設は老朽化により今後機械、電気等の更新が必要となる。そのため、既存施設の長寿命化、維持管理費を含めたライフサイクルコストの低減予算の最適化、安全性の確保、施設の健全化を図ることが重要となります。このため、ストックマネジメント手法を用いた農業集落排水施設の維持管理、更新計画をたてるために施設の機能診断を行い、公共下水道との接続を含めた市全体の最適化構想を策定する予定です。</t>
    <rPh sb="21" eb="22">
      <t>モット</t>
    </rPh>
    <rPh sb="23" eb="24">
      <t>フル</t>
    </rPh>
    <rPh sb="25" eb="27">
      <t>シセツ</t>
    </rPh>
    <rPh sb="28" eb="30">
      <t>ヘイセイ</t>
    </rPh>
    <rPh sb="75" eb="78">
      <t>ショリジョウ</t>
    </rPh>
    <rPh sb="78" eb="80">
      <t>シセツ</t>
    </rPh>
    <rPh sb="81" eb="84">
      <t>ロウキュウカ</t>
    </rPh>
    <rPh sb="87" eb="89">
      <t>コンゴ</t>
    </rPh>
    <rPh sb="89" eb="91">
      <t>キカイ</t>
    </rPh>
    <rPh sb="92" eb="94">
      <t>デンキ</t>
    </rPh>
    <rPh sb="94" eb="95">
      <t>トウ</t>
    </rPh>
    <rPh sb="96" eb="98">
      <t>コウシン</t>
    </rPh>
    <rPh sb="99" eb="101">
      <t>ヒツヨウ</t>
    </rPh>
    <rPh sb="110" eb="112">
      <t>キゾン</t>
    </rPh>
    <rPh sb="112" eb="114">
      <t>シセツ</t>
    </rPh>
    <rPh sb="115" eb="116">
      <t>チョウ</t>
    </rPh>
    <rPh sb="116" eb="119">
      <t>ジュミョウカ</t>
    </rPh>
    <rPh sb="120" eb="122">
      <t>イジ</t>
    </rPh>
    <rPh sb="122" eb="125">
      <t>カンリヒ</t>
    </rPh>
    <rPh sb="126" eb="127">
      <t>フク</t>
    </rPh>
    <rPh sb="140" eb="142">
      <t>テイゲン</t>
    </rPh>
    <rPh sb="142" eb="144">
      <t>ヨサン</t>
    </rPh>
    <rPh sb="145" eb="148">
      <t>サイテキカ</t>
    </rPh>
    <rPh sb="149" eb="152">
      <t>アンゼンセイ</t>
    </rPh>
    <rPh sb="153" eb="155">
      <t>カクホ</t>
    </rPh>
    <rPh sb="156" eb="158">
      <t>シセツ</t>
    </rPh>
    <rPh sb="159" eb="162">
      <t>ケンゼンカ</t>
    </rPh>
    <rPh sb="163" eb="164">
      <t>ハカ</t>
    </rPh>
    <rPh sb="168" eb="170">
      <t>ジュウヨウ</t>
    </rPh>
    <rPh sb="191" eb="193">
      <t>シュホウ</t>
    </rPh>
    <rPh sb="194" eb="195">
      <t>モチ</t>
    </rPh>
    <rPh sb="197" eb="199">
      <t>ノウギョウ</t>
    </rPh>
    <rPh sb="199" eb="201">
      <t>シュウラク</t>
    </rPh>
    <rPh sb="201" eb="203">
      <t>ハイスイ</t>
    </rPh>
    <rPh sb="203" eb="205">
      <t>シセツ</t>
    </rPh>
    <rPh sb="206" eb="208">
      <t>イジ</t>
    </rPh>
    <rPh sb="208" eb="210">
      <t>カンリ</t>
    </rPh>
    <rPh sb="211" eb="213">
      <t>コウシン</t>
    </rPh>
    <rPh sb="213" eb="215">
      <t>ケイカク</t>
    </rPh>
    <rPh sb="222" eb="224">
      <t>シセツ</t>
    </rPh>
    <rPh sb="225" eb="227">
      <t>キノウ</t>
    </rPh>
    <rPh sb="227" eb="229">
      <t>シンダン</t>
    </rPh>
    <rPh sb="230" eb="231">
      <t>オコナ</t>
    </rPh>
    <rPh sb="233" eb="235">
      <t>コウキョウ</t>
    </rPh>
    <rPh sb="235" eb="238">
      <t>ゲスイドウ</t>
    </rPh>
    <rPh sb="240" eb="242">
      <t>セツゾク</t>
    </rPh>
    <rPh sb="243" eb="244">
      <t>フク</t>
    </rPh>
    <rPh sb="246" eb="247">
      <t>シ</t>
    </rPh>
    <rPh sb="247" eb="249">
      <t>ゼンタイ</t>
    </rPh>
    <rPh sb="250" eb="253">
      <t>サイテキカ</t>
    </rPh>
    <rPh sb="253" eb="255">
      <t>コウソウ</t>
    </rPh>
    <rPh sb="256" eb="258">
      <t>サクテイ</t>
    </rPh>
    <rPh sb="260" eb="26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</si>
</sst>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374080"/>
        <c:axId val="1097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9374080"/>
        <c:axId val="109781760"/>
      </c:lineChart>
      <c:dateAx>
        <c:axId val="109374080"/>
        <c:scaling>
          <c:orientation val="minMax"/>
        </c:scaling>
        <c:delete val="1"/>
        <c:axPos val="b"/>
        <c:numFmt formatCode="ge" sourceLinked="1"/>
        <c:majorTickMark val="none"/>
        <c:minorTickMark val="none"/>
        <c:tickLblPos val="none"/>
        <c:crossAx val="109781760"/>
        <c:crosses val="autoZero"/>
        <c:auto val="1"/>
        <c:lblOffset val="100"/>
        <c:baseTimeUnit val="years"/>
      </c:dateAx>
      <c:valAx>
        <c:axId val="1097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44.52</c:v>
                </c:pt>
                <c:pt idx="1">
                  <c:v>52.78</c:v>
                </c:pt>
                <c:pt idx="2">
                  <c:v>57.52</c:v>
                </c:pt>
                <c:pt idx="3">
                  <c:v>55.76</c:v>
                </c:pt>
                <c:pt idx="4">
                  <c:v>57.52</c:v>
                </c:pt>
              </c:numCache>
            </c:numRef>
          </c:val>
        </c:ser>
        <c:dLbls>
          <c:showLegendKey val="0"/>
          <c:showVal val="0"/>
          <c:showCatName val="0"/>
          <c:showSerName val="0"/>
          <c:showPercent val="0"/>
          <c:showBubbleSize val="0"/>
        </c:dLbls>
        <c:gapWidth val="150"/>
        <c:axId val="111442944"/>
        <c:axId val="1114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11442944"/>
        <c:axId val="111453312"/>
      </c:lineChart>
      <c:dateAx>
        <c:axId val="111442944"/>
        <c:scaling>
          <c:orientation val="minMax"/>
        </c:scaling>
        <c:delete val="1"/>
        <c:axPos val="b"/>
        <c:numFmt formatCode="ge" sourceLinked="1"/>
        <c:majorTickMark val="none"/>
        <c:minorTickMark val="none"/>
        <c:tickLblPos val="none"/>
        <c:crossAx val="111453312"/>
        <c:crosses val="autoZero"/>
        <c:auto val="1"/>
        <c:lblOffset val="100"/>
        <c:baseTimeUnit val="years"/>
      </c:dateAx>
      <c:valAx>
        <c:axId val="1114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65.709999999999994</c:v>
                </c:pt>
                <c:pt idx="1">
                  <c:v>73.2</c:v>
                </c:pt>
                <c:pt idx="2">
                  <c:v>74.709999999999994</c:v>
                </c:pt>
                <c:pt idx="3">
                  <c:v>76.19</c:v>
                </c:pt>
                <c:pt idx="4">
                  <c:v>78.150000000000006</c:v>
                </c:pt>
              </c:numCache>
            </c:numRef>
          </c:val>
        </c:ser>
        <c:dLbls>
          <c:showLegendKey val="0"/>
          <c:showVal val="0"/>
          <c:showCatName val="0"/>
          <c:showSerName val="0"/>
          <c:showPercent val="0"/>
          <c:showBubbleSize val="0"/>
        </c:dLbls>
        <c:gapWidth val="150"/>
        <c:axId val="111471232"/>
        <c:axId val="1116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11471232"/>
        <c:axId val="111624960"/>
      </c:lineChart>
      <c:dateAx>
        <c:axId val="111471232"/>
        <c:scaling>
          <c:orientation val="minMax"/>
        </c:scaling>
        <c:delete val="1"/>
        <c:axPos val="b"/>
        <c:numFmt formatCode="ge" sourceLinked="1"/>
        <c:majorTickMark val="none"/>
        <c:minorTickMark val="none"/>
        <c:tickLblPos val="none"/>
        <c:crossAx val="111624960"/>
        <c:crosses val="autoZero"/>
        <c:auto val="1"/>
        <c:lblOffset val="100"/>
        <c:baseTimeUnit val="years"/>
      </c:dateAx>
      <c:valAx>
        <c:axId val="1116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64.010000000000005</c:v>
                </c:pt>
                <c:pt idx="1">
                  <c:v>89.83</c:v>
                </c:pt>
                <c:pt idx="2">
                  <c:v>82.65</c:v>
                </c:pt>
                <c:pt idx="3">
                  <c:v>80.37</c:v>
                </c:pt>
                <c:pt idx="4">
                  <c:v>79.819999999999993</c:v>
                </c:pt>
              </c:numCache>
            </c:numRef>
          </c:val>
        </c:ser>
        <c:dLbls>
          <c:showLegendKey val="0"/>
          <c:showVal val="0"/>
          <c:showCatName val="0"/>
          <c:showSerName val="0"/>
          <c:showPercent val="0"/>
          <c:showBubbleSize val="0"/>
        </c:dLbls>
        <c:gapWidth val="150"/>
        <c:axId val="109828352"/>
        <c:axId val="1110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828352"/>
        <c:axId val="111083904"/>
      </c:lineChart>
      <c:dateAx>
        <c:axId val="109828352"/>
        <c:scaling>
          <c:orientation val="minMax"/>
        </c:scaling>
        <c:delete val="1"/>
        <c:axPos val="b"/>
        <c:numFmt formatCode="ge" sourceLinked="1"/>
        <c:majorTickMark val="none"/>
        <c:minorTickMark val="none"/>
        <c:tickLblPos val="none"/>
        <c:crossAx val="111083904"/>
        <c:crosses val="autoZero"/>
        <c:auto val="1"/>
        <c:lblOffset val="100"/>
        <c:baseTimeUnit val="years"/>
      </c:dateAx>
      <c:valAx>
        <c:axId val="1110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14112"/>
        <c:axId val="1111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14112"/>
        <c:axId val="111124480"/>
      </c:lineChart>
      <c:dateAx>
        <c:axId val="111114112"/>
        <c:scaling>
          <c:orientation val="minMax"/>
        </c:scaling>
        <c:delete val="1"/>
        <c:axPos val="b"/>
        <c:numFmt formatCode="ge" sourceLinked="1"/>
        <c:majorTickMark val="none"/>
        <c:minorTickMark val="none"/>
        <c:tickLblPos val="none"/>
        <c:crossAx val="111124480"/>
        <c:crosses val="autoZero"/>
        <c:auto val="1"/>
        <c:lblOffset val="100"/>
        <c:baseTimeUnit val="years"/>
      </c:dateAx>
      <c:valAx>
        <c:axId val="1111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39840"/>
        <c:axId val="1112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39840"/>
        <c:axId val="111219840"/>
      </c:lineChart>
      <c:dateAx>
        <c:axId val="111139840"/>
        <c:scaling>
          <c:orientation val="minMax"/>
        </c:scaling>
        <c:delete val="1"/>
        <c:axPos val="b"/>
        <c:numFmt formatCode="ge" sourceLinked="1"/>
        <c:majorTickMark val="none"/>
        <c:minorTickMark val="none"/>
        <c:tickLblPos val="none"/>
        <c:crossAx val="111219840"/>
        <c:crosses val="autoZero"/>
        <c:auto val="1"/>
        <c:lblOffset val="100"/>
        <c:baseTimeUnit val="years"/>
      </c:dateAx>
      <c:valAx>
        <c:axId val="1112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234432"/>
        <c:axId val="1112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234432"/>
        <c:axId val="111261184"/>
      </c:lineChart>
      <c:dateAx>
        <c:axId val="111234432"/>
        <c:scaling>
          <c:orientation val="minMax"/>
        </c:scaling>
        <c:delete val="1"/>
        <c:axPos val="b"/>
        <c:numFmt formatCode="ge" sourceLinked="1"/>
        <c:majorTickMark val="none"/>
        <c:minorTickMark val="none"/>
        <c:tickLblPos val="none"/>
        <c:crossAx val="111261184"/>
        <c:crosses val="autoZero"/>
        <c:auto val="1"/>
        <c:lblOffset val="100"/>
        <c:baseTimeUnit val="years"/>
      </c:dateAx>
      <c:valAx>
        <c:axId val="1112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58784"/>
        <c:axId val="1111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58784"/>
        <c:axId val="111160704"/>
      </c:lineChart>
      <c:dateAx>
        <c:axId val="111158784"/>
        <c:scaling>
          <c:orientation val="minMax"/>
        </c:scaling>
        <c:delete val="1"/>
        <c:axPos val="b"/>
        <c:numFmt formatCode="ge" sourceLinked="1"/>
        <c:majorTickMark val="none"/>
        <c:minorTickMark val="none"/>
        <c:tickLblPos val="none"/>
        <c:crossAx val="111160704"/>
        <c:crosses val="autoZero"/>
        <c:auto val="1"/>
        <c:lblOffset val="100"/>
        <c:baseTimeUnit val="years"/>
      </c:dateAx>
      <c:valAx>
        <c:axId val="1111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2276.11</c:v>
                </c:pt>
                <c:pt idx="1">
                  <c:v>860.9</c:v>
                </c:pt>
                <c:pt idx="2">
                  <c:v>1370.7</c:v>
                </c:pt>
                <c:pt idx="3">
                  <c:v>1491.35</c:v>
                </c:pt>
                <c:pt idx="4" formatCode="#,##0.00;&quot;△&quot;#,##0.00">
                  <c:v>0</c:v>
                </c:pt>
              </c:numCache>
            </c:numRef>
          </c:val>
        </c:ser>
        <c:dLbls>
          <c:showLegendKey val="0"/>
          <c:showVal val="0"/>
          <c:showCatName val="0"/>
          <c:showSerName val="0"/>
          <c:showPercent val="0"/>
          <c:showBubbleSize val="0"/>
        </c:dLbls>
        <c:gapWidth val="150"/>
        <c:axId val="111203072"/>
        <c:axId val="1112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11203072"/>
        <c:axId val="111204992"/>
      </c:lineChart>
      <c:dateAx>
        <c:axId val="111203072"/>
        <c:scaling>
          <c:orientation val="minMax"/>
        </c:scaling>
        <c:delete val="1"/>
        <c:axPos val="b"/>
        <c:numFmt formatCode="ge" sourceLinked="1"/>
        <c:majorTickMark val="none"/>
        <c:minorTickMark val="none"/>
        <c:tickLblPos val="none"/>
        <c:crossAx val="111204992"/>
        <c:crosses val="autoZero"/>
        <c:auto val="1"/>
        <c:lblOffset val="100"/>
        <c:baseTimeUnit val="years"/>
      </c:dateAx>
      <c:valAx>
        <c:axId val="1112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32.409999999999997</c:v>
                </c:pt>
                <c:pt idx="1">
                  <c:v>52.63</c:v>
                </c:pt>
                <c:pt idx="2">
                  <c:v>38.630000000000003</c:v>
                </c:pt>
                <c:pt idx="3">
                  <c:v>36.83</c:v>
                </c:pt>
                <c:pt idx="4">
                  <c:v>37.18</c:v>
                </c:pt>
              </c:numCache>
            </c:numRef>
          </c:val>
        </c:ser>
        <c:dLbls>
          <c:showLegendKey val="0"/>
          <c:showVal val="0"/>
          <c:showCatName val="0"/>
          <c:showSerName val="0"/>
          <c:showPercent val="0"/>
          <c:showBubbleSize val="0"/>
        </c:dLbls>
        <c:gapWidth val="150"/>
        <c:axId val="111366528"/>
        <c:axId val="1113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11366528"/>
        <c:axId val="111368448"/>
      </c:lineChart>
      <c:dateAx>
        <c:axId val="111366528"/>
        <c:scaling>
          <c:orientation val="minMax"/>
        </c:scaling>
        <c:delete val="1"/>
        <c:axPos val="b"/>
        <c:numFmt formatCode="ge" sourceLinked="1"/>
        <c:majorTickMark val="none"/>
        <c:minorTickMark val="none"/>
        <c:tickLblPos val="none"/>
        <c:crossAx val="111368448"/>
        <c:crosses val="autoZero"/>
        <c:auto val="1"/>
        <c:lblOffset val="100"/>
        <c:baseTimeUnit val="years"/>
      </c:dateAx>
      <c:valAx>
        <c:axId val="1113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455.04</c:v>
                </c:pt>
                <c:pt idx="1">
                  <c:v>284.83999999999997</c:v>
                </c:pt>
                <c:pt idx="2">
                  <c:v>401.17</c:v>
                </c:pt>
                <c:pt idx="3">
                  <c:v>423.85</c:v>
                </c:pt>
                <c:pt idx="4">
                  <c:v>420.72</c:v>
                </c:pt>
              </c:numCache>
            </c:numRef>
          </c:val>
        </c:ser>
        <c:dLbls>
          <c:showLegendKey val="0"/>
          <c:showVal val="0"/>
          <c:showCatName val="0"/>
          <c:showSerName val="0"/>
          <c:showPercent val="0"/>
          <c:showBubbleSize val="0"/>
        </c:dLbls>
        <c:gapWidth val="150"/>
        <c:axId val="111385984"/>
        <c:axId val="11141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11385984"/>
        <c:axId val="111412736"/>
      </c:lineChart>
      <c:dateAx>
        <c:axId val="111385984"/>
        <c:scaling>
          <c:orientation val="minMax"/>
        </c:scaling>
        <c:delete val="1"/>
        <c:axPos val="b"/>
        <c:numFmt formatCode="ge" sourceLinked="1"/>
        <c:majorTickMark val="none"/>
        <c:minorTickMark val="none"/>
        <c:tickLblPos val="none"/>
        <c:crossAx val="111412736"/>
        <c:crosses val="autoZero"/>
        <c:auto val="1"/>
        <c:lblOffset val="100"/>
        <c:baseTimeUnit val="years"/>
      </c:dateAx>
      <c:valAx>
        <c:axId val="1114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1" zoomScale="70" zoomScaleNormal="70" workbookViewId="0">
      <selection activeCell="CA47" sqref="CA4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勝山市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24145</v>
      </c>
      <c r="AM8" s="50"/>
      <c r="AN8" s="50"/>
      <c r="AO8" s="50"/>
      <c r="AP8" s="50"/>
      <c r="AQ8" s="50"/>
      <c r="AR8" s="50"/>
      <c r="AS8" s="50"/>
      <c r="AT8" s="45">
        <f>データ!T6</f>
        <v>253.88</v>
      </c>
      <c r="AU8" s="45"/>
      <c r="AV8" s="45"/>
      <c r="AW8" s="45"/>
      <c r="AX8" s="45"/>
      <c r="AY8" s="45"/>
      <c r="AZ8" s="45"/>
      <c r="BA8" s="45"/>
      <c r="BB8" s="45">
        <f>データ!U6</f>
        <v>95.1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11.93</v>
      </c>
      <c r="Q10" s="45"/>
      <c r="R10" s="45"/>
      <c r="S10" s="45"/>
      <c r="T10" s="45"/>
      <c r="U10" s="45"/>
      <c r="V10" s="45"/>
      <c r="W10" s="45">
        <f>データ!Q6</f>
        <v>84.42</v>
      </c>
      <c r="X10" s="45"/>
      <c r="Y10" s="45"/>
      <c r="Z10" s="45"/>
      <c r="AA10" s="45"/>
      <c r="AB10" s="45"/>
      <c r="AC10" s="45"/>
      <c r="AD10" s="50">
        <f>データ!R6</f>
        <v>2732</v>
      </c>
      <c r="AE10" s="50"/>
      <c r="AF10" s="50"/>
      <c r="AG10" s="50"/>
      <c r="AH10" s="50"/>
      <c r="AI10" s="50"/>
      <c r="AJ10" s="50"/>
      <c r="AK10" s="2"/>
      <c r="AL10" s="50">
        <f>データ!V6</f>
        <v>2861</v>
      </c>
      <c r="AM10" s="50"/>
      <c r="AN10" s="50"/>
      <c r="AO10" s="50"/>
      <c r="AP10" s="50"/>
      <c r="AQ10" s="50"/>
      <c r="AR10" s="50"/>
      <c r="AS10" s="50"/>
      <c r="AT10" s="45">
        <f>データ!W6</f>
        <v>1.64</v>
      </c>
      <c r="AU10" s="45"/>
      <c r="AV10" s="45"/>
      <c r="AW10" s="45"/>
      <c r="AX10" s="45"/>
      <c r="AY10" s="45"/>
      <c r="AZ10" s="45"/>
      <c r="BA10" s="45"/>
      <c r="BB10" s="45">
        <f>データ!X6</f>
        <v>1744.51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182061</v>
      </c>
      <c r="D6" s="33">
        <f t="shared" si="3"/>
        <v>47</v>
      </c>
      <c r="E6" s="33">
        <f t="shared" si="3"/>
        <v>17</v>
      </c>
      <c r="F6" s="33">
        <f t="shared" si="3"/>
        <v>5</v>
      </c>
      <c r="G6" s="33">
        <f t="shared" si="3"/>
        <v>0</v>
      </c>
      <c r="H6" s="33" t="str">
        <f t="shared" si="3"/>
        <v>福井県　勝山市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11.93</v>
      </c>
      <c r="Q6" s="34">
        <f t="shared" si="3"/>
        <v>84.42</v>
      </c>
      <c r="R6" s="34">
        <f t="shared" si="3"/>
        <v>2732</v>
      </c>
      <c r="S6" s="34">
        <f t="shared" si="3"/>
        <v>24145</v>
      </c>
      <c r="T6" s="34">
        <f t="shared" si="3"/>
        <v>253.88</v>
      </c>
      <c r="U6" s="34">
        <f t="shared" si="3"/>
        <v>95.1</v>
      </c>
      <c r="V6" s="34">
        <f t="shared" si="3"/>
        <v>2861</v>
      </c>
      <c r="W6" s="34">
        <f t="shared" si="3"/>
        <v>1.64</v>
      </c>
      <c r="X6" s="34">
        <f t="shared" si="3"/>
        <v>1744.51</v>
      </c>
      <c r="Y6" s="35">
        <f>IF(Y7="",NA(),Y7)</f>
        <v>64.010000000000005</v>
      </c>
      <c r="Z6" s="35">
        <f t="shared" ref="Z6:AH6" si="4">IF(Z7="",NA(),Z7)</f>
        <v>89.83</v>
      </c>
      <c r="AA6" s="35">
        <f t="shared" si="4"/>
        <v>82.65</v>
      </c>
      <c r="AB6" s="35">
        <f t="shared" si="4"/>
        <v>80.37</v>
      </c>
      <c r="AC6" s="35">
        <f t="shared" si="4"/>
        <v>79.819999999999993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2276.11</v>
      </c>
      <c r="BG6" s="35">
        <f t="shared" ref="BG6:BO6" si="7">IF(BG7="",NA(),BG7)</f>
        <v>860.9</v>
      </c>
      <c r="BH6" s="35">
        <f t="shared" si="7"/>
        <v>1370.7</v>
      </c>
      <c r="BI6" s="35">
        <f t="shared" si="7"/>
        <v>1491.35</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32.409999999999997</v>
      </c>
      <c r="BR6" s="35">
        <f t="shared" ref="BR6:BZ6" si="8">IF(BR7="",NA(),BR7)</f>
        <v>52.63</v>
      </c>
      <c r="BS6" s="35">
        <f t="shared" si="8"/>
        <v>38.630000000000003</v>
      </c>
      <c r="BT6" s="35">
        <f t="shared" si="8"/>
        <v>36.83</v>
      </c>
      <c r="BU6" s="35">
        <f t="shared" si="8"/>
        <v>37.18</v>
      </c>
      <c r="BV6" s="35">
        <f t="shared" si="8"/>
        <v>51.03</v>
      </c>
      <c r="BW6" s="35">
        <f t="shared" si="8"/>
        <v>50.9</v>
      </c>
      <c r="BX6" s="35">
        <f t="shared" si="8"/>
        <v>50.82</v>
      </c>
      <c r="BY6" s="35">
        <f t="shared" si="8"/>
        <v>52.19</v>
      </c>
      <c r="BZ6" s="35">
        <f t="shared" si="8"/>
        <v>55.32</v>
      </c>
      <c r="CA6" s="34" t="str">
        <f>IF(CA7="","",IF(CA7="-","【-】","【"&amp;SUBSTITUTE(TEXT(CA7,"#,##0.00"),"-","△")&amp;"】"))</f>
        <v>【55.73】</v>
      </c>
      <c r="CB6" s="35">
        <f>IF(CB7="",NA(),CB7)</f>
        <v>455.04</v>
      </c>
      <c r="CC6" s="35">
        <f t="shared" ref="CC6:CK6" si="9">IF(CC7="",NA(),CC7)</f>
        <v>284.83999999999997</v>
      </c>
      <c r="CD6" s="35">
        <f t="shared" si="9"/>
        <v>401.17</v>
      </c>
      <c r="CE6" s="35">
        <f t="shared" si="9"/>
        <v>423.85</v>
      </c>
      <c r="CF6" s="35">
        <f t="shared" si="9"/>
        <v>420.72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44.52</v>
      </c>
      <c r="CN6" s="35">
        <f t="shared" ref="CN6:CV6" si="10">IF(CN7="",NA(),CN7)</f>
        <v>52.78</v>
      </c>
      <c r="CO6" s="35">
        <f t="shared" si="10"/>
        <v>57.52</v>
      </c>
      <c r="CP6" s="35">
        <f t="shared" si="10"/>
        <v>55.76</v>
      </c>
      <c r="CQ6" s="35">
        <f t="shared" si="10"/>
        <v>57.52</v>
      </c>
      <c r="CR6" s="35">
        <f t="shared" si="10"/>
        <v>54.74</v>
      </c>
      <c r="CS6" s="35">
        <f t="shared" si="10"/>
        <v>53.78</v>
      </c>
      <c r="CT6" s="35">
        <f t="shared" si="10"/>
        <v>53.24</v>
      </c>
      <c r="CU6" s="35">
        <f t="shared" si="10"/>
        <v>52.31</v>
      </c>
      <c r="CV6" s="35">
        <f t="shared" si="10"/>
        <v>60.65</v>
      </c>
      <c r="CW6" s="34" t="str">
        <f>IF(CW7="","",IF(CW7="-","【-】","【"&amp;SUBSTITUTE(TEXT(CW7,"#,##0.00"),"-","△")&amp;"】"))</f>
        <v>【59.15】</v>
      </c>
      <c r="CX6" s="35">
        <f>IF(CX7="",NA(),CX7)</f>
        <v>65.709999999999994</v>
      </c>
      <c r="CY6" s="35">
        <f t="shared" ref="CY6:DG6" si="11">IF(CY7="",NA(),CY7)</f>
        <v>73.2</v>
      </c>
      <c r="CZ6" s="35">
        <f t="shared" si="11"/>
        <v>74.709999999999994</v>
      </c>
      <c r="DA6" s="35">
        <f t="shared" si="11"/>
        <v>76.19</v>
      </c>
      <c r="DB6" s="35">
        <f t="shared" si="11"/>
        <v>78.150000000000006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182061</v>
      </c>
      <c r="D7" s="37">
        <v>47</v>
      </c>
      <c r="E7" s="37">
        <v>17</v>
      </c>
      <c r="F7" s="37">
        <v>5</v>
      </c>
      <c r="G7" s="37">
        <v>0</v>
      </c>
      <c r="H7" s="37" t="s">
        <v>109</v>
      </c>
      <c r="I7" s="37" t="s">
        <v>110</v>
      </c>
      <c r="J7" s="37" t="s">
        <v>111</v>
      </c>
      <c r="K7" s="37" t="s">
        <v>112</v>
      </c>
      <c r="L7" s="37" t="s">
        <v>113</v>
      </c>
      <c r="M7" s="37"/>
      <c r="N7" s="38" t="s">
        <v>114</v>
      </c>
      <c r="O7" s="38" t="s">
        <v>115</v>
      </c>
      <c r="P7" s="38">
        <v>11.93</v>
      </c>
      <c r="Q7" s="38">
        <v>84.42</v>
      </c>
      <c r="R7" s="38">
        <v>2732</v>
      </c>
      <c r="S7" s="38">
        <v>24145</v>
      </c>
      <c r="T7" s="38">
        <v>253.88</v>
      </c>
      <c r="U7" s="38">
        <v>95.1</v>
      </c>
      <c r="V7" s="38">
        <v>2861</v>
      </c>
      <c r="W7" s="38">
        <v>1.64</v>
      </c>
      <c r="X7" s="38">
        <v>1744.51</v>
      </c>
      <c r="Y7" s="38">
        <v>64.010000000000005</v>
      </c>
      <c r="Z7" s="38">
        <v>89.83</v>
      </c>
      <c r="AA7" s="38">
        <v>82.65</v>
      </c>
      <c r="AB7" s="38">
        <v>80.37</v>
      </c>
      <c r="AC7" s="38">
        <v>79.819999999999993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2276.11</v>
      </c>
      <c r="BG7" s="38">
        <v>860.9</v>
      </c>
      <c r="BH7" s="38">
        <v>1370.7</v>
      </c>
      <c r="BI7" s="38">
        <v>1491.35</v>
      </c>
      <c r="BJ7" s="38">
        <v>0</v>
      </c>
      <c r="BK7" s="38">
        <v>1197.82</v>
      </c>
      <c r="BL7" s="38">
        <v>1126.77</v>
      </c>
      <c r="BM7" s="38">
        <v>1044.8</v>
      </c>
      <c r="BN7" s="38">
        <v>1081.8</v>
      </c>
      <c r="BO7" s="38">
        <v>974.93</v>
      </c>
      <c r="BP7" s="38">
        <v>914.53</v>
      </c>
      <c r="BQ7" s="38">
        <v>32.409999999999997</v>
      </c>
      <c r="BR7" s="38">
        <v>52.63</v>
      </c>
      <c r="BS7" s="38">
        <v>38.630000000000003</v>
      </c>
      <c r="BT7" s="38">
        <v>36.83</v>
      </c>
      <c r="BU7" s="38">
        <v>37.18</v>
      </c>
      <c r="BV7" s="38">
        <v>51.03</v>
      </c>
      <c r="BW7" s="38">
        <v>50.9</v>
      </c>
      <c r="BX7" s="38">
        <v>50.82</v>
      </c>
      <c r="BY7" s="38">
        <v>52.19</v>
      </c>
      <c r="BZ7" s="38">
        <v>55.32</v>
      </c>
      <c r="CA7" s="38">
        <v>55.73</v>
      </c>
      <c r="CB7" s="38">
        <v>455.04</v>
      </c>
      <c r="CC7" s="38">
        <v>284.83999999999997</v>
      </c>
      <c r="CD7" s="38">
        <v>401.17</v>
      </c>
      <c r="CE7" s="38">
        <v>423.85</v>
      </c>
      <c r="CF7" s="38">
        <v>420.72</v>
      </c>
      <c r="CG7" s="38">
        <v>289.60000000000002</v>
      </c>
      <c r="CH7" s="38">
        <v>293.27</v>
      </c>
      <c r="CI7" s="38">
        <v>300.52</v>
      </c>
      <c r="CJ7" s="38">
        <v>296.14</v>
      </c>
      <c r="CK7" s="38">
        <v>283.17</v>
      </c>
      <c r="CL7" s="38">
        <v>276.77999999999997</v>
      </c>
      <c r="CM7" s="38">
        <v>44.52</v>
      </c>
      <c r="CN7" s="38">
        <v>52.78</v>
      </c>
      <c r="CO7" s="38">
        <v>57.52</v>
      </c>
      <c r="CP7" s="38">
        <v>55.76</v>
      </c>
      <c r="CQ7" s="38">
        <v>57.52</v>
      </c>
      <c r="CR7" s="38">
        <v>54.74</v>
      </c>
      <c r="CS7" s="38">
        <v>53.78</v>
      </c>
      <c r="CT7" s="38">
        <v>53.24</v>
      </c>
      <c r="CU7" s="38">
        <v>52.31</v>
      </c>
      <c r="CV7" s="38">
        <v>60.65</v>
      </c>
      <c r="CW7" s="38">
        <v>59.15</v>
      </c>
      <c r="CX7" s="38">
        <v>65.709999999999994</v>
      </c>
      <c r="CY7" s="38">
        <v>73.2</v>
      </c>
      <c r="CZ7" s="38">
        <v>74.709999999999994</v>
      </c>
      <c r="DA7" s="38">
        <v>76.19</v>
      </c>
      <c r="DB7" s="38">
        <v>78.150000000000006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2018-02-20T23:53:26Z</cp:lastPrinted>
  <dcterms:created xsi:type="dcterms:W3CDTF">2017-12-25T02:28:24Z</dcterms:created>
  <dcterms:modified xsi:type="dcterms:W3CDTF">2018-02-22T08:15:04Z</dcterms:modified>
  <cp:category/>
</cp:coreProperties>
</file>