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<sst xmlns="http://schemas.openxmlformats.org/spreadsheetml/2006/main" count="235" uniqueCount="123">
  <si>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</si>
  <si>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</si>
  <si>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</si>
  <si>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</si>
  <si>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</si>
  <si>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</si>
  <si>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</si>
  <si>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</si>
  <si>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</si>
  <si>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</si>
  <si>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</si>
  <si>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</si>
  <si>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</si>
  <si>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</si>
  <si>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</si>
  <si>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</si>
  <si>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</si>
  <si>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</si>
  <si>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</si>
  <si>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</si>
  <si>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</si>
  <si>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</si>
  <si>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</si>
  <si>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</si>
  <si>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</si>
  <si>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</si>
  <si>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</si>
  <si>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</si>
  <si>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</si>
  <si>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</si>
  <si>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</si>
  <si>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</si>
  <si>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</si>
  <si>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</si>
  <si>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</si>
  <si>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</si>
  <si>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</si>
  <si>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</si>
  <si>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</si>
  <si>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</si>
  <si>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</si>
  <si>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</si>
  <si>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</si>
  <si>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</si>
  <si>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</si>
  <si>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</si>
  <si>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</si>
  <si>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</si>
  <si>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</si>
  <si>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</si>
  <si>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</si>
  <si>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</si>
  <si>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</si>
  <si>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</si>
  <si>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</si>
  <si>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</si>
  <si>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</si>
  <si>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</si>
  <si>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</si>
  <si>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</si>
  <si>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</si>
  <si>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</si>
  <si>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</si>
  <si>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</si>
  <si>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</si>
  <si>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</si>
  <si>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</si>
  <si>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</si>
  <si>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</si>
  <si>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</si>
  <si>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</si>
  <si>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</si>
  <si>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</si>
  <si>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</si>
  <si>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</si>
  <si>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</si>
  <si>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</si>
  <si>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</si>
  <si>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</si>
  <si>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</si>
  <si>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</si>
  <si>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</si>
  <si>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</si>
  <si>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</si>
  <si>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</si>
  <si>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</si>
  <si>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</si>
  <si>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</si>
  <si>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</si>
  <si>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</si>
  <si>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</si>
  <si>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</si>
  <si>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</si>
  <si>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</si>
  <si>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</si>
  <si>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</si>
  <si>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</si>
  <si>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</si>
  <si>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</si>
  <si>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</si>
  <si>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</si>
  <si>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</si>
  <si>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</si>
  <si>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</si>
  <si>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</si>
  <si>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</si>
  <si>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</si>
  <si>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</si>
  <si>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福井市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</si>
  <si>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</si>
  <si>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</si>
  <si>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</si>
  <si>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</si>
  <si>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</si>
  <si>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</si>
  <si>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</si>
  <si>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</si>
  <si>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</si>
  <si>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</si>
  <si>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①経常収支比率は例年100％前後を推移しており、総収益で総費用をほとんど賄えている。
　しかし⑤経費回収率は類似団体平均値と比較して低く、営業収支不足分を一般会計から繰り入れて経営を成り立たせている。これは、処理区域内人口規模が小さいため汚水処理原価が公共下水道よりも高いにも関わらず、使用料体系は公共下水道と同一であるため、汚水処理原価を賄いきれないことによる。
　⑦施設利用率は低く、処理水量に対して過大なスペックとなっている施設も一部あると思われる。
　⑧水洗化率は、接続促進に力を注いでいるため、類似団体平均値と比較して高い値となっている。
</t>
    <phoneticPr fontId="4"/>
  </si>
  <si>
    <t>　下水道の供用開始が平成６年であるため、まだ２３年間しか経過していない。
　従って、管渠については、耐用年数の観点から考えても、半分以下の経過年数となっていることから、現状としては老朽化対策はほぼ実施していない。
　処理場やポンプ場については、必要に応じて長寿命化計画を策定し、単に法定耐用年数通りに更新するのではなく、事前に施設の調査・点検を行い、その時の状況に即して更新を行っている。</t>
    <phoneticPr fontId="4"/>
  </si>
  <si>
    <t>非設置</t>
    <rPh sb="0" eb="1">
      <t>ヒ</t>
    </rPh>
    <rPh sb="1" eb="3">
      <t>セッチ</t>
    </rPh>
    <phoneticPr fontId="4"/>
  </si>
  <si>
    <t>　人口の少ない地域が対象であるため、一般会計からの繰入金に頼った経営となっている。
　平成２８年度に策定した中長期的な経営の基本計画である「経営戦略」に基づき、安定的な下水道事業経営に取り組んでいく。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</si>
</sst>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89440"/>
        <c:axId val="406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2989440"/>
        <c:axId val="40654336"/>
      </c:lineChart>
      <c:dateAx>
        <c:axId val="22989440"/>
        <c:scaling>
          <c:orientation val="minMax"/>
        </c:scaling>
        <c:delete val="1"/>
        <c:axPos val="b"/>
        <c:numFmt formatCode="ge" sourceLinked="1"/>
        <c:majorTickMark val="none"/>
        <c:minorTickMark val="none"/>
        <c:tickLblPos val="none"/>
        <c:crossAx val="40654336"/>
        <c:crosses val="autoZero"/>
        <c:auto val="1"/>
        <c:lblOffset val="100"/>
        <c:baseTimeUnit val="years"/>
      </c:dateAx>
      <c:valAx>
        <c:axId val="406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34.93</c:v>
                </c:pt>
                <c:pt idx="1">
                  <c:v>34.15</c:v>
                </c:pt>
                <c:pt idx="2">
                  <c:v>33.92</c:v>
                </c:pt>
                <c:pt idx="3">
                  <c:v>33.799999999999997</c:v>
                </c:pt>
                <c:pt idx="4">
                  <c:v>33.270000000000003</c:v>
                </c:pt>
              </c:numCache>
            </c:numRef>
          </c:val>
        </c:ser>
        <c:dLbls>
          <c:showLegendKey val="0"/>
          <c:showVal val="0"/>
          <c:showCatName val="0"/>
          <c:showSerName val="0"/>
          <c:showPercent val="0"/>
          <c:showBubbleSize val="0"/>
        </c:dLbls>
        <c:gapWidth val="150"/>
        <c:axId val="20540800"/>
        <c:axId val="205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0540800"/>
        <c:axId val="20547072"/>
      </c:lineChart>
      <c:dateAx>
        <c:axId val="20540800"/>
        <c:scaling>
          <c:orientation val="minMax"/>
        </c:scaling>
        <c:delete val="1"/>
        <c:axPos val="b"/>
        <c:numFmt formatCode="ge" sourceLinked="1"/>
        <c:majorTickMark val="none"/>
        <c:minorTickMark val="none"/>
        <c:tickLblPos val="none"/>
        <c:crossAx val="20547072"/>
        <c:crosses val="autoZero"/>
        <c:auto val="1"/>
        <c:lblOffset val="100"/>
        <c:baseTimeUnit val="years"/>
      </c:dateAx>
      <c:valAx>
        <c:axId val="205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96.58</c:v>
                </c:pt>
                <c:pt idx="1">
                  <c:v>96.89</c:v>
                </c:pt>
                <c:pt idx="2">
                  <c:v>96.97</c:v>
                </c:pt>
                <c:pt idx="3">
                  <c:v>97.18</c:v>
                </c:pt>
                <c:pt idx="4">
                  <c:v>96.94</c:v>
                </c:pt>
              </c:numCache>
            </c:numRef>
          </c:val>
        </c:ser>
        <c:dLbls>
          <c:showLegendKey val="0"/>
          <c:showVal val="0"/>
          <c:showCatName val="0"/>
          <c:showSerName val="0"/>
          <c:showPercent val="0"/>
          <c:showBubbleSize val="0"/>
        </c:dLbls>
        <c:gapWidth val="150"/>
        <c:axId val="20556800"/>
        <c:axId val="205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0556800"/>
        <c:axId val="20563072"/>
      </c:lineChart>
      <c:dateAx>
        <c:axId val="20556800"/>
        <c:scaling>
          <c:orientation val="minMax"/>
        </c:scaling>
        <c:delete val="1"/>
        <c:axPos val="b"/>
        <c:numFmt formatCode="ge" sourceLinked="1"/>
        <c:majorTickMark val="none"/>
        <c:minorTickMark val="none"/>
        <c:tickLblPos val="none"/>
        <c:crossAx val="20563072"/>
        <c:crosses val="autoZero"/>
        <c:auto val="1"/>
        <c:lblOffset val="100"/>
        <c:baseTimeUnit val="years"/>
      </c:dateAx>
      <c:valAx>
        <c:axId val="205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99.69</c:v>
                </c:pt>
                <c:pt idx="1">
                  <c:v>98.84</c:v>
                </c:pt>
                <c:pt idx="2">
                  <c:v>99.69</c:v>
                </c:pt>
                <c:pt idx="3">
                  <c:v>102.33</c:v>
                </c:pt>
                <c:pt idx="4">
                  <c:v>101.06</c:v>
                </c:pt>
              </c:numCache>
            </c:numRef>
          </c:val>
        </c:ser>
        <c:dLbls>
          <c:showLegendKey val="0"/>
          <c:showVal val="0"/>
          <c:showCatName val="0"/>
          <c:showSerName val="0"/>
          <c:showPercent val="0"/>
          <c:showBubbleSize val="0"/>
        </c:dLbls>
        <c:gapWidth val="150"/>
        <c:axId val="45476096"/>
        <c:axId val="1126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45476096"/>
        <c:axId val="112669056"/>
      </c:lineChart>
      <c:dateAx>
        <c:axId val="45476096"/>
        <c:scaling>
          <c:orientation val="minMax"/>
        </c:scaling>
        <c:delete val="1"/>
        <c:axPos val="b"/>
        <c:numFmt formatCode="ge" sourceLinked="1"/>
        <c:majorTickMark val="none"/>
        <c:minorTickMark val="none"/>
        <c:tickLblPos val="none"/>
        <c:crossAx val="112669056"/>
        <c:crosses val="autoZero"/>
        <c:auto val="1"/>
        <c:lblOffset val="100"/>
        <c:baseTimeUnit val="years"/>
      </c:dateAx>
      <c:valAx>
        <c:axId val="1126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12.83</c:v>
                </c:pt>
                <c:pt idx="1">
                  <c:v>14.04</c:v>
                </c:pt>
                <c:pt idx="2">
                  <c:v>39.9</c:v>
                </c:pt>
                <c:pt idx="3">
                  <c:v>42</c:v>
                </c:pt>
                <c:pt idx="4">
                  <c:v>44.24</c:v>
                </c:pt>
              </c:numCache>
            </c:numRef>
          </c:val>
        </c:ser>
        <c:dLbls>
          <c:showLegendKey val="0"/>
          <c:showVal val="0"/>
          <c:showCatName val="0"/>
          <c:showSerName val="0"/>
          <c:showPercent val="0"/>
          <c:showBubbleSize val="0"/>
        </c:dLbls>
        <c:gapWidth val="150"/>
        <c:axId val="121326592"/>
        <c:axId val="1213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21326592"/>
        <c:axId val="121347456"/>
      </c:lineChart>
      <c:dateAx>
        <c:axId val="121326592"/>
        <c:scaling>
          <c:orientation val="minMax"/>
        </c:scaling>
        <c:delete val="1"/>
        <c:axPos val="b"/>
        <c:numFmt formatCode="ge" sourceLinked="1"/>
        <c:majorTickMark val="none"/>
        <c:minorTickMark val="none"/>
        <c:tickLblPos val="none"/>
        <c:crossAx val="121347456"/>
        <c:crosses val="autoZero"/>
        <c:auto val="1"/>
        <c:lblOffset val="100"/>
        <c:baseTimeUnit val="years"/>
      </c:dateAx>
      <c:valAx>
        <c:axId val="1213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350080"/>
        <c:axId val="204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90350080"/>
        <c:axId val="20439040"/>
      </c:lineChart>
      <c:dateAx>
        <c:axId val="190350080"/>
        <c:scaling>
          <c:orientation val="minMax"/>
        </c:scaling>
        <c:delete val="1"/>
        <c:axPos val="b"/>
        <c:numFmt formatCode="ge" sourceLinked="1"/>
        <c:majorTickMark val="none"/>
        <c:minorTickMark val="none"/>
        <c:tickLblPos val="none"/>
        <c:crossAx val="20439040"/>
        <c:crosses val="autoZero"/>
        <c:auto val="1"/>
        <c:lblOffset val="100"/>
        <c:baseTimeUnit val="years"/>
      </c:dateAx>
      <c:valAx>
        <c:axId val="204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500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1.1299999999999999</c:v>
                </c:pt>
                <c:pt idx="1">
                  <c:v>5.43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0456960"/>
        <c:axId val="204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20456960"/>
        <c:axId val="20458880"/>
      </c:lineChart>
      <c:dateAx>
        <c:axId val="20456960"/>
        <c:scaling>
          <c:orientation val="minMax"/>
        </c:scaling>
        <c:delete val="1"/>
        <c:axPos val="b"/>
        <c:numFmt formatCode="ge" sourceLinked="1"/>
        <c:majorTickMark val="none"/>
        <c:minorTickMark val="none"/>
        <c:tickLblPos val="none"/>
        <c:crossAx val="20458880"/>
        <c:crosses val="autoZero"/>
        <c:auto val="1"/>
        <c:lblOffset val="100"/>
        <c:baseTimeUnit val="years"/>
      </c:dateAx>
      <c:valAx>
        <c:axId val="204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291.93</c:v>
                </c:pt>
                <c:pt idx="1">
                  <c:v>497.17</c:v>
                </c:pt>
                <c:pt idx="2">
                  <c:v>30.42</c:v>
                </c:pt>
                <c:pt idx="3">
                  <c:v>7.94</c:v>
                </c:pt>
                <c:pt idx="4">
                  <c:v>-17.489999999999998</c:v>
                </c:pt>
              </c:numCache>
            </c:numRef>
          </c:val>
        </c:ser>
        <c:dLbls>
          <c:showLegendKey val="0"/>
          <c:showVal val="0"/>
          <c:showCatName val="0"/>
          <c:showSerName val="0"/>
          <c:showPercent val="0"/>
          <c:showBubbleSize val="0"/>
        </c:dLbls>
        <c:gapWidth val="150"/>
        <c:axId val="20472960"/>
        <c:axId val="204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20472960"/>
        <c:axId val="20474880"/>
      </c:lineChart>
      <c:dateAx>
        <c:axId val="20472960"/>
        <c:scaling>
          <c:orientation val="minMax"/>
        </c:scaling>
        <c:delete val="1"/>
        <c:axPos val="b"/>
        <c:numFmt formatCode="ge" sourceLinked="1"/>
        <c:majorTickMark val="none"/>
        <c:minorTickMark val="none"/>
        <c:tickLblPos val="none"/>
        <c:crossAx val="20474880"/>
        <c:crosses val="autoZero"/>
        <c:auto val="1"/>
        <c:lblOffset val="100"/>
        <c:baseTimeUnit val="years"/>
      </c:dateAx>
      <c:valAx>
        <c:axId val="204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1494.43</c:v>
                </c:pt>
                <c:pt idx="1">
                  <c:v>1515.88</c:v>
                </c:pt>
                <c:pt idx="2">
                  <c:v>1550.94</c:v>
                </c:pt>
                <c:pt idx="3">
                  <c:v>1577.9</c:v>
                </c:pt>
                <c:pt idx="4">
                  <c:v>1607.74</c:v>
                </c:pt>
              </c:numCache>
            </c:numRef>
          </c:val>
        </c:ser>
        <c:dLbls>
          <c:showLegendKey val="0"/>
          <c:showVal val="0"/>
          <c:showCatName val="0"/>
          <c:showSerName val="0"/>
          <c:showPercent val="0"/>
          <c:showBubbleSize val="0"/>
        </c:dLbls>
        <c:gapWidth val="150"/>
        <c:axId val="20501248"/>
        <c:axId val="205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0501248"/>
        <c:axId val="20503168"/>
      </c:lineChart>
      <c:dateAx>
        <c:axId val="20501248"/>
        <c:scaling>
          <c:orientation val="minMax"/>
        </c:scaling>
        <c:delete val="1"/>
        <c:axPos val="b"/>
        <c:numFmt formatCode="ge" sourceLinked="1"/>
        <c:majorTickMark val="none"/>
        <c:minorTickMark val="none"/>
        <c:tickLblPos val="none"/>
        <c:crossAx val="20503168"/>
        <c:crosses val="autoZero"/>
        <c:auto val="1"/>
        <c:lblOffset val="100"/>
        <c:baseTimeUnit val="years"/>
      </c:dateAx>
      <c:valAx>
        <c:axId val="205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52.47</c:v>
                </c:pt>
                <c:pt idx="1">
                  <c:v>47.68</c:v>
                </c:pt>
                <c:pt idx="2">
                  <c:v>45.79</c:v>
                </c:pt>
                <c:pt idx="3">
                  <c:v>49.19</c:v>
                </c:pt>
                <c:pt idx="4">
                  <c:v>48.07</c:v>
                </c:pt>
              </c:numCache>
            </c:numRef>
          </c:val>
        </c:ser>
        <c:dLbls>
          <c:showLegendKey val="0"/>
          <c:showVal val="0"/>
          <c:showCatName val="0"/>
          <c:showSerName val="0"/>
          <c:showPercent val="0"/>
          <c:showBubbleSize val="0"/>
        </c:dLbls>
        <c:gapWidth val="150"/>
        <c:axId val="20513152"/>
        <c:axId val="205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0513152"/>
        <c:axId val="20515072"/>
      </c:lineChart>
      <c:dateAx>
        <c:axId val="20513152"/>
        <c:scaling>
          <c:orientation val="minMax"/>
        </c:scaling>
        <c:delete val="1"/>
        <c:axPos val="b"/>
        <c:numFmt formatCode="ge" sourceLinked="1"/>
        <c:majorTickMark val="none"/>
        <c:minorTickMark val="none"/>
        <c:tickLblPos val="none"/>
        <c:crossAx val="20515072"/>
        <c:crosses val="autoZero"/>
        <c:auto val="1"/>
        <c:lblOffset val="100"/>
        <c:baseTimeUnit val="years"/>
      </c:dateAx>
      <c:valAx>
        <c:axId val="205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242.6</c:v>
                </c:pt>
                <c:pt idx="1">
                  <c:v>269.57</c:v>
                </c:pt>
                <c:pt idx="2">
                  <c:v>279.89999999999998</c:v>
                </c:pt>
                <c:pt idx="3">
                  <c:v>255.64</c:v>
                </c:pt>
                <c:pt idx="4">
                  <c:v>263.64999999999998</c:v>
                </c:pt>
              </c:numCache>
            </c:numRef>
          </c:val>
        </c:ser>
        <c:dLbls>
          <c:showLegendKey val="0"/>
          <c:showVal val="0"/>
          <c:showCatName val="0"/>
          <c:showSerName val="0"/>
          <c:showPercent val="0"/>
          <c:showBubbleSize val="0"/>
        </c:dLbls>
        <c:gapWidth val="150"/>
        <c:axId val="20525056"/>
        <c:axId val="205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0525056"/>
        <c:axId val="20526976"/>
      </c:lineChart>
      <c:dateAx>
        <c:axId val="20525056"/>
        <c:scaling>
          <c:orientation val="minMax"/>
        </c:scaling>
        <c:delete val="1"/>
        <c:axPos val="b"/>
        <c:numFmt formatCode="ge" sourceLinked="1"/>
        <c:majorTickMark val="none"/>
        <c:minorTickMark val="none"/>
        <c:tickLblPos val="none"/>
        <c:crossAx val="20526976"/>
        <c:crosses val="autoZero"/>
        <c:auto val="1"/>
        <c:lblOffset val="100"/>
        <c:baseTimeUnit val="years"/>
      </c:dateAx>
      <c:valAx>
        <c:axId val="205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9" zoomScaleNormal="100" workbookViewId="0">
      <selection activeCell="CA56" sqref="CA5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福井市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121</v>
      </c>
      <c r="AE8" s="50"/>
      <c r="AF8" s="50"/>
      <c r="AG8" s="50"/>
      <c r="AH8" s="50"/>
      <c r="AI8" s="50"/>
      <c r="AJ8" s="50"/>
      <c r="AK8" s="4"/>
      <c r="AL8" s="51">
        <f>データ!S6</f>
        <v>265796</v>
      </c>
      <c r="AM8" s="51"/>
      <c r="AN8" s="51"/>
      <c r="AO8" s="51"/>
      <c r="AP8" s="51"/>
      <c r="AQ8" s="51"/>
      <c r="AR8" s="51"/>
      <c r="AS8" s="51"/>
      <c r="AT8" s="46">
        <f>データ!T6</f>
        <v>536.41</v>
      </c>
      <c r="AU8" s="46"/>
      <c r="AV8" s="46"/>
      <c r="AW8" s="46"/>
      <c r="AX8" s="46"/>
      <c r="AY8" s="46"/>
      <c r="AZ8" s="46"/>
      <c r="BA8" s="46"/>
      <c r="BB8" s="46">
        <f>データ!U6</f>
        <v>495.51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60.35</v>
      </c>
      <c r="J10" s="46"/>
      <c r="K10" s="46"/>
      <c r="L10" s="46"/>
      <c r="M10" s="46"/>
      <c r="N10" s="46"/>
      <c r="O10" s="46"/>
      <c r="P10" s="46">
        <f>データ!P6</f>
        <v>2.78</v>
      </c>
      <c r="Q10" s="46"/>
      <c r="R10" s="46"/>
      <c r="S10" s="46"/>
      <c r="T10" s="46"/>
      <c r="U10" s="46"/>
      <c r="V10" s="46"/>
      <c r="W10" s="46">
        <f>データ!Q6</f>
        <v>91.82</v>
      </c>
      <c r="X10" s="46"/>
      <c r="Y10" s="46"/>
      <c r="Z10" s="46"/>
      <c r="AA10" s="46"/>
      <c r="AB10" s="46"/>
      <c r="AC10" s="46"/>
      <c r="AD10" s="51">
        <f>データ!R6</f>
        <v>2138</v>
      </c>
      <c r="AE10" s="51"/>
      <c r="AF10" s="51"/>
      <c r="AG10" s="51"/>
      <c r="AH10" s="51"/>
      <c r="AI10" s="51"/>
      <c r="AJ10" s="51"/>
      <c r="AK10" s="2"/>
      <c r="AL10" s="51">
        <f>データ!V6</f>
        <v>7360</v>
      </c>
      <c r="AM10" s="51"/>
      <c r="AN10" s="51"/>
      <c r="AO10" s="51"/>
      <c r="AP10" s="51"/>
      <c r="AQ10" s="51"/>
      <c r="AR10" s="51"/>
      <c r="AS10" s="51"/>
      <c r="AT10" s="46">
        <f>データ!W6</f>
        <v>2.33</v>
      </c>
      <c r="AU10" s="46"/>
      <c r="AV10" s="46"/>
      <c r="AW10" s="46"/>
      <c r="AX10" s="46"/>
      <c r="AY10" s="46"/>
      <c r="AZ10" s="46"/>
      <c r="BA10" s="46"/>
      <c r="BB10" s="46">
        <f>データ!X6</f>
        <v>3158.8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182010</v>
      </c>
      <c r="D6" s="34">
        <f t="shared" si="3"/>
        <v>46</v>
      </c>
      <c r="E6" s="34">
        <f t="shared" si="3"/>
        <v>17</v>
      </c>
      <c r="F6" s="34">
        <f t="shared" si="3"/>
        <v>4</v>
      </c>
      <c r="G6" s="34">
        <f t="shared" si="3"/>
        <v>0</v>
      </c>
      <c r="H6" s="34" t="str">
        <f t="shared" si="3"/>
        <v>福井県　福井市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60.35</v>
      </c>
      <c r="P6" s="35">
        <f t="shared" si="3"/>
        <v>2.78</v>
      </c>
      <c r="Q6" s="35">
        <f t="shared" si="3"/>
        <v>91.82</v>
      </c>
      <c r="R6" s="35">
        <f t="shared" si="3"/>
        <v>2138</v>
      </c>
      <c r="S6" s="35">
        <f t="shared" si="3"/>
        <v>265796</v>
      </c>
      <c r="T6" s="35">
        <f t="shared" si="3"/>
        <v>536.41</v>
      </c>
      <c r="U6" s="35">
        <f t="shared" si="3"/>
        <v>495.51</v>
      </c>
      <c r="V6" s="35">
        <f t="shared" si="3"/>
        <v>7360</v>
      </c>
      <c r="W6" s="35">
        <f t="shared" si="3"/>
        <v>2.33</v>
      </c>
      <c r="X6" s="35">
        <f t="shared" si="3"/>
        <v>3158.8</v>
      </c>
      <c r="Y6" s="36">
        <f>IF(Y7="",NA(),Y7)</f>
        <v>99.69</v>
      </c>
      <c r="Z6" s="36">
        <f t="shared" ref="Z6:AH6" si="4">IF(Z7="",NA(),Z7)</f>
        <v>98.84</v>
      </c>
      <c r="AA6" s="36">
        <f t="shared" si="4"/>
        <v>99.69</v>
      </c>
      <c r="AB6" s="36">
        <f t="shared" si="4"/>
        <v>102.33</v>
      </c>
      <c r="AC6" s="36">
        <f t="shared" si="4"/>
        <v>101.06</v>
      </c>
      <c r="AD6" s="36">
        <f t="shared" si="4"/>
        <v>94.73</v>
      </c>
      <c r="AE6" s="36">
        <f t="shared" si="4"/>
        <v>96.59</v>
      </c>
      <c r="AF6" s="36">
        <f t="shared" si="4"/>
        <v>101.24</v>
      </c>
      <c r="AG6" s="36">
        <f t="shared" si="4"/>
        <v>100.94</v>
      </c>
      <c r="AH6" s="36">
        <f t="shared" si="4"/>
        <v>100.85</v>
      </c>
      <c r="AI6" s="35" t="str">
        <f>IF(AI7="","",IF(AI7="-","【-】","【"&amp;SUBSTITUTE(TEXT(AI7,"#,##0.00"),"-","△")&amp;"】"))</f>
        <v>【100.66】</v>
      </c>
      <c r="AJ6" s="36">
        <f>IF(AJ7="",NA(),AJ7)</f>
        <v>1.1299999999999999</v>
      </c>
      <c r="AK6" s="36">
        <f t="shared" ref="AK6:AS6" si="5">IF(AK7="",NA(),AK7)</f>
        <v>5.43</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291.93</v>
      </c>
      <c r="AV6" s="36">
        <f t="shared" ref="AV6:BD6" si="6">IF(AV7="",NA(),AV7)</f>
        <v>497.17</v>
      </c>
      <c r="AW6" s="36">
        <f t="shared" si="6"/>
        <v>30.42</v>
      </c>
      <c r="AX6" s="36">
        <f t="shared" si="6"/>
        <v>7.94</v>
      </c>
      <c r="AY6" s="36">
        <f t="shared" si="6"/>
        <v>-17.489999999999998</v>
      </c>
      <c r="AZ6" s="36">
        <f t="shared" si="6"/>
        <v>243.58</v>
      </c>
      <c r="BA6" s="36">
        <f t="shared" si="6"/>
        <v>290.19</v>
      </c>
      <c r="BB6" s="36">
        <f t="shared" si="6"/>
        <v>63.22</v>
      </c>
      <c r="BC6" s="36">
        <f t="shared" si="6"/>
        <v>49.07</v>
      </c>
      <c r="BD6" s="36">
        <f t="shared" si="6"/>
        <v>46.78</v>
      </c>
      <c r="BE6" s="35" t="str">
        <f>IF(BE7="","",IF(BE7="-","【-】","【"&amp;SUBSTITUTE(TEXT(BE7,"#,##0.00"),"-","△")&amp;"】"))</f>
        <v>【54.12】</v>
      </c>
      <c r="BF6" s="36">
        <f>IF(BF7="",NA(),BF7)</f>
        <v>1494.43</v>
      </c>
      <c r="BG6" s="36">
        <f t="shared" ref="BG6:BO6" si="7">IF(BG7="",NA(),BG7)</f>
        <v>1515.88</v>
      </c>
      <c r="BH6" s="36">
        <f t="shared" si="7"/>
        <v>1550.94</v>
      </c>
      <c r="BI6" s="36">
        <f t="shared" si="7"/>
        <v>1577.9</v>
      </c>
      <c r="BJ6" s="36">
        <f t="shared" si="7"/>
        <v>1607.74</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52.47</v>
      </c>
      <c r="BR6" s="36">
        <f t="shared" ref="BR6:BZ6" si="8">IF(BR7="",NA(),BR7)</f>
        <v>47.68</v>
      </c>
      <c r="BS6" s="36">
        <f t="shared" si="8"/>
        <v>45.79</v>
      </c>
      <c r="BT6" s="36">
        <f t="shared" si="8"/>
        <v>49.19</v>
      </c>
      <c r="BU6" s="36">
        <f t="shared" si="8"/>
        <v>48.07</v>
      </c>
      <c r="BV6" s="36">
        <f t="shared" si="8"/>
        <v>62.83</v>
      </c>
      <c r="BW6" s="36">
        <f t="shared" si="8"/>
        <v>64.63</v>
      </c>
      <c r="BX6" s="36">
        <f t="shared" si="8"/>
        <v>66.56</v>
      </c>
      <c r="BY6" s="36">
        <f t="shared" si="8"/>
        <v>66.22</v>
      </c>
      <c r="BZ6" s="36">
        <f t="shared" si="8"/>
        <v>69.87</v>
      </c>
      <c r="CA6" s="35" t="str">
        <f>IF(CA7="","",IF(CA7="-","【-】","【"&amp;SUBSTITUTE(TEXT(CA7,"#,##0.00"),"-","△")&amp;"】"))</f>
        <v>【69.80】</v>
      </c>
      <c r="CB6" s="36">
        <f>IF(CB7="",NA(),CB7)</f>
        <v>242.6</v>
      </c>
      <c r="CC6" s="36">
        <f t="shared" ref="CC6:CK6" si="9">IF(CC7="",NA(),CC7)</f>
        <v>269.57</v>
      </c>
      <c r="CD6" s="36">
        <f t="shared" si="9"/>
        <v>279.89999999999998</v>
      </c>
      <c r="CE6" s="36">
        <f t="shared" si="9"/>
        <v>255.64</v>
      </c>
      <c r="CF6" s="36">
        <f t="shared" si="9"/>
        <v>263.64999999999998</v>
      </c>
      <c r="CG6" s="36">
        <f t="shared" si="9"/>
        <v>250.43</v>
      </c>
      <c r="CH6" s="36">
        <f t="shared" si="9"/>
        <v>245.75</v>
      </c>
      <c r="CI6" s="36">
        <f t="shared" si="9"/>
        <v>244.29</v>
      </c>
      <c r="CJ6" s="36">
        <f t="shared" si="9"/>
        <v>246.72</v>
      </c>
      <c r="CK6" s="36">
        <f t="shared" si="9"/>
        <v>234.96</v>
      </c>
      <c r="CL6" s="35" t="str">
        <f>IF(CL7="","",IF(CL7="-","【-】","【"&amp;SUBSTITUTE(TEXT(CL7,"#,##0.00"),"-","△")&amp;"】"))</f>
        <v>【232.54】</v>
      </c>
      <c r="CM6" s="36">
        <f>IF(CM7="",NA(),CM7)</f>
        <v>34.93</v>
      </c>
      <c r="CN6" s="36">
        <f t="shared" ref="CN6:CV6" si="10">IF(CN7="",NA(),CN7)</f>
        <v>34.15</v>
      </c>
      <c r="CO6" s="36">
        <f t="shared" si="10"/>
        <v>33.92</v>
      </c>
      <c r="CP6" s="36">
        <f t="shared" si="10"/>
        <v>33.799999999999997</v>
      </c>
      <c r="CQ6" s="36">
        <f t="shared" si="10"/>
        <v>33.270000000000003</v>
      </c>
      <c r="CR6" s="36">
        <f t="shared" si="10"/>
        <v>42.31</v>
      </c>
      <c r="CS6" s="36">
        <f t="shared" si="10"/>
        <v>43.65</v>
      </c>
      <c r="CT6" s="36">
        <f t="shared" si="10"/>
        <v>43.58</v>
      </c>
      <c r="CU6" s="36">
        <f t="shared" si="10"/>
        <v>41.35</v>
      </c>
      <c r="CV6" s="36">
        <f t="shared" si="10"/>
        <v>42.9</v>
      </c>
      <c r="CW6" s="35" t="str">
        <f>IF(CW7="","",IF(CW7="-","【-】","【"&amp;SUBSTITUTE(TEXT(CW7,"#,##0.00"),"-","△")&amp;"】"))</f>
        <v>【42.17】</v>
      </c>
      <c r="CX6" s="36">
        <f>IF(CX7="",NA(),CX7)</f>
        <v>96.58</v>
      </c>
      <c r="CY6" s="36">
        <f t="shared" ref="CY6:DG6" si="11">IF(CY7="",NA(),CY7)</f>
        <v>96.89</v>
      </c>
      <c r="CZ6" s="36">
        <f t="shared" si="11"/>
        <v>96.97</v>
      </c>
      <c r="DA6" s="36">
        <f t="shared" si="11"/>
        <v>97.18</v>
      </c>
      <c r="DB6" s="36">
        <f t="shared" si="11"/>
        <v>96.94</v>
      </c>
      <c r="DC6" s="36">
        <f t="shared" si="11"/>
        <v>81.3</v>
      </c>
      <c r="DD6" s="36">
        <f t="shared" si="11"/>
        <v>82.2</v>
      </c>
      <c r="DE6" s="36">
        <f t="shared" si="11"/>
        <v>82.35</v>
      </c>
      <c r="DF6" s="36">
        <f t="shared" si="11"/>
        <v>82.9</v>
      </c>
      <c r="DG6" s="36">
        <f t="shared" si="11"/>
        <v>83.5</v>
      </c>
      <c r="DH6" s="35" t="str">
        <f>IF(DH7="","",IF(DH7="-","【-】","【"&amp;SUBSTITUTE(TEXT(DH7,"#,##0.00"),"-","△")&amp;"】"))</f>
        <v>【82.30】</v>
      </c>
      <c r="DI6" s="36">
        <f>IF(DI7="",NA(),DI7)</f>
        <v>12.83</v>
      </c>
      <c r="DJ6" s="36">
        <f t="shared" ref="DJ6:DR6" si="12">IF(DJ7="",NA(),DJ7)</f>
        <v>14.04</v>
      </c>
      <c r="DK6" s="36">
        <f t="shared" si="12"/>
        <v>39.9</v>
      </c>
      <c r="DL6" s="36">
        <f t="shared" si="12"/>
        <v>42</v>
      </c>
      <c r="DM6" s="36">
        <f t="shared" si="12"/>
        <v>44.24</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182010</v>
      </c>
      <c r="D7" s="38">
        <v>46</v>
      </c>
      <c r="E7" s="38">
        <v>17</v>
      </c>
      <c r="F7" s="38">
        <v>4</v>
      </c>
      <c r="G7" s="38">
        <v>0</v>
      </c>
      <c r="H7" s="38" t="s">
        <v>108</v>
      </c>
      <c r="I7" s="38" t="s">
        <v>109</v>
      </c>
      <c r="J7" s="38" t="s">
        <v>110</v>
      </c>
      <c r="K7" s="38" t="s">
        <v>111</v>
      </c>
      <c r="L7" s="38" t="s">
        <v>112</v>
      </c>
      <c r="M7" s="38"/>
      <c r="N7" s="39" t="s">
        <v>113</v>
      </c>
      <c r="O7" s="39">
        <v>60.35</v>
      </c>
      <c r="P7" s="39">
        <v>2.78</v>
      </c>
      <c r="Q7" s="39">
        <v>91.82</v>
      </c>
      <c r="R7" s="39">
        <v>2138</v>
      </c>
      <c r="S7" s="39">
        <v>265796</v>
      </c>
      <c r="T7" s="39">
        <v>536.41</v>
      </c>
      <c r="U7" s="39">
        <v>495.51</v>
      </c>
      <c r="V7" s="39">
        <v>7360</v>
      </c>
      <c r="W7" s="39">
        <v>2.33</v>
      </c>
      <c r="X7" s="39">
        <v>3158.8</v>
      </c>
      <c r="Y7" s="39">
        <v>99.69</v>
      </c>
      <c r="Z7" s="39">
        <v>98.84</v>
      </c>
      <c r="AA7" s="39">
        <v>99.69</v>
      </c>
      <c r="AB7" s="39">
        <v>102.33</v>
      </c>
      <c r="AC7" s="39">
        <v>101.06</v>
      </c>
      <c r="AD7" s="39">
        <v>94.73</v>
      </c>
      <c r="AE7" s="39">
        <v>96.59</v>
      </c>
      <c r="AF7" s="39">
        <v>101.24</v>
      </c>
      <c r="AG7" s="39">
        <v>100.94</v>
      </c>
      <c r="AH7" s="39">
        <v>100.85</v>
      </c>
      <c r="AI7" s="39">
        <v>100.66</v>
      </c>
      <c r="AJ7" s="39">
        <v>1.1299999999999999</v>
      </c>
      <c r="AK7" s="39">
        <v>5.43</v>
      </c>
      <c r="AL7" s="39">
        <v>0</v>
      </c>
      <c r="AM7" s="39">
        <v>0</v>
      </c>
      <c r="AN7" s="39">
        <v>0</v>
      </c>
      <c r="AO7" s="39">
        <v>236.15</v>
      </c>
      <c r="AP7" s="39">
        <v>232.81</v>
      </c>
      <c r="AQ7" s="39">
        <v>184.13</v>
      </c>
      <c r="AR7" s="39">
        <v>101.85</v>
      </c>
      <c r="AS7" s="39">
        <v>110.77</v>
      </c>
      <c r="AT7" s="39">
        <v>105.22</v>
      </c>
      <c r="AU7" s="39">
        <v>291.93</v>
      </c>
      <c r="AV7" s="39">
        <v>497.17</v>
      </c>
      <c r="AW7" s="39">
        <v>30.42</v>
      </c>
      <c r="AX7" s="39">
        <v>7.94</v>
      </c>
      <c r="AY7" s="39">
        <v>-17.489999999999998</v>
      </c>
      <c r="AZ7" s="39">
        <v>243.58</v>
      </c>
      <c r="BA7" s="39">
        <v>290.19</v>
      </c>
      <c r="BB7" s="39">
        <v>63.22</v>
      </c>
      <c r="BC7" s="39">
        <v>49.07</v>
      </c>
      <c r="BD7" s="39">
        <v>46.78</v>
      </c>
      <c r="BE7" s="39">
        <v>54.12</v>
      </c>
      <c r="BF7" s="39">
        <v>1494.43</v>
      </c>
      <c r="BG7" s="39">
        <v>1515.88</v>
      </c>
      <c r="BH7" s="39">
        <v>1550.94</v>
      </c>
      <c r="BI7" s="39">
        <v>1577.9</v>
      </c>
      <c r="BJ7" s="39">
        <v>1607.74</v>
      </c>
      <c r="BK7" s="39">
        <v>1622.51</v>
      </c>
      <c r="BL7" s="39">
        <v>1569.13</v>
      </c>
      <c r="BM7" s="39">
        <v>1436</v>
      </c>
      <c r="BN7" s="39">
        <v>1434.89</v>
      </c>
      <c r="BO7" s="39">
        <v>1298.9100000000001</v>
      </c>
      <c r="BP7" s="39">
        <v>1348.09</v>
      </c>
      <c r="BQ7" s="39">
        <v>52.47</v>
      </c>
      <c r="BR7" s="39">
        <v>47.68</v>
      </c>
      <c r="BS7" s="39">
        <v>45.79</v>
      </c>
      <c r="BT7" s="39">
        <v>49.19</v>
      </c>
      <c r="BU7" s="39">
        <v>48.07</v>
      </c>
      <c r="BV7" s="39">
        <v>62.83</v>
      </c>
      <c r="BW7" s="39">
        <v>64.63</v>
      </c>
      <c r="BX7" s="39">
        <v>66.56</v>
      </c>
      <c r="BY7" s="39">
        <v>66.22</v>
      </c>
      <c r="BZ7" s="39">
        <v>69.87</v>
      </c>
      <c r="CA7" s="39">
        <v>69.8</v>
      </c>
      <c r="CB7" s="39">
        <v>242.6</v>
      </c>
      <c r="CC7" s="39">
        <v>269.57</v>
      </c>
      <c r="CD7" s="39">
        <v>279.89999999999998</v>
      </c>
      <c r="CE7" s="39">
        <v>255.64</v>
      </c>
      <c r="CF7" s="39">
        <v>263.64999999999998</v>
      </c>
      <c r="CG7" s="39">
        <v>250.43</v>
      </c>
      <c r="CH7" s="39">
        <v>245.75</v>
      </c>
      <c r="CI7" s="39">
        <v>244.29</v>
      </c>
      <c r="CJ7" s="39">
        <v>246.72</v>
      </c>
      <c r="CK7" s="39">
        <v>234.96</v>
      </c>
      <c r="CL7" s="39">
        <v>232.54</v>
      </c>
      <c r="CM7" s="39">
        <v>34.93</v>
      </c>
      <c r="CN7" s="39">
        <v>34.15</v>
      </c>
      <c r="CO7" s="39">
        <v>33.92</v>
      </c>
      <c r="CP7" s="39">
        <v>33.799999999999997</v>
      </c>
      <c r="CQ7" s="39">
        <v>33.270000000000003</v>
      </c>
      <c r="CR7" s="39">
        <v>42.31</v>
      </c>
      <c r="CS7" s="39">
        <v>43.65</v>
      </c>
      <c r="CT7" s="39">
        <v>43.58</v>
      </c>
      <c r="CU7" s="39">
        <v>41.35</v>
      </c>
      <c r="CV7" s="39">
        <v>42.9</v>
      </c>
      <c r="CW7" s="39">
        <v>42.17</v>
      </c>
      <c r="CX7" s="39">
        <v>96.58</v>
      </c>
      <c r="CY7" s="39">
        <v>96.89</v>
      </c>
      <c r="CZ7" s="39">
        <v>96.97</v>
      </c>
      <c r="DA7" s="39">
        <v>97.18</v>
      </c>
      <c r="DB7" s="39">
        <v>96.94</v>
      </c>
      <c r="DC7" s="39">
        <v>81.3</v>
      </c>
      <c r="DD7" s="39">
        <v>82.2</v>
      </c>
      <c r="DE7" s="39">
        <v>82.35</v>
      </c>
      <c r="DF7" s="39">
        <v>82.9</v>
      </c>
      <c r="DG7" s="39">
        <v>83.5</v>
      </c>
      <c r="DH7" s="39">
        <v>82.3</v>
      </c>
      <c r="DI7" s="39">
        <v>12.83</v>
      </c>
      <c r="DJ7" s="39">
        <v>14.04</v>
      </c>
      <c r="DK7" s="39">
        <v>39.9</v>
      </c>
      <c r="DL7" s="39">
        <v>42</v>
      </c>
      <c r="DM7" s="39">
        <v>44.24</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Fukui</cp:lastModifiedBy>
  <cp:lastPrinted>2018-02-01T02:38:42Z</cp:lastPrinted>
  <dcterms:created xsi:type="dcterms:W3CDTF">2017-12-25T01:55:28Z</dcterms:created>
  <dcterms:modified xsi:type="dcterms:W3CDTF">2018-02-01T02:38:45Z</dcterms:modified>
  <cp:category/>
</cp:coreProperties>
</file>