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232122\Downloads\"/>
    </mc:Choice>
  </mc:AlternateContent>
  <xr:revisionPtr revIDLastSave="0" documentId="13_ncr:1_{605FBBDF-0648-48B6-8898-93D475120201}" xr6:coauthVersionLast="47" xr6:coauthVersionMax="47" xr10:uidLastSave="{00000000-0000-0000-0000-000000000000}"/>
  <bookViews>
    <workbookView xWindow="-28920" yWindow="-1095" windowWidth="29040" windowHeight="15840" tabRatio="877" activeTab="1" xr2:uid="{00000000-000D-0000-FFFF-FFFF00000000}"/>
  </bookViews>
  <sheets>
    <sheet name="１～３　事業者の概要等 " sheetId="18" r:id="rId1"/>
    <sheet name="４　事業の全体概要" sheetId="4" r:id="rId2"/>
    <sheet name="５（１）－ア　施設" sheetId="3" r:id="rId3"/>
    <sheet name="５（１）－イ　施設の事業費" sheetId="5" r:id="rId4"/>
    <sheet name="５（２）－ア　設備" sheetId="6" r:id="rId5"/>
    <sheet name="５（２）－イ　設備の事業費" sheetId="16" r:id="rId6"/>
    <sheet name="５（３）施設・設備の内訳なし" sheetId="17" r:id="rId7"/>
    <sheet name="６　収支予算書" sheetId="13" r:id="rId8"/>
    <sheet name="７　担保物件一覧表" sheetId="14" r:id="rId9"/>
    <sheet name="リスト" sheetId="15" state="hidden" r:id="rId10"/>
  </sheets>
  <definedNames>
    <definedName name="_xlnm.Print_Area" localSheetId="0">'１～３　事業者の概要等 '!$A$1:$L$45</definedName>
    <definedName name="_xlnm.Print_Area" localSheetId="1">'４　事業の全体概要'!$A$1:$I$39</definedName>
    <definedName name="_xlnm.Print_Area" localSheetId="2">'５（１）－ア　施設'!$A$1:$K$20</definedName>
    <definedName name="_xlnm.Print_Area" localSheetId="3">'５（１）－イ　施設の事業費'!$A$1:$K$34</definedName>
    <definedName name="_xlnm.Print_Area" localSheetId="5">'５（２）－イ　設備の事業費'!$A$1:$K$33</definedName>
    <definedName name="_xlnm.Print_Area" localSheetId="6">'５（３）施設・設備の内訳なし'!$A$1:$L$35</definedName>
    <definedName name="_xlnm.Print_Area" localSheetId="8">'７　担保物件一覧表'!$A$1:$E$60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7" l="1"/>
  <c r="I19" i="17" s="1"/>
  <c r="H18" i="17"/>
  <c r="L18" i="17" s="1"/>
  <c r="H17" i="17"/>
  <c r="G19" i="17"/>
  <c r="G18" i="17"/>
  <c r="G17" i="17"/>
  <c r="H15" i="17"/>
  <c r="H13" i="17"/>
  <c r="H11" i="17"/>
  <c r="H9" i="17"/>
  <c r="H7" i="17"/>
  <c r="K19" i="17"/>
  <c r="K18" i="17"/>
  <c r="K17" i="17"/>
  <c r="J19" i="17"/>
  <c r="J18" i="17"/>
  <c r="J17" i="17"/>
  <c r="L19" i="17" l="1"/>
  <c r="I18" i="17"/>
  <c r="I15" i="17"/>
  <c r="K15" i="17" s="1"/>
  <c r="L15" i="17" s="1"/>
  <c r="I13" i="17"/>
  <c r="K13" i="17" s="1"/>
  <c r="L13" i="17" s="1"/>
  <c r="I11" i="17"/>
  <c r="I9" i="17"/>
  <c r="I7" i="17"/>
  <c r="K7" i="17" s="1"/>
  <c r="L7" i="17" s="1"/>
  <c r="K11" i="17"/>
  <c r="L11" i="17" s="1"/>
  <c r="K9" i="17"/>
  <c r="L9" i="17" s="1"/>
  <c r="G15" i="5"/>
  <c r="G13" i="5"/>
  <c r="G17" i="5" s="1"/>
  <c r="G11" i="5"/>
  <c r="G9" i="5"/>
  <c r="G7" i="5"/>
  <c r="G18" i="5" s="1"/>
  <c r="I17" i="17" l="1"/>
  <c r="I20" i="17" s="1"/>
  <c r="L17" i="17"/>
  <c r="G19" i="5"/>
  <c r="K20" i="17"/>
  <c r="H20" i="17"/>
  <c r="H15" i="5"/>
  <c r="J15" i="5" s="1"/>
  <c r="H13" i="5"/>
  <c r="H11" i="5"/>
  <c r="J11" i="5" s="1"/>
  <c r="H9" i="5"/>
  <c r="J9" i="5" s="1"/>
  <c r="H7" i="5"/>
  <c r="J7" i="5" l="1"/>
  <c r="J18" i="5" s="1"/>
  <c r="G33" i="5" s="1"/>
  <c r="J13" i="5"/>
  <c r="J17" i="5" s="1"/>
  <c r="J19" i="5" s="1"/>
  <c r="G15" i="16"/>
  <c r="H15" i="16" s="1"/>
  <c r="J15" i="16" s="1"/>
  <c r="K15" i="16" s="1"/>
  <c r="G13" i="16"/>
  <c r="H13" i="16" s="1"/>
  <c r="J13" i="16" s="1"/>
  <c r="K13" i="16" s="1"/>
  <c r="G11" i="16"/>
  <c r="G17" i="16" s="1"/>
  <c r="G9" i="16"/>
  <c r="G7" i="16"/>
  <c r="G18" i="16" s="1"/>
  <c r="K7" i="5"/>
  <c r="K11" i="5"/>
  <c r="I18" i="5"/>
  <c r="I17" i="5"/>
  <c r="I19" i="5" s="1"/>
  <c r="F18" i="5"/>
  <c r="F33" i="5" s="1"/>
  <c r="F17" i="5"/>
  <c r="F32" i="5" s="1"/>
  <c r="H9" i="16"/>
  <c r="J9" i="16" s="1"/>
  <c r="K9" i="16" s="1"/>
  <c r="L15" i="16"/>
  <c r="L13" i="16"/>
  <c r="L11" i="16"/>
  <c r="L9" i="16"/>
  <c r="L7" i="16"/>
  <c r="H17" i="16" l="1"/>
  <c r="H11" i="16"/>
  <c r="J11" i="16" s="1"/>
  <c r="H18" i="16"/>
  <c r="F19" i="5"/>
  <c r="G32" i="5"/>
  <c r="K18" i="5"/>
  <c r="H33" i="5" s="1"/>
  <c r="H18" i="5"/>
  <c r="H17" i="5"/>
  <c r="K17" i="5"/>
  <c r="H32" i="5" s="1"/>
  <c r="G19" i="16"/>
  <c r="K13" i="5"/>
  <c r="K9" i="5"/>
  <c r="K15" i="5"/>
  <c r="K42" i="18"/>
  <c r="J17" i="16" l="1"/>
  <c r="K11" i="16"/>
  <c r="K19" i="5"/>
  <c r="H19" i="5"/>
  <c r="E18" i="5"/>
  <c r="E33" i="5" s="1"/>
  <c r="E17" i="5"/>
  <c r="E32" i="5" s="1"/>
  <c r="F19" i="17"/>
  <c r="F18" i="17"/>
  <c r="F17" i="17"/>
  <c r="M7" i="17"/>
  <c r="I18" i="16"/>
  <c r="F18" i="16"/>
  <c r="F32" i="16" s="1"/>
  <c r="E18" i="16"/>
  <c r="E32" i="16" s="1"/>
  <c r="I17" i="16"/>
  <c r="F17" i="16"/>
  <c r="F31" i="16" s="1"/>
  <c r="E17" i="16"/>
  <c r="E31" i="16" s="1"/>
  <c r="L7" i="5"/>
  <c r="G31" i="16" l="1"/>
  <c r="K17" i="16"/>
  <c r="G32" i="17"/>
  <c r="D30" i="4" s="1"/>
  <c r="F34" i="17"/>
  <c r="F33" i="17"/>
  <c r="G33" i="17"/>
  <c r="D31" i="4" s="1"/>
  <c r="G34" i="17"/>
  <c r="D32" i="4" s="1"/>
  <c r="J20" i="17"/>
  <c r="E19" i="16"/>
  <c r="B31" i="4"/>
  <c r="D9" i="13" s="1"/>
  <c r="E19" i="5"/>
  <c r="F20" i="17"/>
  <c r="G20" i="17"/>
  <c r="F19" i="16"/>
  <c r="I19" i="16"/>
  <c r="M9" i="17"/>
  <c r="F32" i="17"/>
  <c r="H31" i="16" l="1"/>
  <c r="D34" i="4"/>
  <c r="F34" i="4" s="1"/>
  <c r="M11" i="17"/>
  <c r="H7" i="16"/>
  <c r="J7" i="16" s="1"/>
  <c r="J18" i="16" l="1"/>
  <c r="K7" i="16"/>
  <c r="M13" i="17"/>
  <c r="H32" i="17"/>
  <c r="F30" i="4" s="1"/>
  <c r="G32" i="16" l="1"/>
  <c r="K18" i="16"/>
  <c r="J19" i="16"/>
  <c r="M15" i="17"/>
  <c r="I32" i="17"/>
  <c r="H30" i="4" s="1"/>
  <c r="H19" i="16"/>
  <c r="H32" i="16" l="1"/>
  <c r="K19" i="16"/>
  <c r="H34" i="17"/>
  <c r="F32" i="4" s="1"/>
  <c r="I34" i="17"/>
  <c r="H32" i="4" s="1"/>
  <c r="I33" i="17"/>
  <c r="H33" i="17"/>
  <c r="F31" i="4" s="1"/>
  <c r="H31" i="4"/>
  <c r="L20" i="17" l="1"/>
  <c r="L9" i="5" l="1"/>
  <c r="L11" i="5" l="1"/>
  <c r="B32" i="4"/>
  <c r="B30" i="4"/>
  <c r="D8" i="13" l="1"/>
  <c r="D14" i="13" s="1"/>
  <c r="B34" i="4"/>
  <c r="H34" i="4" s="1"/>
  <c r="L13" i="5"/>
  <c r="L15" i="5" l="1"/>
  <c r="D3" i="13" l="1"/>
  <c r="D4" i="13" l="1"/>
  <c r="D7" i="13" s="1"/>
  <c r="D15"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L4" authorId="0" shapeId="0" xr:uid="{F90A68E8-CF98-41FD-96F4-641FB9CDE7AD}">
      <text>
        <r>
          <rPr>
            <b/>
            <sz val="9"/>
            <color indexed="81"/>
            <rFont val="MS P ゴシック"/>
            <family val="3"/>
            <charset val="128"/>
          </rPr>
          <t>[0] 定額補助なし
[1] 定額補助あり
[2] 定額補助あるが
　　既に上限額仕様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L4" authorId="0" shapeId="0" xr:uid="{FB26B744-093C-447A-BEC8-6890DEB2CD96}">
      <text>
        <r>
          <rPr>
            <b/>
            <sz val="9"/>
            <color indexed="81"/>
            <rFont val="MS P ゴシック"/>
            <family val="3"/>
            <charset val="128"/>
          </rPr>
          <t>[0] 定額補助なし
[1] 定額補助あり
[2] 定額補助あるが
　　既に上限額仕様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M4" authorId="0" shapeId="0" xr:uid="{E62AF78A-7FEF-4BD4-974D-07FF12980760}">
      <text>
        <r>
          <rPr>
            <b/>
            <sz val="9"/>
            <color indexed="81"/>
            <rFont val="MS P ゴシック"/>
            <family val="3"/>
            <charset val="128"/>
          </rPr>
          <t>[0] 定額補助なし
[1] 定額補助あり
[2] 定額補助あるが
　　既に上限額仕様</t>
        </r>
      </text>
    </comment>
  </commentList>
</comments>
</file>

<file path=xl/sharedStrings.xml><?xml version="1.0" encoding="utf-8"?>
<sst xmlns="http://schemas.openxmlformats.org/spreadsheetml/2006/main" count="782" uniqueCount="342">
  <si>
    <t>（ふりがな）</t>
  </si>
  <si>
    <t>業　種</t>
  </si>
  <si>
    <t>事業者区分</t>
  </si>
  <si>
    <t>住　所</t>
  </si>
  <si>
    <t>所　属</t>
  </si>
  <si>
    <t>役　職</t>
  </si>
  <si>
    <t>氏　名</t>
  </si>
  <si>
    <t>TEL</t>
  </si>
  <si>
    <t>FAX</t>
  </si>
  <si>
    <t>E-mail</t>
  </si>
  <si>
    <t>株主等の名称</t>
  </si>
  <si>
    <t>所在地</t>
  </si>
  <si>
    <t>大企業</t>
  </si>
  <si>
    <t>中堅企業</t>
  </si>
  <si>
    <t>出資比率（％）</t>
  </si>
  <si>
    <t>①</t>
  </si>
  <si>
    <t>％</t>
  </si>
  <si>
    <t>②</t>
  </si>
  <si>
    <t>③</t>
  </si>
  <si>
    <t>④</t>
  </si>
  <si>
    <t>⑤</t>
  </si>
  <si>
    <t>⑥</t>
  </si>
  <si>
    <t>合　　　計</t>
  </si>
  <si>
    <t>※株主等が大企業，または，中堅企業に該当する場合は，各欄に「○」，該当しない場合は「×」を記載してください。</t>
  </si>
  <si>
    <t>※６番目の欄は，「ほか○○人」と記載してください。</t>
  </si>
  <si>
    <t>区　分</t>
  </si>
  <si>
    <t>チェック欄</t>
  </si>
  <si>
    <t>内　　　　容</t>
  </si>
  <si>
    <t>発行済み株式の総数又は出資価額の総額の３分の２以上を複数の中堅企業が所有している事業者である</t>
  </si>
  <si>
    <t>事業実施場所</t>
  </si>
  <si>
    <t>事業費区分</t>
  </si>
  <si>
    <t>新分野事業費</t>
  </si>
  <si>
    <t>円</t>
  </si>
  <si>
    <t>※新分野事業については，別紙「新分野事業に係る経費の比較表」を添付してください。</t>
  </si>
  <si>
    <t>所在地
（住所）</t>
    <phoneticPr fontId="2"/>
  </si>
  <si>
    <t>事業者名</t>
    <rPh sb="0" eb="3">
      <t>ジギョウシャ</t>
    </rPh>
    <rPh sb="3" eb="4">
      <t>メイ</t>
    </rPh>
    <phoneticPr fontId="2"/>
  </si>
  <si>
    <t>事業内容</t>
    <phoneticPr fontId="2"/>
  </si>
  <si>
    <t>資本金又は出資金
※個人は記載不要</t>
    <phoneticPr fontId="2"/>
  </si>
  <si>
    <t>代表者の
職名・氏名</t>
    <phoneticPr fontId="2"/>
  </si>
  <si>
    <t>施設費</t>
    <rPh sb="0" eb="3">
      <t>シセツヒ</t>
    </rPh>
    <phoneticPr fontId="2"/>
  </si>
  <si>
    <t>設備費</t>
    <rPh sb="0" eb="3">
      <t>セツビヒ</t>
    </rPh>
    <phoneticPr fontId="2"/>
  </si>
  <si>
    <t>新分野事業費</t>
    <rPh sb="0" eb="3">
      <t>シンブンヤ</t>
    </rPh>
    <rPh sb="3" eb="6">
      <t>ジギョウヒ</t>
    </rPh>
    <phoneticPr fontId="2"/>
  </si>
  <si>
    <t>合計</t>
    <rPh sb="0" eb="2">
      <t>ゴウケイ</t>
    </rPh>
    <phoneticPr fontId="2"/>
  </si>
  <si>
    <t>自己負担額</t>
  </si>
  <si>
    <t>（１）－ア　施設</t>
  </si>
  <si>
    <t>整備区分</t>
  </si>
  <si>
    <t>【新分野事業】</t>
  </si>
  <si>
    <t>施設名</t>
  </si>
  <si>
    <t>土地の権利関係</t>
  </si>
  <si>
    <t>□所有権　□借地ほか</t>
  </si>
  <si>
    <t>種類・構造</t>
  </si>
  <si>
    <t>用　途</t>
  </si>
  <si>
    <t>階　数</t>
  </si>
  <si>
    <t>地上</t>
  </si>
  <si>
    <t>階</t>
  </si>
  <si>
    <t>地下</t>
  </si>
  <si>
    <t>延床面積</t>
  </si>
  <si>
    <t>㎡</t>
  </si>
  <si>
    <t>新施設</t>
  </si>
  <si>
    <t>被災判定</t>
  </si>
  <si>
    <t>補助対象経費</t>
  </si>
  <si>
    <t>※延床面積は，小数点以下第３位を切り捨てて記載してください。</t>
  </si>
  <si>
    <t>罹災証明書
（被災証明書）</t>
    <phoneticPr fontId="2"/>
  </si>
  <si>
    <t>階</t>
    <phoneticPr fontId="2"/>
  </si>
  <si>
    <t>従前施設の被災状況</t>
    <phoneticPr fontId="2"/>
  </si>
  <si>
    <t>建築士による証明書</t>
    <phoneticPr fontId="2"/>
  </si>
  <si>
    <t>専門業者による証明書</t>
    <phoneticPr fontId="2"/>
  </si>
  <si>
    <t>※従前施設，または，新施設１棟につき，１枚作成してください。修繕の場合は，新施設の欄は記載不要です。</t>
    <phoneticPr fontId="2"/>
  </si>
  <si>
    <t>□有　□無</t>
    <phoneticPr fontId="2"/>
  </si>
  <si>
    <t>４　事業の全体概要</t>
    <phoneticPr fontId="2"/>
  </si>
  <si>
    <t>調整後</t>
  </si>
  <si>
    <t>⑦＝①－⑥</t>
  </si>
  <si>
    <t>※行が不足する場合は，適宜，追加してください。</t>
  </si>
  <si>
    <t>（１）－イ　施設の事業費　　　　　　　　　　　　　　　　　　　　　　　　　　</t>
    <phoneticPr fontId="2"/>
  </si>
  <si>
    <t>　（単位：円）</t>
    <phoneticPr fontId="2"/>
  </si>
  <si>
    <t>台数</t>
  </si>
  <si>
    <t>※設置場所は，施設内にある場合は施設名及び室名を記載してください。施設外の場合は所在地を記載してください。また，同一の設備が同一敷地内で複数台ある場合は，その内の１台の設置場所のみで結構ですが，敷地外にわたる場合は各所在地を記載してください。（平面図等には全ての設備の設置個所を記載する必要があります）</t>
  </si>
  <si>
    <t>□修理・修繕
□入替　→</t>
    <phoneticPr fontId="2"/>
  </si>
  <si>
    <t>（　　　　　　　　　　　　　　　　　）</t>
    <phoneticPr fontId="2"/>
  </si>
  <si>
    <t>（２）－ア　設備</t>
    <phoneticPr fontId="2"/>
  </si>
  <si>
    <t>（２）－イ　設備の事業費　　　　　　　　　　　　　　　　　　　　　　　　　　</t>
    <rPh sb="6" eb="8">
      <t>セツビ</t>
    </rPh>
    <phoneticPr fontId="2"/>
  </si>
  <si>
    <t>事業費の合計（円）</t>
  </si>
  <si>
    <t>⑦</t>
  </si>
  <si>
    <t>調整後</t>
    <phoneticPr fontId="2"/>
  </si>
  <si>
    <t>補助金額</t>
    <phoneticPr fontId="2"/>
  </si>
  <si>
    <t>自己負担額</t>
    <phoneticPr fontId="2"/>
  </si>
  <si>
    <t>区　　分</t>
  </si>
  <si>
    <t>金   　額</t>
  </si>
  <si>
    <t>調　達　先　等</t>
  </si>
  <si>
    <t>備   考</t>
  </si>
  <si>
    <t>収　　　　　入</t>
  </si>
  <si>
    <t>補 助 金</t>
  </si>
  <si>
    <t>（自己資金）</t>
  </si>
  <si>
    <t>（借入金）</t>
  </si>
  <si>
    <t>合　計（Ａ）</t>
  </si>
  <si>
    <t>支　　　　　出</t>
  </si>
  <si>
    <t>施 設 費</t>
  </si>
  <si>
    <t>設 備 費</t>
  </si>
  <si>
    <t>合　計（Ｂ）</t>
  </si>
  <si>
    <t>差し引き（Ａ－Ｂ）</t>
  </si>
  <si>
    <t>補助事業に</t>
    <phoneticPr fontId="2"/>
  </si>
  <si>
    <t>要する経費</t>
    <phoneticPr fontId="2"/>
  </si>
  <si>
    <t>補助事業に</t>
    <phoneticPr fontId="2"/>
  </si>
  <si>
    <t>内　　訳</t>
    <phoneticPr fontId="2"/>
  </si>
  <si>
    <t>（単位：円）</t>
    <phoneticPr fontId="2"/>
  </si>
  <si>
    <t>６　収支予算書</t>
    <phoneticPr fontId="2"/>
  </si>
  <si>
    <t>担保権設定状況</t>
  </si>
  <si>
    <t>担保権の種類</t>
  </si>
  <si>
    <t>【従前施設】</t>
  </si>
  <si>
    <t>□設定予定</t>
  </si>
  <si>
    <t>□抵当権</t>
  </si>
  <si>
    <t>□根抵当権</t>
  </si>
  <si>
    <t>□その他（　　　　　　　）</t>
  </si>
  <si>
    <t>【新施設】</t>
  </si>
  <si>
    <t>　【設備】</t>
  </si>
  <si>
    <t>設備名</t>
  </si>
  <si>
    <t>【従前設備】</t>
  </si>
  <si>
    <t>□動産譲渡</t>
  </si>
  <si>
    <t>【新設備】</t>
  </si>
  <si>
    <t>※全ての施設・設備について記載してください。建替（新築），入替の場合は【新施設】の担保権設定状況欄にも☑（■）印を付けてください。</t>
  </si>
  <si>
    <t>７　担保物件一覧表</t>
    <phoneticPr fontId="2"/>
  </si>
  <si>
    <t>　【施設】</t>
    <phoneticPr fontId="2"/>
  </si>
  <si>
    <t>※金額欄は，該当がない区分は，「０」と記載してください。</t>
    <phoneticPr fontId="2"/>
  </si>
  <si>
    <t>※差し引きは，必ず０円となります。</t>
    <phoneticPr fontId="2"/>
  </si>
  <si>
    <t>補助事業計画書</t>
    <phoneticPr fontId="2"/>
  </si>
  <si>
    <t>□全壊　　　□大規模半壊
□半壊以下　□判定なし</t>
    <phoneticPr fontId="2"/>
  </si>
  <si>
    <t>□所有権　□借地ほか</t>
    <phoneticPr fontId="2"/>
  </si>
  <si>
    <t>□有　□無</t>
    <phoneticPr fontId="2"/>
  </si>
  <si>
    <t>【新分野事業】
□修理・修繕
□入替　→</t>
    <phoneticPr fontId="2"/>
  </si>
  <si>
    <t>【新分野事業】</t>
    <phoneticPr fontId="2"/>
  </si>
  <si>
    <t>みなし中堅企業</t>
    <phoneticPr fontId="2"/>
  </si>
  <si>
    <t>中堅企業の役員又は職員を兼ねている者が，役員総数の２分の１以上を占める事業者である</t>
    <phoneticPr fontId="2"/>
  </si>
  <si>
    <t>※出資比率の高い順に記載してください。また，出資比率は，合計で100％となるように記載してください。</t>
    <phoneticPr fontId="2"/>
  </si>
  <si>
    <t>※各区分で一つでも「はい」にチェックがある場合，補助率が変わります。</t>
    <rPh sb="24" eb="26">
      <t>ホジョ</t>
    </rPh>
    <rPh sb="26" eb="27">
      <t>リツ</t>
    </rPh>
    <rPh sb="28" eb="29">
      <t>カ</t>
    </rPh>
    <phoneticPr fontId="2"/>
  </si>
  <si>
    <t>（補助率：０）</t>
    <phoneticPr fontId="2"/>
  </si>
  <si>
    <t>２　補助率の確認</t>
    <rPh sb="2" eb="4">
      <t>ホジョ</t>
    </rPh>
    <rPh sb="4" eb="5">
      <t>リツ</t>
    </rPh>
    <phoneticPr fontId="2"/>
  </si>
  <si>
    <t>３　株主等一覧表（個人事業主は記載不要）</t>
    <phoneticPr fontId="2"/>
  </si>
  <si>
    <t>特定風俗営業事業者</t>
    <phoneticPr fontId="2"/>
  </si>
  <si>
    <t>「風俗営業等の規制及び業務の適正化に関する法律」第２条第１項の風俗営業及び同条第５項の性風俗関連特殊営業に該当する者である
※ただし，同条第１項第１号の一部（料理店）及び第５号（ゲームセンター）は除く</t>
    <rPh sb="31" eb="33">
      <t>フウゾク</t>
    </rPh>
    <phoneticPr fontId="2"/>
  </si>
  <si>
    <t>（補助率：1/2）</t>
    <phoneticPr fontId="2"/>
  </si>
  <si>
    <t>新設備の名称
（規格・型式）</t>
    <phoneticPr fontId="2"/>
  </si>
  <si>
    <t>従前設備の名称
（規格・型式）</t>
    <rPh sb="0" eb="2">
      <t>ジュウゼン</t>
    </rPh>
    <rPh sb="2" eb="4">
      <t>セツビ</t>
    </rPh>
    <phoneticPr fontId="2"/>
  </si>
  <si>
    <t>整備区分</t>
    <rPh sb="0" eb="2">
      <t>セイビ</t>
    </rPh>
    <rPh sb="2" eb="4">
      <t>クブン</t>
    </rPh>
    <phoneticPr fontId="2"/>
  </si>
  <si>
    <t>か所</t>
    <phoneticPr fontId="2"/>
  </si>
  <si>
    <t>事業費集計表</t>
    <phoneticPr fontId="2"/>
  </si>
  <si>
    <t>【新分野事業】
□新築　□増改築
□その他（　　　　　）</t>
    <phoneticPr fontId="2"/>
  </si>
  <si>
    <t>従前施設</t>
    <rPh sb="0" eb="2">
      <t>ジュウゼン</t>
    </rPh>
    <phoneticPr fontId="2"/>
  </si>
  <si>
    <t>□建替　□修理・修繕
□その他（　　　　　）</t>
    <phoneticPr fontId="2"/>
  </si>
  <si>
    <t>※新分野事業の場合，①，②については，別紙「新分野事業に係る経費の比較表」から転記してください。ただし，施設の面積按分が必要な場合，補助対象経費②については，別紙「按分計算書」から転記してください。</t>
    <rPh sb="4" eb="6">
      <t>ジギョウ</t>
    </rPh>
    <rPh sb="84" eb="86">
      <t>ケイサン</t>
    </rPh>
    <phoneticPr fontId="2"/>
  </si>
  <si>
    <t>※上表により，事業費区分ごとに集計してください。</t>
    <phoneticPr fontId="2"/>
  </si>
  <si>
    <t>復旧計画の概要</t>
    <phoneticPr fontId="2"/>
  </si>
  <si>
    <t>誓約事項</t>
    <rPh sb="0" eb="2">
      <t>セイヤク</t>
    </rPh>
    <rPh sb="2" eb="4">
      <t>ジコウ</t>
    </rPh>
    <phoneticPr fontId="2"/>
  </si>
  <si>
    <t>※「□」の記載は，☑または■印を付けてください。（以下同じ）</t>
    <phoneticPr fontId="2"/>
  </si>
  <si>
    <t>※貸付物件の所有者の場合、業種は「不動産賃貸業」、事業内容は「建物使用者の名称と使用用途」を簡潔に記載してください。</t>
    <phoneticPr fontId="2"/>
  </si>
  <si>
    <t>※５（１）－アを作成した全ての従前施設について記載してください。見積書No.は別紙「見積書一覧表」と，整備区分は５（１）－アの整備区分とそれぞれ一致します。</t>
    <rPh sb="32" eb="35">
      <t>ミツモリショ</t>
    </rPh>
    <rPh sb="39" eb="41">
      <t>ベッシ</t>
    </rPh>
    <rPh sb="42" eb="45">
      <t>ミツモリショ</t>
    </rPh>
    <rPh sb="45" eb="47">
      <t>イチラン</t>
    </rPh>
    <rPh sb="47" eb="48">
      <t>ヒョウ</t>
    </rPh>
    <rPh sb="63" eb="65">
      <t>セイビ</t>
    </rPh>
    <rPh sb="65" eb="67">
      <t>クブン</t>
    </rPh>
    <rPh sb="72" eb="74">
      <t>イッチ</t>
    </rPh>
    <phoneticPr fontId="2"/>
  </si>
  <si>
    <t>見積書
No.</t>
    <phoneticPr fontId="2"/>
  </si>
  <si>
    <t>施設費（新分野事業以外）</t>
    <rPh sb="0" eb="2">
      <t>シセツ</t>
    </rPh>
    <phoneticPr fontId="2"/>
  </si>
  <si>
    <t>※担保権設定は，財産処分に該当するため，担保権設定状況欄で「設定予定」にチェックがある場合は，事前に県の担当者へ相談してください。また，補助金交付後に新たに担保権を設定しようとする場合は，事前に県知事の承認が必要となります。なお，建替の場合，従前施設に既に設定されていた抵当権を引き続き新施設に設定する場合は，財産処分に該当しません。</t>
    <phoneticPr fontId="2"/>
  </si>
  <si>
    <t>※新施設における新たな「根抵当」の設定はできません。</t>
    <rPh sb="1" eb="4">
      <t>シンシセツ</t>
    </rPh>
    <rPh sb="8" eb="9">
      <t>アラ</t>
    </rPh>
    <rPh sb="12" eb="15">
      <t>ネテイトウ</t>
    </rPh>
    <rPh sb="17" eb="19">
      <t>セッテイ</t>
    </rPh>
    <phoneticPr fontId="2"/>
  </si>
  <si>
    <t xml:space="preserve">地域経済における自社の役割
(どれか一つ)
</t>
    <phoneticPr fontId="2"/>
  </si>
  <si>
    <t>※補助金は，４事業の全体概要下部の「⑥調整後補助金額」の合計額を記載してください。</t>
    <rPh sb="14" eb="16">
      <t>カブ</t>
    </rPh>
    <rPh sb="19" eb="22">
      <t>チョウセイゴ</t>
    </rPh>
    <rPh sb="28" eb="30">
      <t>ゴウケイ</t>
    </rPh>
    <rPh sb="30" eb="31">
      <t>ガク</t>
    </rPh>
    <phoneticPr fontId="2"/>
  </si>
  <si>
    <t>※別記様式によるチェックリストを提出</t>
    <rPh sb="1" eb="3">
      <t>ベッキ</t>
    </rPh>
    <rPh sb="3" eb="5">
      <t>ヨウシキ</t>
    </rPh>
    <rPh sb="16" eb="18">
      <t>テイシュツ</t>
    </rPh>
    <phoneticPr fontId="2"/>
  </si>
  <si>
    <t>特定被災事業者
（定額補助の対象）
該当有無</t>
    <rPh sb="0" eb="2">
      <t>トクテイ</t>
    </rPh>
    <rPh sb="2" eb="4">
      <t>ヒサイ</t>
    </rPh>
    <rPh sb="4" eb="7">
      <t>ジギョウシャ</t>
    </rPh>
    <rPh sb="9" eb="11">
      <t>テイガク</t>
    </rPh>
    <rPh sb="11" eb="13">
      <t>ホジョ</t>
    </rPh>
    <rPh sb="14" eb="16">
      <t>タイショウ</t>
    </rPh>
    <rPh sb="18" eb="20">
      <t>ガイトウ</t>
    </rPh>
    <rPh sb="20" eb="22">
      <t>ウム</t>
    </rPh>
    <phoneticPr fontId="2"/>
  </si>
  <si>
    <t>整理記号</t>
    <rPh sb="0" eb="2">
      <t>セイリ</t>
    </rPh>
    <rPh sb="2" eb="4">
      <t>キゴウ</t>
    </rPh>
    <phoneticPr fontId="2"/>
  </si>
  <si>
    <t>※新分野事業において，従前施設１棟に対して複数棟整備する場合は，２棟目以降の従前施設欄は記載不要です。この場合，整理番号は１棟目と同じ整理記号となります。</t>
    <rPh sb="69" eb="71">
      <t>キゴウ</t>
    </rPh>
    <phoneticPr fontId="2"/>
  </si>
  <si>
    <t>整理
記号</t>
    <rPh sb="0" eb="2">
      <t>セイリ</t>
    </rPh>
    <rPh sb="3" eb="5">
      <t>キゴウ</t>
    </rPh>
    <phoneticPr fontId="2"/>
  </si>
  <si>
    <t>整理記号及びNo.</t>
    <rPh sb="0" eb="2">
      <t>セイリ</t>
    </rPh>
    <rPh sb="2" eb="4">
      <t>キゴウ</t>
    </rPh>
    <rPh sb="4" eb="5">
      <t>オヨ</t>
    </rPh>
    <phoneticPr fontId="2"/>
  </si>
  <si>
    <t>※設備が施設外にある場合は，№のみで結構です。</t>
    <phoneticPr fontId="2"/>
  </si>
  <si>
    <t>整理記号
及びNo.</t>
    <rPh sb="0" eb="2">
      <t>セイリ</t>
    </rPh>
    <rPh sb="2" eb="4">
      <t>キゴウ</t>
    </rPh>
    <rPh sb="5" eb="6">
      <t>オヨ</t>
    </rPh>
    <phoneticPr fontId="2"/>
  </si>
  <si>
    <t>（３）施設・設備ごとの受領保険金額の内訳がない火災保険等を受領した場合の事業費</t>
    <phoneticPr fontId="2"/>
  </si>
  <si>
    <t>※以下のページにおいて，申請内容に関わらないもの（施設・設備・新分野事業など）のページは提出不要です。</t>
    <phoneticPr fontId="2"/>
  </si>
  <si>
    <t>担当者
連絡先</t>
    <rPh sb="0" eb="3">
      <t>タントウシャ</t>
    </rPh>
    <rPh sb="4" eb="7">
      <t>レンラクサキ</t>
    </rPh>
    <phoneticPr fontId="2"/>
  </si>
  <si>
    <t>上記類型選択の理由</t>
    <phoneticPr fontId="2"/>
  </si>
  <si>
    <t>※事業費については，５（１）－イ，（２）－イ，（３）の該当事業費集計表を先に作成してから転記してください。</t>
    <rPh sb="1" eb="4">
      <t>ジギョウヒ</t>
    </rPh>
    <rPh sb="27" eb="29">
      <t>ガイトウ</t>
    </rPh>
    <rPh sb="29" eb="32">
      <t>ジギョウヒ</t>
    </rPh>
    <rPh sb="32" eb="34">
      <t>シュウケイ</t>
    </rPh>
    <rPh sb="34" eb="35">
      <t>オモテ</t>
    </rPh>
    <rPh sb="36" eb="37">
      <t>サキ</t>
    </rPh>
    <rPh sb="38" eb="40">
      <t>サクセイ</t>
    </rPh>
    <rPh sb="44" eb="46">
      <t>テンキ</t>
    </rPh>
    <phoneticPr fontId="2"/>
  </si>
  <si>
    <t>※施設及び設備ごとの受領保険金額の内訳がない場合は，本書ではなく「５（３）施設・設備ごとの受領保険金額の内訳がない火災保険等を受領した場合の事業費」を記載し提出してください。（この場合，本書は提出不要です）</t>
    <phoneticPr fontId="2"/>
  </si>
  <si>
    <t>※全ての施設・設備について記載してください。整備区分は，見積書No.は別紙「見積書一覧表」と，５（１）ーア，（２）－アの整備区分とそれぞれ一致します。</t>
    <phoneticPr fontId="2"/>
  </si>
  <si>
    <t>５　復旧整備の内容</t>
    <phoneticPr fontId="2"/>
  </si>
  <si>
    <t>補助率</t>
    <rPh sb="0" eb="3">
      <t>ホジョリツ</t>
    </rPh>
    <phoneticPr fontId="2"/>
  </si>
  <si>
    <t>新分野
（〇×）</t>
    <rPh sb="0" eb="3">
      <t>シンブンヤ</t>
    </rPh>
    <phoneticPr fontId="2"/>
  </si>
  <si>
    <t>合　　　計</t>
    <rPh sb="0" eb="1">
      <t>ゴウ</t>
    </rPh>
    <rPh sb="4" eb="5">
      <t>ケイ</t>
    </rPh>
    <phoneticPr fontId="2"/>
  </si>
  <si>
    <t>施設の名称</t>
    <phoneticPr fontId="2"/>
  </si>
  <si>
    <t>定額上限
フラグ</t>
    <rPh sb="0" eb="2">
      <t>テイガク</t>
    </rPh>
    <rPh sb="2" eb="4">
      <t>ジョウゲン</t>
    </rPh>
    <phoneticPr fontId="2"/>
  </si>
  <si>
    <t>住所：</t>
    <rPh sb="0" eb="2">
      <t>ジュウショ</t>
    </rPh>
    <phoneticPr fontId="2"/>
  </si>
  <si>
    <t>完了日</t>
    <rPh sb="0" eb="3">
      <t>カンリョウビ</t>
    </rPh>
    <phoneticPr fontId="2"/>
  </si>
  <si>
    <t>開始日</t>
    <rPh sb="0" eb="3">
      <t>カイシビ</t>
    </rPh>
    <phoneticPr fontId="2"/>
  </si>
  <si>
    <t>発注（予定）日</t>
    <rPh sb="0" eb="2">
      <t>ハッチュウ</t>
    </rPh>
    <rPh sb="3" eb="5">
      <t>ヨテイ</t>
    </rPh>
    <rPh sb="6" eb="7">
      <t>ヒ</t>
    </rPh>
    <phoneticPr fontId="2"/>
  </si>
  <si>
    <t>工　期（予定）</t>
    <rPh sb="4" eb="6">
      <t>ヨテイ</t>
    </rPh>
    <phoneticPr fontId="2"/>
  </si>
  <si>
    <t>令和　年　月　日</t>
    <phoneticPr fontId="2"/>
  </si>
  <si>
    <t>工事開始日</t>
    <rPh sb="0" eb="2">
      <t>コウジ</t>
    </rPh>
    <phoneticPr fontId="2"/>
  </si>
  <si>
    <t>工事完了日</t>
    <phoneticPr fontId="2"/>
  </si>
  <si>
    <t>　年　　月　　日</t>
  </si>
  <si>
    <t>　年　　月　　日</t>
    <phoneticPr fontId="2"/>
  </si>
  <si>
    <t>発行済み株式の総数又は出資価額の総額の２分の１以上を同一の中堅企業が所有している事業者である</t>
    <phoneticPr fontId="2"/>
  </si>
  <si>
    <t>令和　　年　　月　　日</t>
    <phoneticPr fontId="2"/>
  </si>
  <si>
    <t>令和　　年　　月　　日</t>
    <rPh sb="0" eb="2">
      <t>レイワ</t>
    </rPh>
    <rPh sb="4" eb="5">
      <t>ネン</t>
    </rPh>
    <rPh sb="7" eb="8">
      <t>ガツ</t>
    </rPh>
    <rPh sb="10" eb="11">
      <t>ニチ</t>
    </rPh>
    <phoneticPr fontId="2"/>
  </si>
  <si>
    <t>※新分野事業の場合，何の復旧に代えて何をどのように整備するのか具体的に記載してください。</t>
    <phoneticPr fontId="2"/>
  </si>
  <si>
    <t xml:space="preserve">企業概要
(業種や主要製品，サービス，事業等について記載)
</t>
    <phoneticPr fontId="2"/>
  </si>
  <si>
    <t>□</t>
    <phoneticPr fontId="2"/>
  </si>
  <si>
    <t>交付決定通知書等送付先として設定</t>
    <rPh sb="0" eb="4">
      <t>コウフケッテイ</t>
    </rPh>
    <rPh sb="4" eb="7">
      <t>ツウチショ</t>
    </rPh>
    <rPh sb="7" eb="8">
      <t>トウ</t>
    </rPh>
    <rPh sb="8" eb="11">
      <t>ソウフサキ</t>
    </rPh>
    <rPh sb="14" eb="16">
      <t>セッテイ</t>
    </rPh>
    <phoneticPr fontId="2"/>
  </si>
  <si>
    <t>発注日</t>
    <rPh sb="0" eb="2">
      <t>ハッチュウ</t>
    </rPh>
    <rPh sb="2" eb="3">
      <t>ヒ</t>
    </rPh>
    <phoneticPr fontId="2"/>
  </si>
  <si>
    <t>予定発注日・工期・納期</t>
    <rPh sb="0" eb="2">
      <t>ヨテイ</t>
    </rPh>
    <rPh sb="2" eb="5">
      <t>ハッチュウビ</t>
    </rPh>
    <phoneticPr fontId="2"/>
  </si>
  <si>
    <r>
      <t>入替の場合
□修理不能
□設備比較
□</t>
    </r>
    <r>
      <rPr>
        <sz val="11"/>
        <rFont val="HG丸ｺﾞｼｯｸM-PRO"/>
        <family val="3"/>
        <charset val="128"/>
      </rPr>
      <t>旧カタログ</t>
    </r>
    <r>
      <rPr>
        <sz val="14"/>
        <rFont val="HG丸ｺﾞｼｯｸM-PRO"/>
        <family val="3"/>
        <charset val="128"/>
      </rPr>
      <t xml:space="preserve">
□</t>
    </r>
    <r>
      <rPr>
        <sz val="11"/>
        <rFont val="HG丸ｺﾞｼｯｸM-PRO"/>
        <family val="3"/>
        <charset val="128"/>
      </rPr>
      <t>新カタログ</t>
    </r>
    <rPh sb="19" eb="20">
      <t>キュウ</t>
    </rPh>
    <rPh sb="26" eb="27">
      <t>シン</t>
    </rPh>
    <phoneticPr fontId="2"/>
  </si>
  <si>
    <t>令和　　年　　月　　日</t>
    <phoneticPr fontId="2"/>
  </si>
  <si>
    <t>施設名・室名</t>
    <phoneticPr fontId="2"/>
  </si>
  <si>
    <t>※入替の場合には，新設備についても記載してください。修理・修繕の場合は記載不要です。また，入替の場合には修理不能証明書，設備比較証明書及び新旧カタログを添付し整備区分欄の各該当項目にも☑（■）印を付けてください。</t>
    <phoneticPr fontId="2"/>
  </si>
  <si>
    <t>1　事業者の概要</t>
    <phoneticPr fontId="2"/>
  </si>
  <si>
    <t>（１）－ア　施設</t>
    <phoneticPr fontId="2"/>
  </si>
  <si>
    <r>
      <t xml:space="preserve">設置場所住所
</t>
    </r>
    <r>
      <rPr>
        <u/>
        <sz val="11"/>
        <rFont val="HG丸ｺﾞｼｯｸM-PRO"/>
        <family val="3"/>
        <charset val="128"/>
      </rPr>
      <t>※従前設備は被災場所、新設備は通常設置場所</t>
    </r>
    <rPh sb="4" eb="6">
      <t>ジュウショ</t>
    </rPh>
    <rPh sb="13" eb="15">
      <t>ヒサイ</t>
    </rPh>
    <rPh sb="15" eb="17">
      <t>バショ</t>
    </rPh>
    <rPh sb="18" eb="19">
      <t>シン</t>
    </rPh>
    <rPh sb="19" eb="21">
      <t>セツビ</t>
    </rPh>
    <rPh sb="22" eb="24">
      <t>ツウジョウ</t>
    </rPh>
    <rPh sb="24" eb="26">
      <t>セッチ</t>
    </rPh>
    <rPh sb="26" eb="28">
      <t>バショ</t>
    </rPh>
    <phoneticPr fontId="2"/>
  </si>
  <si>
    <t>事業者区分</t>
    <rPh sb="0" eb="3">
      <t>ジギョウシャ</t>
    </rPh>
    <rPh sb="3" eb="5">
      <t>クブン</t>
    </rPh>
    <phoneticPr fontId="2"/>
  </si>
  <si>
    <t>選択肢</t>
    <rPh sb="0" eb="3">
      <t>センタクシ</t>
    </rPh>
    <phoneticPr fontId="2"/>
  </si>
  <si>
    <t>業種</t>
    <rPh sb="0" eb="2">
      <t>ギョウシュ</t>
    </rPh>
    <phoneticPr fontId="2"/>
  </si>
  <si>
    <t>用途地域</t>
    <rPh sb="0" eb="4">
      <t>ヨウトチイキ</t>
    </rPh>
    <phoneticPr fontId="24"/>
  </si>
  <si>
    <t>中小企業者</t>
    <rPh sb="0" eb="4">
      <t>チュウショウキギョウ</t>
    </rPh>
    <rPh sb="4" eb="5">
      <t>モノ</t>
    </rPh>
    <phoneticPr fontId="2"/>
  </si>
  <si>
    <t>有</t>
    <rPh sb="0" eb="1">
      <t>ユウ</t>
    </rPh>
    <phoneticPr fontId="2"/>
  </si>
  <si>
    <t>A農業・林業</t>
    <rPh sb="1" eb="3">
      <t>ノウギョウ</t>
    </rPh>
    <rPh sb="4" eb="6">
      <t>リンギョウ</t>
    </rPh>
    <phoneticPr fontId="2"/>
  </si>
  <si>
    <t>第一種低層住居専用地域</t>
    <phoneticPr fontId="24"/>
  </si>
  <si>
    <t>中堅企業・みなし中堅企業</t>
    <rPh sb="0" eb="4">
      <t>チュウケンキギョウ</t>
    </rPh>
    <rPh sb="8" eb="10">
      <t>チュウケン</t>
    </rPh>
    <rPh sb="10" eb="12">
      <t>キギョウ</t>
    </rPh>
    <phoneticPr fontId="2"/>
  </si>
  <si>
    <t>無</t>
    <rPh sb="0" eb="1">
      <t>ナシ</t>
    </rPh>
    <phoneticPr fontId="2"/>
  </si>
  <si>
    <t>B漁業</t>
    <rPh sb="1" eb="3">
      <t>ギョギョウ</t>
    </rPh>
    <phoneticPr fontId="2"/>
  </si>
  <si>
    <t>第二種低層住居専用地域</t>
    <phoneticPr fontId="24"/>
  </si>
  <si>
    <t>大企業・みなし大企業(施設・設備貸付)</t>
    <rPh sb="0" eb="3">
      <t>ダイキギョウ</t>
    </rPh>
    <rPh sb="7" eb="8">
      <t>ダイ</t>
    </rPh>
    <rPh sb="8" eb="10">
      <t>キギョウ</t>
    </rPh>
    <rPh sb="11" eb="13">
      <t>シセツ</t>
    </rPh>
    <rPh sb="14" eb="16">
      <t>セツビ</t>
    </rPh>
    <rPh sb="16" eb="18">
      <t>カシツケ</t>
    </rPh>
    <phoneticPr fontId="2"/>
  </si>
  <si>
    <t>C鉱業・採石業・砂利採取業</t>
    <rPh sb="1" eb="3">
      <t>コウギョウ</t>
    </rPh>
    <rPh sb="4" eb="6">
      <t>サイセキ</t>
    </rPh>
    <rPh sb="6" eb="7">
      <t>ギョウ</t>
    </rPh>
    <rPh sb="8" eb="10">
      <t>ジャリ</t>
    </rPh>
    <rPh sb="10" eb="12">
      <t>サイシュ</t>
    </rPh>
    <rPh sb="12" eb="13">
      <t>ギョウ</t>
    </rPh>
    <phoneticPr fontId="2"/>
  </si>
  <si>
    <t>第一種中高層住居専用地域</t>
  </si>
  <si>
    <t>該当</t>
    <rPh sb="0" eb="2">
      <t>ガイトウ</t>
    </rPh>
    <phoneticPr fontId="24"/>
  </si>
  <si>
    <t>D建設業</t>
    <rPh sb="1" eb="3">
      <t>ケンセツ</t>
    </rPh>
    <rPh sb="3" eb="4">
      <t>ギョウ</t>
    </rPh>
    <phoneticPr fontId="2"/>
  </si>
  <si>
    <t>第二種中高層住居専用地域</t>
    <phoneticPr fontId="24"/>
  </si>
  <si>
    <t>〇</t>
    <phoneticPr fontId="24"/>
  </si>
  <si>
    <t>E製造業</t>
    <rPh sb="1" eb="4">
      <t>セイゾウギョウ</t>
    </rPh>
    <phoneticPr fontId="2"/>
  </si>
  <si>
    <t>第一種住居地域</t>
    <phoneticPr fontId="24"/>
  </si>
  <si>
    <t>×</t>
    <phoneticPr fontId="24"/>
  </si>
  <si>
    <t>F電気・ガス・熱供給・水道業</t>
    <rPh sb="1" eb="3">
      <t>デンキ</t>
    </rPh>
    <rPh sb="7" eb="8">
      <t>ネツ</t>
    </rPh>
    <rPh sb="8" eb="10">
      <t>キョウキュウ</t>
    </rPh>
    <rPh sb="11" eb="13">
      <t>スイドウ</t>
    </rPh>
    <rPh sb="13" eb="14">
      <t>ギョウ</t>
    </rPh>
    <phoneticPr fontId="2"/>
  </si>
  <si>
    <t>第二種住居地域</t>
    <phoneticPr fontId="24"/>
  </si>
  <si>
    <t>G情報通信業</t>
    <rPh sb="1" eb="3">
      <t>ジョウホウ</t>
    </rPh>
    <rPh sb="3" eb="6">
      <t>ツウシンギョウ</t>
    </rPh>
    <phoneticPr fontId="2"/>
  </si>
  <si>
    <t>準住居地域</t>
    <phoneticPr fontId="24"/>
  </si>
  <si>
    <t>H運輸業・郵便業</t>
    <rPh sb="1" eb="4">
      <t>ウンユギョウ</t>
    </rPh>
    <rPh sb="5" eb="7">
      <t>ユウビン</t>
    </rPh>
    <rPh sb="7" eb="8">
      <t>ギョウ</t>
    </rPh>
    <phoneticPr fontId="2"/>
  </si>
  <si>
    <t>近隣商業地域</t>
    <phoneticPr fontId="24"/>
  </si>
  <si>
    <t>I卸売業・小売業</t>
    <rPh sb="1" eb="3">
      <t>オロシウ</t>
    </rPh>
    <rPh sb="3" eb="4">
      <t>ギョウ</t>
    </rPh>
    <rPh sb="5" eb="7">
      <t>コウ</t>
    </rPh>
    <rPh sb="7" eb="8">
      <t>ギョウ</t>
    </rPh>
    <phoneticPr fontId="2"/>
  </si>
  <si>
    <t>商業地域</t>
    <phoneticPr fontId="24"/>
  </si>
  <si>
    <t>J金融業・保険業</t>
    <rPh sb="1" eb="4">
      <t>キンユウギョウ</t>
    </rPh>
    <rPh sb="5" eb="7">
      <t>ホケン</t>
    </rPh>
    <rPh sb="7" eb="8">
      <t>ギョウ</t>
    </rPh>
    <phoneticPr fontId="2"/>
  </si>
  <si>
    <t>準工業地域</t>
    <phoneticPr fontId="24"/>
  </si>
  <si>
    <t>K不動産業・物品賃貸業</t>
    <rPh sb="1" eb="5">
      <t>フドウサンギョウ</t>
    </rPh>
    <rPh sb="6" eb="8">
      <t>ブッピン</t>
    </rPh>
    <rPh sb="8" eb="10">
      <t>チンタイ</t>
    </rPh>
    <rPh sb="10" eb="11">
      <t>ギョウ</t>
    </rPh>
    <phoneticPr fontId="2"/>
  </si>
  <si>
    <t>工業地域</t>
    <phoneticPr fontId="24"/>
  </si>
  <si>
    <t>L学術研究・専門・技術サービス業</t>
    <rPh sb="1" eb="3">
      <t>ガクジュツ</t>
    </rPh>
    <rPh sb="3" eb="5">
      <t>ケンキュウ</t>
    </rPh>
    <rPh sb="6" eb="8">
      <t>センモン</t>
    </rPh>
    <rPh sb="9" eb="11">
      <t>ギジュツ</t>
    </rPh>
    <rPh sb="15" eb="16">
      <t>ギョウ</t>
    </rPh>
    <phoneticPr fontId="2"/>
  </si>
  <si>
    <t>工業専用地域</t>
    <phoneticPr fontId="24"/>
  </si>
  <si>
    <t>M-1 宿泊業</t>
    <rPh sb="4" eb="6">
      <t>シュクハク</t>
    </rPh>
    <rPh sb="6" eb="7">
      <t>ギョウ</t>
    </rPh>
    <phoneticPr fontId="2"/>
  </si>
  <si>
    <t>M-2 飲食業</t>
    <rPh sb="4" eb="6">
      <t>インショク</t>
    </rPh>
    <rPh sb="6" eb="7">
      <t>ギョウ</t>
    </rPh>
    <phoneticPr fontId="2"/>
  </si>
  <si>
    <t>N生活関連サービス業・娯楽業</t>
    <rPh sb="1" eb="3">
      <t>セイカツ</t>
    </rPh>
    <rPh sb="3" eb="5">
      <t>カンレン</t>
    </rPh>
    <rPh sb="9" eb="10">
      <t>ギョウ</t>
    </rPh>
    <rPh sb="11" eb="14">
      <t>ゴラクギョウ</t>
    </rPh>
    <phoneticPr fontId="2"/>
  </si>
  <si>
    <t>O教育・学習支援業</t>
    <rPh sb="1" eb="3">
      <t>キョウイク</t>
    </rPh>
    <rPh sb="4" eb="6">
      <t>ガクシュウ</t>
    </rPh>
    <rPh sb="6" eb="8">
      <t>シエン</t>
    </rPh>
    <rPh sb="8" eb="9">
      <t>ギョウ</t>
    </rPh>
    <phoneticPr fontId="2"/>
  </si>
  <si>
    <t>P医療・福祉</t>
    <rPh sb="1" eb="3">
      <t>イリョウ</t>
    </rPh>
    <rPh sb="4" eb="6">
      <t>フクシ</t>
    </rPh>
    <phoneticPr fontId="2"/>
  </si>
  <si>
    <t>Q複合サービス事業</t>
    <rPh sb="1" eb="3">
      <t>フクゴウ</t>
    </rPh>
    <rPh sb="7" eb="9">
      <t>ジギョウ</t>
    </rPh>
    <phoneticPr fontId="2"/>
  </si>
  <si>
    <t>Rサービス業</t>
    <rPh sb="5" eb="6">
      <t>ギョウ</t>
    </rPh>
    <phoneticPr fontId="2"/>
  </si>
  <si>
    <t>その他</t>
    <rPh sb="2" eb="3">
      <t>ホカ</t>
    </rPh>
    <phoneticPr fontId="2"/>
  </si>
  <si>
    <t>※行が不足する場合は，適宜，追加してください。</t>
    <phoneticPr fontId="2"/>
  </si>
  <si>
    <t>法人番号（法人のみ）</t>
    <phoneticPr fontId="2"/>
  </si>
  <si>
    <t>（ 個人事業主/小規模企業/中小企業/中堅企業/みなし中堅企業/その他 ）</t>
    <rPh sb="2" eb="4">
      <t>コジン</t>
    </rPh>
    <rPh sb="4" eb="7">
      <t>ジギョウヌシ</t>
    </rPh>
    <rPh sb="8" eb="11">
      <t>ショウキボ</t>
    </rPh>
    <rPh sb="11" eb="13">
      <t>キギョウ</t>
    </rPh>
    <rPh sb="14" eb="18">
      <t>チュウショウキギョウ</t>
    </rPh>
    <rPh sb="19" eb="23">
      <t>チュウケンキギョウ</t>
    </rPh>
    <rPh sb="27" eb="31">
      <t>チュウケンキギョウ</t>
    </rPh>
    <rPh sb="34" eb="35">
      <t>ホカ</t>
    </rPh>
    <phoneticPr fontId="2"/>
  </si>
  <si>
    <t>令和６年能登半島地震による被災を証する書類</t>
    <phoneticPr fontId="2"/>
  </si>
  <si>
    <t>調整前</t>
    <rPh sb="0" eb="3">
      <t>チョウセイマエ</t>
    </rPh>
    <phoneticPr fontId="2"/>
  </si>
  <si>
    <t>自己負担額</t>
    <rPh sb="0" eb="5">
      <t>ジコフタンガク</t>
    </rPh>
    <phoneticPr fontId="2"/>
  </si>
  <si>
    <t>補助対象に係る</t>
    <rPh sb="5" eb="6">
      <t>カカ</t>
    </rPh>
    <phoneticPr fontId="2"/>
  </si>
  <si>
    <t>調整後</t>
    <rPh sb="0" eb="3">
      <t>チョウセイゴ</t>
    </rPh>
    <phoneticPr fontId="2"/>
  </si>
  <si>
    <t>補助金額</t>
    <rPh sb="0" eb="4">
      <t>ホジョキンガク</t>
    </rPh>
    <phoneticPr fontId="2"/>
  </si>
  <si>
    <t>④ = ②－③</t>
    <phoneticPr fontId="2"/>
  </si>
  <si>
    <t>⑤</t>
    <phoneticPr fontId="2"/>
  </si>
  <si>
    <t>補助対象経費における</t>
    <rPh sb="4" eb="6">
      <t>ケイヒ</t>
    </rPh>
    <phoneticPr fontId="2"/>
  </si>
  <si>
    <t>受領保険金額</t>
    <rPh sb="0" eb="2">
      <t>ジュリョウ</t>
    </rPh>
    <rPh sb="2" eb="4">
      <t>ホケン</t>
    </rPh>
    <rPh sb="4" eb="6">
      <t>キンガク</t>
    </rPh>
    <phoneticPr fontId="2"/>
  </si>
  <si>
    <t>⑥ = ③ - 0.5 × (⑤-④)</t>
    <phoneticPr fontId="2"/>
  </si>
  <si>
    <t>③</t>
    <phoneticPr fontId="2"/>
  </si>
  <si>
    <t>※火災保険等の対象とならない設備は，上記表中の⑤の欄に「０」と記載してください。</t>
    <rPh sb="5" eb="6">
      <t>トウ</t>
    </rPh>
    <phoneticPr fontId="2"/>
  </si>
  <si>
    <t>設備費（新分野事業以外）</t>
    <rPh sb="0" eb="2">
      <t>セツビ</t>
    </rPh>
    <phoneticPr fontId="2"/>
  </si>
  <si>
    <t>施設/設備
の別</t>
    <phoneticPr fontId="2"/>
  </si>
  <si>
    <t>※経費は全て消費税抜きの金額を記載してください。（以下同じ）</t>
    <phoneticPr fontId="2"/>
  </si>
  <si>
    <t>※施設ごとの受領保険金額の内訳がない場合は，適宜，セルを結合して記載してください。この場合，補助対象に係る受領保険金額⑤を合計し、補助対象経費②により按分して記載してください。
　ただし，施設の面積按分が必要な場合，補助対象に係る受領保険金額⑤は，別紙「受取保険金額の按分計算書」から転記してください。</t>
    <phoneticPr fontId="2"/>
  </si>
  <si>
    <t>※５（２）－アを作成した全ての従前設備について記載してください。見積書No.は別紙「見積書一覧表」と，整備区分は５（２）－アの整備区分とそれぞれ一致します。</t>
    <rPh sb="17" eb="19">
      <t>セツビ</t>
    </rPh>
    <rPh sb="32" eb="35">
      <t>ミツモリショ</t>
    </rPh>
    <rPh sb="39" eb="41">
      <t>ベッシ</t>
    </rPh>
    <rPh sb="42" eb="45">
      <t>ミツモリショ</t>
    </rPh>
    <rPh sb="45" eb="47">
      <t>イチラン</t>
    </rPh>
    <rPh sb="47" eb="48">
      <t>ヒョウ</t>
    </rPh>
    <rPh sb="63" eb="65">
      <t>セイビ</t>
    </rPh>
    <rPh sb="65" eb="67">
      <t>クブン</t>
    </rPh>
    <rPh sb="72" eb="74">
      <t>イッチ</t>
    </rPh>
    <phoneticPr fontId="2"/>
  </si>
  <si>
    <t>※新分野事業の場合，①，②については，別紙「新分野事業に係る経費の比較表」から転記してください。</t>
    <rPh sb="4" eb="6">
      <t>ジギョウ</t>
    </rPh>
    <phoneticPr fontId="2"/>
  </si>
  <si>
    <t>※施設ごとの受領保険金額の内訳がない場合は，適宜，セルを結合して記載してください。この場合，補助対象に係る受領保険金額⑤を合計し、補助対象経費②により按分して記載してください。
　ただし，施設の面積按分が必要な場合，補助対象に係る受領保険金額⑤は、別紙「受取保険金額の按分計算書」から転記してください。</t>
    <phoneticPr fontId="2"/>
  </si>
  <si>
    <t>本申請書の作成を支援した方の連絡先</t>
    <rPh sb="0" eb="4">
      <t>ホンシンセイショ</t>
    </rPh>
    <rPh sb="5" eb="7">
      <t>サクセイ</t>
    </rPh>
    <rPh sb="8" eb="10">
      <t>シエン</t>
    </rPh>
    <rPh sb="12" eb="13">
      <t>カタ</t>
    </rPh>
    <rPh sb="14" eb="16">
      <t>レンラク</t>
    </rPh>
    <rPh sb="16" eb="17">
      <t>サキ</t>
    </rPh>
    <phoneticPr fontId="2"/>
  </si>
  <si>
    <r>
      <rPr>
        <sz val="12"/>
        <color theme="1"/>
        <rFont val="Segoe UI Symbol"/>
        <family val="3"/>
      </rPr>
      <t>□</t>
    </r>
    <r>
      <rPr>
        <sz val="12"/>
        <color theme="1"/>
        <rFont val="HG丸ｺﾞｼｯｸM-PRO"/>
        <family val="3"/>
        <charset val="128"/>
      </rPr>
      <t>設定済み</t>
    </r>
    <phoneticPr fontId="2"/>
  </si>
  <si>
    <t>□設定済み</t>
    <phoneticPr fontId="2"/>
  </si>
  <si>
    <r>
      <rPr>
        <sz val="12"/>
        <color theme="1"/>
        <rFont val="Segoe UI Symbol"/>
        <family val="3"/>
      </rPr>
      <t>□</t>
    </r>
    <r>
      <rPr>
        <sz val="12"/>
        <color theme="1"/>
        <rFont val="HG丸ｺﾞｼｯｸM-PRO"/>
        <family val="3"/>
        <charset val="128"/>
      </rPr>
      <t>設定しない</t>
    </r>
    <phoneticPr fontId="2"/>
  </si>
  <si>
    <t>円</t>
    <rPh sb="0" eb="1">
      <t>エン</t>
    </rPh>
    <phoneticPr fontId="2"/>
  </si>
  <si>
    <t>調整後自己負担額
⑦</t>
    <phoneticPr fontId="2"/>
  </si>
  <si>
    <t>補助対象経費</t>
    <rPh sb="0" eb="6">
      <t>ホジョタイショウケイヒ</t>
    </rPh>
    <phoneticPr fontId="2"/>
  </si>
  <si>
    <t>②</t>
    <phoneticPr fontId="2"/>
  </si>
  <si>
    <t>調整後補助金額
⑥</t>
    <rPh sb="0" eb="3">
      <t>チョウセイゴ</t>
    </rPh>
    <rPh sb="3" eb="7">
      <t>ホジョキンガク</t>
    </rPh>
    <phoneticPr fontId="2"/>
  </si>
  <si>
    <t>補助対象経費</t>
    <rPh sb="2" eb="6">
      <t>タイショウケイヒ</t>
    </rPh>
    <phoneticPr fontId="2"/>
  </si>
  <si>
    <t>補助対象経費</t>
    <rPh sb="0" eb="2">
      <t>ホジョ</t>
    </rPh>
    <rPh sb="2" eb="4">
      <t>タイショウ</t>
    </rPh>
    <rPh sb="4" eb="6">
      <t>ケイヒ</t>
    </rPh>
    <phoneticPr fontId="2"/>
  </si>
  <si>
    <t>人</t>
    <rPh sb="0" eb="1">
      <t>ヒト</t>
    </rPh>
    <phoneticPr fontId="2"/>
  </si>
  <si>
    <t>直近１期
売上高</t>
    <rPh sb="0" eb="2">
      <t>チョッキン</t>
    </rPh>
    <rPh sb="3" eb="4">
      <t>キ</t>
    </rPh>
    <rPh sb="5" eb="7">
      <t>ウリアゲ</t>
    </rPh>
    <rPh sb="7" eb="8">
      <t>タカ</t>
    </rPh>
    <phoneticPr fontId="2"/>
  </si>
  <si>
    <r>
      <t>従業員数</t>
    </r>
    <r>
      <rPr>
        <sz val="8"/>
        <color theme="1"/>
        <rFont val="HG丸ｺﾞｼｯｸM-PRO"/>
        <family val="3"/>
        <charset val="128"/>
      </rPr>
      <t>（会社役員、個人事業主本人は含まない）</t>
    </r>
    <rPh sb="0" eb="4">
      <t>ジュウギョウインスウ</t>
    </rPh>
    <phoneticPr fontId="2"/>
  </si>
  <si>
    <t>〒　　　－</t>
    <phoneticPr fontId="2"/>
  </si>
  <si>
    <t>はい□　いいえ□</t>
    <phoneticPr fontId="2"/>
  </si>
  <si>
    <r>
      <t>※実施カ所数をご記入願います。
　</t>
    </r>
    <r>
      <rPr>
        <u/>
        <sz val="14"/>
        <color theme="1"/>
        <rFont val="HG丸ｺﾞｼｯｸM-PRO"/>
        <family val="3"/>
        <charset val="128"/>
      </rPr>
      <t>同一敷地内であれば複数か所でも１か所となります。</t>
    </r>
    <phoneticPr fontId="2"/>
  </si>
  <si>
    <r>
      <rPr>
        <sz val="12"/>
        <color theme="1"/>
        <rFont val="Segoe UI Symbol"/>
        <family val="3"/>
      </rPr>
      <t>□</t>
    </r>
    <r>
      <rPr>
        <sz val="12"/>
        <color theme="1"/>
        <rFont val="HG丸ｺﾞｼｯｸM-PRO"/>
        <family val="3"/>
        <charset val="128"/>
      </rPr>
      <t xml:space="preserve">入替
</t>
    </r>
    <r>
      <rPr>
        <sz val="12"/>
        <color theme="1"/>
        <rFont val="Segoe UI Symbol"/>
        <family val="3"/>
      </rPr>
      <t>□</t>
    </r>
    <r>
      <rPr>
        <sz val="12"/>
        <color theme="1"/>
        <rFont val="HG丸ｺﾞｼｯｸM-PRO"/>
        <family val="3"/>
        <charset val="128"/>
      </rPr>
      <t>修理・修繕</t>
    </r>
    <rPh sb="1" eb="3">
      <t>イレカエ</t>
    </rPh>
    <phoneticPr fontId="2"/>
  </si>
  <si>
    <r>
      <rPr>
        <sz val="12"/>
        <color theme="1"/>
        <rFont val="Segoe UI Symbol"/>
        <family val="3"/>
      </rPr>
      <t>□</t>
    </r>
    <r>
      <rPr>
        <sz val="12"/>
        <color theme="1"/>
        <rFont val="HG丸ｺﾞｼｯｸM-PRO"/>
        <family val="3"/>
        <charset val="128"/>
      </rPr>
      <t>該当なし</t>
    </r>
    <phoneticPr fontId="2"/>
  </si>
  <si>
    <t>□建替（新築）
□修理・修繕</t>
    <phoneticPr fontId="2"/>
  </si>
  <si>
    <t>　　令和　年　　月　　日現在</t>
    <rPh sb="2" eb="4">
      <t>レイワ</t>
    </rPh>
    <phoneticPr fontId="2"/>
  </si>
  <si>
    <r>
      <t>□補助対象施設・設備は災害前から事業用に使用し，復旧後も事業用のみに使用することを誓約する。※事業用でない施設・設備は申請の対象外です。
□補助事業に関する施設又は設備について、災害保険・共済の対象である場合は、受領金額を報告することとし、補助対象経費における自己負担分を超える受取保険・共済金がある場合には、超える部分の保険・共済金額の半額（１</t>
    </r>
    <r>
      <rPr>
        <sz val="14"/>
        <color theme="1"/>
        <rFont val="Calibri"/>
        <family val="3"/>
      </rPr>
      <t>/</t>
    </r>
    <r>
      <rPr>
        <sz val="14"/>
        <color theme="1"/>
        <rFont val="HG丸ｺﾞｼｯｸM-PRO"/>
        <family val="3"/>
        <charset val="128"/>
      </rPr>
      <t>２）を補助金額から控除し、その残りの額を補助金額とする。</t>
    </r>
    <phoneticPr fontId="2"/>
  </si>
  <si>
    <t>設備の名称</t>
    <rPh sb="0" eb="2">
      <t>セツビ</t>
    </rPh>
    <phoneticPr fontId="2"/>
  </si>
  <si>
    <t>①（税抜）</t>
    <rPh sb="2" eb="4">
      <t>ゼイヌキ</t>
    </rPh>
    <phoneticPr fontId="2"/>
  </si>
  <si>
    <t>②（税抜）</t>
    <rPh sb="2" eb="4">
      <t>ゼイヌキ</t>
    </rPh>
    <phoneticPr fontId="2"/>
  </si>
  <si>
    <t>補助事業に要する経費
①（税抜）</t>
    <rPh sb="13" eb="15">
      <t>ゼイヌキ</t>
    </rPh>
    <phoneticPr fontId="2"/>
  </si>
  <si>
    <t>補助対象経費
②（税抜）</t>
    <rPh sb="0" eb="6">
      <t>ホジョタイショウケイヒ</t>
    </rPh>
    <rPh sb="9" eb="11">
      <t>ゼイヌキ</t>
    </rPh>
    <phoneticPr fontId="2"/>
  </si>
  <si>
    <t>施設・設備の名称</t>
    <rPh sb="3" eb="5">
      <t>セツビ</t>
    </rPh>
    <phoneticPr fontId="2"/>
  </si>
  <si>
    <t>　</t>
  </si>
  <si>
    <t>⑥</t>
    <phoneticPr fontId="2"/>
  </si>
  <si>
    <t>小　　　計（新分野事業以外）</t>
    <rPh sb="11" eb="13">
      <t>イガイ</t>
    </rPh>
    <phoneticPr fontId="2"/>
  </si>
  <si>
    <t>小　　　計（新分野事業費用）</t>
    <rPh sb="0" eb="1">
      <t>ショウ</t>
    </rPh>
    <rPh sb="4" eb="5">
      <t>ケイ</t>
    </rPh>
    <rPh sb="6" eb="7">
      <t>シン</t>
    </rPh>
    <rPh sb="7" eb="9">
      <t>ブンヤ</t>
    </rPh>
    <rPh sb="9" eb="11">
      <t>ジギョウ</t>
    </rPh>
    <rPh sb="11" eb="13">
      <t>ヒヨウ</t>
    </rPh>
    <phoneticPr fontId="2"/>
  </si>
  <si>
    <t>※調整前補助金額③、調整後補助金額⑥は１円未満を切り捨ててください。</t>
    <phoneticPr fontId="2"/>
  </si>
  <si>
    <t>⑥の合計（千円未満は切捨）</t>
    <rPh sb="2" eb="4">
      <t>ゴウケイ</t>
    </rPh>
    <rPh sb="5" eb="7">
      <t>センエン</t>
    </rPh>
    <rPh sb="7" eb="9">
      <t>ミマン</t>
    </rPh>
    <rPh sb="10" eb="12">
      <t>キリス</t>
    </rPh>
    <phoneticPr fontId="2"/>
  </si>
  <si>
    <t>⑦ = ①－⑥</t>
    <phoneticPr fontId="2"/>
  </si>
  <si>
    <t>小　　　計（施設費：新分野事業以外）</t>
    <rPh sb="6" eb="9">
      <t>シセツヒ</t>
    </rPh>
    <rPh sb="15" eb="17">
      <t>イガイ</t>
    </rPh>
    <phoneticPr fontId="2"/>
  </si>
  <si>
    <t>小　　　計（設備費：新分野事業以外）</t>
    <rPh sb="6" eb="9">
      <t>セツビヒ</t>
    </rPh>
    <rPh sb="10" eb="11">
      <t>シン</t>
    </rPh>
    <rPh sb="15" eb="17">
      <t>イガイ</t>
    </rPh>
    <phoneticPr fontId="2"/>
  </si>
  <si>
    <t>※調整後補助金額⑥は、１円未満を切り捨て、⑥の合計は，千円未満を切り捨ててください。</t>
    <phoneticPr fontId="2"/>
  </si>
  <si>
    <t>修繕・修理</t>
    <rPh sb="0" eb="2">
      <t>シュウゼン</t>
    </rPh>
    <rPh sb="3" eb="5">
      <t>シュウリ</t>
    </rPh>
    <phoneticPr fontId="2"/>
  </si>
  <si>
    <t>復旧の方向性 ※複数可</t>
    <rPh sb="0" eb="2">
      <t>フッキュウ</t>
    </rPh>
    <rPh sb="3" eb="6">
      <t>ホウコウセイ</t>
    </rPh>
    <rPh sb="8" eb="10">
      <t>フクスウ</t>
    </rPh>
    <rPh sb="10" eb="11">
      <t>カ</t>
    </rPh>
    <phoneticPr fontId="2"/>
  </si>
  <si>
    <t>なし</t>
    <phoneticPr fontId="2"/>
  </si>
  <si>
    <t>建替・設備入替</t>
    <rPh sb="0" eb="2">
      <t>タテカ</t>
    </rPh>
    <rPh sb="3" eb="5">
      <t>セツビ</t>
    </rPh>
    <rPh sb="5" eb="7">
      <t>イレカエ</t>
    </rPh>
    <phoneticPr fontId="2"/>
  </si>
  <si>
    <t>□</t>
    <phoneticPr fontId="2"/>
  </si>
  <si>
    <r>
      <t>新分野</t>
    </r>
    <r>
      <rPr>
        <b/>
        <sz val="10"/>
        <color theme="0"/>
        <rFont val="HG丸ｺﾞｼｯｸM-PRO"/>
        <family val="3"/>
        <charset val="128"/>
      </rPr>
      <t>(※)</t>
    </r>
    <rPh sb="0" eb="3">
      <t>シンブンヤ</t>
    </rPh>
    <phoneticPr fontId="2"/>
  </si>
  <si>
    <t xml:space="preserve">
</t>
    <phoneticPr fontId="2"/>
  </si>
  <si>
    <t>＜復旧後の事業計画（事業目標）＞</t>
    <phoneticPr fontId="2"/>
  </si>
  <si>
    <t>有（敷地外）</t>
    <rPh sb="0" eb="1">
      <t>アリ</t>
    </rPh>
    <rPh sb="2" eb="5">
      <t>シキチガイ</t>
    </rPh>
    <phoneticPr fontId="2"/>
  </si>
  <si>
    <t>有(敷地内)</t>
    <rPh sb="0" eb="1">
      <t>アリ</t>
    </rPh>
    <rPh sb="2" eb="4">
      <t>シキチ</t>
    </rPh>
    <rPh sb="4" eb="5">
      <t>ウチ</t>
    </rPh>
    <phoneticPr fontId="2"/>
  </si>
  <si>
    <r>
      <t>・施設の建替えや大規模修繕において、</t>
    </r>
    <r>
      <rPr>
        <sz val="14"/>
        <color rgb="FF0070C0"/>
        <rFont val="HG丸ｺﾞｼｯｸM-PRO"/>
        <family val="3"/>
        <charset val="128"/>
      </rPr>
      <t>建築基準法等の法令基準を満たすための最低限構造強化等は原状回復</t>
    </r>
    <r>
      <rPr>
        <sz val="14"/>
        <color theme="1"/>
        <rFont val="HG丸ｺﾞｼｯｸM-PRO"/>
        <family val="3"/>
        <charset val="128"/>
      </rPr>
      <t>として認めれられます</t>
    </r>
    <phoneticPr fontId="2"/>
  </si>
  <si>
    <r>
      <t>(</t>
    </r>
    <r>
      <rPr>
        <sz val="14"/>
        <color rgb="FFFF0000"/>
        <rFont val="HG丸ｺﾞｼｯｸM-PRO"/>
        <family val="3"/>
        <charset val="128"/>
      </rPr>
      <t>※</t>
    </r>
    <r>
      <rPr>
        <sz val="14"/>
        <color theme="1"/>
        <rFont val="HG丸ｺﾞｼｯｸM-PRO"/>
        <family val="3"/>
        <charset val="128"/>
      </rPr>
      <t>)・・・ 実際に行う工事に加えて、原状回復工事の見積書の提出が必要です</t>
    </r>
    <rPh sb="7" eb="9">
      <t>ジッサイ</t>
    </rPh>
    <rPh sb="10" eb="11">
      <t>オコナ</t>
    </rPh>
    <rPh sb="12" eb="14">
      <t>コウジ</t>
    </rPh>
    <rPh sb="15" eb="16">
      <t>クワ</t>
    </rPh>
    <rPh sb="19" eb="21">
      <t>ゲンジョウ</t>
    </rPh>
    <rPh sb="21" eb="23">
      <t>カイフク</t>
    </rPh>
    <rPh sb="23" eb="25">
      <t>コウジ</t>
    </rPh>
    <rPh sb="26" eb="29">
      <t>ミツモリショ</t>
    </rPh>
    <rPh sb="30" eb="32">
      <t>テイシュツ</t>
    </rPh>
    <rPh sb="33" eb="35">
      <t>ヒツヨウ</t>
    </rPh>
    <phoneticPr fontId="2"/>
  </si>
  <si>
    <r>
      <t>有</t>
    </r>
    <r>
      <rPr>
        <b/>
        <sz val="10"/>
        <color theme="1"/>
        <rFont val="HG丸ｺﾞｼｯｸM-PRO"/>
        <family val="3"/>
        <charset val="128"/>
      </rPr>
      <t>(</t>
    </r>
    <r>
      <rPr>
        <b/>
        <sz val="10"/>
        <color rgb="FFFF0000"/>
        <rFont val="HG丸ｺﾞｼｯｸM-PRO"/>
        <family val="3"/>
        <charset val="128"/>
      </rPr>
      <t>※</t>
    </r>
    <r>
      <rPr>
        <b/>
        <sz val="10"/>
        <color theme="1"/>
        <rFont val="HG丸ｺﾞｼｯｸM-PRO"/>
        <family val="3"/>
        <charset val="128"/>
      </rPr>
      <t>)</t>
    </r>
    <rPh sb="0" eb="1">
      <t>アリ</t>
    </rPh>
    <phoneticPr fontId="2"/>
  </si>
  <si>
    <t>原状回復について、修繕可能な場合は原則、従前施設・設備の修繕となります(修繕が困難である場合は、建替や入替が可能）</t>
    <rPh sb="0" eb="4">
      <t>ゲンジョウカイフク</t>
    </rPh>
    <rPh sb="9" eb="11">
      <t>シュウゼン</t>
    </rPh>
    <rPh sb="11" eb="13">
      <t>カノウ</t>
    </rPh>
    <rPh sb="14" eb="16">
      <t>バアイ</t>
    </rPh>
    <rPh sb="17" eb="19">
      <t>ゲンソク</t>
    </rPh>
    <rPh sb="20" eb="22">
      <t>ジュウゼン</t>
    </rPh>
    <rPh sb="22" eb="24">
      <t>シセツ</t>
    </rPh>
    <rPh sb="25" eb="27">
      <t>セツビ</t>
    </rPh>
    <rPh sb="28" eb="30">
      <t>シュウゼン</t>
    </rPh>
    <phoneticPr fontId="2"/>
  </si>
  <si>
    <r>
      <t>・原状回復とは、</t>
    </r>
    <r>
      <rPr>
        <sz val="14"/>
        <color rgb="FF0070C0"/>
        <rFont val="HG丸ｺﾞｼｯｸM-PRO"/>
        <family val="3"/>
        <charset val="128"/>
      </rPr>
      <t>従前の施設・設備と比べて規模や機能、性能が同等以下</t>
    </r>
    <r>
      <rPr>
        <sz val="14"/>
        <color theme="1"/>
        <rFont val="HG丸ｺﾞｼｯｸM-PRO"/>
        <family val="3"/>
        <charset val="128"/>
      </rPr>
      <t>であることをいいます</t>
    </r>
    <rPh sb="1" eb="5">
      <t>ゲンジョウカイフク</t>
    </rPh>
    <rPh sb="8" eb="10">
      <t>ジュウゼン</t>
    </rPh>
    <rPh sb="11" eb="13">
      <t>シセツ</t>
    </rPh>
    <rPh sb="14" eb="16">
      <t>セツビ</t>
    </rPh>
    <rPh sb="17" eb="18">
      <t>クラ</t>
    </rPh>
    <rPh sb="20" eb="22">
      <t>キボ</t>
    </rPh>
    <rPh sb="23" eb="25">
      <t>キノウ</t>
    </rPh>
    <rPh sb="26" eb="28">
      <t>セイノウ</t>
    </rPh>
    <rPh sb="29" eb="33">
      <t>ドウトウイカ</t>
    </rPh>
    <phoneticPr fontId="2"/>
  </si>
  <si>
    <r>
      <rPr>
        <sz val="14"/>
        <color rgb="FFFF0000"/>
        <rFont val="HG丸ｺﾞｼｯｸM-PRO"/>
        <family val="3"/>
        <charset val="128"/>
      </rPr>
      <t>原状回復に要する費用を上限</t>
    </r>
    <r>
      <rPr>
        <sz val="14"/>
        <color theme="1"/>
        <rFont val="HG丸ｺﾞｼｯｸM-PRO"/>
        <family val="3"/>
        <charset val="128"/>
      </rPr>
      <t>として、</t>
    </r>
    <r>
      <rPr>
        <sz val="14"/>
        <color rgb="FF0070C0"/>
        <rFont val="HG丸ｺﾞｼｯｸM-PRO"/>
        <family val="3"/>
        <charset val="128"/>
      </rPr>
      <t>原状回復を超える防災・減災に資するような改良・補強や性能向上(機能付加・拡充)</t>
    </r>
    <r>
      <rPr>
        <sz val="14"/>
        <color theme="1"/>
        <rFont val="HG丸ｺﾞｼｯｸM-PRO"/>
        <family val="3"/>
        <charset val="128"/>
      </rPr>
      <t>も可能です</t>
    </r>
    <rPh sb="40" eb="42">
      <t>ホキョウ</t>
    </rPh>
    <rPh sb="43" eb="47">
      <t>セイノウコウジョウ</t>
    </rPh>
    <rPh sb="48" eb="50">
      <t>キノウ</t>
    </rPh>
    <rPh sb="50" eb="52">
      <t>フカ</t>
    </rPh>
    <rPh sb="53" eb="55">
      <t>カクジュウ</t>
    </rPh>
    <rPh sb="57" eb="59">
      <t>カノウ</t>
    </rPh>
    <phoneticPr fontId="2"/>
  </si>
  <si>
    <r>
      <rPr>
        <b/>
        <sz val="14"/>
        <color rgb="FFFF0000"/>
        <rFont val="HG丸ｺﾞｼｯｸM-PRO"/>
        <family val="3"/>
        <charset val="128"/>
      </rPr>
      <t>【施設】</t>
    </r>
    <r>
      <rPr>
        <b/>
        <sz val="14"/>
        <color theme="1"/>
        <rFont val="HG丸ｺﾞｼｯｸM-PRO"/>
        <family val="3"/>
        <charset val="128"/>
      </rPr>
      <t>建替での改良補強(防災・減災)、性能向上</t>
    </r>
    <rPh sb="1" eb="3">
      <t>シセツ</t>
    </rPh>
    <rPh sb="4" eb="6">
      <t>タテカ</t>
    </rPh>
    <rPh sb="10" eb="12">
      <t>ホキョウ</t>
    </rPh>
    <rPh sb="20" eb="22">
      <t>セイノウ</t>
    </rPh>
    <phoneticPr fontId="2"/>
  </si>
  <si>
    <r>
      <rPr>
        <b/>
        <sz val="14"/>
        <color rgb="FFFF0000"/>
        <rFont val="HG丸ｺﾞｼｯｸM-PRO"/>
        <family val="3"/>
        <charset val="128"/>
      </rPr>
      <t>【施設】</t>
    </r>
    <r>
      <rPr>
        <b/>
        <sz val="14"/>
        <color theme="1"/>
        <rFont val="HG丸ｺﾞｼｯｸM-PRO"/>
        <family val="3"/>
        <charset val="128"/>
      </rPr>
      <t>建替での移転</t>
    </r>
    <rPh sb="4" eb="6">
      <t>タテカ</t>
    </rPh>
    <rPh sb="8" eb="10">
      <t>イテン</t>
    </rPh>
    <phoneticPr fontId="2"/>
  </si>
  <si>
    <r>
      <rPr>
        <b/>
        <sz val="14"/>
        <color rgb="FF0070C0"/>
        <rFont val="HG丸ｺﾞｼｯｸM-PRO"/>
        <family val="3"/>
        <charset val="128"/>
      </rPr>
      <t>【設備】</t>
    </r>
    <r>
      <rPr>
        <b/>
        <sz val="14"/>
        <color theme="1"/>
        <rFont val="HG丸ｺﾞｼｯｸM-PRO"/>
        <family val="3"/>
        <charset val="128"/>
      </rPr>
      <t>入替での改良補強(防災・減災)、機能性の向上</t>
    </r>
    <rPh sb="1" eb="3">
      <t>セツビ</t>
    </rPh>
    <rPh sb="4" eb="6">
      <t>イレカエ</t>
    </rPh>
    <rPh sb="10" eb="12">
      <t>ホキョウ</t>
    </rPh>
    <phoneticPr fontId="2"/>
  </si>
  <si>
    <r>
      <rPr>
        <b/>
        <sz val="14"/>
        <color rgb="FFFF0000"/>
        <rFont val="HG丸ｺﾞｼｯｸM-PRO"/>
        <family val="3"/>
        <charset val="128"/>
      </rPr>
      <t>【施設】</t>
    </r>
    <r>
      <rPr>
        <b/>
        <sz val="14"/>
        <color rgb="FF0070C0"/>
        <rFont val="HG丸ｺﾞｼｯｸM-PRO"/>
        <family val="3"/>
        <charset val="128"/>
      </rPr>
      <t>【設備】</t>
    </r>
    <r>
      <rPr>
        <b/>
        <sz val="14"/>
        <color theme="1"/>
        <rFont val="HG丸ｺﾞｼｯｸM-PRO"/>
        <family val="3"/>
        <charset val="128"/>
      </rPr>
      <t>原状回復を上回る改良(防災・減災)、機能性の向上</t>
    </r>
    <rPh sb="8" eb="10">
      <t>ゲンジョウ</t>
    </rPh>
    <rPh sb="10" eb="12">
      <t>カイフク</t>
    </rPh>
    <rPh sb="13" eb="15">
      <t>ウワマワ</t>
    </rPh>
    <rPh sb="16" eb="18">
      <t>カイリョウ</t>
    </rPh>
    <phoneticPr fontId="2"/>
  </si>
  <si>
    <t>※被災状況と復旧工事の内容を記載してください。</t>
    <rPh sb="11" eb="13">
      <t>ナイヨウ</t>
    </rPh>
    <phoneticPr fontId="2"/>
  </si>
  <si>
    <t>＜被災状況＞</t>
    <rPh sb="1" eb="3">
      <t>ヒサイ</t>
    </rPh>
    <phoneticPr fontId="2"/>
  </si>
  <si>
    <r>
      <t>＜復旧整備の内容＞</t>
    </r>
    <r>
      <rPr>
        <b/>
        <sz val="11"/>
        <color theme="1"/>
        <rFont val="HG丸ｺﾞｼｯｸM-PRO"/>
        <family val="3"/>
        <charset val="128"/>
      </rPr>
      <t>※新分野事業の場合はその内容</t>
    </r>
    <rPh sb="10" eb="13">
      <t>シンブンヤ</t>
    </rPh>
    <rPh sb="13" eb="15">
      <t>ジギョウ</t>
    </rPh>
    <rPh sb="16" eb="18">
      <t>バアイ</t>
    </rPh>
    <rPh sb="21" eb="23">
      <t>ナイヨウ</t>
    </rPh>
    <phoneticPr fontId="2"/>
  </si>
  <si>
    <t>福井県なりわい再建支援補助金</t>
    <rPh sb="2" eb="3">
      <t>ケン</t>
    </rPh>
    <rPh sb="7" eb="9">
      <t>サイケン</t>
    </rPh>
    <rPh sb="9" eb="11">
      <t>シエン</t>
    </rPh>
    <rPh sb="11" eb="14">
      <t>ホジョキン</t>
    </rPh>
    <phoneticPr fontId="2"/>
  </si>
  <si>
    <t>□１．サプライチェーン型（地域の企業や産業にとって重要な役割を果たし、サプライチェーンを支えている。）</t>
    <phoneticPr fontId="2"/>
  </si>
  <si>
    <t>□２．経済・雇用貢献型（事業規模や雇用規模が大きく、県内の地域経済・雇用への貢献度が高い。）</t>
    <phoneticPr fontId="2"/>
  </si>
  <si>
    <t>□３．地域生活・産業基盤型（一定の地域内において、経済的・社会的な基幹となり、当該地域における復興・雇用維持に不可欠である。）</t>
    <phoneticPr fontId="2"/>
  </si>
  <si>
    <t>□４．地域資源産業型（地域資源を活用し、他地域の企業や産業、観光地形成等への貢献度が高い。）</t>
    <phoneticPr fontId="2"/>
  </si>
  <si>
    <t>□５．商店街型（地域住民の生活利便や消費者の買い物の際の利便を向上させ、地域の人々の交流を促進する社会的機能を有するもの。）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</si>
</sst>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0_ "/>
  </numFmts>
  <fonts count="5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rgb="FF000000"/>
      <name val="HG丸ｺﾞｼｯｸM-PRO"/>
      <family val="3"/>
      <charset val="128"/>
    </font>
    <font>
      <sz val="12"/>
      <color theme="1"/>
      <name val="HG丸ｺﾞｼｯｸM-PRO"/>
      <family val="3"/>
      <charset val="128"/>
    </font>
    <font>
      <sz val="14"/>
      <color rgb="FF000000"/>
      <name val="HG丸ｺﾞｼｯｸM-PRO"/>
      <family val="3"/>
      <charset val="128"/>
    </font>
    <font>
      <sz val="14"/>
      <color theme="1"/>
      <name val="HG丸ｺﾞｼｯｸM-PRO"/>
      <family val="3"/>
      <charset val="128"/>
    </font>
    <font>
      <sz val="11"/>
      <color theme="1"/>
      <name val="ＭＳ Ｐゴシック"/>
      <family val="3"/>
      <charset val="128"/>
      <scheme val="minor"/>
    </font>
    <font>
      <sz val="12"/>
      <name val="HG丸ｺﾞｼｯｸM-PRO"/>
      <family val="3"/>
      <charset val="128"/>
    </font>
    <font>
      <sz val="11"/>
      <name val="HG丸ｺﾞｼｯｸM-PRO"/>
      <family val="3"/>
      <charset val="128"/>
    </font>
    <font>
      <sz val="14"/>
      <name val="HG丸ｺﾞｼｯｸM-PRO"/>
      <family val="3"/>
      <charset val="128"/>
    </font>
    <font>
      <sz val="13"/>
      <name val="HG丸ｺﾞｼｯｸM-PRO"/>
      <family val="3"/>
      <charset val="128"/>
    </font>
    <font>
      <sz val="12"/>
      <name val="ＭＳ Ｐゴシック"/>
      <family val="2"/>
      <charset val="128"/>
      <scheme val="minor"/>
    </font>
    <font>
      <sz val="11"/>
      <name val="ＭＳ Ｐゴシック"/>
      <family val="2"/>
      <charset val="128"/>
      <scheme val="minor"/>
    </font>
    <font>
      <sz val="14"/>
      <name val="ＭＳ Ｐゴシック"/>
      <family val="2"/>
      <charset val="128"/>
      <scheme val="minor"/>
    </font>
    <font>
      <sz val="10"/>
      <name val="HG丸ｺﾞｼｯｸM-PRO"/>
      <family val="3"/>
      <charset val="128"/>
    </font>
    <font>
      <sz val="12"/>
      <color theme="1"/>
      <name val="ＭＳ Ｐゴシック"/>
      <family val="2"/>
      <charset val="128"/>
      <scheme val="minor"/>
    </font>
    <font>
      <b/>
      <sz val="14"/>
      <color rgb="FFFF0000"/>
      <name val="HG丸ｺﾞｼｯｸM-PRO"/>
      <family val="3"/>
      <charset val="128"/>
    </font>
    <font>
      <sz val="12"/>
      <color rgb="FFFF0000"/>
      <name val="HG丸ｺﾞｼｯｸM-PRO"/>
      <family val="3"/>
      <charset val="128"/>
    </font>
    <font>
      <sz val="16"/>
      <name val="HG丸ｺﾞｼｯｸM-PRO"/>
      <family val="3"/>
      <charset val="128"/>
    </font>
    <font>
      <sz val="10"/>
      <color rgb="FFFF0000"/>
      <name val="HG丸ｺﾞｼｯｸM-PRO"/>
      <family val="3"/>
      <charset val="128"/>
    </font>
    <font>
      <u/>
      <sz val="11"/>
      <name val="HG丸ｺﾞｼｯｸM-PRO"/>
      <family val="3"/>
      <charset val="128"/>
    </font>
    <font>
      <sz val="9"/>
      <name val="HG丸ｺﾞｼｯｸM-PRO"/>
      <family val="3"/>
      <charset val="128"/>
    </font>
    <font>
      <sz val="6"/>
      <name val="ＭＳ Ｐゴシック"/>
      <family val="2"/>
      <charset val="128"/>
    </font>
    <font>
      <b/>
      <sz val="9"/>
      <color indexed="81"/>
      <name val="MS P ゴシック"/>
      <family val="3"/>
      <charset val="128"/>
    </font>
    <font>
      <sz val="12"/>
      <color theme="1"/>
      <name val="Segoe UI Symbol"/>
      <family val="3"/>
    </font>
    <font>
      <sz val="8"/>
      <color theme="1"/>
      <name val="HG丸ｺﾞｼｯｸM-PRO"/>
      <family val="3"/>
      <charset val="128"/>
    </font>
    <font>
      <b/>
      <sz val="16"/>
      <color theme="1"/>
      <name val="HG丸ｺﾞｼｯｸM-PRO"/>
      <family val="3"/>
      <charset val="128"/>
    </font>
    <font>
      <b/>
      <sz val="16"/>
      <color theme="1"/>
      <name val="ＭＳ Ｐゴシック"/>
      <family val="2"/>
      <charset val="128"/>
      <scheme val="minor"/>
    </font>
    <font>
      <sz val="9"/>
      <color theme="1"/>
      <name val="HG丸ｺﾞｼｯｸM-PRO"/>
      <family val="3"/>
      <charset val="128"/>
    </font>
    <font>
      <sz val="13"/>
      <color theme="1"/>
      <name val="HG丸ｺﾞｼｯｸM-PRO"/>
      <family val="3"/>
      <charset val="128"/>
    </font>
    <font>
      <b/>
      <sz val="14"/>
      <color theme="1"/>
      <name val="HG丸ｺﾞｼｯｸM-PRO"/>
      <family val="3"/>
      <charset val="128"/>
    </font>
    <font>
      <b/>
      <sz val="14"/>
      <color theme="1"/>
      <name val="ＭＳ Ｐゴシック"/>
      <family val="2"/>
      <charset val="128"/>
      <scheme val="minor"/>
    </font>
    <font>
      <b/>
      <sz val="12"/>
      <color theme="1"/>
      <name val="HG丸ｺﾞｼｯｸM-PRO"/>
      <family val="3"/>
      <charset val="128"/>
    </font>
    <font>
      <b/>
      <sz val="12"/>
      <color theme="1"/>
      <name val="ＭＳ Ｐゴシック"/>
      <family val="2"/>
      <charset val="128"/>
      <scheme val="minor"/>
    </font>
    <font>
      <u/>
      <sz val="14"/>
      <color theme="1"/>
      <name val="HG丸ｺﾞｼｯｸM-PRO"/>
      <family val="3"/>
      <charset val="128"/>
    </font>
    <font>
      <sz val="14"/>
      <color theme="1"/>
      <name val="Calibri"/>
      <family val="3"/>
    </font>
    <font>
      <sz val="16"/>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rgb="FF00B050"/>
      <name val="HG丸ｺﾞｼｯｸM-PRO"/>
      <family val="3"/>
      <charset val="128"/>
    </font>
    <font>
      <sz val="16"/>
      <color rgb="FFFF0000"/>
      <name val="HGPｺﾞｼｯｸE"/>
      <family val="3"/>
      <charset val="128"/>
    </font>
    <font>
      <b/>
      <sz val="10"/>
      <color theme="1"/>
      <name val="HG丸ｺﾞｼｯｸM-PRO"/>
      <family val="3"/>
      <charset val="128"/>
    </font>
    <font>
      <b/>
      <sz val="14"/>
      <color theme="0"/>
      <name val="HG丸ｺﾞｼｯｸM-PRO"/>
      <family val="3"/>
      <charset val="128"/>
    </font>
    <font>
      <b/>
      <sz val="10"/>
      <color theme="0"/>
      <name val="HG丸ｺﾞｼｯｸM-PRO"/>
      <family val="3"/>
      <charset val="128"/>
    </font>
    <font>
      <sz val="16"/>
      <color theme="1"/>
      <name val="ＭＳ Ｐゴシック"/>
      <family val="2"/>
      <charset val="128"/>
      <scheme val="minor"/>
    </font>
    <font>
      <sz val="14"/>
      <color rgb="FFFF0000"/>
      <name val="HG丸ｺﾞｼｯｸM-PRO"/>
      <family val="3"/>
      <charset val="128"/>
    </font>
    <font>
      <sz val="14"/>
      <color rgb="FF0070C0"/>
      <name val="HG丸ｺﾞｼｯｸM-PRO"/>
      <family val="3"/>
      <charset val="128"/>
    </font>
    <font>
      <b/>
      <sz val="10"/>
      <color rgb="FFFF0000"/>
      <name val="HG丸ｺﾞｼｯｸM-PRO"/>
      <family val="3"/>
      <charset val="128"/>
    </font>
    <font>
      <b/>
      <sz val="14"/>
      <color rgb="FF0070C0"/>
      <name val="HG丸ｺﾞｼｯｸM-PRO"/>
      <family val="3"/>
      <charset val="128"/>
    </font>
    <font>
      <b/>
      <sz val="11"/>
      <color theme="1"/>
      <name val="HG丸ｺﾞｼｯｸM-PRO"/>
      <family val="3"/>
      <charset val="128"/>
    </font>
  </fonts>
  <fills count="9">
    <fill>
      <patternFill patternType="none"/>
    </fill>
    <fill>
      <patternFill patternType="gray125"/>
    </fill>
    <fill>
      <patternFill patternType="solid">
        <fgColor rgb="FFDAEEF3"/>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CCC"/>
        <bgColor indexed="64"/>
      </patternFill>
    </fill>
    <fill>
      <patternFill patternType="solid">
        <fgColor rgb="FFFFC000"/>
        <bgColor indexed="64"/>
      </patternFill>
    </fill>
    <fill>
      <patternFill patternType="solid">
        <fgColor rgb="FF00B050"/>
        <bgColor indexed="64"/>
      </patternFill>
    </fill>
    <fill>
      <patternFill patternType="solid">
        <fgColor theme="0"/>
        <bgColor indexed="64"/>
      </patternFill>
    </fill>
  </fills>
  <borders count="167">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rgb="FF000000"/>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right style="medium">
        <color rgb="FF000000"/>
      </right>
      <top/>
      <bottom style="medium">
        <color indexed="64"/>
      </bottom>
      <diagonal/>
    </border>
    <border>
      <left style="medium">
        <color indexed="64"/>
      </left>
      <right style="medium">
        <color rgb="FF000000"/>
      </right>
      <top/>
      <bottom/>
      <diagonal/>
    </border>
    <border>
      <left/>
      <right style="medium">
        <color indexed="64"/>
      </right>
      <top/>
      <bottom style="double">
        <color indexed="64"/>
      </bottom>
      <diagonal/>
    </border>
    <border>
      <left style="medium">
        <color indexed="64"/>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indexed="64"/>
      </top>
      <bottom/>
      <diagonal/>
    </border>
    <border>
      <left/>
      <right style="medium">
        <color rgb="FF000000"/>
      </right>
      <top/>
      <bottom/>
      <diagonal/>
    </border>
    <border>
      <left style="medium">
        <color indexed="64"/>
      </left>
      <right style="medium">
        <color indexed="64"/>
      </right>
      <top style="dotted">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rgb="FF000000"/>
      </left>
      <right/>
      <top style="medium">
        <color indexed="64"/>
      </top>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rgb="FF000000"/>
      </top>
      <bottom/>
      <diagonal/>
    </border>
    <border>
      <left/>
      <right style="medium">
        <color indexed="64"/>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rgb="FF000000"/>
      </bottom>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diagonalDown="1">
      <left/>
      <right style="medium">
        <color indexed="64"/>
      </right>
      <top/>
      <bottom style="medium">
        <color indexed="64"/>
      </bottom>
      <diagonal style="thin">
        <color indexed="64"/>
      </diagonal>
    </border>
    <border>
      <left style="medium">
        <color indexed="64"/>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diagonalDown="1">
      <left style="medium">
        <color indexed="64"/>
      </left>
      <right style="medium">
        <color indexed="64"/>
      </right>
      <top style="medium">
        <color indexed="64"/>
      </top>
      <bottom style="double">
        <color indexed="64"/>
      </bottom>
      <diagonal style="thin">
        <color indexed="64"/>
      </diagonal>
    </border>
    <border diagonalDown="1">
      <left/>
      <right style="medium">
        <color indexed="64"/>
      </right>
      <top style="medium">
        <color indexed="64"/>
      </top>
      <bottom style="double">
        <color indexed="64"/>
      </bottom>
      <diagonal style="thin">
        <color indexed="64"/>
      </diagonal>
    </border>
    <border>
      <left/>
      <right style="medium">
        <color rgb="FF000000"/>
      </right>
      <top/>
      <bottom style="dotted">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style="medium">
        <color indexed="64"/>
      </bottom>
      <diagonal/>
    </border>
    <border>
      <left/>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Down="1">
      <left style="medium">
        <color indexed="64"/>
      </left>
      <right/>
      <top/>
      <bottom style="medium">
        <color indexed="64"/>
      </bottom>
      <diagonal style="thin">
        <color indexed="64"/>
      </diagonal>
    </border>
    <border>
      <left style="medium">
        <color indexed="64"/>
      </left>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top style="medium">
        <color rgb="FF000000"/>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rgb="FF000000"/>
      </left>
      <right/>
      <top style="hair">
        <color rgb="FF000000"/>
      </top>
      <bottom style="medium">
        <color indexed="64"/>
      </bottom>
      <diagonal/>
    </border>
    <border>
      <left/>
      <right/>
      <top style="hair">
        <color rgb="FF000000"/>
      </top>
      <bottom style="medium">
        <color indexed="64"/>
      </bottom>
      <diagonal/>
    </border>
    <border>
      <left/>
      <right style="medium">
        <color indexed="64"/>
      </right>
      <top style="hair">
        <color rgb="FF000000"/>
      </top>
      <bottom style="medium">
        <color indexed="64"/>
      </bottom>
      <diagonal/>
    </border>
    <border>
      <left style="medium">
        <color indexed="64"/>
      </left>
      <right/>
      <top style="hair">
        <color rgb="FF000000"/>
      </top>
      <bottom style="medium">
        <color indexed="64"/>
      </bottom>
      <diagonal/>
    </border>
    <border>
      <left style="hair">
        <color indexed="64"/>
      </left>
      <right/>
      <top style="medium">
        <color indexed="64"/>
      </top>
      <bottom/>
      <diagonal/>
    </border>
    <border>
      <left style="hair">
        <color indexed="64"/>
      </left>
      <right/>
      <top style="hair">
        <color rgb="FF000000"/>
      </top>
      <bottom style="medium">
        <color indexed="64"/>
      </bottom>
      <diagonal/>
    </border>
    <border>
      <left style="hair">
        <color indexed="64"/>
      </left>
      <right/>
      <top style="medium">
        <color rgb="FF000000"/>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1" fillId="0" borderId="0">
      <alignment vertical="center"/>
    </xf>
  </cellStyleXfs>
  <cellXfs count="706">
    <xf numFmtId="0" fontId="0" fillId="0" borderId="0" xfId="0">
      <alignment vertical="center"/>
    </xf>
    <xf numFmtId="0" fontId="5" fillId="0" borderId="0" xfId="0" applyFont="1">
      <alignment vertical="center"/>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0" borderId="25" xfId="0" applyFont="1" applyBorder="1" applyAlignment="1">
      <alignment horizontal="justify" vertical="center" wrapText="1"/>
    </xf>
    <xf numFmtId="0" fontId="5" fillId="0" borderId="23" xfId="0" applyFont="1" applyBorder="1" applyAlignment="1">
      <alignment horizontal="justify" vertical="center" wrapText="1"/>
    </xf>
    <xf numFmtId="0" fontId="5" fillId="2" borderId="17" xfId="0" applyFont="1" applyFill="1" applyBorder="1" applyAlignment="1">
      <alignment horizontal="center" vertical="center" wrapText="1"/>
    </xf>
    <xf numFmtId="0" fontId="10" fillId="0" borderId="0" xfId="2" applyFont="1">
      <alignment vertical="center"/>
    </xf>
    <xf numFmtId="0" fontId="10" fillId="0" borderId="0" xfId="2" applyFont="1" applyAlignment="1">
      <alignment horizontal="right" vertical="center"/>
    </xf>
    <xf numFmtId="0" fontId="5" fillId="0" borderId="8" xfId="0" applyFont="1" applyBorder="1" applyAlignment="1">
      <alignment vertical="center" wrapText="1"/>
    </xf>
    <xf numFmtId="0" fontId="5" fillId="0" borderId="8" xfId="0" applyFont="1" applyBorder="1" applyAlignment="1">
      <alignment horizontal="justify" vertical="center" wrapText="1"/>
    </xf>
    <xf numFmtId="0" fontId="9" fillId="2" borderId="15"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5" fillId="0" borderId="42" xfId="0" applyFont="1" applyBorder="1" applyAlignment="1">
      <alignment horizontal="justify" vertical="center" wrapText="1"/>
    </xf>
    <xf numFmtId="0" fontId="5" fillId="0" borderId="87" xfId="0" applyFont="1" applyBorder="1" applyAlignment="1">
      <alignment horizontal="justify" vertical="center" wrapText="1"/>
    </xf>
    <xf numFmtId="0" fontId="5" fillId="0" borderId="9" xfId="0" applyFont="1" applyBorder="1" applyAlignment="1">
      <alignment vertical="center" wrapText="1"/>
    </xf>
    <xf numFmtId="0" fontId="5" fillId="0" borderId="25" xfId="0" applyFont="1" applyBorder="1" applyAlignment="1">
      <alignment vertical="center" wrapText="1"/>
    </xf>
    <xf numFmtId="0" fontId="11" fillId="0" borderId="0" xfId="0" applyFont="1" applyAlignment="1">
      <alignment vertical="center" shrinkToFit="1"/>
    </xf>
    <xf numFmtId="0" fontId="9" fillId="2" borderId="30" xfId="0" applyFont="1" applyFill="1" applyBorder="1" applyAlignment="1">
      <alignment horizontal="center" vertical="center" shrinkToFit="1"/>
    </xf>
    <xf numFmtId="0" fontId="9" fillId="0" borderId="0" xfId="0" applyFont="1" applyAlignment="1">
      <alignment vertical="center" shrinkToFit="1"/>
    </xf>
    <xf numFmtId="38" fontId="11" fillId="0" borderId="0" xfId="1" applyFont="1" applyAlignment="1">
      <alignment vertical="center" shrinkToFit="1"/>
    </xf>
    <xf numFmtId="0" fontId="11" fillId="0" borderId="0" xfId="0" applyFont="1" applyAlignment="1">
      <alignment horizontal="left" vertical="center" shrinkToFit="1"/>
    </xf>
    <xf numFmtId="0" fontId="9" fillId="2" borderId="23" xfId="0" applyFont="1" applyFill="1" applyBorder="1" applyAlignment="1">
      <alignment horizontal="center" vertical="center" shrinkToFit="1"/>
    </xf>
    <xf numFmtId="0" fontId="11" fillId="0" borderId="66" xfId="0" applyFont="1" applyBorder="1" applyAlignment="1">
      <alignment horizontal="center" vertical="center" shrinkToFit="1"/>
    </xf>
    <xf numFmtId="0" fontId="11" fillId="0" borderId="24" xfId="0" applyFont="1" applyBorder="1" applyAlignment="1">
      <alignment horizontal="center" vertical="center" shrinkToFit="1"/>
    </xf>
    <xf numFmtId="4" fontId="11" fillId="0" borderId="65" xfId="0" applyNumberFormat="1" applyFont="1" applyBorder="1" applyAlignment="1">
      <alignment horizontal="center" vertical="center" shrinkToFit="1"/>
    </xf>
    <xf numFmtId="0" fontId="12" fillId="0" borderId="20" xfId="0" applyFont="1" applyBorder="1" applyAlignment="1">
      <alignment horizontal="left" vertical="center" shrinkToFit="1"/>
    </xf>
    <xf numFmtId="0" fontId="9" fillId="2" borderId="26"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11" fillId="0" borderId="0" xfId="0" applyFont="1" applyAlignment="1">
      <alignment horizontal="center" vertical="center" shrinkToFit="1"/>
    </xf>
    <xf numFmtId="0" fontId="9" fillId="0" borderId="0" xfId="0" applyFont="1" applyAlignment="1">
      <alignment horizontal="left" vertical="center" shrinkToFit="1"/>
    </xf>
    <xf numFmtId="0" fontId="9" fillId="0" borderId="0" xfId="0" applyFont="1" applyAlignment="1">
      <alignment horizontal="left" vertical="center" wrapText="1" shrinkToFit="1"/>
    </xf>
    <xf numFmtId="0" fontId="13" fillId="0" borderId="0" xfId="0" applyFont="1" applyAlignment="1">
      <alignment horizontal="left" vertical="center" wrapText="1" shrinkToFit="1"/>
    </xf>
    <xf numFmtId="0" fontId="9" fillId="0" borderId="0" xfId="0" applyFont="1" applyAlignment="1">
      <alignment horizontal="right"/>
    </xf>
    <xf numFmtId="0" fontId="10" fillId="0" borderId="0" xfId="0" applyFont="1">
      <alignment vertical="center"/>
    </xf>
    <xf numFmtId="0" fontId="9" fillId="2" borderId="8" xfId="0" applyFont="1" applyFill="1" applyBorder="1" applyAlignment="1">
      <alignment horizontal="center" vertical="top" wrapText="1"/>
    </xf>
    <xf numFmtId="0" fontId="9" fillId="0" borderId="5"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lignment vertical="center"/>
    </xf>
    <xf numFmtId="0" fontId="9" fillId="2" borderId="1" xfId="0" applyFont="1" applyFill="1" applyBorder="1" applyAlignment="1">
      <alignment horizontal="center" wrapText="1"/>
    </xf>
    <xf numFmtId="0" fontId="9" fillId="2" borderId="13" xfId="0" applyFont="1" applyFill="1" applyBorder="1" applyAlignment="1">
      <alignment horizontal="center" vertical="center" shrinkToFit="1"/>
    </xf>
    <xf numFmtId="0" fontId="18" fillId="0" borderId="0" xfId="0" applyFont="1">
      <alignment vertical="center"/>
    </xf>
    <xf numFmtId="0" fontId="19" fillId="0" borderId="0" xfId="0" applyFont="1" applyAlignment="1">
      <alignment horizontal="left" vertical="center" shrinkToFit="1"/>
    </xf>
    <xf numFmtId="0" fontId="19" fillId="0" borderId="0" xfId="0" applyFont="1" applyAlignment="1">
      <alignment vertical="center" shrinkToFit="1"/>
    </xf>
    <xf numFmtId="0" fontId="20" fillId="0" borderId="0" xfId="0" applyFont="1" applyAlignment="1">
      <alignment horizontal="right"/>
    </xf>
    <xf numFmtId="0" fontId="9" fillId="0" borderId="1" xfId="0" applyFont="1" applyBorder="1" applyAlignment="1">
      <alignment horizontal="left" vertical="center" wrapText="1"/>
    </xf>
    <xf numFmtId="0" fontId="16" fillId="0" borderId="16" xfId="0" applyFont="1" applyBorder="1" applyAlignment="1">
      <alignment horizontal="center" vertical="center" wrapText="1"/>
    </xf>
    <xf numFmtId="177" fontId="10" fillId="0" borderId="98" xfId="0" applyNumberFormat="1" applyFont="1" applyBorder="1" applyAlignment="1">
      <alignment horizontal="right" vertical="center" wrapText="1"/>
    </xf>
    <xf numFmtId="177" fontId="9" fillId="2" borderId="4" xfId="0" applyNumberFormat="1" applyFont="1" applyFill="1" applyBorder="1" applyAlignment="1">
      <alignment horizontal="center" vertical="center" shrinkToFit="1"/>
    </xf>
    <xf numFmtId="177" fontId="9" fillId="2" borderId="65" xfId="0" applyNumberFormat="1" applyFont="1" applyFill="1" applyBorder="1" applyAlignment="1">
      <alignment horizontal="center" vertical="center" shrinkToFit="1"/>
    </xf>
    <xf numFmtId="177" fontId="9" fillId="2" borderId="16" xfId="0" applyNumberFormat="1" applyFont="1" applyFill="1" applyBorder="1" applyAlignment="1">
      <alignment horizontal="center" vertical="center" shrinkToFit="1"/>
    </xf>
    <xf numFmtId="177" fontId="9" fillId="2" borderId="67" xfId="0" applyNumberFormat="1" applyFont="1" applyFill="1" applyBorder="1" applyAlignment="1">
      <alignment horizontal="center" vertical="center" shrinkToFit="1"/>
    </xf>
    <xf numFmtId="177" fontId="9" fillId="2" borderId="60" xfId="0" applyNumberFormat="1" applyFont="1" applyFill="1" applyBorder="1" applyAlignment="1">
      <alignment horizontal="center" vertical="center" shrinkToFit="1"/>
    </xf>
    <xf numFmtId="177" fontId="13" fillId="0" borderId="0" xfId="0" applyNumberFormat="1" applyFont="1" applyAlignment="1">
      <alignment horizontal="left" vertical="center" wrapText="1" shrinkToFit="1"/>
    </xf>
    <xf numFmtId="177" fontId="9" fillId="2" borderId="30" xfId="0" applyNumberFormat="1" applyFont="1" applyFill="1" applyBorder="1" applyAlignment="1">
      <alignment horizontal="center" vertical="center" shrinkToFit="1"/>
    </xf>
    <xf numFmtId="177" fontId="9" fillId="2" borderId="12" xfId="0" applyNumberFormat="1" applyFont="1" applyFill="1" applyBorder="1" applyAlignment="1">
      <alignment horizontal="center" vertical="center" shrinkToFit="1"/>
    </xf>
    <xf numFmtId="177" fontId="11" fillId="0" borderId="0" xfId="0" applyNumberFormat="1" applyFont="1" applyAlignment="1">
      <alignment horizontal="left" vertical="center" shrinkToFit="1"/>
    </xf>
    <xf numFmtId="0" fontId="9" fillId="2" borderId="6" xfId="0" applyFont="1" applyFill="1" applyBorder="1" applyAlignment="1">
      <alignment horizontal="center" vertical="center" shrinkToFit="1"/>
    </xf>
    <xf numFmtId="0" fontId="9" fillId="0" borderId="95" xfId="0" applyFont="1" applyBorder="1" applyAlignment="1">
      <alignment horizontal="left" vertical="center" wrapText="1"/>
    </xf>
    <xf numFmtId="0" fontId="16" fillId="0" borderId="82" xfId="0" applyFont="1" applyBorder="1" applyAlignment="1">
      <alignment horizontal="center" vertical="center" wrapText="1"/>
    </xf>
    <xf numFmtId="177" fontId="10" fillId="0" borderId="109" xfId="0" applyNumberFormat="1" applyFont="1" applyBorder="1" applyAlignment="1">
      <alignment horizontal="right" vertical="center" wrapText="1"/>
    </xf>
    <xf numFmtId="0" fontId="1" fillId="0" borderId="0" xfId="3">
      <alignment vertical="center"/>
    </xf>
    <xf numFmtId="0" fontId="9" fillId="0" borderId="113" xfId="0" applyFont="1" applyBorder="1" applyAlignment="1" applyProtection="1">
      <alignment horizontal="left" vertical="center" wrapText="1"/>
      <protection locked="0"/>
    </xf>
    <xf numFmtId="0" fontId="9" fillId="0" borderId="120" xfId="0" applyFont="1" applyBorder="1" applyAlignment="1" applyProtection="1">
      <alignment horizontal="left" vertical="center" wrapText="1"/>
      <protection locked="0"/>
    </xf>
    <xf numFmtId="0" fontId="9" fillId="0" borderId="122" xfId="0" applyFont="1" applyBorder="1" applyAlignment="1" applyProtection="1">
      <alignment horizontal="left" vertical="center" wrapText="1"/>
      <protection locked="0"/>
    </xf>
    <xf numFmtId="0" fontId="9" fillId="0" borderId="119" xfId="0" applyFont="1" applyBorder="1" applyAlignment="1" applyProtection="1">
      <alignment horizontal="left" vertical="center" wrapText="1"/>
      <protection locked="0"/>
    </xf>
    <xf numFmtId="0" fontId="9" fillId="0" borderId="121" xfId="0" applyFont="1" applyBorder="1" applyAlignment="1" applyProtection="1">
      <alignment horizontal="left" vertical="center" wrapText="1"/>
      <protection locked="0"/>
    </xf>
    <xf numFmtId="0" fontId="9" fillId="0" borderId="123" xfId="0" applyFont="1" applyBorder="1" applyAlignment="1" applyProtection="1">
      <alignment horizontal="justify" vertical="center" wrapText="1"/>
      <protection locked="0"/>
    </xf>
    <xf numFmtId="0" fontId="9" fillId="0" borderId="114" xfId="0" applyFont="1" applyBorder="1" applyAlignment="1" applyProtection="1">
      <alignment horizontal="left" vertical="center" wrapText="1"/>
      <protection locked="0"/>
    </xf>
    <xf numFmtId="177" fontId="9" fillId="2" borderId="139" xfId="0" applyNumberFormat="1" applyFont="1" applyFill="1" applyBorder="1" applyAlignment="1">
      <alignment horizontal="center" vertical="center" shrinkToFit="1"/>
    </xf>
    <xf numFmtId="0" fontId="13" fillId="0" borderId="0" xfId="0" applyFont="1" applyAlignment="1">
      <alignment vertical="center" shrinkToFit="1"/>
    </xf>
    <xf numFmtId="0" fontId="9" fillId="2" borderId="7"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9" fillId="2" borderId="15"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3" fontId="9" fillId="4" borderId="97" xfId="0" applyNumberFormat="1" applyFont="1" applyFill="1" applyBorder="1" applyAlignment="1">
      <alignment horizontal="right" vertical="center" shrinkToFit="1"/>
    </xf>
    <xf numFmtId="3" fontId="9" fillId="4" borderId="118" xfId="0" applyNumberFormat="1" applyFont="1" applyFill="1" applyBorder="1" applyAlignment="1">
      <alignment horizontal="right" vertical="center" shrinkToFit="1"/>
    </xf>
    <xf numFmtId="3" fontId="9" fillId="4" borderId="5" xfId="0" applyNumberFormat="1" applyFont="1" applyFill="1" applyBorder="1" applyAlignment="1">
      <alignment horizontal="right" vertical="center" shrinkToFit="1"/>
    </xf>
    <xf numFmtId="176" fontId="9" fillId="4" borderId="117" xfId="0" applyNumberFormat="1" applyFont="1" applyFill="1" applyBorder="1" applyAlignment="1">
      <alignment horizontal="right" vertical="center" shrinkToFit="1"/>
    </xf>
    <xf numFmtId="3" fontId="9" fillId="4" borderId="145" xfId="0" applyNumberFormat="1" applyFont="1" applyFill="1" applyBorder="1" applyAlignment="1">
      <alignment horizontal="right" vertical="center" shrinkToFit="1"/>
    </xf>
    <xf numFmtId="176" fontId="9" fillId="4" borderId="1" xfId="0" applyNumberFormat="1" applyFont="1" applyFill="1" applyBorder="1" applyAlignment="1">
      <alignment horizontal="right" vertical="center" shrinkToFit="1"/>
    </xf>
    <xf numFmtId="176" fontId="9" fillId="4" borderId="116" xfId="0" applyNumberFormat="1" applyFont="1" applyFill="1" applyBorder="1" applyAlignment="1">
      <alignment horizontal="right" vertical="center" shrinkToFit="1"/>
    </xf>
    <xf numFmtId="0" fontId="5" fillId="0" borderId="0" xfId="0" applyFont="1" applyAlignment="1">
      <alignment horizontal="justify" vertical="center"/>
    </xf>
    <xf numFmtId="0" fontId="5" fillId="0" borderId="6" xfId="0" applyFont="1" applyBorder="1">
      <alignment vertical="center"/>
    </xf>
    <xf numFmtId="0" fontId="7" fillId="0" borderId="0" xfId="0" applyFont="1" applyAlignment="1">
      <alignment vertical="center" shrinkToFit="1"/>
    </xf>
    <xf numFmtId="0" fontId="5" fillId="2" borderId="1"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5" fillId="2" borderId="30" xfId="0" applyFont="1" applyFill="1" applyBorder="1" applyAlignment="1">
      <alignment horizontal="center" vertical="center" wrapText="1" shrinkToFit="1"/>
    </xf>
    <xf numFmtId="0" fontId="30" fillId="2" borderId="30" xfId="0" applyFont="1" applyFill="1" applyBorder="1" applyAlignment="1">
      <alignment horizontal="center" vertical="center" wrapText="1" shrinkToFit="1"/>
    </xf>
    <xf numFmtId="0" fontId="7" fillId="0" borderId="0" xfId="0" applyFont="1" applyAlignment="1">
      <alignment horizontal="center" vertical="center" shrinkToFit="1"/>
    </xf>
    <xf numFmtId="0" fontId="5" fillId="2" borderId="13" xfId="0" applyFont="1" applyFill="1" applyBorder="1" applyAlignment="1">
      <alignment horizontal="center" vertical="center" shrinkToFit="1"/>
    </xf>
    <xf numFmtId="0" fontId="7" fillId="0" borderId="96" xfId="0" applyFont="1" applyBorder="1" applyAlignment="1">
      <alignment horizontal="left" vertical="center" shrinkToFit="1"/>
    </xf>
    <xf numFmtId="0" fontId="5" fillId="2" borderId="32"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3" fillId="0" borderId="38" xfId="0" applyFont="1" applyBorder="1" applyAlignment="1">
      <alignment horizontal="center" vertical="center" shrinkToFit="1"/>
    </xf>
    <xf numFmtId="0" fontId="5" fillId="0" borderId="0" xfId="0" applyFont="1" applyAlignment="1">
      <alignment vertical="center" shrinkToFit="1"/>
    </xf>
    <xf numFmtId="0" fontId="7" fillId="0" borderId="0" xfId="0" applyFont="1" applyAlignment="1">
      <alignment horizontal="justify" vertical="center" shrinkToFit="1"/>
    </xf>
    <xf numFmtId="0" fontId="7" fillId="0" borderId="1" xfId="0" applyFont="1" applyBorder="1" applyAlignment="1">
      <alignment horizontal="center" vertical="center" shrinkToFit="1"/>
    </xf>
    <xf numFmtId="0" fontId="7" fillId="0" borderId="13" xfId="0" applyFont="1" applyBorder="1" applyAlignment="1">
      <alignment horizontal="right" vertical="center" shrinkToFit="1"/>
    </xf>
    <xf numFmtId="0" fontId="7" fillId="0" borderId="15" xfId="0" applyFont="1" applyBorder="1" applyAlignment="1">
      <alignment horizontal="justify" vertical="center" shrinkToFit="1"/>
    </xf>
    <xf numFmtId="0" fontId="7" fillId="0" borderId="30" xfId="0" applyFont="1" applyBorder="1" applyAlignment="1">
      <alignment horizontal="center" vertical="center" shrinkToFit="1"/>
    </xf>
    <xf numFmtId="0" fontId="7" fillId="0" borderId="12" xfId="0" applyFont="1" applyBorder="1" applyAlignment="1">
      <alignment horizontal="right" vertical="center" shrinkToFit="1"/>
    </xf>
    <xf numFmtId="0" fontId="7" fillId="0" borderId="3" xfId="0" applyFont="1" applyBorder="1" applyAlignment="1">
      <alignment horizontal="justify" vertical="center" shrinkToFit="1"/>
    </xf>
    <xf numFmtId="0" fontId="7" fillId="0" borderId="4" xfId="0" applyFont="1" applyBorder="1" applyAlignment="1">
      <alignment horizontal="center" vertical="center" shrinkToFit="1"/>
    </xf>
    <xf numFmtId="0" fontId="7" fillId="0" borderId="16" xfId="0" applyFont="1" applyBorder="1" applyAlignment="1">
      <alignment horizontal="right" vertical="center" shrinkToFit="1"/>
    </xf>
    <xf numFmtId="0" fontId="7" fillId="0" borderId="5" xfId="0" applyFont="1" applyBorder="1" applyAlignment="1">
      <alignment horizontal="justify" vertical="center" shrinkToFit="1"/>
    </xf>
    <xf numFmtId="0" fontId="7" fillId="4" borderId="12" xfId="0" applyFont="1" applyFill="1" applyBorder="1" applyAlignment="1">
      <alignment horizontal="right" vertical="center" shrinkToFit="1"/>
    </xf>
    <xf numFmtId="0" fontId="7" fillId="4" borderId="3" xfId="0" applyFont="1" applyFill="1" applyBorder="1" applyAlignment="1">
      <alignment horizontal="justify" vertical="center" shrinkToFit="1"/>
    </xf>
    <xf numFmtId="0" fontId="5" fillId="2" borderId="1" xfId="0" applyFont="1" applyFill="1" applyBorder="1" applyAlignment="1">
      <alignment horizontal="center" vertical="center" wrapText="1" shrinkToFit="1"/>
    </xf>
    <xf numFmtId="0" fontId="7" fillId="0" borderId="82" xfId="0" applyFont="1" applyBorder="1" applyAlignment="1" applyProtection="1">
      <alignment horizontal="right" vertical="center" shrinkToFit="1"/>
      <protection locked="0"/>
    </xf>
    <xf numFmtId="0" fontId="7" fillId="0" borderId="95" xfId="0" applyFont="1" applyBorder="1" applyAlignment="1">
      <alignment horizontal="justify" vertical="center" shrinkToFit="1"/>
    </xf>
    <xf numFmtId="3" fontId="5" fillId="4" borderId="134" xfId="0" applyNumberFormat="1" applyFont="1" applyFill="1" applyBorder="1" applyAlignment="1">
      <alignment horizontal="right" vertical="center" shrinkToFit="1"/>
    </xf>
    <xf numFmtId="3" fontId="5" fillId="4" borderId="3" xfId="0" applyNumberFormat="1" applyFont="1" applyFill="1" applyBorder="1" applyAlignment="1">
      <alignment horizontal="center" vertical="center" shrinkToFit="1"/>
    </xf>
    <xf numFmtId="3" fontId="5" fillId="4" borderId="12" xfId="0" applyNumberFormat="1" applyFont="1" applyFill="1" applyBorder="1" applyAlignment="1">
      <alignment vertical="center" shrinkToFit="1"/>
    </xf>
    <xf numFmtId="0" fontId="7" fillId="4" borderId="146" xfId="0" applyFont="1" applyFill="1" applyBorder="1" applyAlignment="1">
      <alignment horizontal="center" vertical="center" shrinkToFit="1"/>
    </xf>
    <xf numFmtId="3" fontId="5" fillId="4" borderId="134" xfId="1" applyNumberFormat="1" applyFont="1" applyFill="1" applyBorder="1" applyAlignment="1" applyProtection="1">
      <alignment horizontal="right" vertical="center" shrinkToFit="1"/>
    </xf>
    <xf numFmtId="3" fontId="5" fillId="4" borderId="3" xfId="1" applyNumberFormat="1" applyFont="1" applyFill="1" applyBorder="1" applyAlignment="1">
      <alignment horizontal="center" vertical="center" shrinkToFit="1"/>
    </xf>
    <xf numFmtId="3" fontId="5" fillId="4" borderId="12" xfId="1" applyNumberFormat="1" applyFont="1" applyFill="1" applyBorder="1" applyAlignment="1">
      <alignment vertical="center" shrinkToFit="1"/>
    </xf>
    <xf numFmtId="38" fontId="7" fillId="4" borderId="146" xfId="1" applyFont="1" applyFill="1" applyBorder="1" applyAlignment="1">
      <alignment horizontal="center" vertical="center" shrinkToFit="1"/>
    </xf>
    <xf numFmtId="0" fontId="17" fillId="0" borderId="0" xfId="0" applyFont="1" applyAlignment="1">
      <alignment vertical="center" shrinkToFit="1"/>
    </xf>
    <xf numFmtId="0" fontId="5" fillId="0" borderId="0" xfId="0" applyFont="1" applyAlignment="1">
      <alignment horizontal="left" vertical="center" shrinkToFit="1"/>
    </xf>
    <xf numFmtId="0" fontId="5" fillId="0" borderId="0" xfId="0" applyFont="1" applyAlignment="1">
      <alignment horizontal="right"/>
    </xf>
    <xf numFmtId="0" fontId="38" fillId="0" borderId="0" xfId="0" applyFont="1" applyAlignment="1">
      <alignment horizontal="right"/>
    </xf>
    <xf numFmtId="0" fontId="39" fillId="0" borderId="0" xfId="0" applyFont="1">
      <alignment vertical="center"/>
    </xf>
    <xf numFmtId="0" fontId="5" fillId="2" borderId="15" xfId="0" applyFont="1" applyFill="1" applyBorder="1" applyAlignment="1">
      <alignment horizontal="center" vertical="center" wrapText="1"/>
    </xf>
    <xf numFmtId="0" fontId="5" fillId="2" borderId="15" xfId="0" applyFont="1" applyFill="1" applyBorder="1" applyAlignment="1">
      <alignment horizontal="center" vertical="center" shrinkToFit="1"/>
    </xf>
    <xf numFmtId="0" fontId="5" fillId="2" borderId="8" xfId="0" applyFont="1" applyFill="1" applyBorder="1" applyAlignment="1">
      <alignment horizontal="center" vertical="top"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shrinkToFit="1"/>
    </xf>
    <xf numFmtId="0" fontId="5" fillId="0" borderId="113" xfId="0" applyFont="1" applyBorder="1" applyAlignment="1" applyProtection="1">
      <alignment horizontal="left" vertical="center" wrapText="1"/>
      <protection locked="0"/>
    </xf>
    <xf numFmtId="0" fontId="5" fillId="0" borderId="120" xfId="0" applyFont="1" applyBorder="1" applyAlignment="1" applyProtection="1">
      <alignment horizontal="center" vertical="center" wrapText="1"/>
      <protection locked="0"/>
    </xf>
    <xf numFmtId="0" fontId="5" fillId="0" borderId="122" xfId="0" applyFont="1" applyBorder="1" applyAlignment="1" applyProtection="1">
      <alignment horizontal="left" vertical="center" wrapText="1"/>
      <protection locked="0"/>
    </xf>
    <xf numFmtId="0" fontId="5" fillId="0" borderId="119" xfId="0" applyFont="1" applyBorder="1" applyAlignment="1" applyProtection="1">
      <alignment horizontal="center" vertical="center" wrapText="1"/>
      <protection locked="0"/>
    </xf>
    <xf numFmtId="0" fontId="5" fillId="0" borderId="121" xfId="0" applyFont="1" applyBorder="1" applyAlignment="1" applyProtection="1">
      <alignment horizontal="left" vertical="center" wrapText="1"/>
      <protection locked="0"/>
    </xf>
    <xf numFmtId="0" fontId="5" fillId="0" borderId="123" xfId="0" applyFont="1" applyBorder="1" applyAlignment="1" applyProtection="1">
      <alignment horizontal="justify" vertical="center" wrapText="1"/>
      <protection locked="0"/>
    </xf>
    <xf numFmtId="0" fontId="5" fillId="0" borderId="119" xfId="0" applyFont="1" applyBorder="1" applyAlignment="1" applyProtection="1">
      <alignment horizontal="left" vertical="center" wrapText="1"/>
      <protection locked="0"/>
    </xf>
    <xf numFmtId="0" fontId="5" fillId="0" borderId="114" xfId="0" applyFont="1" applyBorder="1" applyAlignment="1" applyProtection="1">
      <alignment horizontal="left" vertical="center" wrapText="1"/>
      <protection locked="0"/>
    </xf>
    <xf numFmtId="3" fontId="5" fillId="4" borderId="97" xfId="0" applyNumberFormat="1" applyFont="1" applyFill="1" applyBorder="1" applyAlignment="1">
      <alignment horizontal="right" vertical="center" shrinkToFit="1"/>
    </xf>
    <xf numFmtId="3" fontId="5" fillId="4" borderId="118" xfId="0" applyNumberFormat="1" applyFont="1" applyFill="1" applyBorder="1" applyAlignment="1">
      <alignment horizontal="right" vertical="center" shrinkToFit="1"/>
    </xf>
    <xf numFmtId="3" fontId="5" fillId="4" borderId="5" xfId="0" applyNumberFormat="1" applyFont="1" applyFill="1" applyBorder="1" applyAlignment="1">
      <alignment horizontal="right" vertical="center" shrinkToFit="1"/>
    </xf>
    <xf numFmtId="0" fontId="5" fillId="2" borderId="1" xfId="0" applyFont="1" applyFill="1" applyBorder="1" applyAlignment="1">
      <alignment horizont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0" fillId="2" borderId="4" xfId="0" applyFont="1" applyFill="1" applyBorder="1" applyAlignment="1">
      <alignment horizontal="center" vertical="center" wrapText="1"/>
    </xf>
    <xf numFmtId="176" fontId="5" fillId="4" borderId="115" xfId="0" applyNumberFormat="1" applyFont="1" applyFill="1" applyBorder="1" applyAlignment="1">
      <alignment horizontal="right" vertical="center" shrinkToFit="1"/>
    </xf>
    <xf numFmtId="176" fontId="5" fillId="4" borderId="117" xfId="0" applyNumberFormat="1" applyFont="1" applyFill="1" applyBorder="1" applyAlignment="1">
      <alignment horizontal="right" vertical="center" shrinkToFit="1"/>
    </xf>
    <xf numFmtId="0" fontId="5" fillId="0" borderId="114" xfId="0" applyFont="1" applyBorder="1" applyAlignment="1" applyProtection="1">
      <alignment horizontal="center" vertical="center" wrapText="1"/>
      <protection locked="0"/>
    </xf>
    <xf numFmtId="0" fontId="5" fillId="2" borderId="74" xfId="0" applyFont="1" applyFill="1" applyBorder="1" applyAlignment="1">
      <alignment horizontal="center" vertical="center" wrapText="1"/>
    </xf>
    <xf numFmtId="176" fontId="5" fillId="4" borderId="5" xfId="0" applyNumberFormat="1" applyFont="1" applyFill="1" applyBorder="1" applyAlignment="1">
      <alignment horizontal="right" vertical="center" shrinkToFit="1"/>
    </xf>
    <xf numFmtId="0" fontId="7" fillId="0" borderId="5" xfId="0" applyFont="1" applyBorder="1" applyAlignment="1" applyProtection="1">
      <alignment horizontal="justify" vertical="center" shrinkToFit="1"/>
      <protection locked="0"/>
    </xf>
    <xf numFmtId="0" fontId="5" fillId="0" borderId="5" xfId="0" applyFont="1" applyBorder="1" applyAlignment="1" applyProtection="1">
      <alignment horizontal="justify" vertical="center" shrinkToFit="1"/>
      <protection locked="0"/>
    </xf>
    <xf numFmtId="176" fontId="5" fillId="4" borderId="9" xfId="0" applyNumberFormat="1" applyFont="1" applyFill="1" applyBorder="1" applyAlignment="1">
      <alignment horizontal="right" vertical="center" shrinkToFit="1"/>
    </xf>
    <xf numFmtId="0" fontId="5" fillId="0" borderId="9" xfId="0" applyFont="1" applyBorder="1" applyAlignment="1" applyProtection="1">
      <alignment horizontal="justify" vertical="center" shrinkToFit="1"/>
      <protection locked="0"/>
    </xf>
    <xf numFmtId="0" fontId="5" fillId="2" borderId="9" xfId="0" applyFont="1" applyFill="1" applyBorder="1" applyAlignment="1">
      <alignment horizontal="center" vertical="center" wrapText="1"/>
    </xf>
    <xf numFmtId="176" fontId="5" fillId="0" borderId="9" xfId="0" applyNumberFormat="1" applyFont="1" applyBorder="1" applyAlignment="1" applyProtection="1">
      <alignment horizontal="right" vertical="center" shrinkToFit="1"/>
      <protection locked="0"/>
    </xf>
    <xf numFmtId="176" fontId="5" fillId="0" borderId="5" xfId="0" applyNumberFormat="1" applyFont="1" applyBorder="1" applyAlignment="1" applyProtection="1">
      <alignment horizontal="right" vertical="center" shrinkToFit="1"/>
      <protection locked="0"/>
    </xf>
    <xf numFmtId="0" fontId="39" fillId="0" borderId="5" xfId="0" applyFont="1" applyBorder="1" applyAlignment="1" applyProtection="1">
      <alignment horizontal="justify" vertical="center" shrinkToFit="1"/>
      <protection locked="0"/>
    </xf>
    <xf numFmtId="176" fontId="5" fillId="4" borderId="28" xfId="0" applyNumberFormat="1" applyFont="1" applyFill="1" applyBorder="1" applyAlignment="1">
      <alignment horizontal="right" vertical="center" shrinkToFit="1"/>
    </xf>
    <xf numFmtId="0" fontId="5" fillId="0" borderId="85" xfId="0" applyFont="1" applyBorder="1" applyAlignment="1">
      <alignment horizontal="justify" vertical="center" wrapText="1"/>
    </xf>
    <xf numFmtId="0" fontId="5" fillId="0" borderId="86" xfId="0" applyFont="1" applyBorder="1" applyAlignment="1">
      <alignment horizontal="justify" vertical="center" wrapText="1"/>
    </xf>
    <xf numFmtId="176" fontId="5" fillId="0" borderId="5" xfId="0" applyNumberFormat="1" applyFont="1" applyBorder="1" applyAlignment="1">
      <alignment horizontal="right" vertical="center" shrinkToFit="1"/>
    </xf>
    <xf numFmtId="176" fontId="5" fillId="4" borderId="30" xfId="0" applyNumberFormat="1" applyFont="1" applyFill="1" applyBorder="1" applyAlignment="1">
      <alignment horizontal="right" vertical="center" shrinkToFit="1"/>
    </xf>
    <xf numFmtId="0" fontId="5" fillId="0" borderId="76" xfId="0" applyFont="1" applyBorder="1" applyAlignment="1">
      <alignment horizontal="justify" vertical="center" wrapText="1"/>
    </xf>
    <xf numFmtId="0" fontId="41" fillId="0" borderId="6" xfId="0" applyFont="1" applyBorder="1" applyAlignment="1">
      <alignment horizontal="center" vertical="center"/>
    </xf>
    <xf numFmtId="0" fontId="9" fillId="0" borderId="6" xfId="0" applyFont="1" applyBorder="1">
      <alignment vertical="center"/>
    </xf>
    <xf numFmtId="0" fontId="13" fillId="0" borderId="6" xfId="0" applyFont="1" applyBorder="1">
      <alignment vertical="center"/>
    </xf>
    <xf numFmtId="38" fontId="5" fillId="2" borderId="12" xfId="1" applyFont="1" applyFill="1" applyBorder="1" applyAlignment="1">
      <alignment horizontal="center" vertical="center" wrapText="1" shrinkToFit="1"/>
    </xf>
    <xf numFmtId="0" fontId="0" fillId="0" borderId="6" xfId="0" applyBorder="1" applyAlignment="1">
      <alignment vertical="center" shrinkToFit="1"/>
    </xf>
    <xf numFmtId="0" fontId="7" fillId="0" borderId="6" xfId="0" applyFont="1" applyBorder="1" applyAlignment="1">
      <alignment vertical="center" shrinkToFit="1"/>
    </xf>
    <xf numFmtId="38" fontId="11" fillId="0" borderId="0" xfId="1" applyFont="1" applyFill="1" applyAlignment="1">
      <alignment shrinkToFit="1"/>
    </xf>
    <xf numFmtId="3" fontId="5" fillId="0" borderId="148" xfId="1" applyNumberFormat="1" applyFont="1" applyFill="1" applyBorder="1" applyAlignment="1" applyProtection="1">
      <alignment horizontal="right" shrinkToFit="1"/>
    </xf>
    <xf numFmtId="3" fontId="5" fillId="0" borderId="135" xfId="1" applyNumberFormat="1" applyFont="1" applyFill="1" applyBorder="1" applyAlignment="1">
      <alignment horizontal="center" shrinkToFit="1"/>
    </xf>
    <xf numFmtId="3" fontId="5" fillId="0" borderId="135" xfId="1" applyNumberFormat="1" applyFont="1" applyFill="1" applyBorder="1" applyAlignment="1">
      <alignment horizontal="centerContinuous" shrinkToFit="1"/>
    </xf>
    <xf numFmtId="3" fontId="5" fillId="0" borderId="148" xfId="1" applyNumberFormat="1" applyFont="1" applyFill="1" applyBorder="1" applyAlignment="1">
      <alignment horizontal="centerContinuous" shrinkToFit="1"/>
    </xf>
    <xf numFmtId="38" fontId="5" fillId="0" borderId="135" xfId="1" applyFont="1" applyFill="1" applyBorder="1" applyAlignment="1">
      <alignment horizontal="centerContinuous" shrinkToFit="1"/>
    </xf>
    <xf numFmtId="38" fontId="5" fillId="0" borderId="147" xfId="1" applyFont="1" applyFill="1" applyBorder="1" applyAlignment="1">
      <alignment horizontal="center" shrinkToFit="1"/>
    </xf>
    <xf numFmtId="3" fontId="5" fillId="6" borderId="134" xfId="1" applyNumberFormat="1" applyFont="1" applyFill="1" applyBorder="1" applyAlignment="1" applyProtection="1">
      <alignment horizontal="right" vertical="center" shrinkToFit="1"/>
    </xf>
    <xf numFmtId="3" fontId="5" fillId="6" borderId="3" xfId="1" applyNumberFormat="1" applyFont="1" applyFill="1" applyBorder="1" applyAlignment="1">
      <alignment horizontal="center" vertical="center" shrinkToFit="1"/>
    </xf>
    <xf numFmtId="3" fontId="5" fillId="6" borderId="12" xfId="1" applyNumberFormat="1" applyFont="1" applyFill="1" applyBorder="1" applyAlignment="1">
      <alignment vertical="center" shrinkToFit="1"/>
    </xf>
    <xf numFmtId="38" fontId="7" fillId="6" borderId="146" xfId="1" applyFont="1" applyFill="1" applyBorder="1" applyAlignment="1">
      <alignment horizontal="center" vertical="center" shrinkToFit="1"/>
    </xf>
    <xf numFmtId="3" fontId="39" fillId="0" borderId="148" xfId="1" applyNumberFormat="1" applyFont="1" applyFill="1" applyBorder="1" applyAlignment="1" applyProtection="1">
      <alignment horizontal="centerContinuous" shrinkToFit="1"/>
    </xf>
    <xf numFmtId="3" fontId="5" fillId="4" borderId="12" xfId="1" applyNumberFormat="1" applyFont="1" applyFill="1" applyBorder="1" applyAlignment="1" applyProtection="1">
      <alignment horizontal="right" vertical="center" shrinkToFit="1"/>
    </xf>
    <xf numFmtId="3" fontId="5" fillId="4" borderId="12" xfId="0" applyNumberFormat="1" applyFont="1" applyFill="1" applyBorder="1" applyAlignment="1">
      <alignment horizontal="right" vertical="center" shrinkToFit="1"/>
    </xf>
    <xf numFmtId="3" fontId="5" fillId="6" borderId="12" xfId="1" applyNumberFormat="1" applyFont="1" applyFill="1" applyBorder="1" applyAlignment="1" applyProtection="1">
      <alignment horizontal="right" vertical="center" shrinkToFit="1"/>
    </xf>
    <xf numFmtId="3" fontId="5" fillId="4" borderId="146" xfId="0" applyNumberFormat="1" applyFont="1" applyFill="1" applyBorder="1" applyAlignment="1">
      <alignment horizontal="center" vertical="center" shrinkToFit="1"/>
    </xf>
    <xf numFmtId="3" fontId="5" fillId="4" borderId="146" xfId="1" applyNumberFormat="1" applyFont="1" applyFill="1" applyBorder="1" applyAlignment="1">
      <alignment horizontal="center" vertical="center" shrinkToFit="1"/>
    </xf>
    <xf numFmtId="3" fontId="5" fillId="6" borderId="146" xfId="1" applyNumberFormat="1" applyFont="1" applyFill="1" applyBorder="1" applyAlignment="1">
      <alignment horizontal="center" vertical="center" shrinkToFit="1"/>
    </xf>
    <xf numFmtId="0" fontId="32" fillId="0" borderId="152" xfId="0" applyFont="1" applyBorder="1" applyAlignment="1" applyProtection="1">
      <alignment horizontal="center" vertical="center" shrinkToFit="1"/>
      <protection locked="0"/>
    </xf>
    <xf numFmtId="0" fontId="32" fillId="0" borderId="154" xfId="0" applyFont="1" applyBorder="1" applyAlignment="1" applyProtection="1">
      <alignment horizontal="center" vertical="center" shrinkToFit="1"/>
      <protection locked="0"/>
    </xf>
    <xf numFmtId="0" fontId="7" fillId="0" borderId="153" xfId="0" applyFont="1" applyBorder="1" applyAlignment="1">
      <alignment horizontal="center" vertical="center" shrinkToFit="1"/>
    </xf>
    <xf numFmtId="0" fontId="44" fillId="7" borderId="152" xfId="0" applyFont="1" applyFill="1" applyBorder="1" applyAlignment="1" applyProtection="1">
      <alignment horizontal="center" vertical="center" shrinkToFit="1"/>
      <protection locked="0"/>
    </xf>
    <xf numFmtId="0" fontId="32" fillId="0" borderId="134" xfId="0" applyFont="1" applyBorder="1" applyAlignment="1" applyProtection="1">
      <alignment horizontal="center" vertical="center" shrinkToFit="1"/>
      <protection locked="0"/>
    </xf>
    <xf numFmtId="0" fontId="32" fillId="0" borderId="159" xfId="0" applyFont="1" applyBorder="1" applyAlignment="1" applyProtection="1">
      <alignment horizontal="center" vertical="center" shrinkToFit="1"/>
      <protection locked="0"/>
    </xf>
    <xf numFmtId="0" fontId="34" fillId="0" borderId="134" xfId="0" applyFont="1" applyBorder="1" applyAlignment="1">
      <alignment horizontal="center" vertical="center" shrinkToFit="1"/>
    </xf>
    <xf numFmtId="0" fontId="5" fillId="0" borderId="0" xfId="0" applyFont="1" applyAlignment="1">
      <alignment horizontal="left" vertical="center"/>
    </xf>
    <xf numFmtId="0" fontId="5" fillId="0" borderId="8" xfId="0" applyFont="1" applyBorder="1" applyAlignment="1">
      <alignment horizontal="left" vertical="center"/>
    </xf>
    <xf numFmtId="0" fontId="7" fillId="0" borderId="150" xfId="0" applyFont="1" applyBorder="1" applyAlignment="1" applyProtection="1">
      <alignment vertical="top"/>
      <protection locked="0"/>
    </xf>
    <xf numFmtId="0" fontId="7" fillId="0" borderId="123" xfId="0" applyFont="1" applyBorder="1" applyAlignment="1" applyProtection="1">
      <alignment vertical="top"/>
      <protection locked="0"/>
    </xf>
    <xf numFmtId="0" fontId="32" fillId="0" borderId="31" xfId="0" applyFont="1" applyBorder="1" applyAlignment="1">
      <alignment horizontal="left" vertical="center"/>
    </xf>
    <xf numFmtId="0" fontId="38" fillId="3" borderId="4" xfId="0" applyFont="1" applyFill="1" applyBorder="1" applyAlignment="1">
      <alignment horizontal="center" vertical="center" shrinkToFit="1"/>
    </xf>
    <xf numFmtId="0" fontId="38" fillId="2" borderId="30" xfId="0" applyFont="1" applyFill="1" applyBorder="1" applyAlignment="1">
      <alignment horizontal="center" vertical="center" shrinkToFit="1"/>
    </xf>
    <xf numFmtId="38" fontId="38" fillId="5" borderId="30" xfId="1"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32" fillId="0" borderId="149" xfId="0" applyFont="1" applyBorder="1" applyProtection="1">
      <alignment vertical="center"/>
      <protection locked="0"/>
    </xf>
    <xf numFmtId="0" fontId="7" fillId="0" borderId="150" xfId="0" applyFont="1" applyBorder="1" applyProtection="1">
      <alignment vertical="center"/>
      <protection locked="0"/>
    </xf>
    <xf numFmtId="0" fontId="7" fillId="0" borderId="123" xfId="0" applyFont="1" applyBorder="1" applyProtection="1">
      <alignment vertical="center"/>
      <protection locked="0"/>
    </xf>
    <xf numFmtId="0" fontId="7" fillId="0" borderId="52" xfId="0" applyFont="1" applyBorder="1" applyAlignment="1" applyProtection="1">
      <alignment horizontal="center" vertical="center" shrinkToFit="1"/>
      <protection locked="0"/>
    </xf>
    <xf numFmtId="0" fontId="7" fillId="0" borderId="151" xfId="0" applyFont="1" applyBorder="1" applyAlignment="1">
      <alignment horizontal="center" vertical="center" shrinkToFit="1"/>
    </xf>
    <xf numFmtId="0" fontId="7" fillId="0" borderId="127" xfId="0" applyFont="1" applyBorder="1" applyAlignment="1" applyProtection="1">
      <alignment horizontal="center" vertical="center" shrinkToFit="1"/>
      <protection locked="0"/>
    </xf>
    <xf numFmtId="0" fontId="7" fillId="0" borderId="130" xfId="0" applyFont="1" applyBorder="1" applyAlignment="1" applyProtection="1">
      <alignment horizontal="center" vertical="center" shrinkToFit="1"/>
      <protection locked="0"/>
    </xf>
    <xf numFmtId="0" fontId="7" fillId="0" borderId="129" xfId="0" applyFont="1" applyBorder="1" applyAlignment="1" applyProtection="1">
      <alignment horizontal="left" vertical="center" indent="1"/>
      <protection locked="0"/>
    </xf>
    <xf numFmtId="0" fontId="7" fillId="0" borderId="129" xfId="0" applyFont="1" applyBorder="1" applyAlignment="1">
      <alignment horizontal="left" vertical="center" indent="1"/>
    </xf>
    <xf numFmtId="0" fontId="3" fillId="0" borderId="130" xfId="0" applyFont="1" applyBorder="1" applyAlignment="1" applyProtection="1">
      <alignment horizontal="left" vertical="center" indent="1"/>
      <protection locked="0"/>
    </xf>
    <xf numFmtId="0" fontId="7" fillId="0" borderId="128" xfId="0" applyFont="1" applyBorder="1" applyAlignment="1">
      <alignment horizontal="left" vertical="center" indent="2"/>
    </xf>
    <xf numFmtId="0" fontId="7" fillId="0" borderId="52" xfId="0" applyFont="1" applyBorder="1" applyAlignment="1">
      <alignment horizontal="center" vertical="center" shrinkToFit="1"/>
    </xf>
    <xf numFmtId="0" fontId="7" fillId="0" borderId="143" xfId="0" applyFont="1" applyBorder="1" applyAlignment="1">
      <alignment horizontal="left" vertical="center" indent="1"/>
    </xf>
    <xf numFmtId="0" fontId="7" fillId="0" borderId="144" xfId="0" applyFont="1" applyBorder="1" applyAlignment="1" applyProtection="1">
      <alignment horizontal="left" vertical="center" indent="1"/>
      <protection locked="0"/>
    </xf>
    <xf numFmtId="0" fontId="7" fillId="0" borderId="144" xfId="0" applyFont="1" applyBorder="1" applyAlignment="1">
      <alignment horizontal="left" vertical="center" indent="1"/>
    </xf>
    <xf numFmtId="0" fontId="3" fillId="0" borderId="145" xfId="0" applyFont="1" applyBorder="1" applyAlignment="1" applyProtection="1">
      <alignment horizontal="left" vertical="center" indent="1"/>
      <protection locked="0"/>
    </xf>
    <xf numFmtId="0" fontId="32" fillId="0" borderId="164" xfId="0" applyFont="1" applyBorder="1" applyAlignment="1" applyProtection="1">
      <alignment horizontal="center" vertical="center" shrinkToFit="1"/>
      <protection locked="0"/>
    </xf>
    <xf numFmtId="0" fontId="7" fillId="0" borderId="165" xfId="0" applyFont="1" applyBorder="1" applyAlignment="1">
      <alignment horizontal="center" vertical="center" shrinkToFit="1"/>
    </xf>
    <xf numFmtId="0" fontId="32" fillId="0" borderId="166" xfId="0" applyFont="1" applyBorder="1" applyAlignment="1" applyProtection="1">
      <alignment horizontal="center" vertical="center" shrinkToFit="1"/>
      <protection locked="0"/>
    </xf>
    <xf numFmtId="0" fontId="7" fillId="0" borderId="156" xfId="0" applyFont="1" applyBorder="1" applyAlignment="1" applyProtection="1">
      <alignment horizontal="center" vertical="center" shrinkToFit="1"/>
      <protection locked="0"/>
    </xf>
    <xf numFmtId="0" fontId="7" fillId="0" borderId="43" xfId="0" applyFont="1" applyBorder="1" applyAlignment="1">
      <alignment horizontal="left" vertical="center" shrinkToFit="1"/>
    </xf>
    <xf numFmtId="179" fontId="7" fillId="0" borderId="12" xfId="0" applyNumberFormat="1" applyFont="1" applyBorder="1" applyAlignment="1">
      <alignment horizontal="center" vertical="center" shrinkToFit="1"/>
    </xf>
    <xf numFmtId="179" fontId="0" fillId="0" borderId="11" xfId="0" applyNumberFormat="1" applyBorder="1" applyAlignment="1">
      <alignment horizontal="center" vertical="center" shrinkToFit="1"/>
    </xf>
    <xf numFmtId="179" fontId="0" fillId="0" borderId="3" xfId="0" applyNumberFormat="1" applyBorder="1" applyAlignment="1">
      <alignment horizontal="center" vertical="center" shrinkToFit="1"/>
    </xf>
    <xf numFmtId="0" fontId="28" fillId="0" borderId="0" xfId="0" applyFont="1" applyAlignment="1">
      <alignment horizontal="center" vertical="center" shrinkToFit="1"/>
    </xf>
    <xf numFmtId="0" fontId="29" fillId="0" borderId="0" xfId="0" applyFont="1" applyAlignment="1">
      <alignment vertical="center" shrinkToFit="1"/>
    </xf>
    <xf numFmtId="0" fontId="7" fillId="0" borderId="0" xfId="0" applyFont="1" applyAlignment="1">
      <alignment horizontal="justify" vertical="center" shrinkToFit="1"/>
    </xf>
    <xf numFmtId="0" fontId="3" fillId="0" borderId="0" xfId="0" applyFont="1" applyAlignment="1">
      <alignment vertical="center" shrinkToFit="1"/>
    </xf>
    <xf numFmtId="0" fontId="7" fillId="0" borderId="1" xfId="0" applyFont="1" applyBorder="1" applyAlignment="1">
      <alignment horizontal="left" vertical="center" shrinkToFit="1"/>
    </xf>
    <xf numFmtId="0" fontId="5" fillId="3" borderId="12" xfId="0" applyFont="1" applyFill="1" applyBorder="1" applyAlignment="1">
      <alignment horizontal="center" vertical="center" shrinkToFit="1"/>
    </xf>
    <xf numFmtId="0" fontId="17" fillId="3" borderId="11" xfId="0" applyFont="1" applyFill="1" applyBorder="1" applyAlignment="1">
      <alignment horizontal="center" vertical="center" shrinkToFit="1"/>
    </xf>
    <xf numFmtId="0" fontId="17" fillId="3" borderId="3" xfId="0" applyFont="1" applyFill="1" applyBorder="1" applyAlignment="1">
      <alignment horizontal="center" vertical="center" shrinkToFit="1"/>
    </xf>
    <xf numFmtId="0" fontId="7" fillId="0" borderId="30"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5" fillId="3" borderId="1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1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7" fillId="0" borderId="3" xfId="0" applyFont="1" applyBorder="1" applyAlignment="1">
      <alignment horizontal="center" vertical="center" shrinkToFit="1"/>
    </xf>
    <xf numFmtId="0" fontId="5" fillId="2" borderId="1" xfId="0" applyFont="1" applyFill="1" applyBorder="1" applyAlignment="1">
      <alignment horizontal="center" vertical="center" wrapText="1" shrinkToFit="1"/>
    </xf>
    <xf numFmtId="0" fontId="0" fillId="0" borderId="7" xfId="0" applyBorder="1" applyAlignment="1">
      <alignment horizontal="center" vertical="center" shrinkToFit="1"/>
    </xf>
    <xf numFmtId="0" fontId="0" fillId="0" borderId="4" xfId="0" applyBorder="1" applyAlignment="1">
      <alignment horizontal="center" vertical="center" shrinkToFit="1"/>
    </xf>
    <xf numFmtId="0" fontId="5" fillId="0" borderId="112" xfId="0" applyFont="1" applyBorder="1" applyAlignment="1">
      <alignment horizontal="left" vertical="center" shrinkToFit="1"/>
    </xf>
    <xf numFmtId="0" fontId="5" fillId="0" borderId="96" xfId="0" applyFont="1" applyBorder="1" applyAlignment="1">
      <alignment horizontal="left" vertical="center" shrinkToFit="1"/>
    </xf>
    <xf numFmtId="0" fontId="7" fillId="0" borderId="96" xfId="0" applyFont="1" applyBorder="1" applyAlignment="1">
      <alignment horizontal="left" vertical="center" shrinkToFit="1"/>
    </xf>
    <xf numFmtId="0" fontId="7" fillId="0" borderId="97" xfId="0" applyFont="1" applyBorder="1" applyAlignment="1">
      <alignment horizontal="left" vertical="center" shrinkToFit="1"/>
    </xf>
    <xf numFmtId="0" fontId="7" fillId="0" borderId="36"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37" xfId="0" applyFont="1" applyBorder="1" applyAlignment="1">
      <alignment horizontal="left" vertical="center" shrinkToFit="1"/>
    </xf>
    <xf numFmtId="0" fontId="7" fillId="0" borderId="99" xfId="0" applyFont="1" applyBorder="1" applyAlignment="1">
      <alignment horizontal="left" vertical="center" shrinkToFit="1"/>
    </xf>
    <xf numFmtId="0" fontId="7" fillId="0" borderId="100" xfId="0" applyFont="1" applyBorder="1" applyAlignment="1">
      <alignment horizontal="left" vertical="center" shrinkToFit="1"/>
    </xf>
    <xf numFmtId="0" fontId="7" fillId="0" borderId="101" xfId="0" applyFont="1" applyBorder="1" applyAlignment="1">
      <alignment horizontal="left" vertical="center" shrinkToFit="1"/>
    </xf>
    <xf numFmtId="0" fontId="5" fillId="3" borderId="99" xfId="0" applyFont="1" applyFill="1" applyBorder="1" applyAlignment="1">
      <alignment horizontal="center" vertical="center" shrinkToFit="1"/>
    </xf>
    <xf numFmtId="0" fontId="5" fillId="3" borderId="100" xfId="0" applyFont="1" applyFill="1" applyBorder="1" applyAlignment="1">
      <alignment horizontal="center" vertical="center" shrinkToFit="1"/>
    </xf>
    <xf numFmtId="0" fontId="5" fillId="3" borderId="101"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0" fontId="7" fillId="0" borderId="39" xfId="0" applyFont="1" applyBorder="1" applyAlignment="1">
      <alignment horizontal="left" vertical="center" shrinkToFit="1"/>
    </xf>
    <xf numFmtId="0" fontId="7" fillId="0" borderId="33" xfId="0" applyFont="1" applyBorder="1" applyAlignment="1">
      <alignment horizontal="left" vertical="center" shrinkToFit="1"/>
    </xf>
    <xf numFmtId="0" fontId="7" fillId="0" borderId="34" xfId="0" applyFont="1" applyBorder="1" applyAlignment="1">
      <alignment horizontal="left" vertical="center" shrinkToFit="1"/>
    </xf>
    <xf numFmtId="0" fontId="5" fillId="2" borderId="30" xfId="0" applyFont="1" applyFill="1" applyBorder="1" applyAlignment="1">
      <alignment horizontal="center" vertical="center" shrinkToFit="1"/>
    </xf>
    <xf numFmtId="0" fontId="5" fillId="0" borderId="30" xfId="0" applyFont="1" applyBorder="1" applyAlignment="1">
      <alignment vertical="center" shrinkToFit="1"/>
    </xf>
    <xf numFmtId="0" fontId="3" fillId="0" borderId="11" xfId="0" applyFont="1" applyBorder="1" applyAlignment="1">
      <alignment horizontal="left" vertical="center" shrinkToFit="1"/>
    </xf>
    <xf numFmtId="0" fontId="3" fillId="0" borderId="3" xfId="0" applyFont="1" applyBorder="1" applyAlignment="1">
      <alignment horizontal="left" vertical="center" shrinkToFit="1"/>
    </xf>
    <xf numFmtId="0" fontId="31" fillId="0" borderId="12" xfId="0" applyFont="1" applyBorder="1" applyAlignment="1">
      <alignment horizontal="center" vertical="center" shrinkToFit="1"/>
    </xf>
    <xf numFmtId="0" fontId="31" fillId="0" borderId="11" xfId="0" applyFont="1" applyBorder="1" applyAlignment="1">
      <alignment horizontal="center" vertical="center" shrinkToFit="1"/>
    </xf>
    <xf numFmtId="0" fontId="31" fillId="0" borderId="3" xfId="0" applyFont="1" applyBorder="1" applyAlignment="1">
      <alignment horizontal="center" vertical="center" shrinkToFit="1"/>
    </xf>
    <xf numFmtId="0" fontId="32" fillId="0" borderId="0" xfId="0" applyFont="1" applyAlignment="1">
      <alignment horizontal="justify" vertical="center" shrinkToFit="1"/>
    </xf>
    <xf numFmtId="0" fontId="33" fillId="0" borderId="0" xfId="0" applyFont="1" applyAlignment="1">
      <alignment vertical="center" shrinkToFit="1"/>
    </xf>
    <xf numFmtId="0" fontId="34" fillId="0" borderId="0" xfId="0" applyFont="1" applyAlignment="1">
      <alignment horizontal="justify" vertical="center" shrinkToFit="1"/>
    </xf>
    <xf numFmtId="0" fontId="35" fillId="0" borderId="0" xfId="0" applyFont="1" applyAlignment="1">
      <alignment vertical="center" shrinkToFit="1"/>
    </xf>
    <xf numFmtId="0" fontId="7" fillId="0" borderId="6" xfId="0" applyFont="1" applyBorder="1" applyAlignment="1">
      <alignment horizontal="left" vertical="center" shrinkToFit="1"/>
    </xf>
    <xf numFmtId="0" fontId="0" fillId="0" borderId="6" xfId="0" applyBorder="1" applyAlignment="1">
      <alignment horizontal="left" vertical="center" shrinkToFit="1"/>
    </xf>
    <xf numFmtId="0" fontId="7" fillId="0" borderId="6" xfId="0" applyFont="1" applyBorder="1" applyAlignment="1">
      <alignment horizontal="right" vertical="center" shrinkToFit="1"/>
    </xf>
    <xf numFmtId="0" fontId="0" fillId="0" borderId="6" xfId="0" applyBorder="1" applyAlignment="1">
      <alignment vertical="center" shrinkToFit="1"/>
    </xf>
    <xf numFmtId="0" fontId="7" fillId="3" borderId="16" xfId="0" applyFont="1" applyFill="1" applyBorder="1" applyAlignment="1">
      <alignment horizontal="center" vertical="top" shrinkToFit="1"/>
    </xf>
    <xf numFmtId="0" fontId="7" fillId="3" borderId="5" xfId="0" applyFont="1" applyFill="1" applyBorder="1" applyAlignment="1">
      <alignment horizontal="center" vertical="top" shrinkToFit="1"/>
    </xf>
    <xf numFmtId="0" fontId="7" fillId="0" borderId="30" xfId="0" applyFont="1" applyBorder="1" applyAlignment="1">
      <alignment horizontal="justify" vertical="center" shrinkToFit="1"/>
    </xf>
    <xf numFmtId="0" fontId="0" fillId="0" borderId="30" xfId="0" applyBorder="1" applyAlignment="1">
      <alignment vertical="center" shrinkToFit="1"/>
    </xf>
    <xf numFmtId="0" fontId="7" fillId="2" borderId="30" xfId="0" applyFont="1" applyFill="1" applyBorder="1" applyAlignment="1">
      <alignment horizontal="center" vertical="center" shrinkToFit="1"/>
    </xf>
    <xf numFmtId="0" fontId="7" fillId="2" borderId="13" xfId="0" applyFont="1" applyFill="1" applyBorder="1" applyAlignment="1">
      <alignment horizontal="center" wrapText="1" shrinkToFit="1"/>
    </xf>
    <xf numFmtId="0" fontId="7" fillId="0" borderId="15" xfId="0" applyFont="1" applyBorder="1" applyAlignment="1">
      <alignment shrinkToFit="1"/>
    </xf>
    <xf numFmtId="0" fontId="7" fillId="0" borderId="13" xfId="0" applyFont="1" applyBorder="1" applyAlignment="1">
      <alignment horizontal="center"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5" xfId="0" applyBorder="1" applyAlignment="1">
      <alignment vertical="center" shrinkToFit="1"/>
    </xf>
    <xf numFmtId="0" fontId="7" fillId="0" borderId="13" xfId="0" applyFont="1" applyBorder="1" applyAlignment="1">
      <alignment horizontal="justify" vertical="center" wrapText="1" shrinkToFit="1"/>
    </xf>
    <xf numFmtId="0" fontId="0" fillId="0" borderId="14" xfId="0" applyBorder="1" applyAlignment="1">
      <alignment vertical="center" shrinkToFit="1"/>
    </xf>
    <xf numFmtId="0" fontId="7" fillId="2" borderId="16" xfId="0" applyFont="1" applyFill="1" applyBorder="1" applyAlignment="1">
      <alignment horizontal="center" vertical="center" wrapText="1" shrinkToFit="1"/>
    </xf>
    <xf numFmtId="0" fontId="7" fillId="3" borderId="13" xfId="0" applyFont="1" applyFill="1" applyBorder="1" applyAlignment="1">
      <alignment horizontal="center" vertical="center" wrapText="1" shrinkToFit="1"/>
    </xf>
    <xf numFmtId="0" fontId="7" fillId="3" borderId="15" xfId="0" applyFont="1" applyFill="1" applyBorder="1" applyAlignment="1">
      <alignment horizontal="center" vertical="center" shrinkToFit="1"/>
    </xf>
    <xf numFmtId="0" fontId="7" fillId="3" borderId="31"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0" borderId="45" xfId="0" applyFont="1" applyBorder="1" applyAlignment="1">
      <alignment horizontal="left" vertical="center" shrinkToFit="1"/>
    </xf>
    <xf numFmtId="0" fontId="0" fillId="0" borderId="44" xfId="0" applyBorder="1" applyAlignment="1">
      <alignment horizontal="left" vertical="center" shrinkToFit="1"/>
    </xf>
    <xf numFmtId="0" fontId="7" fillId="0" borderId="46" xfId="0" applyFont="1" applyBorder="1" applyAlignment="1">
      <alignment horizontal="left" vertical="center" shrinkToFit="1"/>
    </xf>
    <xf numFmtId="0" fontId="0" fillId="0" borderId="47" xfId="0" applyBorder="1" applyAlignment="1">
      <alignment horizontal="left" vertical="center" shrinkToFit="1"/>
    </xf>
    <xf numFmtId="0" fontId="7" fillId="0" borderId="46"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45" xfId="0" applyFont="1" applyBorder="1" applyAlignment="1">
      <alignment horizontal="center" vertical="center" shrinkToFit="1"/>
    </xf>
    <xf numFmtId="0" fontId="5" fillId="4" borderId="12" xfId="0" applyFont="1" applyFill="1" applyBorder="1" applyAlignment="1">
      <alignment horizontal="center" vertical="center" wrapText="1" shrinkToFit="1"/>
    </xf>
    <xf numFmtId="0" fontId="5" fillId="4" borderId="3" xfId="0" applyFont="1" applyFill="1" applyBorder="1" applyAlignment="1">
      <alignment horizontal="center" vertical="center" shrinkToFit="1"/>
    </xf>
    <xf numFmtId="0" fontId="5" fillId="0" borderId="0" xfId="0" applyFont="1" applyAlignment="1">
      <alignment horizontal="justify" vertical="center" shrinkToFit="1"/>
    </xf>
    <xf numFmtId="0" fontId="17" fillId="0" borderId="0" xfId="0" applyFont="1" applyAlignment="1">
      <alignment vertical="center" shrinkToFit="1"/>
    </xf>
    <xf numFmtId="0" fontId="0" fillId="0" borderId="12" xfId="0" applyBorder="1" applyAlignment="1">
      <alignment vertical="center" shrinkToFit="1"/>
    </xf>
    <xf numFmtId="0" fontId="0" fillId="0" borderId="30" xfId="0" applyBorder="1" applyAlignment="1">
      <alignment horizontal="center" vertical="center" shrinkToFit="1"/>
    </xf>
    <xf numFmtId="0" fontId="5" fillId="2" borderId="3" xfId="0" applyFont="1" applyFill="1" applyBorder="1" applyAlignment="1">
      <alignment horizontal="center" vertical="center" shrinkToFit="1"/>
    </xf>
    <xf numFmtId="0" fontId="7" fillId="0" borderId="52" xfId="0" applyFont="1" applyBorder="1" applyAlignment="1">
      <alignment horizontal="left" vertical="center" shrinkToFit="1"/>
    </xf>
    <xf numFmtId="0" fontId="0" fillId="0" borderId="51" xfId="0" applyBorder="1" applyAlignment="1">
      <alignment horizontal="left" vertical="center" shrinkToFit="1"/>
    </xf>
    <xf numFmtId="0" fontId="7" fillId="0" borderId="49" xfId="0" applyFont="1" applyBorder="1" applyAlignment="1">
      <alignment horizontal="left" vertical="center" shrinkToFit="1"/>
    </xf>
    <xf numFmtId="0" fontId="0" fillId="0" borderId="50" xfId="0" applyBorder="1" applyAlignment="1">
      <alignment horizontal="left" vertical="center" shrinkToFit="1"/>
    </xf>
    <xf numFmtId="0" fontId="7" fillId="0" borderId="49"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52" xfId="0" applyFont="1" applyBorder="1" applyAlignment="1">
      <alignment horizontal="center" vertical="center" shrinkToFit="1"/>
    </xf>
    <xf numFmtId="0" fontId="0" fillId="0" borderId="11" xfId="0" applyBorder="1" applyAlignment="1">
      <alignment horizontal="left" vertical="center" shrinkToFit="1"/>
    </xf>
    <xf numFmtId="0" fontId="0" fillId="0" borderId="3" xfId="0" applyBorder="1" applyAlignment="1">
      <alignment horizontal="left" vertical="center" shrinkToFit="1"/>
    </xf>
    <xf numFmtId="0" fontId="0" fillId="0" borderId="0" xfId="0" applyAlignment="1">
      <alignment vertical="center" shrinkToFit="1"/>
    </xf>
    <xf numFmtId="0" fontId="7" fillId="0" borderId="11" xfId="0" applyFont="1" applyBorder="1" applyAlignment="1">
      <alignment horizontal="justify" vertical="center" shrinkToFit="1"/>
    </xf>
    <xf numFmtId="0" fontId="0" fillId="0" borderId="11" xfId="0" applyBorder="1" applyAlignment="1">
      <alignment vertical="center" shrinkToFit="1"/>
    </xf>
    <xf numFmtId="0" fontId="0" fillId="0" borderId="3" xfId="0" applyBorder="1" applyAlignment="1">
      <alignment vertical="center" shrinkToFit="1"/>
    </xf>
    <xf numFmtId="0" fontId="5" fillId="0" borderId="14" xfId="0" applyFont="1" applyBorder="1" applyAlignment="1">
      <alignment horizontal="justify" vertical="center" shrinkToFit="1"/>
    </xf>
    <xf numFmtId="0" fontId="38" fillId="2" borderId="30" xfId="0" applyFont="1" applyFill="1" applyBorder="1" applyAlignment="1">
      <alignment horizontal="center" vertical="center" wrapText="1" shrinkToFit="1"/>
    </xf>
    <xf numFmtId="0" fontId="46" fillId="0" borderId="30" xfId="0" applyFont="1" applyBorder="1" applyAlignment="1">
      <alignment horizontal="center" vertical="center" shrinkToFit="1"/>
    </xf>
    <xf numFmtId="0" fontId="38" fillId="3" borderId="12" xfId="0" applyFont="1" applyFill="1" applyBorder="1" applyAlignment="1">
      <alignment horizontal="center" vertical="center" wrapText="1" shrinkToFit="1"/>
    </xf>
    <xf numFmtId="0" fontId="38" fillId="3" borderId="3" xfId="0" applyFont="1" applyFill="1" applyBorder="1" applyAlignment="1">
      <alignment horizontal="center" vertical="center" shrinkToFit="1"/>
    </xf>
    <xf numFmtId="0" fontId="7" fillId="0" borderId="128" xfId="0" applyFont="1" applyBorder="1" applyAlignment="1" applyProtection="1">
      <alignment horizontal="left" vertical="center" wrapText="1" shrinkToFit="1"/>
      <protection locked="0"/>
    </xf>
    <xf numFmtId="0" fontId="7" fillId="0" borderId="129" xfId="0" applyFont="1" applyBorder="1" applyAlignment="1" applyProtection="1">
      <alignment horizontal="left" vertical="center" wrapText="1" shrinkToFit="1"/>
      <protection locked="0"/>
    </xf>
    <xf numFmtId="0" fontId="7" fillId="0" borderId="130" xfId="0" applyFont="1" applyBorder="1" applyAlignment="1" applyProtection="1">
      <alignment horizontal="left" vertical="center" wrapText="1" shrinkToFit="1"/>
      <protection locked="0"/>
    </xf>
    <xf numFmtId="20" fontId="7" fillId="0" borderId="12" xfId="0" applyNumberFormat="1" applyFont="1" applyBorder="1" applyAlignment="1" applyProtection="1">
      <alignment horizontal="left" vertical="center" wrapText="1" shrinkToFit="1"/>
      <protection locked="0"/>
    </xf>
    <xf numFmtId="20" fontId="7" fillId="0" borderId="11" xfId="0" applyNumberFormat="1" applyFont="1" applyBorder="1" applyAlignment="1" applyProtection="1">
      <alignment horizontal="left" vertical="center" wrapText="1" shrinkToFit="1"/>
      <protection locked="0"/>
    </xf>
    <xf numFmtId="20" fontId="7" fillId="0" borderId="3" xfId="0" applyNumberFormat="1" applyFont="1" applyBorder="1" applyAlignment="1" applyProtection="1">
      <alignment horizontal="left" vertical="center" wrapText="1" shrinkToFit="1"/>
      <protection locked="0"/>
    </xf>
    <xf numFmtId="0" fontId="5" fillId="0" borderId="149" xfId="0" applyFont="1" applyBorder="1" applyAlignment="1">
      <alignment horizontal="justify" vertical="center" shrinkToFit="1"/>
    </xf>
    <xf numFmtId="0" fontId="17" fillId="0" borderId="150" xfId="0" applyFont="1" applyBorder="1" applyAlignment="1">
      <alignment horizontal="justify" vertical="center" shrinkToFit="1"/>
    </xf>
    <xf numFmtId="0" fontId="17" fillId="0" borderId="123" xfId="0" applyFont="1" applyBorder="1" applyAlignment="1">
      <alignment horizontal="justify" vertical="center" shrinkToFit="1"/>
    </xf>
    <xf numFmtId="0" fontId="32" fillId="8" borderId="125" xfId="0" applyFont="1" applyFill="1" applyBorder="1" applyAlignment="1">
      <alignment horizontal="left" vertical="center" shrinkToFit="1"/>
    </xf>
    <xf numFmtId="0" fontId="32" fillId="8" borderId="126" xfId="0" applyFont="1" applyFill="1" applyBorder="1" applyAlignment="1">
      <alignment horizontal="left" vertical="center" shrinkToFit="1"/>
    </xf>
    <xf numFmtId="0" fontId="32" fillId="8" borderId="128" xfId="0" applyFont="1" applyFill="1" applyBorder="1" applyAlignment="1">
      <alignment horizontal="left" vertical="center" shrinkToFit="1"/>
    </xf>
    <xf numFmtId="0" fontId="32" fillId="8" borderId="129" xfId="0" applyFont="1" applyFill="1" applyBorder="1" applyAlignment="1">
      <alignment horizontal="left" vertical="center" shrinkToFit="1"/>
    </xf>
    <xf numFmtId="0" fontId="32" fillId="8" borderId="157" xfId="0" applyFont="1" applyFill="1" applyBorder="1" applyAlignment="1">
      <alignment horizontal="left" vertical="center" shrinkToFit="1"/>
    </xf>
    <xf numFmtId="0" fontId="32" fillId="8" borderId="158" xfId="0" applyFont="1" applyFill="1" applyBorder="1" applyAlignment="1">
      <alignment horizontal="left" vertical="center" shrinkToFit="1"/>
    </xf>
    <xf numFmtId="0" fontId="32" fillId="8" borderId="155" xfId="0" applyFont="1" applyFill="1" applyBorder="1" applyAlignment="1">
      <alignment horizontal="left" vertical="center" shrinkToFit="1"/>
    </xf>
    <xf numFmtId="0" fontId="32" fillId="8" borderId="160" xfId="0" applyFont="1" applyFill="1" applyBorder="1" applyAlignment="1">
      <alignment horizontal="left" vertical="center" shrinkToFit="1"/>
    </xf>
    <xf numFmtId="0" fontId="7" fillId="0" borderId="128" xfId="0" applyFont="1" applyBorder="1" applyAlignment="1">
      <alignment horizontal="left" vertical="center" indent="2" shrinkToFit="1"/>
    </xf>
    <xf numFmtId="0" fontId="7" fillId="0" borderId="129" xfId="0" applyFont="1" applyBorder="1" applyAlignment="1">
      <alignment horizontal="left" vertical="center" indent="2" shrinkToFit="1"/>
    </xf>
    <xf numFmtId="0" fontId="7" fillId="0" borderId="130" xfId="0" applyFont="1" applyBorder="1" applyAlignment="1">
      <alignment horizontal="left" vertical="center" indent="2" shrinkToFit="1"/>
    </xf>
    <xf numFmtId="0" fontId="7" fillId="0" borderId="161" xfId="0" applyFont="1" applyBorder="1" applyAlignment="1">
      <alignment horizontal="left" vertical="center" shrinkToFit="1"/>
    </xf>
    <xf numFmtId="0" fontId="7" fillId="0" borderId="162" xfId="0" applyFont="1" applyBorder="1" applyAlignment="1">
      <alignment horizontal="left" vertical="center" shrinkToFit="1"/>
    </xf>
    <xf numFmtId="0" fontId="7" fillId="0" borderId="156" xfId="0" applyFont="1" applyBorder="1" applyAlignment="1">
      <alignment horizontal="left" vertical="center" shrinkToFit="1"/>
    </xf>
    <xf numFmtId="0" fontId="5" fillId="2" borderId="7" xfId="0" applyFont="1" applyFill="1" applyBorder="1" applyAlignment="1">
      <alignment horizontal="center" vertical="center" wrapText="1" shrinkToFit="1"/>
    </xf>
    <xf numFmtId="0" fontId="7" fillId="0" borderId="128" xfId="0" applyFont="1" applyBorder="1" applyAlignment="1" applyProtection="1">
      <alignment horizontal="left" vertical="center" wrapText="1"/>
      <protection locked="0"/>
    </xf>
    <xf numFmtId="0" fontId="7" fillId="0" borderId="129" xfId="0" applyFont="1" applyBorder="1" applyAlignment="1" applyProtection="1">
      <alignment horizontal="left" vertical="center" wrapText="1"/>
      <protection locked="0"/>
    </xf>
    <xf numFmtId="0" fontId="7" fillId="0" borderId="130" xfId="0" applyFont="1" applyBorder="1" applyAlignment="1" applyProtection="1">
      <alignment horizontal="left" vertical="center" wrapText="1"/>
      <protection locked="0"/>
    </xf>
    <xf numFmtId="0" fontId="7" fillId="0" borderId="12" xfId="0" applyFont="1" applyBorder="1" applyAlignment="1" applyProtection="1">
      <alignment horizontal="left" vertical="center" shrinkToFit="1"/>
      <protection locked="0"/>
    </xf>
    <xf numFmtId="0" fontId="7" fillId="0" borderId="11" xfId="0"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shrinkToFit="1"/>
      <protection locked="0"/>
    </xf>
    <xf numFmtId="0" fontId="7" fillId="0" borderId="12" xfId="0" applyFont="1" applyBorder="1" applyAlignment="1" applyProtection="1">
      <alignment horizontal="left" vertical="center" wrapText="1" shrinkToFit="1"/>
      <protection locked="0"/>
    </xf>
    <xf numFmtId="0" fontId="7" fillId="0" borderId="131" xfId="0" applyFont="1" applyBorder="1" applyAlignment="1" applyProtection="1">
      <alignment horizontal="left" vertical="center" wrapText="1"/>
      <protection locked="0"/>
    </xf>
    <xf numFmtId="0" fontId="7" fillId="0" borderId="132" xfId="0" applyFont="1" applyBorder="1" applyAlignment="1" applyProtection="1">
      <alignment horizontal="left" vertical="center" wrapText="1"/>
      <protection locked="0"/>
    </xf>
    <xf numFmtId="0" fontId="7" fillId="0" borderId="133" xfId="0" applyFont="1" applyBorder="1" applyAlignment="1" applyProtection="1">
      <alignment horizontal="left" vertical="center" wrapText="1"/>
      <protection locked="0"/>
    </xf>
    <xf numFmtId="0" fontId="5" fillId="0" borderId="16" xfId="0" applyFont="1" applyBorder="1" applyAlignment="1">
      <alignment horizontal="justify" vertical="center" shrinkToFit="1"/>
    </xf>
    <xf numFmtId="0" fontId="17" fillId="0" borderId="6" xfId="0" applyFont="1" applyBorder="1" applyAlignment="1">
      <alignment horizontal="justify" vertical="center" shrinkToFit="1"/>
    </xf>
    <xf numFmtId="0" fontId="17" fillId="0" borderId="5" xfId="0" applyFont="1" applyBorder="1" applyAlignment="1">
      <alignment horizontal="justify" vertical="center" shrinkToFit="1"/>
    </xf>
    <xf numFmtId="0" fontId="38" fillId="2" borderId="1" xfId="0" applyFont="1" applyFill="1" applyBorder="1" applyAlignment="1">
      <alignment horizontal="center" vertical="center" shrinkToFit="1"/>
    </xf>
    <xf numFmtId="0" fontId="38" fillId="2" borderId="7" xfId="0" applyFont="1" applyFill="1" applyBorder="1" applyAlignment="1">
      <alignment horizontal="center" vertical="center" shrinkToFit="1"/>
    </xf>
    <xf numFmtId="0" fontId="46" fillId="0" borderId="7" xfId="0" applyFont="1" applyBorder="1" applyAlignment="1">
      <alignment horizontal="center" vertical="center" shrinkToFit="1"/>
    </xf>
    <xf numFmtId="0" fontId="46" fillId="0" borderId="4" xfId="0" applyFont="1" applyBorder="1" applyAlignment="1">
      <alignment horizontal="center" vertical="center" shrinkToFit="1"/>
    </xf>
    <xf numFmtId="0" fontId="7" fillId="0" borderId="161" xfId="0" applyFont="1" applyBorder="1" applyAlignment="1" applyProtection="1">
      <alignment horizontal="left" vertical="center"/>
      <protection locked="0"/>
    </xf>
    <xf numFmtId="0" fontId="7" fillId="0" borderId="162" xfId="0" applyFont="1" applyBorder="1" applyAlignment="1" applyProtection="1">
      <alignment horizontal="left" vertical="center"/>
      <protection locked="0"/>
    </xf>
    <xf numFmtId="0" fontId="7" fillId="0" borderId="156" xfId="0" applyFont="1" applyBorder="1" applyAlignment="1" applyProtection="1">
      <alignment horizontal="left" vertical="center"/>
      <protection locked="0"/>
    </xf>
    <xf numFmtId="0" fontId="32" fillId="8" borderId="161" xfId="0" applyFont="1" applyFill="1" applyBorder="1" applyAlignment="1">
      <alignment horizontal="left" vertical="center" shrinkToFit="1"/>
    </xf>
    <xf numFmtId="0" fontId="32" fillId="8" borderId="162" xfId="0" applyFont="1" applyFill="1" applyBorder="1" applyAlignment="1">
      <alignment horizontal="left" vertical="center" shrinkToFit="1"/>
    </xf>
    <xf numFmtId="0" fontId="32" fillId="8" borderId="144" xfId="0" applyFont="1" applyFill="1" applyBorder="1" applyAlignment="1">
      <alignment horizontal="left" vertical="center" shrinkToFit="1"/>
    </xf>
    <xf numFmtId="0" fontId="32" fillId="8" borderId="145" xfId="0" applyFont="1" applyFill="1" applyBorder="1" applyAlignment="1">
      <alignment horizontal="left" vertical="center" shrinkToFit="1"/>
    </xf>
    <xf numFmtId="0" fontId="7" fillId="0" borderId="161" xfId="0" applyFont="1" applyBorder="1" applyAlignment="1" applyProtection="1">
      <alignment horizontal="left" vertical="center" wrapText="1"/>
      <protection locked="0"/>
    </xf>
    <xf numFmtId="0" fontId="7" fillId="0" borderId="163" xfId="0" applyFont="1" applyBorder="1" applyAlignment="1">
      <alignment horizontal="left" vertical="center"/>
    </xf>
    <xf numFmtId="0" fontId="7" fillId="0" borderId="157" xfId="0" applyFont="1" applyBorder="1" applyAlignment="1">
      <alignment horizontal="left" vertical="center"/>
    </xf>
    <xf numFmtId="0" fontId="7" fillId="0" borderId="158" xfId="0" applyFont="1" applyBorder="1" applyAlignment="1">
      <alignment horizontal="left" vertical="center"/>
    </xf>
    <xf numFmtId="0" fontId="7" fillId="0" borderId="125" xfId="0" applyFont="1" applyBorder="1" applyAlignment="1" applyProtection="1">
      <alignment horizontal="left" vertical="center" wrapText="1" shrinkToFit="1"/>
      <protection locked="0"/>
    </xf>
    <xf numFmtId="0" fontId="7" fillId="0" borderId="126" xfId="0" applyFont="1" applyBorder="1" applyAlignment="1" applyProtection="1">
      <alignment horizontal="left" vertical="center" wrapText="1" shrinkToFit="1"/>
      <protection locked="0"/>
    </xf>
    <xf numFmtId="0" fontId="7" fillId="0" borderId="127" xfId="0" applyFont="1" applyBorder="1" applyAlignment="1" applyProtection="1">
      <alignment horizontal="left" vertical="center" wrapText="1" shrinkToFit="1"/>
      <protection locked="0"/>
    </xf>
    <xf numFmtId="0" fontId="7" fillId="0" borderId="95" xfId="0" applyFont="1" applyBorder="1" applyAlignment="1">
      <alignment horizontal="justify" vertical="center" wrapText="1" shrinkToFit="1"/>
    </xf>
    <xf numFmtId="0" fontId="0" fillId="0" borderId="95" xfId="0" applyBorder="1" applyAlignment="1">
      <alignment horizontal="justify" vertical="center" shrinkToFit="1"/>
    </xf>
    <xf numFmtId="0" fontId="0" fillId="0" borderId="9" xfId="0" applyBorder="1" applyAlignment="1">
      <alignment horizontal="justify" vertical="center" shrinkToFit="1"/>
    </xf>
    <xf numFmtId="0" fontId="11" fillId="0" borderId="4" xfId="0" applyFont="1" applyBorder="1" applyAlignment="1">
      <alignment horizontal="left" vertical="center" shrinkToFit="1"/>
    </xf>
    <xf numFmtId="0" fontId="9" fillId="2" borderId="57" xfId="0" applyFont="1" applyFill="1" applyBorder="1" applyAlignment="1">
      <alignment horizontal="center" vertical="center" shrinkToFit="1"/>
    </xf>
    <xf numFmtId="0" fontId="9" fillId="0" borderId="7" xfId="0" applyFont="1" applyBorder="1" applyAlignment="1">
      <alignment horizontal="center" vertical="center" shrinkToFit="1"/>
    </xf>
    <xf numFmtId="0" fontId="9" fillId="0" borderId="53" xfId="0" applyFont="1" applyBorder="1" applyAlignment="1">
      <alignment horizontal="center" vertical="center" shrinkToFit="1"/>
    </xf>
    <xf numFmtId="0" fontId="11" fillId="0" borderId="62" xfId="0" applyFont="1" applyBorder="1" applyAlignment="1">
      <alignment horizontal="left" vertical="center" shrinkToFit="1"/>
    </xf>
    <xf numFmtId="0" fontId="14" fillId="0" borderId="63" xfId="0" applyFont="1" applyBorder="1" applyAlignment="1">
      <alignment horizontal="left" vertical="center" shrinkToFit="1"/>
    </xf>
    <xf numFmtId="177" fontId="14" fillId="0" borderId="63" xfId="0" applyNumberFormat="1" applyFont="1" applyBorder="1" applyAlignment="1">
      <alignment horizontal="left" vertical="center" shrinkToFit="1"/>
    </xf>
    <xf numFmtId="0" fontId="14" fillId="0" borderId="64" xfId="0" applyFont="1" applyBorder="1" applyAlignment="1">
      <alignment horizontal="left" vertical="center" shrinkToFit="1"/>
    </xf>
    <xf numFmtId="0" fontId="11" fillId="0" borderId="12" xfId="0" applyFont="1" applyBorder="1" applyAlignment="1">
      <alignment horizontal="left" vertical="center" shrinkToFit="1"/>
    </xf>
    <xf numFmtId="0" fontId="14" fillId="0" borderId="11" xfId="0" applyFont="1" applyBorder="1" applyAlignment="1">
      <alignment horizontal="left" vertical="center" shrinkToFit="1"/>
    </xf>
    <xf numFmtId="0" fontId="14" fillId="0" borderId="3" xfId="0" applyFont="1" applyBorder="1" applyAlignment="1">
      <alignment horizontal="left" vertical="center" shrinkToFit="1"/>
    </xf>
    <xf numFmtId="0" fontId="9" fillId="5" borderId="31" xfId="0" applyFont="1" applyFill="1" applyBorder="1" applyAlignment="1">
      <alignment horizontal="left" vertical="center" wrapText="1" shrinkToFit="1"/>
    </xf>
    <xf numFmtId="0" fontId="9" fillId="5" borderId="8" xfId="0" applyFont="1" applyFill="1" applyBorder="1" applyAlignment="1">
      <alignment horizontal="left" vertical="center" shrinkToFit="1"/>
    </xf>
    <xf numFmtId="0" fontId="9" fillId="2" borderId="13" xfId="0" applyFont="1" applyFill="1" applyBorder="1" applyAlignment="1">
      <alignment horizontal="center" vertical="center" wrapText="1" shrinkToFit="1"/>
    </xf>
    <xf numFmtId="0" fontId="9" fillId="0" borderId="41" xfId="0" applyFont="1" applyBorder="1" applyAlignment="1">
      <alignment horizontal="center" vertical="center" shrinkToFit="1"/>
    </xf>
    <xf numFmtId="0" fontId="0" fillId="0" borderId="16" xfId="0" applyBorder="1" applyAlignment="1">
      <alignment horizontal="center" vertical="center" shrinkToFit="1"/>
    </xf>
    <xf numFmtId="0" fontId="0" fillId="0" borderId="26" xfId="0" applyBorder="1" applyAlignment="1">
      <alignment horizontal="center" vertical="center" shrinkToFit="1"/>
    </xf>
    <xf numFmtId="0" fontId="11" fillId="0" borderId="54" xfId="0" applyFont="1" applyBorder="1" applyAlignment="1">
      <alignment horizontal="center" vertical="center" wrapText="1" shrinkToFit="1"/>
    </xf>
    <xf numFmtId="0" fontId="14" fillId="0" borderId="14"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9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5" xfId="0" applyFont="1" applyBorder="1" applyAlignment="1">
      <alignment horizontal="center" vertical="center" shrinkToFit="1"/>
    </xf>
    <xf numFmtId="0" fontId="9" fillId="2" borderId="1" xfId="0" applyFont="1" applyFill="1" applyBorder="1" applyAlignment="1">
      <alignment horizontal="center" vertical="center" shrinkToFit="1"/>
    </xf>
    <xf numFmtId="0" fontId="9" fillId="0" borderId="4" xfId="0" applyFont="1" applyBorder="1" applyAlignment="1">
      <alignment horizontal="center" vertical="center" shrinkToFit="1"/>
    </xf>
    <xf numFmtId="0" fontId="9" fillId="0" borderId="13" xfId="0" applyFont="1" applyBorder="1" applyAlignment="1">
      <alignment horizontal="left" vertical="center" wrapText="1" shrinkToFit="1"/>
    </xf>
    <xf numFmtId="0" fontId="9" fillId="0" borderId="15" xfId="0" applyFont="1" applyBorder="1" applyAlignment="1">
      <alignment horizontal="left" vertical="center" shrinkToFit="1"/>
    </xf>
    <xf numFmtId="0" fontId="11" fillId="0" borderId="13" xfId="0" applyFont="1" applyBorder="1" applyAlignment="1">
      <alignment horizontal="left" vertical="center" shrinkToFit="1"/>
    </xf>
    <xf numFmtId="0" fontId="11" fillId="0" borderId="14" xfId="0" applyFont="1" applyBorder="1" applyAlignment="1">
      <alignment horizontal="left" vertical="center" shrinkToFit="1"/>
    </xf>
    <xf numFmtId="177" fontId="11" fillId="0" borderId="14" xfId="0" applyNumberFormat="1" applyFont="1" applyBorder="1" applyAlignment="1">
      <alignment horizontal="left" vertical="center" shrinkToFit="1"/>
    </xf>
    <xf numFmtId="0" fontId="11" fillId="0" borderId="15" xfId="0" applyFont="1" applyBorder="1" applyAlignment="1">
      <alignment horizontal="left" vertical="center" shrinkToFit="1"/>
    </xf>
    <xf numFmtId="0" fontId="11" fillId="0" borderId="30" xfId="0" applyFont="1" applyBorder="1" applyAlignment="1">
      <alignment horizontal="left" vertical="center" shrinkToFit="1"/>
    </xf>
    <xf numFmtId="0" fontId="12" fillId="0" borderId="30" xfId="0" applyFont="1" applyBorder="1" applyAlignment="1">
      <alignment horizontal="left" vertical="center" shrinkToFit="1"/>
    </xf>
    <xf numFmtId="0" fontId="9" fillId="0" borderId="6" xfId="0" applyFont="1" applyBorder="1" applyAlignment="1">
      <alignment horizontal="left" vertical="center" shrinkToFit="1"/>
    </xf>
    <xf numFmtId="0" fontId="13" fillId="0" borderId="6" xfId="0" applyFont="1" applyBorder="1" applyAlignment="1">
      <alignment horizontal="left" vertical="center" shrinkToFit="1"/>
    </xf>
    <xf numFmtId="0" fontId="9" fillId="0" borderId="0" xfId="0" applyFont="1" applyAlignment="1">
      <alignment horizontal="left" vertical="center" shrinkToFit="1"/>
    </xf>
    <xf numFmtId="0" fontId="13" fillId="0" borderId="0" xfId="0" applyFont="1" applyAlignment="1">
      <alignment horizontal="left" vertical="center" shrinkToFit="1"/>
    </xf>
    <xf numFmtId="0" fontId="12" fillId="0" borderId="142" xfId="0" applyFont="1" applyBorder="1" applyAlignment="1">
      <alignment horizontal="left" vertical="center" wrapText="1" shrinkToFit="1"/>
    </xf>
    <xf numFmtId="0" fontId="12" fillId="0" borderId="64" xfId="0" applyFont="1" applyBorder="1" applyAlignment="1">
      <alignment horizontal="left" vertical="center" shrinkToFit="1"/>
    </xf>
    <xf numFmtId="0" fontId="12" fillId="0" borderId="141" xfId="0" applyFont="1" applyBorder="1" applyAlignment="1">
      <alignment horizontal="left" vertical="center" wrapText="1" shrinkToFit="1"/>
    </xf>
    <xf numFmtId="0" fontId="12" fillId="0" borderId="138" xfId="0" applyFont="1" applyBorder="1" applyAlignment="1">
      <alignment horizontal="left" vertical="center" shrinkToFit="1"/>
    </xf>
    <xf numFmtId="0" fontId="12" fillId="0" borderId="140"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41" xfId="0" applyFont="1" applyBorder="1" applyAlignment="1">
      <alignment horizontal="center" vertical="center" shrinkToFit="1"/>
    </xf>
    <xf numFmtId="0" fontId="12" fillId="0" borderId="137" xfId="0" applyFont="1" applyBorder="1" applyAlignment="1">
      <alignment horizontal="center" vertical="center" shrinkToFit="1"/>
    </xf>
    <xf numFmtId="0" fontId="12" fillId="0" borderId="138" xfId="0" applyFont="1" applyBorder="1" applyAlignment="1">
      <alignment horizontal="center" vertical="center" shrinkToFit="1"/>
    </xf>
    <xf numFmtId="0" fontId="9" fillId="2" borderId="62" xfId="0" applyFont="1" applyFill="1" applyBorder="1" applyAlignment="1">
      <alignment horizontal="center" vertical="center" wrapText="1" shrinkToFit="1"/>
    </xf>
    <xf numFmtId="0" fontId="9" fillId="0" borderId="63" xfId="0" applyFont="1" applyBorder="1" applyAlignment="1">
      <alignment horizontal="center" vertical="center" shrinkToFit="1"/>
    </xf>
    <xf numFmtId="0" fontId="23" fillId="2" borderId="136" xfId="0" applyFont="1" applyFill="1" applyBorder="1" applyAlignment="1">
      <alignment horizontal="left" vertical="center" wrapText="1" shrinkToFit="1"/>
    </xf>
    <xf numFmtId="0" fontId="23" fillId="0" borderId="137" xfId="0" applyFont="1" applyBorder="1" applyAlignment="1">
      <alignment horizontal="left" vertical="center" wrapText="1" shrinkToFit="1"/>
    </xf>
    <xf numFmtId="0" fontId="9" fillId="0" borderId="0" xfId="0" applyFont="1" applyAlignment="1">
      <alignment horizontal="left" vertical="center" wrapText="1" shrinkToFit="1"/>
    </xf>
    <xf numFmtId="0" fontId="13" fillId="0" borderId="0" xfId="0" applyFont="1" applyAlignment="1">
      <alignment horizontal="left" vertical="center" wrapText="1" shrinkToFit="1"/>
    </xf>
    <xf numFmtId="177" fontId="13" fillId="0" borderId="0" xfId="0" applyNumberFormat="1" applyFont="1" applyAlignment="1">
      <alignment horizontal="left" vertical="center" wrapText="1" shrinkToFit="1"/>
    </xf>
    <xf numFmtId="0" fontId="11" fillId="0" borderId="66" xfId="0" applyFont="1" applyBorder="1" applyAlignment="1">
      <alignment horizontal="left" vertical="center" shrinkToFit="1"/>
    </xf>
    <xf numFmtId="0" fontId="14" fillId="0" borderId="24" xfId="0" applyFont="1" applyBorder="1" applyAlignment="1">
      <alignment horizontal="left" vertical="center" shrinkToFit="1"/>
    </xf>
    <xf numFmtId="0" fontId="9" fillId="2" borderId="18" xfId="0" applyFont="1" applyFill="1" applyBorder="1" applyAlignment="1">
      <alignment horizontal="center" vertical="center" shrinkToFit="1"/>
    </xf>
    <xf numFmtId="0" fontId="9" fillId="0" borderId="21" xfId="0" applyFont="1" applyBorder="1" applyAlignment="1">
      <alignment horizontal="center" vertical="center" shrinkToFit="1"/>
    </xf>
    <xf numFmtId="177" fontId="11" fillId="0" borderId="104" xfId="0" applyNumberFormat="1" applyFont="1" applyBorder="1" applyAlignment="1">
      <alignment horizontal="center" vertical="center" shrinkToFit="1"/>
    </xf>
    <xf numFmtId="0" fontId="11" fillId="0" borderId="105" xfId="0" applyFont="1" applyBorder="1" applyAlignment="1">
      <alignment horizontal="center" vertical="center" shrinkToFit="1"/>
    </xf>
    <xf numFmtId="0" fontId="11" fillId="0" borderId="106" xfId="0" applyFont="1" applyBorder="1" applyAlignment="1">
      <alignment horizontal="center" vertical="center" shrinkToFit="1"/>
    </xf>
    <xf numFmtId="0" fontId="9" fillId="2" borderId="60" xfId="0" applyFont="1" applyFill="1" applyBorder="1" applyAlignment="1">
      <alignment horizontal="center" vertical="center" shrinkToFit="1"/>
    </xf>
    <xf numFmtId="0" fontId="9" fillId="2" borderId="63" xfId="0" applyFont="1" applyFill="1" applyBorder="1" applyAlignment="1">
      <alignment horizontal="center" vertical="center" shrinkToFit="1"/>
    </xf>
    <xf numFmtId="0" fontId="9" fillId="2" borderId="65" xfId="0" applyFont="1" applyFill="1" applyBorder="1" applyAlignment="1">
      <alignment horizontal="center" vertical="center" shrinkToFit="1"/>
    </xf>
    <xf numFmtId="0" fontId="9" fillId="2" borderId="24" xfId="0" applyFont="1" applyFill="1" applyBorder="1" applyAlignment="1">
      <alignment horizontal="center" vertical="center" shrinkToFit="1"/>
    </xf>
    <xf numFmtId="177" fontId="10" fillId="0" borderId="103" xfId="0" applyNumberFormat="1" applyFont="1" applyBorder="1" applyAlignment="1">
      <alignment horizontal="center" vertical="center" shrinkToFit="1"/>
    </xf>
    <xf numFmtId="9" fontId="10" fillId="0" borderId="96" xfId="0" applyNumberFormat="1" applyFont="1" applyBorder="1" applyAlignment="1">
      <alignment horizontal="center" vertical="center" shrinkToFit="1"/>
    </xf>
    <xf numFmtId="9" fontId="10" fillId="0" borderId="97" xfId="0" applyNumberFormat="1" applyFont="1" applyBorder="1" applyAlignment="1">
      <alignment horizontal="center" vertical="center" shrinkToFit="1"/>
    </xf>
    <xf numFmtId="177" fontId="11" fillId="0" borderId="16" xfId="0" applyNumberFormat="1"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9" fontId="10" fillId="0" borderId="103" xfId="0" applyNumberFormat="1" applyFont="1" applyBorder="1" applyAlignment="1">
      <alignment horizontal="center" vertical="center" shrinkToFit="1"/>
    </xf>
    <xf numFmtId="0" fontId="11" fillId="0" borderId="16" xfId="0" applyFont="1" applyBorder="1" applyAlignment="1">
      <alignment horizontal="center" vertical="center" shrinkToFit="1"/>
    </xf>
    <xf numFmtId="0" fontId="9" fillId="2" borderId="61"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177" fontId="11" fillId="0" borderId="102" xfId="0" applyNumberFormat="1" applyFont="1" applyBorder="1" applyAlignment="1">
      <alignment horizontal="left" vertical="center" shrinkToFit="1"/>
    </xf>
    <xf numFmtId="0" fontId="11" fillId="0" borderId="68" xfId="0" applyFont="1" applyBorder="1" applyAlignment="1">
      <alignment horizontal="left" vertical="center" shrinkToFit="1"/>
    </xf>
    <xf numFmtId="0" fontId="11" fillId="0" borderId="69" xfId="0" applyFont="1" applyBorder="1" applyAlignment="1">
      <alignment horizontal="left" vertical="center" shrinkToFit="1"/>
    </xf>
    <xf numFmtId="0" fontId="9" fillId="0" borderId="64" xfId="0" applyFont="1" applyBorder="1" applyAlignment="1">
      <alignment horizontal="center" vertical="center" shrinkToFit="1"/>
    </xf>
    <xf numFmtId="0" fontId="12" fillId="0" borderId="13"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26" xfId="0" applyFont="1" applyBorder="1" applyAlignment="1">
      <alignment horizontal="center" vertical="center" shrinkToFit="1"/>
    </xf>
    <xf numFmtId="0" fontId="12" fillId="0" borderId="56" xfId="0" applyFont="1" applyBorder="1" applyAlignment="1">
      <alignment horizontal="left" vertical="center" wrapText="1" shrinkToFit="1"/>
    </xf>
    <xf numFmtId="0" fontId="12" fillId="0" borderId="55" xfId="0" applyFont="1" applyBorder="1" applyAlignment="1">
      <alignment horizontal="left" vertical="center" shrinkToFit="1"/>
    </xf>
    <xf numFmtId="0" fontId="9" fillId="2" borderId="54" xfId="0" applyFont="1" applyFill="1" applyBorder="1" applyAlignment="1">
      <alignment horizontal="center" vertical="center" shrinkToFit="1"/>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07" xfId="0" applyFont="1" applyBorder="1" applyAlignment="1">
      <alignment horizontal="left" vertical="center" wrapText="1" shrinkToFit="1"/>
    </xf>
    <xf numFmtId="0" fontId="12" fillId="0" borderId="58" xfId="0" applyFont="1" applyBorder="1" applyAlignment="1">
      <alignment horizontal="left" vertical="center" shrinkToFit="1"/>
    </xf>
    <xf numFmtId="0" fontId="9" fillId="2" borderId="59" xfId="0" applyFont="1" applyFill="1" applyBorder="1" applyAlignment="1">
      <alignment horizontal="center" vertical="center" shrinkToFit="1"/>
    </xf>
    <xf numFmtId="0" fontId="9" fillId="0" borderId="11" xfId="0" applyFont="1" applyBorder="1" applyAlignment="1">
      <alignment horizontal="center" vertical="center" shrinkToFit="1"/>
    </xf>
    <xf numFmtId="0" fontId="9" fillId="0" borderId="3"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5" xfId="0" applyFont="1" applyBorder="1" applyAlignment="1">
      <alignment horizontal="center" vertical="center" shrinkToFit="1"/>
    </xf>
    <xf numFmtId="177" fontId="13" fillId="0" borderId="0" xfId="0" applyNumberFormat="1" applyFont="1" applyAlignment="1">
      <alignment horizontal="left" vertical="center" shrinkToFit="1"/>
    </xf>
    <xf numFmtId="177" fontId="13" fillId="0" borderId="6" xfId="0" applyNumberFormat="1" applyFont="1" applyBorder="1" applyAlignment="1">
      <alignment horizontal="left" vertical="center" shrinkToFi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8"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5" borderId="124" xfId="0" applyFont="1" applyFill="1" applyBorder="1" applyAlignment="1">
      <alignment horizontal="center" vertical="center" wrapText="1"/>
    </xf>
    <xf numFmtId="0" fontId="5" fillId="5" borderId="100" xfId="0" applyFont="1" applyFill="1" applyBorder="1" applyAlignment="1">
      <alignment horizontal="center" vertical="center"/>
    </xf>
    <xf numFmtId="0" fontId="5" fillId="5" borderId="118"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115" xfId="0" applyFont="1" applyBorder="1" applyAlignment="1" applyProtection="1">
      <alignment horizontal="center" vertical="center" wrapText="1"/>
      <protection locked="0"/>
    </xf>
    <xf numFmtId="0" fontId="5" fillId="0" borderId="116" xfId="0" applyFont="1" applyBorder="1" applyAlignment="1" applyProtection="1">
      <alignment horizontal="center" vertical="center" wrapText="1"/>
      <protection locked="0"/>
    </xf>
    <xf numFmtId="0" fontId="5" fillId="2" borderId="103" xfId="0" applyFont="1" applyFill="1" applyBorder="1" applyAlignment="1">
      <alignment horizontal="center" vertical="center" wrapText="1"/>
    </xf>
    <xf numFmtId="0" fontId="5" fillId="2" borderId="96" xfId="0" applyFont="1" applyFill="1" applyBorder="1" applyAlignment="1">
      <alignment horizontal="center" vertical="center"/>
    </xf>
    <xf numFmtId="0" fontId="5" fillId="2" borderId="97" xfId="0" applyFont="1" applyFill="1" applyBorder="1" applyAlignment="1">
      <alignment horizontal="center" vertical="center"/>
    </xf>
    <xf numFmtId="0" fontId="5" fillId="0" borderId="117" xfId="0" applyFont="1" applyBorder="1" applyAlignment="1" applyProtection="1">
      <alignment horizontal="center" vertical="center" wrapText="1"/>
      <protection locked="0"/>
    </xf>
    <xf numFmtId="0" fontId="38" fillId="3" borderId="13" xfId="0" applyFont="1" applyFill="1" applyBorder="1" applyAlignment="1">
      <alignment horizontal="center" vertical="center" shrinkToFit="1"/>
    </xf>
    <xf numFmtId="0" fontId="38" fillId="3" borderId="16" xfId="0" applyFont="1" applyFill="1" applyBorder="1" applyAlignment="1">
      <alignment horizontal="center" vertical="center" shrinkToFit="1"/>
    </xf>
    <xf numFmtId="12" fontId="7" fillId="0" borderId="1" xfId="0" applyNumberFormat="1" applyFont="1" applyBorder="1" applyAlignment="1" applyProtection="1">
      <alignment horizontal="center" vertical="center" shrinkToFit="1"/>
      <protection locked="0"/>
    </xf>
    <xf numFmtId="12" fontId="7" fillId="0" borderId="4" xfId="0" applyNumberFormat="1" applyFont="1" applyBorder="1" applyAlignment="1" applyProtection="1">
      <alignment horizontal="center" vertical="center" shrinkToFit="1"/>
      <protection locked="0"/>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7" fillId="3" borderId="7" xfId="0" applyFont="1" applyFill="1" applyBorder="1" applyAlignment="1">
      <alignment horizontal="center" vertical="center"/>
    </xf>
    <xf numFmtId="3" fontId="5" fillId="0" borderId="116" xfId="0" applyNumberFormat="1" applyFont="1" applyBorder="1" applyAlignment="1" applyProtection="1">
      <alignment horizontal="right" vertical="center" shrinkToFit="1"/>
      <protection locked="0"/>
    </xf>
    <xf numFmtId="3" fontId="5" fillId="0" borderId="115" xfId="0" applyNumberFormat="1" applyFont="1" applyBorder="1" applyAlignment="1" applyProtection="1">
      <alignment horizontal="right" vertical="center" shrinkToFit="1"/>
      <protection locked="0"/>
    </xf>
    <xf numFmtId="0" fontId="5" fillId="2" borderId="70" xfId="0" applyFont="1" applyFill="1" applyBorder="1" applyAlignment="1">
      <alignment horizontal="center" vertical="center" wrapText="1"/>
    </xf>
    <xf numFmtId="3" fontId="5" fillId="4" borderId="116" xfId="0" applyNumberFormat="1" applyFont="1" applyFill="1" applyBorder="1" applyAlignment="1">
      <alignment horizontal="right" vertical="center" shrinkToFit="1"/>
    </xf>
    <xf numFmtId="3" fontId="5" fillId="4" borderId="115" xfId="0" applyNumberFormat="1" applyFont="1" applyFill="1" applyBorder="1" applyAlignment="1">
      <alignment horizontal="right" vertical="center" shrinkToFit="1"/>
    </xf>
    <xf numFmtId="0" fontId="5" fillId="0" borderId="0" xfId="0" applyFont="1" applyAlignment="1">
      <alignment horizontal="justify" vertical="center"/>
    </xf>
    <xf numFmtId="0" fontId="5" fillId="0" borderId="0" xfId="0" applyFont="1">
      <alignment vertical="center"/>
    </xf>
    <xf numFmtId="3" fontId="17" fillId="0" borderId="117" xfId="0" applyNumberFormat="1" applyFont="1" applyBorder="1" applyAlignment="1" applyProtection="1">
      <alignment horizontal="right" vertical="center" shrinkToFit="1"/>
      <protection locked="0"/>
    </xf>
    <xf numFmtId="3" fontId="17" fillId="4" borderId="117" xfId="0" applyNumberFormat="1" applyFont="1" applyFill="1" applyBorder="1" applyAlignment="1">
      <alignment horizontal="right" vertical="center" shrinkToFit="1"/>
    </xf>
    <xf numFmtId="0" fontId="0" fillId="0" borderId="0" xfId="0">
      <alignment vertical="center"/>
    </xf>
    <xf numFmtId="3" fontId="5" fillId="4" borderId="117" xfId="0" applyNumberFormat="1" applyFont="1" applyFill="1" applyBorder="1" applyAlignment="1">
      <alignment horizontal="right" vertical="center" shrinkToFit="1"/>
    </xf>
    <xf numFmtId="0" fontId="5" fillId="0" borderId="14" xfId="0" applyFont="1" applyBorder="1" applyAlignment="1">
      <alignment horizontal="justify" vertical="center"/>
    </xf>
    <xf numFmtId="0" fontId="5" fillId="0" borderId="14" xfId="0" applyFont="1" applyBorder="1">
      <alignment vertical="center"/>
    </xf>
    <xf numFmtId="0" fontId="0" fillId="0" borderId="14" xfId="0" applyBorder="1">
      <alignment vertical="center"/>
    </xf>
    <xf numFmtId="0" fontId="5" fillId="0" borderId="0" xfId="0" applyFont="1" applyAlignment="1">
      <alignment horizontal="justify" vertical="center" wrapText="1"/>
    </xf>
    <xf numFmtId="0" fontId="5" fillId="5" borderId="100" xfId="0" applyFont="1" applyFill="1" applyBorder="1" applyAlignment="1">
      <alignment horizontal="center" vertical="center" wrapText="1"/>
    </xf>
    <xf numFmtId="0" fontId="5" fillId="5" borderId="118" xfId="0" applyFont="1" applyFill="1" applyBorder="1" applyAlignment="1">
      <alignment horizontal="center" vertical="center" wrapText="1"/>
    </xf>
    <xf numFmtId="0" fontId="5" fillId="2" borderId="96" xfId="0" applyFont="1" applyFill="1" applyBorder="1" applyAlignment="1">
      <alignment horizontal="center" vertical="center" wrapText="1"/>
    </xf>
    <xf numFmtId="0" fontId="5" fillId="2" borderId="97" xfId="0" applyFont="1" applyFill="1" applyBorder="1" applyAlignment="1">
      <alignment horizontal="center" vertical="center" wrapText="1"/>
    </xf>
    <xf numFmtId="3" fontId="5" fillId="0" borderId="117" xfId="0" applyNumberFormat="1" applyFont="1" applyBorder="1" applyAlignment="1" applyProtection="1">
      <alignment horizontal="right" vertical="center" shrinkToFit="1"/>
      <protection locked="0"/>
    </xf>
    <xf numFmtId="3" fontId="17" fillId="0" borderId="116" xfId="0" applyNumberFormat="1" applyFont="1" applyBorder="1" applyAlignment="1" applyProtection="1">
      <alignment horizontal="right" vertical="center" shrinkToFit="1"/>
      <protection locked="0"/>
    </xf>
    <xf numFmtId="3" fontId="17" fillId="4" borderId="116" xfId="0" applyNumberFormat="1" applyFont="1" applyFill="1" applyBorder="1" applyAlignment="1">
      <alignment horizontal="right" vertical="center" shrinkToFit="1"/>
    </xf>
    <xf numFmtId="0" fontId="7" fillId="0" borderId="0" xfId="0" applyFont="1" applyAlignment="1">
      <alignment horizontal="left" vertical="center" shrinkToFit="1"/>
    </xf>
    <xf numFmtId="0" fontId="5" fillId="0" borderId="6" xfId="0" applyFont="1" applyBorder="1" applyAlignment="1">
      <alignment horizontal="left" vertical="center"/>
    </xf>
    <xf numFmtId="0" fontId="39" fillId="0" borderId="31" xfId="0" applyFont="1" applyBorder="1" applyAlignment="1">
      <alignment horizontal="center" vertical="center" wrapText="1"/>
    </xf>
    <xf numFmtId="0" fontId="39" fillId="0" borderId="31" xfId="0" applyFont="1" applyBorder="1" applyAlignment="1">
      <alignment horizontal="center" vertical="center"/>
    </xf>
    <xf numFmtId="3" fontId="39" fillId="0" borderId="0" xfId="0" applyNumberFormat="1" applyFont="1" applyAlignment="1">
      <alignment horizontal="center" vertical="center"/>
    </xf>
    <xf numFmtId="0" fontId="39" fillId="0" borderId="0" xfId="0" applyFont="1" applyAlignment="1">
      <alignment horizontal="center" vertical="center"/>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1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5" xfId="0" applyFont="1" applyBorder="1" applyAlignment="1">
      <alignment horizontal="center" vertical="center" wrapText="1"/>
    </xf>
    <xf numFmtId="178" fontId="16" fillId="0" borderId="46" xfId="0" applyNumberFormat="1" applyFont="1" applyBorder="1" applyAlignment="1">
      <alignment horizontal="center" vertical="center" wrapText="1"/>
    </xf>
    <xf numFmtId="178" fontId="16" fillId="0" borderId="108" xfId="0" applyNumberFormat="1" applyFont="1" applyBorder="1" applyAlignment="1">
      <alignment horizontal="center" vertical="center" wrapText="1"/>
    </xf>
    <xf numFmtId="178" fontId="10" fillId="0" borderId="15" xfId="0" applyNumberFormat="1" applyFont="1" applyBorder="1" applyAlignment="1">
      <alignment horizontal="right" vertical="center" wrapText="1"/>
    </xf>
    <xf numFmtId="178" fontId="10" fillId="0" borderId="2" xfId="0" applyNumberFormat="1" applyFont="1" applyBorder="1" applyAlignment="1">
      <alignment horizontal="right" vertical="center" wrapText="1"/>
    </xf>
    <xf numFmtId="0" fontId="9" fillId="5" borderId="31" xfId="0" applyFont="1" applyFill="1" applyBorder="1" applyAlignment="1">
      <alignment horizontal="justify" vertical="center" wrapText="1"/>
    </xf>
    <xf numFmtId="0" fontId="9" fillId="5" borderId="16" xfId="0" applyFont="1" applyFill="1" applyBorder="1" applyAlignment="1">
      <alignment horizontal="justify" vertical="center" wrapText="1"/>
    </xf>
    <xf numFmtId="0" fontId="9" fillId="0" borderId="70" xfId="0" applyFont="1" applyBorder="1" applyAlignment="1">
      <alignment horizontal="center" vertical="center" wrapText="1"/>
    </xf>
    <xf numFmtId="0" fontId="9" fillId="0" borderId="13" xfId="0" applyFont="1" applyBorder="1" applyAlignment="1">
      <alignment horizontal="justify" vertical="center" wrapText="1"/>
    </xf>
    <xf numFmtId="0" fontId="9" fillId="0" borderId="31" xfId="0" applyFont="1" applyBorder="1" applyAlignment="1">
      <alignment horizontal="justify"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21" fillId="0" borderId="10" xfId="0" applyFont="1" applyBorder="1" applyAlignment="1">
      <alignment horizontal="left" vertical="center" wrapText="1"/>
    </xf>
    <xf numFmtId="0" fontId="21" fillId="0" borderId="2" xfId="0" applyFont="1" applyBorder="1" applyAlignment="1">
      <alignment horizontal="left" vertical="center" wrapText="1"/>
    </xf>
    <xf numFmtId="0" fontId="21" fillId="0" borderId="110" xfId="0" applyFont="1" applyBorder="1" applyAlignment="1">
      <alignment horizontal="left" vertical="center" wrapText="1"/>
    </xf>
    <xf numFmtId="0" fontId="21" fillId="0" borderId="111" xfId="0" applyFont="1" applyBorder="1" applyAlignment="1">
      <alignment horizontal="left" vertical="center" wrapTex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9" fillId="0" borderId="7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4" xfId="0" applyFont="1" applyBorder="1" applyAlignment="1">
      <alignment vertical="center" wrapText="1"/>
    </xf>
    <xf numFmtId="0" fontId="14" fillId="0" borderId="15" xfId="0" applyFont="1" applyBorder="1" applyAlignment="1">
      <alignment horizontal="center" vertical="center" wrapText="1"/>
    </xf>
    <xf numFmtId="0" fontId="14" fillId="0" borderId="5" xfId="0" applyFont="1" applyBorder="1" applyAlignment="1">
      <alignment horizontal="center" vertical="center" wrapText="1"/>
    </xf>
    <xf numFmtId="0" fontId="20" fillId="0" borderId="0" xfId="0" applyFont="1" applyAlignment="1">
      <alignment horizontal="left" vertical="center" shrinkToFit="1"/>
    </xf>
    <xf numFmtId="0" fontId="6" fillId="0" borderId="6" xfId="0" applyFont="1" applyBorder="1" applyAlignment="1">
      <alignment horizontal="left" vertical="center"/>
    </xf>
    <xf numFmtId="0" fontId="3" fillId="0" borderId="6" xfId="0" applyFont="1" applyBorder="1">
      <alignment vertical="center"/>
    </xf>
    <xf numFmtId="0" fontId="11" fillId="0" borderId="0" xfId="0" applyFont="1" applyAlignment="1">
      <alignment horizontal="left" vertical="center" shrinkToFit="1"/>
    </xf>
    <xf numFmtId="0" fontId="20" fillId="3" borderId="13" xfId="0" applyFont="1" applyFill="1" applyBorder="1" applyAlignment="1">
      <alignment horizontal="center" vertical="center" shrinkToFit="1"/>
    </xf>
    <xf numFmtId="0" fontId="20" fillId="3" borderId="16" xfId="0" applyFont="1" applyFill="1" applyBorder="1" applyAlignment="1">
      <alignment horizontal="center" vertical="center" shrinkToFit="1"/>
    </xf>
    <xf numFmtId="12" fontId="11" fillId="0" borderId="1" xfId="0" applyNumberFormat="1" applyFont="1" applyBorder="1" applyAlignment="1" applyProtection="1">
      <alignment horizontal="center" vertical="center" shrinkToFit="1"/>
      <protection locked="0"/>
    </xf>
    <xf numFmtId="12" fontId="11" fillId="0" borderId="4" xfId="0" applyNumberFormat="1" applyFont="1" applyBorder="1" applyAlignment="1" applyProtection="1">
      <alignment horizontal="center" vertical="center" shrinkToFit="1"/>
      <protection locked="0"/>
    </xf>
    <xf numFmtId="0" fontId="9" fillId="3" borderId="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2" borderId="7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0" borderId="31" xfId="0" applyFont="1" applyBorder="1" applyAlignment="1">
      <alignment horizontal="center" vertical="center" wrapText="1"/>
    </xf>
    <xf numFmtId="0" fontId="10" fillId="0" borderId="31" xfId="0" applyFont="1" applyBorder="1" applyAlignment="1">
      <alignment horizontal="center" vertical="center"/>
    </xf>
    <xf numFmtId="0" fontId="9" fillId="0" borderId="115" xfId="0" applyFont="1" applyBorder="1" applyAlignment="1" applyProtection="1">
      <alignment horizontal="center" vertical="center" wrapText="1"/>
      <protection locked="0"/>
    </xf>
    <xf numFmtId="0" fontId="9" fillId="0" borderId="116" xfId="0" applyFont="1" applyBorder="1" applyAlignment="1" applyProtection="1">
      <alignment horizontal="center" vertical="center" wrapText="1"/>
      <protection locked="0"/>
    </xf>
    <xf numFmtId="3" fontId="9" fillId="0" borderId="115" xfId="0" applyNumberFormat="1" applyFont="1" applyBorder="1" applyAlignment="1" applyProtection="1">
      <alignment horizontal="right" vertical="center" shrinkToFit="1"/>
      <protection locked="0"/>
    </xf>
    <xf numFmtId="3" fontId="9" fillId="0" borderId="116" xfId="0" applyNumberFormat="1" applyFont="1" applyBorder="1" applyAlignment="1" applyProtection="1">
      <alignment horizontal="right" vertical="center" shrinkToFit="1"/>
      <protection locked="0"/>
    </xf>
    <xf numFmtId="3" fontId="9" fillId="4" borderId="115" xfId="0" applyNumberFormat="1" applyFont="1" applyFill="1" applyBorder="1" applyAlignment="1">
      <alignment horizontal="right" vertical="center" shrinkToFit="1"/>
    </xf>
    <xf numFmtId="3" fontId="9" fillId="4" borderId="116" xfId="0" applyNumberFormat="1" applyFont="1" applyFill="1" applyBorder="1" applyAlignment="1">
      <alignment horizontal="right" vertical="center" shrinkToFit="1"/>
    </xf>
    <xf numFmtId="3" fontId="10" fillId="0" borderId="0" xfId="0" applyNumberFormat="1" applyFont="1" applyAlignment="1">
      <alignment horizontal="center" vertical="center"/>
    </xf>
    <xf numFmtId="0" fontId="10" fillId="0" borderId="0" xfId="0" applyFont="1" applyAlignment="1">
      <alignment horizontal="center" vertical="center"/>
    </xf>
    <xf numFmtId="3" fontId="13" fillId="0" borderId="116" xfId="0" applyNumberFormat="1" applyFont="1" applyBorder="1" applyAlignment="1" applyProtection="1">
      <alignment horizontal="right" vertical="center" shrinkToFit="1"/>
      <protection locked="0"/>
    </xf>
    <xf numFmtId="3" fontId="13" fillId="4" borderId="116" xfId="0" applyNumberFormat="1" applyFont="1" applyFill="1" applyBorder="1" applyAlignment="1">
      <alignment horizontal="right" vertical="center" shrinkToFit="1"/>
    </xf>
    <xf numFmtId="0" fontId="9" fillId="2" borderId="103" xfId="0" applyFont="1" applyFill="1" applyBorder="1" applyAlignment="1">
      <alignment horizontal="center" vertical="center" wrapText="1"/>
    </xf>
    <xf numFmtId="0" fontId="9" fillId="2" borderId="96" xfId="0" applyFont="1" applyFill="1" applyBorder="1" applyAlignment="1">
      <alignment horizontal="center" vertical="center"/>
    </xf>
    <xf numFmtId="0" fontId="9" fillId="2" borderId="97" xfId="0" applyFont="1" applyFill="1" applyBorder="1" applyAlignment="1">
      <alignment horizontal="center" vertical="center"/>
    </xf>
    <xf numFmtId="0" fontId="9" fillId="0" borderId="117" xfId="0" applyFont="1" applyBorder="1" applyAlignment="1" applyProtection="1">
      <alignment horizontal="center" vertical="center" wrapText="1"/>
      <protection locked="0"/>
    </xf>
    <xf numFmtId="3" fontId="13" fillId="0" borderId="117" xfId="0" applyNumberFormat="1" applyFont="1" applyBorder="1" applyAlignment="1" applyProtection="1">
      <alignment horizontal="right" vertical="center" shrinkToFit="1"/>
      <protection locked="0"/>
    </xf>
    <xf numFmtId="3" fontId="13" fillId="4" borderId="117" xfId="0" applyNumberFormat="1" applyFont="1" applyFill="1" applyBorder="1" applyAlignment="1">
      <alignment horizontal="right" vertical="center" shrinkToFit="1"/>
    </xf>
    <xf numFmtId="0" fontId="9" fillId="0" borderId="0" xfId="0" applyFont="1" applyAlignment="1">
      <alignment horizontal="justify" vertical="center"/>
    </xf>
    <xf numFmtId="0" fontId="9" fillId="0" borderId="0" xfId="0" applyFont="1">
      <alignment vertical="center"/>
    </xf>
    <xf numFmtId="3" fontId="9" fillId="0" borderId="117" xfId="0" applyNumberFormat="1" applyFont="1" applyBorder="1" applyAlignment="1" applyProtection="1">
      <alignment horizontal="right" vertical="center" shrinkToFit="1"/>
      <protection locked="0"/>
    </xf>
    <xf numFmtId="3" fontId="9" fillId="4" borderId="117" xfId="0" applyNumberFormat="1" applyFont="1" applyFill="1" applyBorder="1" applyAlignment="1">
      <alignment horizontal="right" vertical="center" shrinkToFit="1"/>
    </xf>
    <xf numFmtId="0" fontId="9" fillId="2" borderId="143" xfId="0" applyFont="1" applyFill="1" applyBorder="1" applyAlignment="1">
      <alignment horizontal="center" vertical="center" wrapText="1"/>
    </xf>
    <xf numFmtId="0" fontId="9" fillId="2" borderId="144" xfId="0" applyFont="1" applyFill="1" applyBorder="1" applyAlignment="1">
      <alignment horizontal="center" vertical="center"/>
    </xf>
    <xf numFmtId="0" fontId="9" fillId="2" borderId="145" xfId="0" applyFont="1" applyFill="1" applyBorder="1" applyAlignment="1">
      <alignment horizontal="center" vertical="center"/>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9" fillId="0" borderId="0" xfId="0" applyFont="1" applyAlignment="1">
      <alignment horizontal="justify" vertical="center" wrapText="1"/>
    </xf>
    <xf numFmtId="0" fontId="9" fillId="0" borderId="6" xfId="0" applyFont="1" applyBorder="1" applyAlignment="1">
      <alignment horizontal="left" vertical="center"/>
    </xf>
    <xf numFmtId="0" fontId="9" fillId="2" borderId="14"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5" borderId="124" xfId="0" applyFont="1" applyFill="1" applyBorder="1" applyAlignment="1">
      <alignment horizontal="center" vertical="center" wrapText="1"/>
    </xf>
    <xf numFmtId="0" fontId="9" fillId="5" borderId="100" xfId="0" applyFont="1" applyFill="1" applyBorder="1" applyAlignment="1">
      <alignment horizontal="center" vertical="center" wrapText="1"/>
    </xf>
    <xf numFmtId="0" fontId="9" fillId="5" borderId="118" xfId="0" applyFont="1" applyFill="1" applyBorder="1" applyAlignment="1">
      <alignment horizontal="center" vertical="center" wrapText="1"/>
    </xf>
    <xf numFmtId="0" fontId="9" fillId="5" borderId="100" xfId="0" applyFont="1" applyFill="1" applyBorder="1" applyAlignment="1">
      <alignment horizontal="center" vertical="center"/>
    </xf>
    <xf numFmtId="0" fontId="9" fillId="5" borderId="118"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14" xfId="0" applyFont="1" applyBorder="1" applyAlignment="1">
      <alignment horizontal="justify" vertical="center"/>
    </xf>
    <xf numFmtId="0" fontId="9" fillId="0" borderId="14" xfId="0" applyFont="1" applyBorder="1">
      <alignment vertical="center"/>
    </xf>
    <xf numFmtId="0" fontId="17" fillId="0" borderId="0" xfId="0" applyFont="1">
      <alignment vertical="center"/>
    </xf>
    <xf numFmtId="0" fontId="5" fillId="2" borderId="1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1" xfId="0" applyFont="1" applyBorder="1" applyAlignment="1" applyProtection="1">
      <alignment horizontal="justify" vertical="center" shrinkToFit="1"/>
      <protection locked="0"/>
    </xf>
    <xf numFmtId="0" fontId="5" fillId="0" borderId="70" xfId="0" applyFont="1" applyBorder="1" applyAlignment="1" applyProtection="1">
      <alignment horizontal="justify" vertical="center" shrinkToFit="1"/>
      <protection locked="0"/>
    </xf>
    <xf numFmtId="0" fontId="5" fillId="5" borderId="83" xfId="0" applyFont="1" applyFill="1" applyBorder="1" applyAlignment="1">
      <alignment horizontal="left" vertical="center" wrapText="1"/>
    </xf>
    <xf numFmtId="0" fontId="5" fillId="5" borderId="84" xfId="0" applyFont="1" applyFill="1" applyBorder="1" applyAlignment="1">
      <alignment horizontal="left" vertical="center" wrapText="1"/>
    </xf>
    <xf numFmtId="0" fontId="5" fillId="5" borderId="82" xfId="0" applyFont="1" applyFill="1" applyBorder="1" applyAlignment="1">
      <alignment horizontal="center" vertical="center" wrapText="1"/>
    </xf>
    <xf numFmtId="0" fontId="5" fillId="5" borderId="9" xfId="0" applyFont="1" applyFill="1" applyBorder="1" applyAlignment="1">
      <alignment horizontal="center" vertical="center" wrapText="1"/>
    </xf>
    <xf numFmtId="176" fontId="5" fillId="0" borderId="71" xfId="0" applyNumberFormat="1" applyFont="1" applyBorder="1" applyAlignment="1" applyProtection="1">
      <alignment horizontal="right" vertical="center" shrinkToFit="1"/>
      <protection locked="0"/>
    </xf>
    <xf numFmtId="176" fontId="5" fillId="0" borderId="7" xfId="0" applyNumberFormat="1" applyFont="1" applyBorder="1" applyAlignment="1" applyProtection="1">
      <alignment horizontal="right" vertical="center" shrinkToFit="1"/>
      <protection locked="0"/>
    </xf>
    <xf numFmtId="0" fontId="5" fillId="0" borderId="71" xfId="0" applyFont="1" applyBorder="1" applyAlignment="1" applyProtection="1">
      <alignment horizontal="justify" vertical="center" shrinkToFit="1"/>
      <protection locked="0"/>
    </xf>
    <xf numFmtId="176" fontId="5" fillId="0" borderId="1" xfId="0" applyNumberFormat="1" applyFont="1" applyBorder="1" applyAlignment="1" applyProtection="1">
      <alignment horizontal="right" vertical="center" shrinkToFit="1"/>
      <protection locked="0"/>
    </xf>
    <xf numFmtId="176" fontId="5" fillId="0" borderId="70" xfId="0" applyNumberFormat="1" applyFont="1" applyBorder="1" applyAlignment="1" applyProtection="1">
      <alignment horizontal="right" vertical="center" shrinkToFit="1"/>
      <protection locked="0"/>
    </xf>
    <xf numFmtId="0" fontId="5" fillId="2" borderId="77" xfId="0" applyFont="1" applyFill="1" applyBorder="1" applyAlignment="1">
      <alignment horizontal="center" vertical="center" textRotation="255" wrapText="1"/>
    </xf>
    <xf numFmtId="0" fontId="5" fillId="2" borderId="7" xfId="0" applyFont="1" applyFill="1" applyBorder="1" applyAlignment="1">
      <alignment horizontal="center" vertical="center" textRotation="255" wrapText="1"/>
    </xf>
    <xf numFmtId="0" fontId="5" fillId="2" borderId="4" xfId="0" applyFont="1" applyFill="1" applyBorder="1" applyAlignment="1">
      <alignment horizontal="center" vertical="center" textRotation="255" wrapText="1"/>
    </xf>
    <xf numFmtId="0" fontId="5" fillId="2" borderId="78" xfId="0" applyFont="1" applyFill="1" applyBorder="1" applyAlignment="1">
      <alignment horizontal="center" vertical="center" wrapText="1"/>
    </xf>
    <xf numFmtId="0" fontId="5" fillId="2" borderId="79" xfId="0" applyFont="1" applyFill="1" applyBorder="1" applyAlignment="1">
      <alignment horizontal="center" vertical="center" wrapText="1"/>
    </xf>
    <xf numFmtId="0" fontId="5" fillId="5" borderId="13"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5" fillId="2" borderId="75" xfId="0" applyFont="1" applyFill="1" applyBorder="1" applyAlignment="1">
      <alignment horizontal="center" vertical="center" textRotation="255" wrapText="1"/>
    </xf>
    <xf numFmtId="0" fontId="5" fillId="2"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80" xfId="0" applyFont="1" applyFill="1" applyBorder="1" applyAlignment="1">
      <alignment horizontal="center" vertical="center" textRotation="255" wrapText="1"/>
    </xf>
    <xf numFmtId="0" fontId="5" fillId="2" borderId="81" xfId="0" applyFont="1" applyFill="1" applyBorder="1" applyAlignment="1">
      <alignment horizontal="center" vertical="center" textRotation="255" wrapText="1"/>
    </xf>
    <xf numFmtId="0" fontId="5" fillId="0" borderId="6" xfId="0" applyFont="1" applyBorder="1" applyAlignment="1">
      <alignment horizontal="justify" vertical="center"/>
    </xf>
    <xf numFmtId="0" fontId="5" fillId="0" borderId="6" xfId="0" applyFont="1" applyBorder="1">
      <alignment vertical="center"/>
    </xf>
    <xf numFmtId="0" fontId="5" fillId="0" borderId="92" xfId="0" applyFont="1" applyBorder="1" applyAlignment="1">
      <alignment horizontal="left" vertical="center" wrapText="1"/>
    </xf>
    <xf numFmtId="0" fontId="0" fillId="0" borderId="93" xfId="0" applyBorder="1" applyAlignment="1">
      <alignment vertical="center" wrapText="1"/>
    </xf>
    <xf numFmtId="0" fontId="0" fillId="0" borderId="89" xfId="0" applyBorder="1" applyAlignment="1">
      <alignment vertical="center" wrapText="1"/>
    </xf>
    <xf numFmtId="0" fontId="5" fillId="0" borderId="29"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92" xfId="0" applyFont="1" applyBorder="1" applyAlignment="1">
      <alignment horizontal="justify" vertical="center" wrapText="1"/>
    </xf>
    <xf numFmtId="0" fontId="5" fillId="0" borderId="93" xfId="0" applyFont="1" applyBorder="1" applyAlignment="1">
      <alignment horizontal="justify" vertical="center" wrapText="1"/>
    </xf>
    <xf numFmtId="0" fontId="5" fillId="0" borderId="89" xfId="0" applyFont="1" applyBorder="1" applyAlignment="1">
      <alignment horizontal="justify" vertical="center" wrapText="1"/>
    </xf>
    <xf numFmtId="0" fontId="5" fillId="2" borderId="88" xfId="0" applyFont="1" applyFill="1" applyBorder="1" applyAlignment="1">
      <alignment horizontal="center" vertical="center" wrapText="1"/>
    </xf>
    <xf numFmtId="0" fontId="5" fillId="2" borderId="89" xfId="0" applyFont="1" applyFill="1" applyBorder="1" applyAlignment="1">
      <alignment horizontal="center" vertical="center" wrapText="1"/>
    </xf>
    <xf numFmtId="0" fontId="5" fillId="2" borderId="90" xfId="0" applyFont="1" applyFill="1" applyBorder="1" applyAlignment="1">
      <alignment horizontal="center" vertical="center" wrapText="1"/>
    </xf>
    <xf numFmtId="0" fontId="5" fillId="2" borderId="91" xfId="0" applyFont="1" applyFill="1" applyBorder="1" applyAlignment="1">
      <alignment horizontal="center" vertical="center" wrapText="1"/>
    </xf>
    <xf numFmtId="0" fontId="5" fillId="0" borderId="4" xfId="0" applyFont="1" applyBorder="1" applyAlignment="1">
      <alignment vertical="center" wrapText="1"/>
    </xf>
    <xf numFmtId="0" fontId="5" fillId="0" borderId="63" xfId="0" applyFont="1" applyBorder="1" applyAlignment="1">
      <alignment horizontal="left" vertical="center" wrapText="1"/>
    </xf>
    <xf numFmtId="0" fontId="5" fillId="0" borderId="63" xfId="0" applyFont="1" applyBorder="1" applyAlignment="1">
      <alignment horizontal="justify" vertical="center"/>
    </xf>
    <xf numFmtId="0" fontId="5" fillId="0" borderId="63" xfId="0" applyFont="1" applyBorder="1">
      <alignment vertical="center"/>
    </xf>
    <xf numFmtId="56" fontId="42" fillId="0" borderId="6" xfId="0" applyNumberFormat="1" applyFont="1" applyBorder="1" applyAlignment="1">
      <alignment horizontal="center" vertical="center" shrinkToFit="1"/>
    </xf>
  </cellXfs>
  <cellStyles count="4">
    <cellStyle name="桁区切り" xfId="1" builtinId="6"/>
    <cellStyle name="標準" xfId="0" builtinId="0"/>
    <cellStyle name="標準 2" xfId="2" xr:uid="{00000000-0005-0000-0000-000002000000}"/>
    <cellStyle name="標準 2 2" xfId="3" xr:uid="{7F0412CA-AC5B-46F0-BC74-1F38BC6E7811}"/>
  </cellStyles>
  <dxfs count="9">
    <dxf>
      <fill>
        <patternFill>
          <bgColor rgb="FFFFC000"/>
        </patternFill>
      </fill>
    </dxf>
    <dxf>
      <fill>
        <patternFill>
          <bgColor theme="5" tint="0.79998168889431442"/>
        </patternFill>
      </fill>
    </dxf>
    <dxf>
      <fill>
        <patternFill>
          <bgColor theme="5" tint="0.79998168889431442"/>
        </patternFill>
      </fill>
    </dxf>
    <dxf>
      <fill>
        <patternFill>
          <bgColor rgb="FFFFC000"/>
        </patternFill>
      </fill>
    </dxf>
    <dxf>
      <fill>
        <patternFill>
          <bgColor theme="5" tint="0.79998168889431442"/>
        </patternFill>
      </fill>
    </dxf>
    <dxf>
      <fill>
        <patternFill>
          <bgColor theme="5" tint="0.79998168889431442"/>
        </patternFill>
      </fill>
    </dxf>
    <dxf>
      <fill>
        <patternFill>
          <bgColor rgb="FFFFC000"/>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CC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xdr:colOff>
      <xdr:row>15</xdr:row>
      <xdr:rowOff>0</xdr:rowOff>
    </xdr:from>
    <xdr:to>
      <xdr:col>19</xdr:col>
      <xdr:colOff>0</xdr:colOff>
      <xdr:row>22</xdr:row>
      <xdr:rowOff>1265463</xdr:rowOff>
    </xdr:to>
    <xdr:sp macro="" textlink="">
      <xdr:nvSpPr>
        <xdr:cNvPr id="3" name="正方形/長方形 2">
          <a:extLst>
            <a:ext uri="{FF2B5EF4-FFF2-40B4-BE49-F238E27FC236}">
              <a16:creationId xmlns:a16="http://schemas.microsoft.com/office/drawing/2014/main" id="{1F00D35D-77C0-4341-17C5-5D4861CAB5FF}"/>
            </a:ext>
          </a:extLst>
        </xdr:cNvPr>
        <xdr:cNvSpPr/>
      </xdr:nvSpPr>
      <xdr:spPr>
        <a:xfrm>
          <a:off x="13171715" y="7402286"/>
          <a:ext cx="7238999" cy="296635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黄色マーカー部分は自動入力となってます。</a:t>
          </a:r>
          <a:br>
            <a:rPr kumimoji="1" lang="en-US" altLang="ja-JP" sz="2400">
              <a:solidFill>
                <a:schemeClr val="tx1"/>
              </a:solidFill>
              <a:latin typeface="+mn-ea"/>
              <a:ea typeface="+mn-ea"/>
            </a:rPr>
          </a:br>
          <a:r>
            <a:rPr kumimoji="1" lang="ja-JP" altLang="en-US" sz="2400">
              <a:solidFill>
                <a:schemeClr val="tx1"/>
              </a:solidFill>
              <a:latin typeface="+mn-ea"/>
              <a:ea typeface="+mn-ea"/>
            </a:rPr>
            <a:t>　 関数が入力されているため、編集をロックしてます。</a:t>
          </a:r>
          <a:br>
            <a:rPr kumimoji="1" lang="en-US" altLang="ja-JP" sz="2400">
              <a:solidFill>
                <a:schemeClr val="tx1"/>
              </a:solidFill>
              <a:latin typeface="+mn-ea"/>
              <a:ea typeface="+mn-ea"/>
            </a:rPr>
          </a:b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行の高さ調整・追加などで編集される場合、</a:t>
          </a:r>
          <a:br>
            <a:rPr kumimoji="1" lang="en-US" altLang="ja-JP" sz="2400">
              <a:solidFill>
                <a:schemeClr val="tx1"/>
              </a:solidFill>
              <a:latin typeface="+mn-ea"/>
              <a:ea typeface="+mn-ea"/>
            </a:rPr>
          </a:br>
          <a:r>
            <a:rPr kumimoji="1" lang="ja-JP" altLang="en-US" sz="2400">
              <a:solidFill>
                <a:schemeClr val="tx1"/>
              </a:solidFill>
              <a:latin typeface="+mn-ea"/>
              <a:ea typeface="+mn-ea"/>
            </a:rPr>
            <a:t>　 </a:t>
          </a:r>
          <a:r>
            <a:rPr kumimoji="1" lang="en-US" altLang="ja-JP" sz="2400">
              <a:solidFill>
                <a:schemeClr val="tx1"/>
              </a:solidFill>
              <a:latin typeface="+mn-ea"/>
              <a:ea typeface="+mn-ea"/>
            </a:rPr>
            <a:t>〔</a:t>
          </a:r>
          <a:r>
            <a:rPr kumimoji="1" lang="ja-JP" altLang="en-US" sz="2400">
              <a:solidFill>
                <a:schemeClr val="tx1"/>
              </a:solidFill>
              <a:latin typeface="+mn-ea"/>
              <a:ea typeface="+mn-ea"/>
            </a:rPr>
            <a:t>校閲タブ</a:t>
          </a:r>
          <a:r>
            <a:rPr kumimoji="1" lang="en-US" altLang="ja-JP" sz="2400">
              <a:solidFill>
                <a:schemeClr val="tx1"/>
              </a:solidFill>
              <a:latin typeface="+mn-ea"/>
              <a:ea typeface="+mn-ea"/>
            </a:rPr>
            <a:t>〕</a:t>
          </a:r>
          <a:r>
            <a:rPr kumimoji="1" lang="ja-JP" altLang="en-US" sz="2400">
              <a:solidFill>
                <a:schemeClr val="tx1"/>
              </a:solidFill>
              <a:latin typeface="+mn-ea"/>
              <a:ea typeface="+mn-ea"/>
            </a:rPr>
            <a:t>→</a:t>
          </a:r>
          <a:r>
            <a:rPr kumimoji="1" lang="en-US" altLang="ja-JP" sz="2400">
              <a:solidFill>
                <a:schemeClr val="tx1"/>
              </a:solidFill>
              <a:latin typeface="+mn-ea"/>
              <a:ea typeface="+mn-ea"/>
            </a:rPr>
            <a:t>〔</a:t>
          </a:r>
          <a:r>
            <a:rPr kumimoji="1" lang="ja-JP" altLang="en-US" sz="2400">
              <a:solidFill>
                <a:schemeClr val="tx1"/>
              </a:solidFill>
              <a:latin typeface="+mn-ea"/>
              <a:ea typeface="+mn-ea"/>
            </a:rPr>
            <a:t>シートの保護解除</a:t>
          </a:r>
          <a:r>
            <a:rPr kumimoji="1" lang="en-US" altLang="ja-JP" sz="2400">
              <a:solidFill>
                <a:schemeClr val="tx1"/>
              </a:solidFill>
              <a:latin typeface="+mn-ea"/>
              <a:ea typeface="+mn-ea"/>
            </a:rPr>
            <a:t>〕</a:t>
          </a:r>
          <a:r>
            <a:rPr kumimoji="1" lang="ja-JP" altLang="en-US" sz="2400">
              <a:solidFill>
                <a:schemeClr val="tx1"/>
              </a:solidFill>
              <a:latin typeface="+mn-ea"/>
              <a:ea typeface="+mn-ea"/>
            </a:rPr>
            <a:t>を</a:t>
          </a:r>
          <a:br>
            <a:rPr kumimoji="1" lang="en-US" altLang="ja-JP" sz="2400">
              <a:solidFill>
                <a:schemeClr val="tx1"/>
              </a:solidFill>
              <a:latin typeface="+mn-ea"/>
              <a:ea typeface="+mn-ea"/>
            </a:rPr>
          </a:br>
          <a:r>
            <a:rPr kumimoji="1" lang="ja-JP" altLang="en-US" sz="2400">
              <a:solidFill>
                <a:schemeClr val="tx1"/>
              </a:solidFill>
              <a:latin typeface="+mn-ea"/>
              <a:ea typeface="+mn-ea"/>
            </a:rPr>
            <a:t>   クリックして下さい。ロックが解除されます。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21</xdr:row>
      <xdr:rowOff>1</xdr:rowOff>
    </xdr:from>
    <xdr:to>
      <xdr:col>21</xdr:col>
      <xdr:colOff>0</xdr:colOff>
      <xdr:row>29</xdr:row>
      <xdr:rowOff>1</xdr:rowOff>
    </xdr:to>
    <xdr:sp macro="" textlink="">
      <xdr:nvSpPr>
        <xdr:cNvPr id="2" name="正方形/長方形 1">
          <a:extLst>
            <a:ext uri="{FF2B5EF4-FFF2-40B4-BE49-F238E27FC236}">
              <a16:creationId xmlns:a16="http://schemas.microsoft.com/office/drawing/2014/main" id="{AFB134CA-7C1A-4AE2-99A9-92C48952A03E}"/>
            </a:ext>
          </a:extLst>
        </xdr:cNvPr>
        <xdr:cNvSpPr/>
      </xdr:nvSpPr>
      <xdr:spPr>
        <a:xfrm>
          <a:off x="14505214" y="6082394"/>
          <a:ext cx="6939643" cy="272142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黄色マーカー部分は自動入力となってます。</a:t>
          </a:r>
          <a:br>
            <a:rPr kumimoji="1" lang="en-US" altLang="ja-JP" sz="2400">
              <a:solidFill>
                <a:schemeClr val="tx1"/>
              </a:solidFill>
              <a:latin typeface="+mn-ea"/>
              <a:ea typeface="+mn-ea"/>
            </a:rPr>
          </a:br>
          <a:r>
            <a:rPr kumimoji="1" lang="ja-JP" altLang="en-US" sz="2400">
              <a:solidFill>
                <a:schemeClr val="tx1"/>
              </a:solidFill>
              <a:latin typeface="+mn-ea"/>
              <a:ea typeface="+mn-ea"/>
            </a:rPr>
            <a:t>　 関数が入力されているため、編集をロックしてます。</a:t>
          </a:r>
          <a:br>
            <a:rPr kumimoji="1" lang="en-US" altLang="ja-JP" sz="2400">
              <a:solidFill>
                <a:schemeClr val="tx1"/>
              </a:solidFill>
              <a:latin typeface="+mn-ea"/>
              <a:ea typeface="+mn-ea"/>
            </a:rPr>
          </a:b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行の高さ調整・追加などで編集される場合、</a:t>
          </a:r>
          <a:br>
            <a:rPr kumimoji="1" lang="en-US" altLang="ja-JP" sz="2400">
              <a:solidFill>
                <a:schemeClr val="tx1"/>
              </a:solidFill>
              <a:latin typeface="+mn-ea"/>
              <a:ea typeface="+mn-ea"/>
            </a:rPr>
          </a:br>
          <a:r>
            <a:rPr kumimoji="1" lang="ja-JP" altLang="en-US" sz="2400">
              <a:solidFill>
                <a:schemeClr val="tx1"/>
              </a:solidFill>
              <a:latin typeface="+mn-ea"/>
              <a:ea typeface="+mn-ea"/>
            </a:rPr>
            <a:t>　 </a:t>
          </a:r>
          <a:r>
            <a:rPr kumimoji="1" lang="en-US" altLang="ja-JP" sz="2400">
              <a:solidFill>
                <a:schemeClr val="tx1"/>
              </a:solidFill>
              <a:latin typeface="+mn-ea"/>
              <a:ea typeface="+mn-ea"/>
            </a:rPr>
            <a:t>〔</a:t>
          </a:r>
          <a:r>
            <a:rPr kumimoji="1" lang="ja-JP" altLang="en-US" sz="2400">
              <a:solidFill>
                <a:schemeClr val="tx1"/>
              </a:solidFill>
              <a:latin typeface="+mn-ea"/>
              <a:ea typeface="+mn-ea"/>
            </a:rPr>
            <a:t>校閲タブ</a:t>
          </a:r>
          <a:r>
            <a:rPr kumimoji="1" lang="en-US" altLang="ja-JP" sz="2400">
              <a:solidFill>
                <a:schemeClr val="tx1"/>
              </a:solidFill>
              <a:latin typeface="+mn-ea"/>
              <a:ea typeface="+mn-ea"/>
            </a:rPr>
            <a:t>〕</a:t>
          </a:r>
          <a:r>
            <a:rPr kumimoji="1" lang="ja-JP" altLang="en-US" sz="2400">
              <a:solidFill>
                <a:schemeClr val="tx1"/>
              </a:solidFill>
              <a:latin typeface="+mn-ea"/>
              <a:ea typeface="+mn-ea"/>
            </a:rPr>
            <a:t>→</a:t>
          </a:r>
          <a:r>
            <a:rPr kumimoji="1" lang="en-US" altLang="ja-JP" sz="2400">
              <a:solidFill>
                <a:schemeClr val="tx1"/>
              </a:solidFill>
              <a:latin typeface="+mn-ea"/>
              <a:ea typeface="+mn-ea"/>
            </a:rPr>
            <a:t>〔</a:t>
          </a:r>
          <a:r>
            <a:rPr kumimoji="1" lang="ja-JP" altLang="en-US" sz="2400">
              <a:solidFill>
                <a:schemeClr val="tx1"/>
              </a:solidFill>
              <a:latin typeface="+mn-ea"/>
              <a:ea typeface="+mn-ea"/>
            </a:rPr>
            <a:t>シート保護の解除</a:t>
          </a:r>
          <a:r>
            <a:rPr kumimoji="1" lang="en-US" altLang="ja-JP" sz="2400">
              <a:solidFill>
                <a:schemeClr val="tx1"/>
              </a:solidFill>
              <a:latin typeface="+mn-ea"/>
              <a:ea typeface="+mn-ea"/>
            </a:rPr>
            <a:t>〕</a:t>
          </a:r>
          <a:r>
            <a:rPr kumimoji="1" lang="ja-JP" altLang="en-US" sz="2400">
              <a:solidFill>
                <a:schemeClr val="tx1"/>
              </a:solidFill>
              <a:latin typeface="+mn-ea"/>
              <a:ea typeface="+mn-ea"/>
            </a:rPr>
            <a:t>を</a:t>
          </a:r>
          <a:br>
            <a:rPr kumimoji="1" lang="en-US" altLang="ja-JP" sz="2400">
              <a:solidFill>
                <a:schemeClr val="tx1"/>
              </a:solidFill>
              <a:latin typeface="+mn-ea"/>
              <a:ea typeface="+mn-ea"/>
            </a:rPr>
          </a:br>
          <a:r>
            <a:rPr kumimoji="1" lang="ja-JP" altLang="en-US" sz="2400">
              <a:solidFill>
                <a:schemeClr val="tx1"/>
              </a:solidFill>
              <a:latin typeface="+mn-ea"/>
              <a:ea typeface="+mn-ea"/>
            </a:rPr>
            <a:t>   クリックして下さい。ロックが解除されます。</a:t>
          </a:r>
        </a:p>
      </xdr:txBody>
    </xdr:sp>
    <xdr:clientData/>
  </xdr:twoCellAnchor>
  <xdr:twoCellAnchor>
    <xdr:from>
      <xdr:col>9</xdr:col>
      <xdr:colOff>0</xdr:colOff>
      <xdr:row>31</xdr:row>
      <xdr:rowOff>0</xdr:rowOff>
    </xdr:from>
    <xdr:to>
      <xdr:col>10</xdr:col>
      <xdr:colOff>0</xdr:colOff>
      <xdr:row>33</xdr:row>
      <xdr:rowOff>0</xdr:rowOff>
    </xdr:to>
    <xdr:sp macro="" textlink="">
      <xdr:nvSpPr>
        <xdr:cNvPr id="3" name="正方形/長方形 2">
          <a:extLst>
            <a:ext uri="{FF2B5EF4-FFF2-40B4-BE49-F238E27FC236}">
              <a16:creationId xmlns:a16="http://schemas.microsoft.com/office/drawing/2014/main" id="{BBF67567-CD44-7E36-980E-6BCE2DD48F45}"/>
            </a:ext>
          </a:extLst>
        </xdr:cNvPr>
        <xdr:cNvSpPr/>
      </xdr:nvSpPr>
      <xdr:spPr>
        <a:xfrm>
          <a:off x="11161059" y="9155206"/>
          <a:ext cx="1333500" cy="762000"/>
        </a:xfrm>
        <a:prstGeom prst="rect">
          <a:avLst/>
        </a:prstGeom>
        <a:noFill/>
        <a:ln>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600">
              <a:solidFill>
                <a:srgbClr val="FF0000"/>
              </a:solidFill>
              <a:latin typeface="HGPｺﾞｼｯｸE" panose="020B0900000000000000" pitchFamily="50" charset="-128"/>
              <a:ea typeface="HGPｺﾞｼｯｸE" panose="020B0900000000000000" pitchFamily="50" charset="-128"/>
            </a:rPr>
            <a:t>３</a:t>
          </a:r>
          <a:r>
            <a:rPr kumimoji="1" lang="en-US" altLang="ja-JP" sz="1600">
              <a:solidFill>
                <a:srgbClr val="FF0000"/>
              </a:solidFill>
              <a:latin typeface="HGPｺﾞｼｯｸE" panose="020B0900000000000000" pitchFamily="50" charset="-128"/>
              <a:ea typeface="HGPｺﾞｼｯｸE" panose="020B0900000000000000" pitchFamily="50" charset="-128"/>
            </a:rPr>
            <a:t>/</a:t>
          </a:r>
          <a:r>
            <a:rPr kumimoji="1" lang="ja-JP" altLang="en-US" sz="1600">
              <a:solidFill>
                <a:srgbClr val="FF0000"/>
              </a:solidFill>
              <a:latin typeface="HGPｺﾞｼｯｸE" panose="020B0900000000000000" pitchFamily="50" charset="-128"/>
              <a:ea typeface="HGPｺﾞｼｯｸE" panose="020B0900000000000000" pitchFamily="50" charset="-128"/>
            </a:rPr>
            <a:t>２３更新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35719</xdr:colOff>
      <xdr:row>20</xdr:row>
      <xdr:rowOff>83344</xdr:rowOff>
    </xdr:from>
    <xdr:to>
      <xdr:col>4</xdr:col>
      <xdr:colOff>1226878</xdr:colOff>
      <xdr:row>23</xdr:row>
      <xdr:rowOff>285751</xdr:rowOff>
    </xdr:to>
    <xdr:sp macro="" textlink="">
      <xdr:nvSpPr>
        <xdr:cNvPr id="19" name="AutoShape 5">
          <a:extLst>
            <a:ext uri="{FF2B5EF4-FFF2-40B4-BE49-F238E27FC236}">
              <a16:creationId xmlns:a16="http://schemas.microsoft.com/office/drawing/2014/main" id="{00000000-0008-0000-0400-000013000000}"/>
            </a:ext>
          </a:extLst>
        </xdr:cNvPr>
        <xdr:cNvSpPr>
          <a:spLocks noChangeArrowheads="1"/>
        </xdr:cNvSpPr>
      </xdr:nvSpPr>
      <xdr:spPr bwMode="auto">
        <a:xfrm flipH="1">
          <a:off x="5965032" y="14037469"/>
          <a:ext cx="1191159" cy="123825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16</xdr:row>
      <xdr:rowOff>83344</xdr:rowOff>
    </xdr:from>
    <xdr:to>
      <xdr:col>4</xdr:col>
      <xdr:colOff>1226878</xdr:colOff>
      <xdr:row>19</xdr:row>
      <xdr:rowOff>285751</xdr:rowOff>
    </xdr:to>
    <xdr:sp macro="" textlink="">
      <xdr:nvSpPr>
        <xdr:cNvPr id="20" name="AutoShape 5">
          <a:extLst>
            <a:ext uri="{FF2B5EF4-FFF2-40B4-BE49-F238E27FC236}">
              <a16:creationId xmlns:a16="http://schemas.microsoft.com/office/drawing/2014/main" id="{00000000-0008-0000-0400-000014000000}"/>
            </a:ext>
          </a:extLst>
        </xdr:cNvPr>
        <xdr:cNvSpPr>
          <a:spLocks noChangeArrowheads="1"/>
        </xdr:cNvSpPr>
      </xdr:nvSpPr>
      <xdr:spPr bwMode="auto">
        <a:xfrm flipH="1">
          <a:off x="5965032" y="14037469"/>
          <a:ext cx="1191159" cy="123825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8</xdr:row>
      <xdr:rowOff>83344</xdr:rowOff>
    </xdr:from>
    <xdr:to>
      <xdr:col>4</xdr:col>
      <xdr:colOff>1226878</xdr:colOff>
      <xdr:row>11</xdr:row>
      <xdr:rowOff>285751</xdr:rowOff>
    </xdr:to>
    <xdr:sp macro="" textlink="">
      <xdr:nvSpPr>
        <xdr:cNvPr id="22" name="AutoShape 5">
          <a:extLst>
            <a:ext uri="{FF2B5EF4-FFF2-40B4-BE49-F238E27FC236}">
              <a16:creationId xmlns:a16="http://schemas.microsoft.com/office/drawing/2014/main" id="{00000000-0008-0000-0400-000016000000}"/>
            </a:ext>
          </a:extLst>
        </xdr:cNvPr>
        <xdr:cNvSpPr>
          <a:spLocks noChangeArrowheads="1"/>
        </xdr:cNvSpPr>
      </xdr:nvSpPr>
      <xdr:spPr bwMode="auto">
        <a:xfrm flipH="1">
          <a:off x="5965032" y="14037469"/>
          <a:ext cx="1191159" cy="123825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4</xdr:row>
      <xdr:rowOff>83344</xdr:rowOff>
    </xdr:from>
    <xdr:to>
      <xdr:col>4</xdr:col>
      <xdr:colOff>1226878</xdr:colOff>
      <xdr:row>7</xdr:row>
      <xdr:rowOff>285751</xdr:rowOff>
    </xdr:to>
    <xdr:sp macro="" textlink="">
      <xdr:nvSpPr>
        <xdr:cNvPr id="23" name="AutoShape 5">
          <a:extLst>
            <a:ext uri="{FF2B5EF4-FFF2-40B4-BE49-F238E27FC236}">
              <a16:creationId xmlns:a16="http://schemas.microsoft.com/office/drawing/2014/main" id="{00000000-0008-0000-0400-000017000000}"/>
            </a:ext>
          </a:extLst>
        </xdr:cNvPr>
        <xdr:cNvSpPr>
          <a:spLocks noChangeArrowheads="1"/>
        </xdr:cNvSpPr>
      </xdr:nvSpPr>
      <xdr:spPr bwMode="auto">
        <a:xfrm flipH="1">
          <a:off x="5965032" y="14037469"/>
          <a:ext cx="1191159" cy="123825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32</xdr:row>
      <xdr:rowOff>83344</xdr:rowOff>
    </xdr:from>
    <xdr:to>
      <xdr:col>4</xdr:col>
      <xdr:colOff>1226878</xdr:colOff>
      <xdr:row>35</xdr:row>
      <xdr:rowOff>285751</xdr:rowOff>
    </xdr:to>
    <xdr:sp macro="" textlink="">
      <xdr:nvSpPr>
        <xdr:cNvPr id="32" name="AutoShape 5">
          <a:extLst>
            <a:ext uri="{FF2B5EF4-FFF2-40B4-BE49-F238E27FC236}">
              <a16:creationId xmlns:a16="http://schemas.microsoft.com/office/drawing/2014/main" id="{00000000-0008-0000-0400-000020000000}"/>
            </a:ext>
          </a:extLst>
        </xdr:cNvPr>
        <xdr:cNvSpPr>
          <a:spLocks noChangeArrowheads="1"/>
        </xdr:cNvSpPr>
      </xdr:nvSpPr>
      <xdr:spPr bwMode="auto">
        <a:xfrm flipH="1">
          <a:off x="6298407" y="4655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24</xdr:row>
      <xdr:rowOff>83344</xdr:rowOff>
    </xdr:from>
    <xdr:to>
      <xdr:col>4</xdr:col>
      <xdr:colOff>1226878</xdr:colOff>
      <xdr:row>27</xdr:row>
      <xdr:rowOff>285751</xdr:rowOff>
    </xdr:to>
    <xdr:sp macro="" textlink="">
      <xdr:nvSpPr>
        <xdr:cNvPr id="34" name="AutoShape 5">
          <a:extLst>
            <a:ext uri="{FF2B5EF4-FFF2-40B4-BE49-F238E27FC236}">
              <a16:creationId xmlns:a16="http://schemas.microsoft.com/office/drawing/2014/main" id="{00000000-0008-0000-0400-000022000000}"/>
            </a:ext>
          </a:extLst>
        </xdr:cNvPr>
        <xdr:cNvSpPr>
          <a:spLocks noChangeArrowheads="1"/>
        </xdr:cNvSpPr>
      </xdr:nvSpPr>
      <xdr:spPr bwMode="auto">
        <a:xfrm flipH="1">
          <a:off x="6298407" y="1607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12</xdr:row>
      <xdr:rowOff>83344</xdr:rowOff>
    </xdr:from>
    <xdr:to>
      <xdr:col>4</xdr:col>
      <xdr:colOff>1226878</xdr:colOff>
      <xdr:row>15</xdr:row>
      <xdr:rowOff>285751</xdr:rowOff>
    </xdr:to>
    <xdr:sp macro="" textlink="">
      <xdr:nvSpPr>
        <xdr:cNvPr id="47" name="AutoShape 5">
          <a:extLst>
            <a:ext uri="{FF2B5EF4-FFF2-40B4-BE49-F238E27FC236}">
              <a16:creationId xmlns:a16="http://schemas.microsoft.com/office/drawing/2014/main" id="{00000000-0008-0000-0400-00002F000000}"/>
            </a:ext>
          </a:extLst>
        </xdr:cNvPr>
        <xdr:cNvSpPr>
          <a:spLocks noChangeArrowheads="1"/>
        </xdr:cNvSpPr>
      </xdr:nvSpPr>
      <xdr:spPr bwMode="auto">
        <a:xfrm flipH="1">
          <a:off x="6298407" y="1607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28</xdr:row>
      <xdr:rowOff>83344</xdr:rowOff>
    </xdr:from>
    <xdr:to>
      <xdr:col>4</xdr:col>
      <xdr:colOff>1226878</xdr:colOff>
      <xdr:row>31</xdr:row>
      <xdr:rowOff>285751</xdr:rowOff>
    </xdr:to>
    <xdr:sp macro="" textlink="">
      <xdr:nvSpPr>
        <xdr:cNvPr id="55" name="AutoShape 5">
          <a:extLst>
            <a:ext uri="{FF2B5EF4-FFF2-40B4-BE49-F238E27FC236}">
              <a16:creationId xmlns:a16="http://schemas.microsoft.com/office/drawing/2014/main" id="{00000000-0008-0000-0400-000037000000}"/>
            </a:ext>
          </a:extLst>
        </xdr:cNvPr>
        <xdr:cNvSpPr>
          <a:spLocks noChangeArrowheads="1"/>
        </xdr:cNvSpPr>
      </xdr:nvSpPr>
      <xdr:spPr bwMode="auto">
        <a:xfrm flipH="1">
          <a:off x="6298407" y="1607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xdr:colOff>
      <xdr:row>16</xdr:row>
      <xdr:rowOff>0</xdr:rowOff>
    </xdr:from>
    <xdr:to>
      <xdr:col>21</xdr:col>
      <xdr:colOff>0</xdr:colOff>
      <xdr:row>24</xdr:row>
      <xdr:rowOff>0</xdr:rowOff>
    </xdr:to>
    <xdr:sp macro="" textlink="">
      <xdr:nvSpPr>
        <xdr:cNvPr id="2" name="正方形/長方形 1">
          <a:extLst>
            <a:ext uri="{FF2B5EF4-FFF2-40B4-BE49-F238E27FC236}">
              <a16:creationId xmlns:a16="http://schemas.microsoft.com/office/drawing/2014/main" id="{82F38542-9B81-444F-B44A-169B4CD55C0A}"/>
            </a:ext>
          </a:extLst>
        </xdr:cNvPr>
        <xdr:cNvSpPr/>
      </xdr:nvSpPr>
      <xdr:spPr>
        <a:xfrm>
          <a:off x="14505215" y="4218214"/>
          <a:ext cx="6939642" cy="27622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黄色マーカー部分は自動入力となってます。</a:t>
          </a:r>
          <a:br>
            <a:rPr kumimoji="1" lang="en-US" altLang="ja-JP" sz="2400">
              <a:solidFill>
                <a:schemeClr val="tx1"/>
              </a:solidFill>
              <a:latin typeface="+mn-ea"/>
              <a:ea typeface="+mn-ea"/>
            </a:rPr>
          </a:br>
          <a:r>
            <a:rPr kumimoji="1" lang="ja-JP" altLang="en-US" sz="2400">
              <a:solidFill>
                <a:schemeClr val="tx1"/>
              </a:solidFill>
              <a:latin typeface="+mn-ea"/>
              <a:ea typeface="+mn-ea"/>
            </a:rPr>
            <a:t>　 関数が入力されているため、編集をロックしてます。</a:t>
          </a:r>
          <a:br>
            <a:rPr kumimoji="1" lang="en-US" altLang="ja-JP" sz="2400">
              <a:solidFill>
                <a:schemeClr val="tx1"/>
              </a:solidFill>
              <a:latin typeface="+mn-ea"/>
              <a:ea typeface="+mn-ea"/>
            </a:rPr>
          </a:b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行の高さ調整・追加などで編集される場合、</a:t>
          </a:r>
          <a:br>
            <a:rPr kumimoji="1" lang="en-US" altLang="ja-JP" sz="2400">
              <a:solidFill>
                <a:schemeClr val="tx1"/>
              </a:solidFill>
              <a:latin typeface="+mn-ea"/>
              <a:ea typeface="+mn-ea"/>
            </a:rPr>
          </a:br>
          <a:r>
            <a:rPr kumimoji="1" lang="ja-JP" altLang="en-US" sz="2400">
              <a:solidFill>
                <a:schemeClr val="tx1"/>
              </a:solidFill>
              <a:latin typeface="+mn-ea"/>
              <a:ea typeface="+mn-ea"/>
            </a:rPr>
            <a:t>　 </a:t>
          </a:r>
          <a:r>
            <a:rPr kumimoji="1" lang="en-US" altLang="ja-JP" sz="2400">
              <a:solidFill>
                <a:schemeClr val="tx1"/>
              </a:solidFill>
              <a:latin typeface="+mn-ea"/>
              <a:ea typeface="+mn-ea"/>
            </a:rPr>
            <a:t>〔</a:t>
          </a:r>
          <a:r>
            <a:rPr kumimoji="1" lang="ja-JP" altLang="en-US" sz="2400">
              <a:solidFill>
                <a:schemeClr val="tx1"/>
              </a:solidFill>
              <a:latin typeface="+mn-ea"/>
              <a:ea typeface="+mn-ea"/>
            </a:rPr>
            <a:t>校閲タブ</a:t>
          </a:r>
          <a:r>
            <a:rPr kumimoji="1" lang="en-US" altLang="ja-JP" sz="2400">
              <a:solidFill>
                <a:schemeClr val="tx1"/>
              </a:solidFill>
              <a:latin typeface="+mn-ea"/>
              <a:ea typeface="+mn-ea"/>
            </a:rPr>
            <a:t>〕</a:t>
          </a:r>
          <a:r>
            <a:rPr kumimoji="1" lang="ja-JP" altLang="en-US" sz="2400">
              <a:solidFill>
                <a:schemeClr val="tx1"/>
              </a:solidFill>
              <a:latin typeface="+mn-ea"/>
              <a:ea typeface="+mn-ea"/>
            </a:rPr>
            <a:t>→</a:t>
          </a:r>
          <a:r>
            <a:rPr kumimoji="1" lang="en-US" altLang="ja-JP" sz="2400">
              <a:solidFill>
                <a:schemeClr val="tx1"/>
              </a:solidFill>
              <a:latin typeface="+mn-ea"/>
              <a:ea typeface="+mn-ea"/>
            </a:rPr>
            <a:t>〔</a:t>
          </a:r>
          <a:r>
            <a:rPr kumimoji="1" lang="ja-JP" altLang="en-US" sz="2400">
              <a:solidFill>
                <a:schemeClr val="tx1"/>
              </a:solidFill>
              <a:latin typeface="+mn-ea"/>
              <a:ea typeface="+mn-ea"/>
            </a:rPr>
            <a:t>シート保護の解除</a:t>
          </a:r>
          <a:r>
            <a:rPr kumimoji="1" lang="en-US" altLang="ja-JP" sz="2400">
              <a:solidFill>
                <a:schemeClr val="tx1"/>
              </a:solidFill>
              <a:latin typeface="+mn-ea"/>
              <a:ea typeface="+mn-ea"/>
            </a:rPr>
            <a:t>〕</a:t>
          </a:r>
          <a:r>
            <a:rPr kumimoji="1" lang="ja-JP" altLang="en-US" sz="2400">
              <a:solidFill>
                <a:schemeClr val="tx1"/>
              </a:solidFill>
              <a:latin typeface="+mn-ea"/>
              <a:ea typeface="+mn-ea"/>
            </a:rPr>
            <a:t>を</a:t>
          </a:r>
          <a:br>
            <a:rPr kumimoji="1" lang="en-US" altLang="ja-JP" sz="2400">
              <a:solidFill>
                <a:schemeClr val="tx1"/>
              </a:solidFill>
              <a:latin typeface="+mn-ea"/>
              <a:ea typeface="+mn-ea"/>
            </a:rPr>
          </a:br>
          <a:r>
            <a:rPr kumimoji="1" lang="ja-JP" altLang="en-US" sz="2400">
              <a:solidFill>
                <a:schemeClr val="tx1"/>
              </a:solidFill>
              <a:latin typeface="+mn-ea"/>
              <a:ea typeface="+mn-ea"/>
            </a:rPr>
            <a:t>   クリックして下さい。ロックが解除されます。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xdr:colOff>
      <xdr:row>16</xdr:row>
      <xdr:rowOff>13606</xdr:rowOff>
    </xdr:from>
    <xdr:to>
      <xdr:col>22</xdr:col>
      <xdr:colOff>0</xdr:colOff>
      <xdr:row>22</xdr:row>
      <xdr:rowOff>653142</xdr:rowOff>
    </xdr:to>
    <xdr:sp macro="" textlink="">
      <xdr:nvSpPr>
        <xdr:cNvPr id="2" name="正方形/長方形 1">
          <a:extLst>
            <a:ext uri="{FF2B5EF4-FFF2-40B4-BE49-F238E27FC236}">
              <a16:creationId xmlns:a16="http://schemas.microsoft.com/office/drawing/2014/main" id="{AF15379E-0616-4F77-A0B9-10B274845169}"/>
            </a:ext>
          </a:extLst>
        </xdr:cNvPr>
        <xdr:cNvSpPr/>
      </xdr:nvSpPr>
      <xdr:spPr>
        <a:xfrm>
          <a:off x="15253608" y="4231820"/>
          <a:ext cx="6939642" cy="293914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黄色マーカー部分は自動入力となってます。</a:t>
          </a:r>
          <a:br>
            <a:rPr kumimoji="1" lang="en-US" altLang="ja-JP" sz="2400">
              <a:solidFill>
                <a:schemeClr val="tx1"/>
              </a:solidFill>
              <a:latin typeface="+mn-ea"/>
              <a:ea typeface="+mn-ea"/>
            </a:rPr>
          </a:br>
          <a:r>
            <a:rPr kumimoji="1" lang="ja-JP" altLang="en-US" sz="2400">
              <a:solidFill>
                <a:schemeClr val="tx1"/>
              </a:solidFill>
              <a:latin typeface="+mn-ea"/>
              <a:ea typeface="+mn-ea"/>
            </a:rPr>
            <a:t>　 関数が入力されているため、編集をロックしてます。</a:t>
          </a:r>
          <a:br>
            <a:rPr kumimoji="1" lang="en-US" altLang="ja-JP" sz="2400">
              <a:solidFill>
                <a:schemeClr val="tx1"/>
              </a:solidFill>
              <a:latin typeface="+mn-ea"/>
              <a:ea typeface="+mn-ea"/>
            </a:rPr>
          </a:b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行の高さ調整・追加などで編集される場合、</a:t>
          </a:r>
          <a:br>
            <a:rPr kumimoji="1" lang="en-US" altLang="ja-JP" sz="2400">
              <a:solidFill>
                <a:schemeClr val="tx1"/>
              </a:solidFill>
              <a:latin typeface="+mn-ea"/>
              <a:ea typeface="+mn-ea"/>
            </a:rPr>
          </a:br>
          <a:r>
            <a:rPr kumimoji="1" lang="ja-JP" altLang="en-US" sz="2400">
              <a:solidFill>
                <a:schemeClr val="tx1"/>
              </a:solidFill>
              <a:latin typeface="+mn-ea"/>
              <a:ea typeface="+mn-ea"/>
            </a:rPr>
            <a:t>　 </a:t>
          </a:r>
          <a:r>
            <a:rPr kumimoji="1" lang="en-US" altLang="ja-JP" sz="2400">
              <a:solidFill>
                <a:schemeClr val="tx1"/>
              </a:solidFill>
              <a:latin typeface="+mn-ea"/>
              <a:ea typeface="+mn-ea"/>
            </a:rPr>
            <a:t>〔</a:t>
          </a:r>
          <a:r>
            <a:rPr kumimoji="1" lang="ja-JP" altLang="en-US" sz="2400">
              <a:solidFill>
                <a:schemeClr val="tx1"/>
              </a:solidFill>
              <a:latin typeface="+mn-ea"/>
              <a:ea typeface="+mn-ea"/>
            </a:rPr>
            <a:t>校閲タブ</a:t>
          </a:r>
          <a:r>
            <a:rPr kumimoji="1" lang="en-US" altLang="ja-JP" sz="2400">
              <a:solidFill>
                <a:schemeClr val="tx1"/>
              </a:solidFill>
              <a:latin typeface="+mn-ea"/>
              <a:ea typeface="+mn-ea"/>
            </a:rPr>
            <a:t>〕</a:t>
          </a:r>
          <a:r>
            <a:rPr kumimoji="1" lang="ja-JP" altLang="en-US" sz="2400">
              <a:solidFill>
                <a:schemeClr val="tx1"/>
              </a:solidFill>
              <a:latin typeface="+mn-ea"/>
              <a:ea typeface="+mn-ea"/>
            </a:rPr>
            <a:t>→</a:t>
          </a:r>
          <a:r>
            <a:rPr kumimoji="1" lang="en-US" altLang="ja-JP" sz="2400">
              <a:solidFill>
                <a:schemeClr val="tx1"/>
              </a:solidFill>
              <a:latin typeface="+mn-ea"/>
              <a:ea typeface="+mn-ea"/>
            </a:rPr>
            <a:t>〔</a:t>
          </a:r>
          <a:r>
            <a:rPr kumimoji="1" lang="ja-JP" altLang="en-US" sz="2400">
              <a:solidFill>
                <a:schemeClr val="tx1"/>
              </a:solidFill>
              <a:latin typeface="+mn-ea"/>
              <a:ea typeface="+mn-ea"/>
            </a:rPr>
            <a:t>シート保護の解除</a:t>
          </a:r>
          <a:r>
            <a:rPr kumimoji="1" lang="en-US" altLang="ja-JP" sz="2400">
              <a:solidFill>
                <a:schemeClr val="tx1"/>
              </a:solidFill>
              <a:latin typeface="+mn-ea"/>
              <a:ea typeface="+mn-ea"/>
            </a:rPr>
            <a:t>〕</a:t>
          </a:r>
          <a:r>
            <a:rPr kumimoji="1" lang="ja-JP" altLang="en-US" sz="2400">
              <a:solidFill>
                <a:schemeClr val="tx1"/>
              </a:solidFill>
              <a:latin typeface="+mn-ea"/>
              <a:ea typeface="+mn-ea"/>
            </a:rPr>
            <a:t>を</a:t>
          </a:r>
          <a:br>
            <a:rPr kumimoji="1" lang="en-US" altLang="ja-JP" sz="2400">
              <a:solidFill>
                <a:schemeClr val="tx1"/>
              </a:solidFill>
              <a:latin typeface="+mn-ea"/>
              <a:ea typeface="+mn-ea"/>
            </a:rPr>
          </a:br>
          <a:r>
            <a:rPr kumimoji="1" lang="ja-JP" altLang="en-US" sz="2400">
              <a:solidFill>
                <a:schemeClr val="tx1"/>
              </a:solidFill>
              <a:latin typeface="+mn-ea"/>
              <a:ea typeface="+mn-ea"/>
            </a:rPr>
            <a:t>   クリックして下さい。ロックが解除されます。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531019</xdr:colOff>
      <xdr:row>5</xdr:row>
      <xdr:rowOff>102395</xdr:rowOff>
    </xdr:from>
    <xdr:to>
      <xdr:col>15</xdr:col>
      <xdr:colOff>221456</xdr:colOff>
      <xdr:row>12</xdr:row>
      <xdr:rowOff>102395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474869" y="1283495"/>
          <a:ext cx="6548437" cy="1466850"/>
        </a:xfrm>
        <a:prstGeom prst="rect">
          <a:avLst/>
        </a:prstGeom>
        <a:solidFill>
          <a:schemeClr val="bg1"/>
        </a:solidFill>
        <a:ln cmpd="thinThick">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b="1">
              <a:solidFill>
                <a:srgbClr val="FF0000"/>
              </a:solidFill>
            </a:rPr>
            <a:t>※</a:t>
          </a:r>
          <a:r>
            <a:rPr kumimoji="1" lang="ja-JP" altLang="en-US" sz="2000" b="1">
              <a:solidFill>
                <a:srgbClr val="FF0000"/>
              </a:solidFill>
            </a:rPr>
            <a:t>注意</a:t>
          </a:r>
          <a:endParaRPr kumimoji="1" lang="en-US" altLang="ja-JP" sz="2000" b="1">
            <a:solidFill>
              <a:srgbClr val="FF0000"/>
            </a:solidFill>
          </a:endParaRPr>
        </a:p>
        <a:p>
          <a:pPr algn="l"/>
          <a:r>
            <a:rPr kumimoji="1" lang="ja-JP" altLang="en-US" sz="2000" b="1">
              <a:solidFill>
                <a:srgbClr val="FF0000"/>
              </a:solidFill>
            </a:rPr>
            <a:t>　　担保権の設定がない場合であっても，</a:t>
          </a:r>
          <a:endParaRPr kumimoji="1" lang="en-US" altLang="ja-JP" sz="2000" b="1">
            <a:solidFill>
              <a:srgbClr val="FF0000"/>
            </a:solidFill>
          </a:endParaRPr>
        </a:p>
        <a:p>
          <a:pPr algn="l"/>
          <a:r>
            <a:rPr kumimoji="1" lang="ja-JP" altLang="en-US" sz="2000" b="1">
              <a:solidFill>
                <a:srgbClr val="FF0000"/>
              </a:solidFill>
            </a:rPr>
            <a:t>　　補助金交付申請を行う全ての施設・設備について，</a:t>
          </a:r>
          <a:endParaRPr kumimoji="1" lang="en-US" altLang="ja-JP" sz="2000" b="1">
            <a:solidFill>
              <a:srgbClr val="FF0000"/>
            </a:solidFill>
          </a:endParaRPr>
        </a:p>
        <a:p>
          <a:pPr algn="l"/>
          <a:r>
            <a:rPr kumimoji="1" lang="ja-JP" altLang="en-US" sz="2000" b="1">
              <a:solidFill>
                <a:srgbClr val="FF0000"/>
              </a:solidFill>
            </a:rPr>
            <a:t>　　提出が必要です。</a:t>
          </a:r>
          <a:endParaRPr kumimoji="1" lang="en-US" altLang="ja-JP" sz="20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xdr:colOff>
      <xdr:row>29</xdr:row>
      <xdr:rowOff>95250</xdr:rowOff>
    </xdr:from>
    <xdr:to>
      <xdr:col>8</xdr:col>
      <xdr:colOff>1</xdr:colOff>
      <xdr:row>62</xdr:row>
      <xdr:rowOff>4434</xdr:rowOff>
    </xdr:to>
    <xdr:pic>
      <xdr:nvPicPr>
        <xdr:cNvPr id="2" name="図 1">
          <a:extLst>
            <a:ext uri="{FF2B5EF4-FFF2-40B4-BE49-F238E27FC236}">
              <a16:creationId xmlns:a16="http://schemas.microsoft.com/office/drawing/2014/main" id="{1765C5CE-8257-4CA8-8389-F6691D538B53}"/>
            </a:ext>
          </a:extLst>
        </xdr:cNvPr>
        <xdr:cNvPicPr>
          <a:picLocks noChangeAspect="1"/>
        </xdr:cNvPicPr>
      </xdr:nvPicPr>
      <xdr:blipFill>
        <a:blip xmlns:r="http://schemas.openxmlformats.org/officeDocument/2006/relationships" r:embed="rId1"/>
        <a:stretch>
          <a:fillRect/>
        </a:stretch>
      </xdr:blipFill>
      <xdr:spPr>
        <a:xfrm>
          <a:off x="5610226" y="6762750"/>
          <a:ext cx="5162550" cy="5601407"/>
        </a:xfrm>
        <a:prstGeom prst="rect">
          <a:avLst/>
        </a:prstGeom>
      </xdr:spPr>
    </xdr:pic>
    <xdr:clientData/>
  </xdr:twoCellAnchor>
  <xdr:twoCellAnchor editAs="oneCell">
    <xdr:from>
      <xdr:col>5</xdr:col>
      <xdr:colOff>1</xdr:colOff>
      <xdr:row>25</xdr:row>
      <xdr:rowOff>0</xdr:rowOff>
    </xdr:from>
    <xdr:to>
      <xdr:col>8</xdr:col>
      <xdr:colOff>1</xdr:colOff>
      <xdr:row>29</xdr:row>
      <xdr:rowOff>162931</xdr:rowOff>
    </xdr:to>
    <xdr:pic>
      <xdr:nvPicPr>
        <xdr:cNvPr id="3" name="図 2">
          <a:extLst>
            <a:ext uri="{FF2B5EF4-FFF2-40B4-BE49-F238E27FC236}">
              <a16:creationId xmlns:a16="http://schemas.microsoft.com/office/drawing/2014/main" id="{B2AA79C0-BF94-45A7-9FAC-C2AA83A7CBE3}"/>
            </a:ext>
          </a:extLst>
        </xdr:cNvPr>
        <xdr:cNvPicPr>
          <a:picLocks noChangeAspect="1"/>
        </xdr:cNvPicPr>
      </xdr:nvPicPr>
      <xdr:blipFill>
        <a:blip xmlns:r="http://schemas.openxmlformats.org/officeDocument/2006/relationships" r:embed="rId2"/>
        <a:stretch>
          <a:fillRect/>
        </a:stretch>
      </xdr:blipFill>
      <xdr:spPr>
        <a:xfrm>
          <a:off x="5610226" y="5715000"/>
          <a:ext cx="5162550" cy="85245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17E498-0A4A-4533-A3A1-47386A21A4EA}" name="テーブル1" displayName="テーブル1" ref="B3:B6" totalsRowShown="0">
  <autoFilter ref="B3:B6" xr:uid="{4D58C732-09DB-4D1C-85F7-0ADC8C43CD59}"/>
  <tableColumns count="1">
    <tableColumn id="1" xr3:uid="{DE7440F3-66C3-45E9-8631-49E325998205}" name="事業者区分"/>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32921B-7556-4DAD-AA9E-AC649BD2EE00}" name="テーブル2" displayName="テーブル2" ref="D3:D5" totalsRowShown="0">
  <autoFilter ref="D3:D5" xr:uid="{33C3E317-AA5F-455A-BF1D-5FB79C5B82AF}"/>
  <tableColumns count="1">
    <tableColumn id="1" xr3:uid="{708A407F-0B08-4541-851F-E45BA10F261C}" name="選択肢"/>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F925D1-7F21-46F7-930B-03751C840255}" name="テーブル3" displayName="テーブル3" ref="F3:F24" totalsRowShown="0">
  <autoFilter ref="F3:F24" xr:uid="{54DB732D-EBAF-4585-9C04-DD21885663E6}"/>
  <tableColumns count="1">
    <tableColumn id="1" xr3:uid="{640CE063-3011-40B6-AA7B-C123C98A06A7}" name="業種"/>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767FA6-88CD-4991-AB26-E63181A05927}" name="テーブル4" displayName="テーブル4" ref="H3:H15" totalsRowShown="0" headerRowCellStyle="標準 2" dataCellStyle="標準 2">
  <autoFilter ref="H3:H15" xr:uid="{62F2E455-854A-41E4-B603-1BAE554832C9}"/>
  <tableColumns count="1">
    <tableColumn id="1" xr3:uid="{5D1997D3-417A-40CC-9B60-D6AEE0E22A81}" name="用途地域" dataCellStyle="標準 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B361352-1CA6-4FE5-8B21-96D1F5537A60}" name="テーブル5" displayName="テーブル5" ref="D7:D9" totalsRowShown="0" headerRowCellStyle="標準 2" dataCellStyle="標準 2">
  <autoFilter ref="D7:D9" xr:uid="{28CFC3A1-AE01-43DB-8644-DA2DBF7F9182}"/>
  <tableColumns count="1">
    <tableColumn id="1" xr3:uid="{0C66FEDF-5005-49A9-AB74-92362E477353}" name="該当" dataCellStyle="標準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DE9A9-D595-4D86-9923-9E70DCE41CA1}">
  <sheetPr>
    <tabColor rgb="FFFFFF00"/>
    <pageSetUpPr fitToPage="1"/>
  </sheetPr>
  <dimension ref="A1:L79"/>
  <sheetViews>
    <sheetView view="pageBreakPreview" zoomScaleNormal="100" zoomScaleSheetLayoutView="100" workbookViewId="0">
      <selection activeCell="B41" sqref="B41:J41"/>
    </sheetView>
  </sheetViews>
  <sheetFormatPr defaultColWidth="9" defaultRowHeight="17.25"/>
  <cols>
    <col min="1" max="1" width="15" style="87" customWidth="1"/>
    <col min="2" max="2" width="16.25" style="87" customWidth="1"/>
    <col min="3" max="3" width="10.375" style="87" customWidth="1"/>
    <col min="4" max="4" width="15" style="87" customWidth="1"/>
    <col min="5" max="5" width="7.5" style="87" customWidth="1"/>
    <col min="6" max="6" width="15" style="87" customWidth="1"/>
    <col min="7" max="10" width="7.5" style="87" customWidth="1"/>
    <col min="11" max="11" width="15.125" style="87" customWidth="1"/>
    <col min="12" max="12" width="7.5" style="87" customWidth="1"/>
    <col min="13" max="15" width="15.125" style="87" customWidth="1"/>
    <col min="16" max="17" width="10" style="87" customWidth="1"/>
    <col min="18" max="16384" width="9" style="87"/>
  </cols>
  <sheetData>
    <row r="1" spans="1:12" ht="22.5" customHeight="1">
      <c r="A1" s="232" t="s">
        <v>336</v>
      </c>
      <c r="B1" s="233"/>
      <c r="C1" s="233"/>
      <c r="D1" s="233"/>
      <c r="E1" s="233"/>
      <c r="F1" s="233"/>
      <c r="G1" s="233"/>
      <c r="H1" s="233"/>
      <c r="I1" s="233"/>
      <c r="J1" s="233"/>
      <c r="K1" s="233"/>
      <c r="L1" s="233"/>
    </row>
    <row r="2" spans="1:12" ht="22.5" customHeight="1">
      <c r="A2" s="232" t="s">
        <v>124</v>
      </c>
      <c r="B2" s="233"/>
      <c r="C2" s="233"/>
      <c r="D2" s="233"/>
      <c r="E2" s="233"/>
      <c r="F2" s="233"/>
      <c r="G2" s="233"/>
      <c r="H2" s="233"/>
      <c r="I2" s="233"/>
      <c r="J2" s="233"/>
      <c r="K2" s="233"/>
      <c r="L2" s="233"/>
    </row>
    <row r="3" spans="1:12" ht="18.75" customHeight="1" thickBot="1">
      <c r="A3" s="234" t="s">
        <v>205</v>
      </c>
      <c r="B3" s="235"/>
      <c r="C3" s="235"/>
      <c r="D3" s="235"/>
      <c r="E3" s="235"/>
      <c r="F3" s="235"/>
      <c r="G3" s="235"/>
      <c r="H3" s="235"/>
      <c r="I3" s="235"/>
      <c r="J3" s="235"/>
      <c r="K3" s="235"/>
      <c r="L3" s="235"/>
    </row>
    <row r="4" spans="1:12" ht="26.25" customHeight="1" thickBot="1">
      <c r="A4" s="88" t="s">
        <v>0</v>
      </c>
      <c r="B4" s="236"/>
      <c r="C4" s="236"/>
      <c r="D4" s="236"/>
      <c r="E4" s="236"/>
      <c r="F4" s="236"/>
      <c r="G4" s="236"/>
      <c r="H4" s="237" t="s">
        <v>253</v>
      </c>
      <c r="I4" s="238"/>
      <c r="J4" s="238"/>
      <c r="K4" s="238"/>
      <c r="L4" s="239"/>
    </row>
    <row r="5" spans="1:12" ht="26.25" customHeight="1" thickBot="1">
      <c r="A5" s="89" t="s">
        <v>35</v>
      </c>
      <c r="B5" s="228"/>
      <c r="C5" s="228"/>
      <c r="D5" s="228"/>
      <c r="E5" s="228"/>
      <c r="F5" s="228"/>
      <c r="G5" s="228"/>
      <c r="H5" s="229"/>
      <c r="I5" s="230"/>
      <c r="J5" s="230"/>
      <c r="K5" s="230"/>
      <c r="L5" s="231"/>
    </row>
    <row r="6" spans="1:12" ht="30" customHeight="1" thickBot="1">
      <c r="A6" s="90" t="s">
        <v>34</v>
      </c>
      <c r="B6" s="240" t="s">
        <v>289</v>
      </c>
      <c r="C6" s="241"/>
      <c r="D6" s="242" t="s">
        <v>182</v>
      </c>
      <c r="E6" s="240"/>
      <c r="F6" s="240"/>
      <c r="G6" s="240"/>
      <c r="H6" s="240"/>
      <c r="I6" s="240"/>
      <c r="J6" s="240"/>
      <c r="K6" s="240"/>
      <c r="L6" s="240"/>
    </row>
    <row r="7" spans="1:12" ht="33.75" customHeight="1" thickBot="1">
      <c r="A7" s="91" t="s">
        <v>38</v>
      </c>
      <c r="B7" s="241"/>
      <c r="C7" s="243"/>
      <c r="D7" s="243"/>
      <c r="E7" s="243"/>
      <c r="F7" s="243"/>
      <c r="G7" s="243"/>
      <c r="H7" s="243"/>
      <c r="I7" s="243"/>
      <c r="J7" s="243"/>
      <c r="K7" s="243"/>
      <c r="L7" s="242"/>
    </row>
    <row r="8" spans="1:12" ht="33.75" customHeight="1" thickBot="1">
      <c r="A8" s="92" t="s">
        <v>37</v>
      </c>
      <c r="B8" s="244"/>
      <c r="C8" s="245"/>
      <c r="D8" s="246" t="s">
        <v>288</v>
      </c>
      <c r="E8" s="247"/>
      <c r="F8" s="93"/>
      <c r="G8" s="93" t="s">
        <v>286</v>
      </c>
      <c r="H8" s="248" t="s">
        <v>287</v>
      </c>
      <c r="I8" s="249"/>
      <c r="J8" s="244"/>
      <c r="K8" s="245"/>
      <c r="L8" s="250"/>
    </row>
    <row r="9" spans="1:12" ht="26.25" customHeight="1" thickBot="1">
      <c r="A9" s="90" t="s">
        <v>1</v>
      </c>
      <c r="B9" s="236"/>
      <c r="C9" s="236"/>
      <c r="D9" s="236"/>
      <c r="E9" s="236"/>
      <c r="F9" s="272" t="s">
        <v>36</v>
      </c>
      <c r="G9" s="273"/>
      <c r="H9" s="241"/>
      <c r="I9" s="274"/>
      <c r="J9" s="274"/>
      <c r="K9" s="274"/>
      <c r="L9" s="275"/>
    </row>
    <row r="10" spans="1:12" ht="26.25" customHeight="1" thickBot="1">
      <c r="A10" s="90" t="s">
        <v>2</v>
      </c>
      <c r="B10" s="276"/>
      <c r="C10" s="277"/>
      <c r="D10" s="278"/>
      <c r="E10" s="276" t="s">
        <v>254</v>
      </c>
      <c r="F10" s="277"/>
      <c r="G10" s="277"/>
      <c r="H10" s="277"/>
      <c r="I10" s="277"/>
      <c r="J10" s="277"/>
      <c r="K10" s="277"/>
      <c r="L10" s="278"/>
    </row>
    <row r="11" spans="1:12" ht="26.25" customHeight="1">
      <c r="A11" s="251" t="s">
        <v>171</v>
      </c>
      <c r="B11" s="94" t="s">
        <v>3</v>
      </c>
      <c r="C11" s="254" t="s">
        <v>289</v>
      </c>
      <c r="D11" s="255"/>
      <c r="E11" s="95" t="s">
        <v>182</v>
      </c>
      <c r="F11" s="256"/>
      <c r="G11" s="256"/>
      <c r="H11" s="256"/>
      <c r="I11" s="256"/>
      <c r="J11" s="256"/>
      <c r="K11" s="256"/>
      <c r="L11" s="257"/>
    </row>
    <row r="12" spans="1:12" ht="26.25" customHeight="1">
      <c r="A12" s="252"/>
      <c r="B12" s="96" t="s">
        <v>4</v>
      </c>
      <c r="C12" s="258"/>
      <c r="D12" s="259"/>
      <c r="E12" s="259"/>
      <c r="F12" s="259"/>
      <c r="G12" s="259"/>
      <c r="H12" s="259"/>
      <c r="I12" s="259"/>
      <c r="J12" s="259"/>
      <c r="K12" s="259"/>
      <c r="L12" s="260"/>
    </row>
    <row r="13" spans="1:12" ht="26.25" customHeight="1">
      <c r="A13" s="252"/>
      <c r="B13" s="96" t="s">
        <v>5</v>
      </c>
      <c r="C13" s="258"/>
      <c r="D13" s="259"/>
      <c r="E13" s="259"/>
      <c r="F13" s="267" t="s">
        <v>6</v>
      </c>
      <c r="G13" s="268"/>
      <c r="H13" s="269"/>
      <c r="I13" s="270"/>
      <c r="J13" s="270"/>
      <c r="K13" s="270"/>
      <c r="L13" s="271"/>
    </row>
    <row r="14" spans="1:12" ht="26.25" customHeight="1">
      <c r="A14" s="252"/>
      <c r="B14" s="96" t="s">
        <v>7</v>
      </c>
      <c r="C14" s="258"/>
      <c r="D14" s="259"/>
      <c r="E14" s="259"/>
      <c r="F14" s="267" t="s">
        <v>8</v>
      </c>
      <c r="G14" s="268"/>
      <c r="H14" s="269"/>
      <c r="I14" s="270"/>
      <c r="J14" s="270"/>
      <c r="K14" s="270"/>
      <c r="L14" s="271"/>
    </row>
    <row r="15" spans="1:12" ht="26.25" customHeight="1" thickBot="1">
      <c r="A15" s="253"/>
      <c r="B15" s="97" t="s">
        <v>9</v>
      </c>
      <c r="C15" s="261"/>
      <c r="D15" s="262"/>
      <c r="E15" s="262"/>
      <c r="F15" s="262"/>
      <c r="G15" s="263"/>
      <c r="H15" s="264" t="s">
        <v>198</v>
      </c>
      <c r="I15" s="265"/>
      <c r="J15" s="265"/>
      <c r="K15" s="266"/>
      <c r="L15" s="98" t="s">
        <v>197</v>
      </c>
    </row>
    <row r="16" spans="1:12" ht="26.25" customHeight="1">
      <c r="A16" s="251" t="s">
        <v>275</v>
      </c>
      <c r="B16" s="94" t="s">
        <v>3</v>
      </c>
      <c r="C16" s="254" t="s">
        <v>289</v>
      </c>
      <c r="D16" s="255"/>
      <c r="E16" s="95" t="s">
        <v>182</v>
      </c>
      <c r="F16" s="256"/>
      <c r="G16" s="256"/>
      <c r="H16" s="256"/>
      <c r="I16" s="256"/>
      <c r="J16" s="256"/>
      <c r="K16" s="256"/>
      <c r="L16" s="257"/>
    </row>
    <row r="17" spans="1:12" ht="26.25" customHeight="1">
      <c r="A17" s="252"/>
      <c r="B17" s="96" t="s">
        <v>4</v>
      </c>
      <c r="C17" s="258"/>
      <c r="D17" s="259"/>
      <c r="E17" s="259"/>
      <c r="F17" s="259"/>
      <c r="G17" s="259"/>
      <c r="H17" s="259"/>
      <c r="I17" s="259"/>
      <c r="J17" s="259"/>
      <c r="K17" s="259"/>
      <c r="L17" s="260"/>
    </row>
    <row r="18" spans="1:12" ht="26.25" customHeight="1">
      <c r="A18" s="252"/>
      <c r="B18" s="96" t="s">
        <v>5</v>
      </c>
      <c r="C18" s="258"/>
      <c r="D18" s="259"/>
      <c r="E18" s="259"/>
      <c r="F18" s="267" t="s">
        <v>6</v>
      </c>
      <c r="G18" s="268"/>
      <c r="H18" s="269"/>
      <c r="I18" s="270"/>
      <c r="J18" s="270"/>
      <c r="K18" s="270"/>
      <c r="L18" s="271"/>
    </row>
    <row r="19" spans="1:12" ht="26.25" customHeight="1">
      <c r="A19" s="252"/>
      <c r="B19" s="96" t="s">
        <v>7</v>
      </c>
      <c r="C19" s="258"/>
      <c r="D19" s="259"/>
      <c r="E19" s="259"/>
      <c r="F19" s="267" t="s">
        <v>8</v>
      </c>
      <c r="G19" s="268"/>
      <c r="H19" s="269"/>
      <c r="I19" s="270"/>
      <c r="J19" s="270"/>
      <c r="K19" s="270"/>
      <c r="L19" s="271"/>
    </row>
    <row r="20" spans="1:12" ht="26.25" customHeight="1" thickBot="1">
      <c r="A20" s="253"/>
      <c r="B20" s="97" t="s">
        <v>9</v>
      </c>
      <c r="C20" s="261"/>
      <c r="D20" s="262"/>
      <c r="E20" s="262"/>
      <c r="F20" s="262"/>
      <c r="G20" s="263"/>
      <c r="H20" s="264" t="s">
        <v>198</v>
      </c>
      <c r="I20" s="265"/>
      <c r="J20" s="265"/>
      <c r="K20" s="266"/>
      <c r="L20" s="98" t="s">
        <v>197</v>
      </c>
    </row>
    <row r="21" spans="1:12" ht="27" customHeight="1">
      <c r="A21" s="279" t="s">
        <v>152</v>
      </c>
      <c r="B21" s="280"/>
      <c r="C21" s="280"/>
      <c r="D21" s="280"/>
      <c r="E21" s="280"/>
      <c r="F21" s="280"/>
      <c r="G21" s="280"/>
      <c r="H21" s="280"/>
      <c r="I21" s="280"/>
      <c r="J21" s="280"/>
      <c r="K21" s="280"/>
      <c r="L21" s="280"/>
    </row>
    <row r="22" spans="1:12" ht="30" customHeight="1">
      <c r="A22" s="281" t="s">
        <v>153</v>
      </c>
      <c r="B22" s="282"/>
      <c r="C22" s="282"/>
      <c r="D22" s="282"/>
      <c r="E22" s="282"/>
      <c r="F22" s="282"/>
      <c r="G22" s="282"/>
      <c r="H22" s="282"/>
      <c r="I22" s="282"/>
      <c r="J22" s="282"/>
      <c r="K22" s="282"/>
      <c r="L22" s="282"/>
    </row>
    <row r="23" spans="1:12" ht="11.25" customHeight="1">
      <c r="A23" s="99"/>
      <c r="B23" s="99"/>
    </row>
    <row r="24" spans="1:12" ht="18.75" customHeight="1" thickBot="1">
      <c r="A24" s="283" t="s">
        <v>135</v>
      </c>
      <c r="B24" s="284"/>
      <c r="C24" s="284"/>
      <c r="D24" s="284"/>
      <c r="E24" s="284"/>
      <c r="F24" s="284"/>
      <c r="G24" s="284"/>
      <c r="H24" s="284"/>
      <c r="I24" s="285" t="s">
        <v>295</v>
      </c>
      <c r="J24" s="286"/>
      <c r="K24" s="286"/>
      <c r="L24" s="286"/>
    </row>
    <row r="25" spans="1:12" ht="26.25" customHeight="1" thickBot="1">
      <c r="A25" s="291" t="s">
        <v>25</v>
      </c>
      <c r="B25" s="290"/>
      <c r="C25" s="291" t="s">
        <v>26</v>
      </c>
      <c r="D25" s="290"/>
      <c r="E25" s="291" t="s">
        <v>27</v>
      </c>
      <c r="F25" s="290"/>
      <c r="G25" s="290"/>
      <c r="H25" s="290"/>
      <c r="I25" s="290"/>
      <c r="J25" s="290"/>
      <c r="K25" s="290"/>
      <c r="L25" s="290"/>
    </row>
    <row r="26" spans="1:12" ht="52.5" customHeight="1">
      <c r="A26" s="292" t="s">
        <v>137</v>
      </c>
      <c r="B26" s="293"/>
      <c r="C26" s="294" t="s">
        <v>290</v>
      </c>
      <c r="D26" s="295"/>
      <c r="E26" s="298" t="s">
        <v>138</v>
      </c>
      <c r="F26" s="299"/>
      <c r="G26" s="299"/>
      <c r="H26" s="299"/>
      <c r="I26" s="299"/>
      <c r="J26" s="299"/>
      <c r="K26" s="299"/>
      <c r="L26" s="295"/>
    </row>
    <row r="27" spans="1:12" ht="52.5" customHeight="1" thickBot="1">
      <c r="A27" s="300" t="s">
        <v>134</v>
      </c>
      <c r="B27" s="297"/>
      <c r="C27" s="296"/>
      <c r="D27" s="297"/>
      <c r="E27" s="296"/>
      <c r="F27" s="286"/>
      <c r="G27" s="286"/>
      <c r="H27" s="286"/>
      <c r="I27" s="286"/>
      <c r="J27" s="286"/>
      <c r="K27" s="286"/>
      <c r="L27" s="297"/>
    </row>
    <row r="28" spans="1:12" ht="45" customHeight="1" thickBot="1">
      <c r="A28" s="301" t="s">
        <v>130</v>
      </c>
      <c r="B28" s="302"/>
      <c r="C28" s="244" t="s">
        <v>290</v>
      </c>
      <c r="D28" s="250"/>
      <c r="E28" s="289" t="s">
        <v>192</v>
      </c>
      <c r="F28" s="290"/>
      <c r="G28" s="290"/>
      <c r="H28" s="290"/>
      <c r="I28" s="290"/>
      <c r="J28" s="290"/>
      <c r="K28" s="290"/>
      <c r="L28" s="290"/>
    </row>
    <row r="29" spans="1:12" ht="45" customHeight="1" thickBot="1">
      <c r="A29" s="303"/>
      <c r="B29" s="304"/>
      <c r="C29" s="244" t="s">
        <v>290</v>
      </c>
      <c r="D29" s="250"/>
      <c r="E29" s="289" t="s">
        <v>28</v>
      </c>
      <c r="F29" s="290"/>
      <c r="G29" s="290"/>
      <c r="H29" s="290"/>
      <c r="I29" s="290"/>
      <c r="J29" s="290"/>
      <c r="K29" s="290"/>
      <c r="L29" s="290"/>
    </row>
    <row r="30" spans="1:12" ht="45" customHeight="1" thickBot="1">
      <c r="A30" s="287" t="s">
        <v>139</v>
      </c>
      <c r="B30" s="288"/>
      <c r="C30" s="244" t="s">
        <v>290</v>
      </c>
      <c r="D30" s="250"/>
      <c r="E30" s="289" t="s">
        <v>131</v>
      </c>
      <c r="F30" s="290"/>
      <c r="G30" s="290"/>
      <c r="H30" s="290"/>
      <c r="I30" s="290"/>
      <c r="J30" s="290"/>
      <c r="K30" s="290"/>
      <c r="L30" s="290"/>
    </row>
    <row r="31" spans="1:12" ht="50.25" customHeight="1" thickBot="1">
      <c r="A31" s="312" t="s">
        <v>162</v>
      </c>
      <c r="B31" s="313"/>
      <c r="C31" s="244" t="s">
        <v>290</v>
      </c>
      <c r="D31" s="250"/>
      <c r="E31" s="241" t="s">
        <v>161</v>
      </c>
      <c r="F31" s="243"/>
      <c r="G31" s="243"/>
      <c r="H31" s="243"/>
      <c r="I31" s="243"/>
      <c r="J31" s="243"/>
      <c r="K31" s="243"/>
      <c r="L31" s="242"/>
    </row>
    <row r="32" spans="1:12" ht="18.75" customHeight="1">
      <c r="A32" s="314" t="s">
        <v>133</v>
      </c>
      <c r="B32" s="315"/>
      <c r="C32" s="315"/>
      <c r="D32" s="315"/>
      <c r="E32" s="315"/>
      <c r="F32" s="315"/>
      <c r="G32" s="315"/>
      <c r="H32" s="315"/>
      <c r="I32" s="315"/>
      <c r="J32" s="315"/>
      <c r="K32" s="315"/>
      <c r="L32" s="315"/>
    </row>
    <row r="33" spans="1:12" ht="11.25" customHeight="1">
      <c r="A33" s="100"/>
    </row>
    <row r="34" spans="1:12" ht="18.75" customHeight="1" thickBot="1">
      <c r="A34" s="283" t="s">
        <v>136</v>
      </c>
      <c r="B34" s="284"/>
      <c r="C34" s="284"/>
      <c r="D34" s="284"/>
      <c r="E34" s="284"/>
      <c r="F34" s="284"/>
      <c r="G34" s="284"/>
      <c r="H34" s="284"/>
      <c r="I34" s="285" t="s">
        <v>295</v>
      </c>
      <c r="J34" s="286"/>
      <c r="K34" s="286"/>
      <c r="L34" s="286"/>
    </row>
    <row r="35" spans="1:12" ht="26.25" customHeight="1" thickBot="1">
      <c r="A35" s="272" t="s">
        <v>10</v>
      </c>
      <c r="B35" s="290"/>
      <c r="C35" s="290"/>
      <c r="D35" s="272" t="s">
        <v>11</v>
      </c>
      <c r="E35" s="290"/>
      <c r="F35" s="316"/>
      <c r="G35" s="272" t="s">
        <v>12</v>
      </c>
      <c r="H35" s="317"/>
      <c r="I35" s="318" t="s">
        <v>13</v>
      </c>
      <c r="J35" s="317"/>
      <c r="K35" s="272" t="s">
        <v>14</v>
      </c>
      <c r="L35" s="317"/>
    </row>
    <row r="36" spans="1:12" ht="26.25" customHeight="1" thickBot="1">
      <c r="A36" s="101" t="s">
        <v>15</v>
      </c>
      <c r="B36" s="305"/>
      <c r="C36" s="306"/>
      <c r="D36" s="307"/>
      <c r="E36" s="308"/>
      <c r="F36" s="306"/>
      <c r="G36" s="309"/>
      <c r="H36" s="310"/>
      <c r="I36" s="311"/>
      <c r="J36" s="310"/>
      <c r="K36" s="102"/>
      <c r="L36" s="103" t="s">
        <v>16</v>
      </c>
    </row>
    <row r="37" spans="1:12" ht="26.25" customHeight="1" thickBot="1">
      <c r="A37" s="104" t="s">
        <v>17</v>
      </c>
      <c r="B37" s="319"/>
      <c r="C37" s="320"/>
      <c r="D37" s="321"/>
      <c r="E37" s="322"/>
      <c r="F37" s="320"/>
      <c r="G37" s="323"/>
      <c r="H37" s="324"/>
      <c r="I37" s="325"/>
      <c r="J37" s="324"/>
      <c r="K37" s="105"/>
      <c r="L37" s="106" t="s">
        <v>16</v>
      </c>
    </row>
    <row r="38" spans="1:12" ht="26.25" customHeight="1" thickBot="1">
      <c r="A38" s="104" t="s">
        <v>18</v>
      </c>
      <c r="B38" s="319"/>
      <c r="C38" s="320"/>
      <c r="D38" s="241"/>
      <c r="E38" s="326"/>
      <c r="F38" s="327"/>
      <c r="G38" s="323"/>
      <c r="H38" s="324"/>
      <c r="I38" s="325"/>
      <c r="J38" s="324"/>
      <c r="K38" s="105"/>
      <c r="L38" s="106" t="s">
        <v>16</v>
      </c>
    </row>
    <row r="39" spans="1:12" ht="26.25" customHeight="1" thickBot="1">
      <c r="A39" s="104" t="s">
        <v>19</v>
      </c>
      <c r="B39" s="319"/>
      <c r="C39" s="320"/>
      <c r="D39" s="321"/>
      <c r="E39" s="322"/>
      <c r="F39" s="320"/>
      <c r="G39" s="323"/>
      <c r="H39" s="324"/>
      <c r="I39" s="325"/>
      <c r="J39" s="324"/>
      <c r="K39" s="105"/>
      <c r="L39" s="106" t="s">
        <v>16</v>
      </c>
    </row>
    <row r="40" spans="1:12" ht="26.25" customHeight="1" thickBot="1">
      <c r="A40" s="104" t="s">
        <v>20</v>
      </c>
      <c r="B40" s="319"/>
      <c r="C40" s="320"/>
      <c r="D40" s="321"/>
      <c r="E40" s="322"/>
      <c r="F40" s="320"/>
      <c r="G40" s="323"/>
      <c r="H40" s="324"/>
      <c r="I40" s="325"/>
      <c r="J40" s="324"/>
      <c r="K40" s="105"/>
      <c r="L40" s="106" t="s">
        <v>16</v>
      </c>
    </row>
    <row r="41" spans="1:12" ht="26.25" customHeight="1" thickBot="1">
      <c r="A41" s="107" t="s">
        <v>21</v>
      </c>
      <c r="B41" s="329"/>
      <c r="C41" s="330"/>
      <c r="D41" s="330"/>
      <c r="E41" s="330"/>
      <c r="F41" s="330"/>
      <c r="G41" s="330"/>
      <c r="H41" s="330"/>
      <c r="I41" s="330"/>
      <c r="J41" s="331"/>
      <c r="K41" s="108"/>
      <c r="L41" s="109" t="s">
        <v>16</v>
      </c>
    </row>
    <row r="42" spans="1:12" ht="26.25" customHeight="1" thickBot="1">
      <c r="A42" s="291" t="s">
        <v>22</v>
      </c>
      <c r="B42" s="317"/>
      <c r="C42" s="317"/>
      <c r="D42" s="317"/>
      <c r="E42" s="317"/>
      <c r="F42" s="317"/>
      <c r="G42" s="317"/>
      <c r="H42" s="317"/>
      <c r="I42" s="317"/>
      <c r="J42" s="317"/>
      <c r="K42" s="110">
        <f>SUM(K36:K41)</f>
        <v>0</v>
      </c>
      <c r="L42" s="111" t="s">
        <v>16</v>
      </c>
    </row>
    <row r="43" spans="1:12" ht="18.75" customHeight="1">
      <c r="A43" s="332" t="s">
        <v>132</v>
      </c>
      <c r="B43" s="299"/>
      <c r="C43" s="299"/>
      <c r="D43" s="299"/>
      <c r="E43" s="299"/>
      <c r="F43" s="299"/>
      <c r="G43" s="299"/>
      <c r="H43" s="299"/>
      <c r="I43" s="299"/>
      <c r="J43" s="299"/>
      <c r="K43" s="299"/>
      <c r="L43" s="299"/>
    </row>
    <row r="44" spans="1:12" ht="18.75" customHeight="1">
      <c r="A44" s="314" t="s">
        <v>23</v>
      </c>
      <c r="B44" s="328"/>
      <c r="C44" s="328"/>
      <c r="D44" s="328"/>
      <c r="E44" s="328"/>
      <c r="F44" s="328"/>
      <c r="G44" s="328"/>
      <c r="H44" s="328"/>
      <c r="I44" s="328"/>
      <c r="J44" s="328"/>
      <c r="K44" s="328"/>
      <c r="L44" s="328"/>
    </row>
    <row r="45" spans="1:12" ht="18.75" customHeight="1">
      <c r="A45" s="314" t="s">
        <v>24</v>
      </c>
      <c r="B45" s="328"/>
      <c r="C45" s="328"/>
      <c r="D45" s="328"/>
      <c r="E45" s="328"/>
      <c r="F45" s="328"/>
      <c r="G45" s="328"/>
      <c r="H45" s="328"/>
      <c r="I45" s="328"/>
      <c r="J45" s="328"/>
      <c r="K45" s="328"/>
      <c r="L45" s="328"/>
    </row>
    <row r="46" spans="1:12" ht="18.75" customHeight="1">
      <c r="A46" s="234"/>
      <c r="B46" s="328"/>
      <c r="C46" s="328"/>
      <c r="D46" s="328"/>
      <c r="E46" s="328"/>
      <c r="F46" s="328"/>
      <c r="G46" s="328"/>
      <c r="H46" s="328"/>
      <c r="I46" s="328"/>
      <c r="J46" s="328"/>
      <c r="K46" s="328"/>
      <c r="L46" s="328"/>
    </row>
    <row r="47" spans="1:12" ht="18.75" customHeight="1">
      <c r="A47" s="100"/>
    </row>
    <row r="48" spans="1:12"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sheetData>
  <mergeCells count="99">
    <mergeCell ref="A46:L46"/>
    <mergeCell ref="B39:C39"/>
    <mergeCell ref="D39:F39"/>
    <mergeCell ref="G39:H39"/>
    <mergeCell ref="I39:J39"/>
    <mergeCell ref="B40:C40"/>
    <mergeCell ref="D40:F40"/>
    <mergeCell ref="G40:H40"/>
    <mergeCell ref="I40:J40"/>
    <mergeCell ref="B41:J41"/>
    <mergeCell ref="A42:J42"/>
    <mergeCell ref="A43:L43"/>
    <mergeCell ref="A44:L44"/>
    <mergeCell ref="A45:L45"/>
    <mergeCell ref="B37:C37"/>
    <mergeCell ref="D37:F37"/>
    <mergeCell ref="G37:H37"/>
    <mergeCell ref="I37:J37"/>
    <mergeCell ref="B38:C38"/>
    <mergeCell ref="D38:F38"/>
    <mergeCell ref="G38:H38"/>
    <mergeCell ref="I38:J38"/>
    <mergeCell ref="B36:C36"/>
    <mergeCell ref="D36:F36"/>
    <mergeCell ref="G36:H36"/>
    <mergeCell ref="I36:J36"/>
    <mergeCell ref="A31:B31"/>
    <mergeCell ref="C31:D31"/>
    <mergeCell ref="E31:L31"/>
    <mergeCell ref="A32:L32"/>
    <mergeCell ref="A34:H34"/>
    <mergeCell ref="I34:L34"/>
    <mergeCell ref="A35:C35"/>
    <mergeCell ref="D35:F35"/>
    <mergeCell ref="G35:H35"/>
    <mergeCell ref="I35:J35"/>
    <mergeCell ref="K35:L35"/>
    <mergeCell ref="A30:B30"/>
    <mergeCell ref="C30:D30"/>
    <mergeCell ref="E30:L30"/>
    <mergeCell ref="A25:B25"/>
    <mergeCell ref="C25:D25"/>
    <mergeCell ref="E25:L25"/>
    <mergeCell ref="A26:B26"/>
    <mergeCell ref="C26:D27"/>
    <mergeCell ref="E26:L27"/>
    <mergeCell ref="A27:B27"/>
    <mergeCell ref="A28:B29"/>
    <mergeCell ref="C28:D28"/>
    <mergeCell ref="E28:L28"/>
    <mergeCell ref="C29:D29"/>
    <mergeCell ref="E29:L29"/>
    <mergeCell ref="C20:G20"/>
    <mergeCell ref="H20:K20"/>
    <mergeCell ref="A21:L21"/>
    <mergeCell ref="A22:L22"/>
    <mergeCell ref="A24:H24"/>
    <mergeCell ref="I24:L24"/>
    <mergeCell ref="A16:A20"/>
    <mergeCell ref="C16:D16"/>
    <mergeCell ref="F16:L16"/>
    <mergeCell ref="C17:L17"/>
    <mergeCell ref="C18:E18"/>
    <mergeCell ref="F18:G18"/>
    <mergeCell ref="H18:L18"/>
    <mergeCell ref="C19:E19"/>
    <mergeCell ref="F19:G19"/>
    <mergeCell ref="H19:L19"/>
    <mergeCell ref="B9:E9"/>
    <mergeCell ref="F9:G9"/>
    <mergeCell ref="H9:L9"/>
    <mergeCell ref="B10:D10"/>
    <mergeCell ref="E10:L10"/>
    <mergeCell ref="A11:A15"/>
    <mergeCell ref="C11:D11"/>
    <mergeCell ref="F11:L11"/>
    <mergeCell ref="C12:L12"/>
    <mergeCell ref="C13:E13"/>
    <mergeCell ref="C15:G15"/>
    <mergeCell ref="H15:K15"/>
    <mergeCell ref="F13:G13"/>
    <mergeCell ref="H13:L13"/>
    <mergeCell ref="C14:E14"/>
    <mergeCell ref="F14:G14"/>
    <mergeCell ref="H14:L14"/>
    <mergeCell ref="B6:C6"/>
    <mergeCell ref="D6:L6"/>
    <mergeCell ref="B7:L7"/>
    <mergeCell ref="B8:C8"/>
    <mergeCell ref="D8:E8"/>
    <mergeCell ref="H8:I8"/>
    <mergeCell ref="J8:L8"/>
    <mergeCell ref="B5:G5"/>
    <mergeCell ref="H5:L5"/>
    <mergeCell ref="A1:L1"/>
    <mergeCell ref="A2:L2"/>
    <mergeCell ref="A3:L3"/>
    <mergeCell ref="B4:G4"/>
    <mergeCell ref="H4:L4"/>
  </mergeCells>
  <phoneticPr fontId="2"/>
  <dataValidations count="2">
    <dataValidation type="list" allowBlank="1" showInputMessage="1" showErrorMessage="1" sqref="B10:D10" xr:uid="{873401AA-2A13-4016-AC80-83C06ED81595}">
      <formula1>" ,個人事業主,小規模企業,中小企業,中堅企業,みなし中堅企業,その他"</formula1>
    </dataValidation>
    <dataValidation type="list" allowBlank="1" showInputMessage="1" showErrorMessage="1" sqref="G36:J40" xr:uid="{DBEE9201-B7D8-4412-9710-95F669B5D3DA}">
      <formula1>"○,×"</formula1>
    </dataValidation>
  </dataValidations>
  <pageMargins left="0.9055118110236221" right="0.51181102362204722" top="0.55118110236220474" bottom="0.55118110236220474" header="0.31496062992125984" footer="0.31496062992125984"/>
  <pageSetup paperSize="9" scale="67"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40FB7-2325-4560-BA40-BA5E39DF158E}">
  <dimension ref="B3:H24"/>
  <sheetViews>
    <sheetView zoomScale="115" zoomScaleNormal="115" workbookViewId="0">
      <selection activeCell="D18" sqref="D18"/>
    </sheetView>
  </sheetViews>
  <sheetFormatPr defaultColWidth="9" defaultRowHeight="13.5"/>
  <cols>
    <col min="1" max="1" width="9" style="61"/>
    <col min="2" max="2" width="37.625" style="61" bestFit="1" customWidth="1"/>
    <col min="3" max="5" width="9" style="61"/>
    <col min="6" max="6" width="35.25" style="61" bestFit="1" customWidth="1"/>
    <col min="7" max="7" width="9" style="61"/>
    <col min="8" max="8" width="23.5" style="61" bestFit="1" customWidth="1"/>
    <col min="9" max="16384" width="9" style="61"/>
  </cols>
  <sheetData>
    <row r="3" spans="2:8">
      <c r="B3" s="61" t="s">
        <v>208</v>
      </c>
      <c r="D3" s="61" t="s">
        <v>209</v>
      </c>
      <c r="F3" s="61" t="s">
        <v>210</v>
      </c>
      <c r="H3" s="61" t="s">
        <v>211</v>
      </c>
    </row>
    <row r="4" spans="2:8">
      <c r="B4" s="61" t="s">
        <v>212</v>
      </c>
      <c r="D4" s="61" t="s">
        <v>213</v>
      </c>
      <c r="H4" s="61" t="s">
        <v>215</v>
      </c>
    </row>
    <row r="5" spans="2:8">
      <c r="B5" s="61" t="s">
        <v>216</v>
      </c>
      <c r="D5" s="61" t="s">
        <v>217</v>
      </c>
      <c r="F5" s="61" t="s">
        <v>214</v>
      </c>
      <c r="H5" s="61" t="s">
        <v>219</v>
      </c>
    </row>
    <row r="6" spans="2:8">
      <c r="B6" s="61" t="s">
        <v>220</v>
      </c>
      <c r="F6" s="61" t="s">
        <v>218</v>
      </c>
      <c r="H6" s="61" t="s">
        <v>222</v>
      </c>
    </row>
    <row r="7" spans="2:8">
      <c r="D7" s="61" t="s">
        <v>223</v>
      </c>
      <c r="F7" s="61" t="s">
        <v>221</v>
      </c>
      <c r="H7" s="61" t="s">
        <v>225</v>
      </c>
    </row>
    <row r="8" spans="2:8">
      <c r="D8" s="61" t="s">
        <v>226</v>
      </c>
      <c r="F8" s="61" t="s">
        <v>224</v>
      </c>
      <c r="H8" s="61" t="s">
        <v>228</v>
      </c>
    </row>
    <row r="9" spans="2:8">
      <c r="D9" s="61" t="s">
        <v>229</v>
      </c>
      <c r="F9" s="61" t="s">
        <v>227</v>
      </c>
      <c r="H9" s="61" t="s">
        <v>231</v>
      </c>
    </row>
    <row r="10" spans="2:8">
      <c r="F10" s="61" t="s">
        <v>230</v>
      </c>
      <c r="H10" s="61" t="s">
        <v>233</v>
      </c>
    </row>
    <row r="11" spans="2:8">
      <c r="F11" s="61" t="s">
        <v>232</v>
      </c>
      <c r="H11" s="61" t="s">
        <v>235</v>
      </c>
    </row>
    <row r="12" spans="2:8">
      <c r="F12" s="61" t="s">
        <v>234</v>
      </c>
      <c r="H12" s="61" t="s">
        <v>237</v>
      </c>
    </row>
    <row r="13" spans="2:8">
      <c r="F13" s="61" t="s">
        <v>236</v>
      </c>
      <c r="H13" s="61" t="s">
        <v>239</v>
      </c>
    </row>
    <row r="14" spans="2:8">
      <c r="F14" s="61" t="s">
        <v>238</v>
      </c>
      <c r="H14" s="61" t="s">
        <v>241</v>
      </c>
    </row>
    <row r="15" spans="2:8">
      <c r="F15" s="61" t="s">
        <v>240</v>
      </c>
      <c r="H15" s="61" t="s">
        <v>243</v>
      </c>
    </row>
    <row r="16" spans="2:8">
      <c r="F16" s="61" t="s">
        <v>242</v>
      </c>
    </row>
    <row r="17" spans="6:6">
      <c r="F17" s="61" t="s">
        <v>244</v>
      </c>
    </row>
    <row r="18" spans="6:6">
      <c r="F18" s="61" t="s">
        <v>245</v>
      </c>
    </row>
    <row r="19" spans="6:6">
      <c r="F19" s="61" t="s">
        <v>246</v>
      </c>
    </row>
    <row r="20" spans="6:6">
      <c r="F20" s="61" t="s">
        <v>247</v>
      </c>
    </row>
    <row r="21" spans="6:6">
      <c r="F21" s="61" t="s">
        <v>248</v>
      </c>
    </row>
    <row r="22" spans="6:6">
      <c r="F22" s="61" t="s">
        <v>249</v>
      </c>
    </row>
    <row r="23" spans="6:6">
      <c r="F23" s="61" t="s">
        <v>250</v>
      </c>
    </row>
    <row r="24" spans="6:6">
      <c r="F24" s="61" t="s">
        <v>251</v>
      </c>
    </row>
  </sheetData>
  <phoneticPr fontId="2"/>
  <pageMargins left="0.7" right="0.7" top="0.75" bottom="0.75" header="0.3" footer="0.3"/>
  <pageSetup paperSize="9" orientation="portrait" verticalDpi="0" r:id="rId1"/>
  <drawing r:id="rId2"/>
  <tableParts count="5">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N79"/>
  <sheetViews>
    <sheetView tabSelected="1" view="pageBreakPreview" zoomScaleNormal="100" zoomScaleSheetLayoutView="100" workbookViewId="0">
      <selection activeCell="L8" sqref="L8"/>
    </sheetView>
  </sheetViews>
  <sheetFormatPr defaultColWidth="9" defaultRowHeight="17.25"/>
  <cols>
    <col min="1" max="1" width="21.875" style="17" customWidth="1"/>
    <col min="2" max="2" width="23.125" style="17" customWidth="1"/>
    <col min="3" max="3" width="10.625" style="17" customWidth="1"/>
    <col min="4" max="4" width="23.125" style="17" customWidth="1"/>
    <col min="5" max="5" width="10.625" style="17" customWidth="1"/>
    <col min="6" max="6" width="23.125" style="17" customWidth="1"/>
    <col min="7" max="7" width="10.625" style="17" customWidth="1"/>
    <col min="8" max="8" width="23.125" style="17" customWidth="1"/>
    <col min="9" max="9" width="10.625" style="17" customWidth="1"/>
    <col min="10" max="12" width="15.125" style="17" customWidth="1"/>
    <col min="13" max="14" width="10" style="17" customWidth="1"/>
    <col min="15" max="16384" width="9" style="17"/>
  </cols>
  <sheetData>
    <row r="1" spans="1:14" s="7" customFormat="1" ht="39.75" customHeight="1" thickBot="1">
      <c r="A1" s="173" t="s">
        <v>69</v>
      </c>
      <c r="B1" s="172"/>
      <c r="C1" s="172"/>
      <c r="D1" s="172"/>
      <c r="E1" s="172"/>
      <c r="F1" s="172"/>
      <c r="G1" s="172"/>
      <c r="H1" s="705"/>
      <c r="I1" s="172"/>
      <c r="N1" s="8"/>
    </row>
    <row r="2" spans="1:14" ht="90" customHeight="1" thickBot="1">
      <c r="A2" s="112" t="s">
        <v>196</v>
      </c>
      <c r="B2" s="364"/>
      <c r="C2" s="365"/>
      <c r="D2" s="365"/>
      <c r="E2" s="365"/>
      <c r="F2" s="365"/>
      <c r="G2" s="365"/>
      <c r="H2" s="366"/>
      <c r="I2" s="367"/>
      <c r="J2" s="41"/>
    </row>
    <row r="3" spans="1:14" ht="39.950000000000003" customHeight="1">
      <c r="A3" s="251" t="s">
        <v>159</v>
      </c>
      <c r="B3" s="390" t="s">
        <v>337</v>
      </c>
      <c r="C3" s="391"/>
      <c r="D3" s="391"/>
      <c r="E3" s="391"/>
      <c r="F3" s="391"/>
      <c r="G3" s="391"/>
      <c r="H3" s="391"/>
      <c r="I3" s="392"/>
    </row>
    <row r="4" spans="1:14" ht="39.950000000000003" customHeight="1">
      <c r="A4" s="360"/>
      <c r="B4" s="337" t="s">
        <v>338</v>
      </c>
      <c r="C4" s="338"/>
      <c r="D4" s="338"/>
      <c r="E4" s="338"/>
      <c r="F4" s="338"/>
      <c r="G4" s="338"/>
      <c r="H4" s="338"/>
      <c r="I4" s="339"/>
    </row>
    <row r="5" spans="1:14" ht="39.950000000000003" customHeight="1">
      <c r="A5" s="360"/>
      <c r="B5" s="337" t="s">
        <v>339</v>
      </c>
      <c r="C5" s="338"/>
      <c r="D5" s="338"/>
      <c r="E5" s="338"/>
      <c r="F5" s="338"/>
      <c r="G5" s="338"/>
      <c r="H5" s="338"/>
      <c r="I5" s="339"/>
    </row>
    <row r="6" spans="1:14" ht="39.950000000000003" customHeight="1">
      <c r="A6" s="360"/>
      <c r="B6" s="361" t="s">
        <v>340</v>
      </c>
      <c r="C6" s="362"/>
      <c r="D6" s="362"/>
      <c r="E6" s="362"/>
      <c r="F6" s="362"/>
      <c r="G6" s="362"/>
      <c r="H6" s="362"/>
      <c r="I6" s="363"/>
      <c r="J6" s="41"/>
    </row>
    <row r="7" spans="1:14" ht="39.950000000000003" customHeight="1" thickBot="1">
      <c r="A7" s="360"/>
      <c r="B7" s="369" t="s">
        <v>341</v>
      </c>
      <c r="C7" s="370"/>
      <c r="D7" s="370"/>
      <c r="E7" s="370"/>
      <c r="F7" s="370"/>
      <c r="G7" s="370"/>
      <c r="H7" s="370"/>
      <c r="I7" s="371"/>
    </row>
    <row r="8" spans="1:14" ht="50.1" customHeight="1" thickBot="1">
      <c r="A8" s="91" t="s">
        <v>172</v>
      </c>
      <c r="B8" s="340"/>
      <c r="C8" s="341"/>
      <c r="D8" s="341"/>
      <c r="E8" s="341"/>
      <c r="F8" s="341"/>
      <c r="G8" s="341"/>
      <c r="H8" s="341"/>
      <c r="I8" s="342"/>
    </row>
    <row r="9" spans="1:14" ht="45" customHeight="1" thickBot="1">
      <c r="A9" s="207" t="s">
        <v>29</v>
      </c>
      <c r="B9" s="113"/>
      <c r="C9" s="114" t="s">
        <v>143</v>
      </c>
      <c r="D9" s="393" t="s">
        <v>291</v>
      </c>
      <c r="E9" s="394"/>
      <c r="F9" s="394"/>
      <c r="G9" s="394"/>
      <c r="H9" s="394"/>
      <c r="I9" s="395"/>
    </row>
    <row r="10" spans="1:14" ht="26.25" customHeight="1" thickBot="1">
      <c r="A10" s="375" t="s">
        <v>150</v>
      </c>
      <c r="B10" s="346" t="s">
        <v>314</v>
      </c>
      <c r="C10" s="347"/>
      <c r="D10" s="196" t="s">
        <v>313</v>
      </c>
      <c r="E10" s="211" t="s">
        <v>197</v>
      </c>
      <c r="F10" s="192" t="s">
        <v>316</v>
      </c>
      <c r="G10" s="212" t="s">
        <v>317</v>
      </c>
      <c r="H10" s="195" t="s">
        <v>318</v>
      </c>
      <c r="I10" s="213" t="s">
        <v>317</v>
      </c>
    </row>
    <row r="11" spans="1:14" ht="26.25" customHeight="1">
      <c r="A11" s="376"/>
      <c r="B11" s="348" t="s">
        <v>332</v>
      </c>
      <c r="C11" s="349"/>
      <c r="D11" s="350"/>
      <c r="E11" s="351"/>
      <c r="F11" s="197" t="s">
        <v>325</v>
      </c>
      <c r="G11" s="194" t="s">
        <v>317</v>
      </c>
      <c r="H11" s="193" t="s">
        <v>315</v>
      </c>
      <c r="I11" s="214" t="s">
        <v>317</v>
      </c>
    </row>
    <row r="12" spans="1:14" ht="26.25" customHeight="1" thickBot="1">
      <c r="A12" s="376"/>
      <c r="B12" s="348" t="s">
        <v>329</v>
      </c>
      <c r="C12" s="349"/>
      <c r="D12" s="352"/>
      <c r="E12" s="353"/>
      <c r="F12" s="197" t="s">
        <v>325</v>
      </c>
      <c r="G12" s="194" t="s">
        <v>317</v>
      </c>
      <c r="H12" s="193" t="s">
        <v>315</v>
      </c>
      <c r="I12" s="214" t="s">
        <v>317</v>
      </c>
    </row>
    <row r="13" spans="1:14" ht="26.25" customHeight="1" thickBot="1">
      <c r="A13" s="376"/>
      <c r="B13" s="348" t="s">
        <v>330</v>
      </c>
      <c r="C13" s="349"/>
      <c r="D13" s="198" t="s">
        <v>315</v>
      </c>
      <c r="E13" s="219" t="s">
        <v>317</v>
      </c>
      <c r="F13" s="193" t="s">
        <v>322</v>
      </c>
      <c r="G13" s="194" t="s">
        <v>317</v>
      </c>
      <c r="H13" s="193" t="s">
        <v>321</v>
      </c>
      <c r="I13" s="214" t="s">
        <v>317</v>
      </c>
    </row>
    <row r="14" spans="1:14" ht="26.25" customHeight="1">
      <c r="A14" s="376"/>
      <c r="B14" s="382" t="s">
        <v>331</v>
      </c>
      <c r="C14" s="383"/>
      <c r="D14" s="384"/>
      <c r="E14" s="385"/>
      <c r="F14" s="224" t="s">
        <v>325</v>
      </c>
      <c r="G14" s="225" t="s">
        <v>317</v>
      </c>
      <c r="H14" s="226" t="s">
        <v>315</v>
      </c>
      <c r="I14" s="227" t="s">
        <v>317</v>
      </c>
    </row>
    <row r="15" spans="1:14" ht="26.25" customHeight="1">
      <c r="A15" s="376"/>
      <c r="B15" s="220" t="s">
        <v>324</v>
      </c>
      <c r="C15" s="221"/>
      <c r="D15" s="221"/>
      <c r="E15" s="221"/>
      <c r="F15" s="221"/>
      <c r="G15" s="222"/>
      <c r="H15" s="221"/>
      <c r="I15" s="223"/>
    </row>
    <row r="16" spans="1:14" ht="26.25" hidden="1" customHeight="1">
      <c r="A16" s="376"/>
      <c r="B16" s="387" t="s">
        <v>326</v>
      </c>
      <c r="C16" s="388"/>
      <c r="D16" s="388"/>
      <c r="E16" s="388"/>
      <c r="F16" s="388"/>
      <c r="G16" s="388"/>
      <c r="H16" s="388"/>
      <c r="I16" s="389"/>
    </row>
    <row r="17" spans="1:9" ht="26.25" hidden="1" customHeight="1">
      <c r="A17" s="376"/>
      <c r="B17" s="218" t="s">
        <v>327</v>
      </c>
      <c r="C17" s="215"/>
      <c r="D17" s="215"/>
      <c r="E17" s="215"/>
      <c r="F17" s="215"/>
      <c r="G17" s="216"/>
      <c r="H17" s="215"/>
      <c r="I17" s="217"/>
    </row>
    <row r="18" spans="1:9" ht="26.25" hidden="1" customHeight="1">
      <c r="A18" s="376"/>
      <c r="B18" s="354" t="s">
        <v>323</v>
      </c>
      <c r="C18" s="355"/>
      <c r="D18" s="355"/>
      <c r="E18" s="355"/>
      <c r="F18" s="355"/>
      <c r="G18" s="355"/>
      <c r="H18" s="355"/>
      <c r="I18" s="356"/>
    </row>
    <row r="19" spans="1:9" ht="26.25" hidden="1" customHeight="1">
      <c r="A19" s="376"/>
      <c r="B19" s="357" t="s">
        <v>328</v>
      </c>
      <c r="C19" s="358"/>
      <c r="D19" s="358"/>
      <c r="E19" s="358"/>
      <c r="F19" s="358"/>
      <c r="G19" s="358"/>
      <c r="H19" s="358"/>
      <c r="I19" s="359"/>
    </row>
    <row r="20" spans="1:9">
      <c r="A20" s="376"/>
      <c r="B20" s="203" t="s">
        <v>334</v>
      </c>
      <c r="C20" s="199"/>
      <c r="D20" s="199"/>
      <c r="E20" s="199"/>
      <c r="F20" s="199"/>
      <c r="G20" s="199"/>
      <c r="H20" s="199"/>
      <c r="I20" s="200"/>
    </row>
    <row r="21" spans="1:9" ht="99.95" customHeight="1">
      <c r="A21" s="377"/>
      <c r="B21" s="386" t="s">
        <v>319</v>
      </c>
      <c r="C21" s="380"/>
      <c r="D21" s="380"/>
      <c r="E21" s="380"/>
      <c r="F21" s="380"/>
      <c r="G21" s="380"/>
      <c r="H21" s="380"/>
      <c r="I21" s="381"/>
    </row>
    <row r="22" spans="1:9">
      <c r="A22" s="377"/>
      <c r="B22" s="208" t="s">
        <v>335</v>
      </c>
      <c r="C22" s="201"/>
      <c r="D22" s="201"/>
      <c r="E22" s="201"/>
      <c r="F22" s="201"/>
      <c r="G22" s="201"/>
      <c r="H22" s="201"/>
      <c r="I22" s="202"/>
    </row>
    <row r="23" spans="1:9" ht="99.95" customHeight="1">
      <c r="A23" s="377"/>
      <c r="B23" s="379"/>
      <c r="C23" s="380"/>
      <c r="D23" s="380"/>
      <c r="E23" s="380"/>
      <c r="F23" s="380"/>
      <c r="G23" s="380"/>
      <c r="H23" s="380"/>
      <c r="I23" s="381"/>
    </row>
    <row r="24" spans="1:9">
      <c r="A24" s="377"/>
      <c r="B24" s="208" t="s">
        <v>320</v>
      </c>
      <c r="C24" s="209"/>
      <c r="D24" s="209"/>
      <c r="E24" s="209"/>
      <c r="F24" s="209"/>
      <c r="G24" s="209"/>
      <c r="H24" s="209"/>
      <c r="I24" s="210"/>
    </row>
    <row r="25" spans="1:9" ht="50.1" customHeight="1">
      <c r="A25" s="377"/>
      <c r="B25" s="379"/>
      <c r="C25" s="380"/>
      <c r="D25" s="380"/>
      <c r="E25" s="380"/>
      <c r="F25" s="380"/>
      <c r="G25" s="380"/>
      <c r="H25" s="380"/>
      <c r="I25" s="381"/>
    </row>
    <row r="26" spans="1:9" ht="24.75" customHeight="1">
      <c r="A26" s="377"/>
      <c r="B26" s="343" t="s">
        <v>333</v>
      </c>
      <c r="C26" s="344"/>
      <c r="D26" s="344"/>
      <c r="E26" s="344"/>
      <c r="F26" s="344"/>
      <c r="G26" s="344"/>
      <c r="H26" s="344"/>
      <c r="I26" s="345"/>
    </row>
    <row r="27" spans="1:9" ht="24.75" customHeight="1" thickBot="1">
      <c r="A27" s="378"/>
      <c r="B27" s="372" t="s">
        <v>195</v>
      </c>
      <c r="C27" s="373"/>
      <c r="D27" s="373"/>
      <c r="E27" s="373"/>
      <c r="F27" s="373"/>
      <c r="G27" s="373"/>
      <c r="H27" s="373"/>
      <c r="I27" s="374"/>
    </row>
    <row r="28" spans="1:9" ht="125.25" customHeight="1" thickBot="1">
      <c r="A28" s="204" t="s">
        <v>151</v>
      </c>
      <c r="B28" s="368" t="s">
        <v>296</v>
      </c>
      <c r="C28" s="365"/>
      <c r="D28" s="365"/>
      <c r="E28" s="365"/>
      <c r="F28" s="365"/>
      <c r="G28" s="365"/>
      <c r="H28" s="365"/>
      <c r="I28" s="367"/>
    </row>
    <row r="29" spans="1:9" ht="44.25" customHeight="1" thickBot="1">
      <c r="A29" s="205" t="s">
        <v>30</v>
      </c>
      <c r="B29" s="333" t="s">
        <v>300</v>
      </c>
      <c r="C29" s="334"/>
      <c r="D29" s="333" t="s">
        <v>301</v>
      </c>
      <c r="E29" s="334"/>
      <c r="F29" s="333" t="s">
        <v>283</v>
      </c>
      <c r="G29" s="334"/>
      <c r="H29" s="335" t="s">
        <v>280</v>
      </c>
      <c r="I29" s="336"/>
    </row>
    <row r="30" spans="1:9" ht="44.25" customHeight="1" thickBot="1">
      <c r="A30" s="205" t="s">
        <v>39</v>
      </c>
      <c r="B30" s="115" t="str">
        <f>IF('５（１）－イ　施設の事業費'!E32&lt;&gt;"",'５（１）－イ　施設の事業費'!E32,IF('５（３）施設・設備の内訳なし'!F32&lt;&gt;"",'５（３）施設・設備の内訳なし'!F32,""))</f>
        <v/>
      </c>
      <c r="C30" s="116" t="s">
        <v>32</v>
      </c>
      <c r="D30" s="115" t="str">
        <f>IF('５（１）－イ　施設の事業費'!F32&lt;&gt;"",'５（１）－イ　施設の事業費'!F32,IF('５（３）施設・設備の内訳なし'!G32&lt;&gt;"",'５（３）施設・設備の内訳なし'!G32,""))</f>
        <v/>
      </c>
      <c r="E30" s="116" t="s">
        <v>32</v>
      </c>
      <c r="F30" s="187" t="str">
        <f>IF('５（１）－イ　施設の事業費'!G32&lt;&gt;"",'５（１）－イ　施設の事業費'!G32,IF('５（３）施設・設備の内訳なし'!H32&lt;&gt;"",'５（３）施設・設備の内訳なし'!H32,""))</f>
        <v/>
      </c>
      <c r="G30" s="189" t="s">
        <v>32</v>
      </c>
      <c r="H30" s="117" t="str">
        <f>IF('５（１）－イ　施設の事業費'!H32&lt;&gt;"",'５（１）－イ　施設の事業費'!H32,IF('５（３）施設・設備の内訳なし'!I32&lt;&gt;"",'５（３）施設・設備の内訳なし'!I32,""))</f>
        <v/>
      </c>
      <c r="I30" s="118" t="s">
        <v>279</v>
      </c>
    </row>
    <row r="31" spans="1:9" ht="44.25" customHeight="1" thickBot="1">
      <c r="A31" s="205" t="s">
        <v>40</v>
      </c>
      <c r="B31" s="115" t="str">
        <f>IF('５（２）－イ　設備の事業費'!E31&lt;&gt;"",'５（２）－イ　設備の事業費'!E31,IF('５（３）施設・設備の内訳なし'!F33&lt;&gt;"",'５（３）施設・設備の内訳なし'!F33,""))</f>
        <v/>
      </c>
      <c r="C31" s="116" t="s">
        <v>32</v>
      </c>
      <c r="D31" s="115" t="str">
        <f>IF('５（２）－イ　設備の事業費'!F31&lt;&gt;"",'５（２）－イ　設備の事業費'!F31,IF('５（３）施設・設備の内訳なし'!G33&lt;&gt;"",'５（３）施設・設備の内訳なし'!G33,""))</f>
        <v/>
      </c>
      <c r="E31" s="116" t="s">
        <v>32</v>
      </c>
      <c r="F31" s="187" t="str">
        <f>IF('５（２）－イ　設備の事業費'!G31&lt;&gt;"",'５（２）－イ　設備の事業費'!G31,IF('５（３）施設・設備の内訳なし'!H33&lt;&gt;"",'５（３）施設・設備の内訳なし'!H33,""))</f>
        <v/>
      </c>
      <c r="G31" s="189" t="s">
        <v>32</v>
      </c>
      <c r="H31" s="117" t="str">
        <f>IF('５（２）－イ　設備の事業費'!H31&lt;&gt;"",'５（２）－イ　設備の事業費'!H31,IF('５（３）施設・設備の内訳なし'!I33&lt;&gt;"",'５（３）施設・設備の内訳なし'!I33,""))</f>
        <v/>
      </c>
      <c r="I31" s="118" t="s">
        <v>279</v>
      </c>
    </row>
    <row r="32" spans="1:9" s="20" customFormat="1" ht="44.25" customHeight="1" thickBot="1">
      <c r="A32" s="206" t="s">
        <v>41</v>
      </c>
      <c r="B32" s="119" t="str">
        <f>IF(AND('５（１）－イ　施設の事業費'!E33&lt;&gt;"",'５（２）－イ　設備の事業費'!E32&lt;&gt;""),'５（１）－イ　施設の事業費'!E33+'５（２）－イ　設備の事業費'!E32,IF('５（１）－イ　施設の事業費'!E33&lt;&gt;"",'５（１）－イ　施設の事業費'!E33,IF('５（２）－イ　設備の事業費'!E32&lt;&gt;"",'５（２）－イ　設備の事業費'!E32,IF('５（３）施設・設備の内訳なし'!F34&lt;&gt;0,'５（３）施設・設備の内訳なし'!F34,""))))</f>
        <v/>
      </c>
      <c r="C32" s="120" t="s">
        <v>32</v>
      </c>
      <c r="D32" s="119" t="str">
        <f>IF(AND('５（１）－イ　施設の事業費'!F33&lt;&gt;"",'５（２）－イ　設備の事業費'!F32&lt;&gt;""),'５（１）－イ　施設の事業費'!F33+'５（２）－イ　設備の事業費'!F32,IF('５（１）－イ　施設の事業費'!F33&lt;&gt;"",'５（１）－イ　施設の事業費'!F33,IF('５（２）－イ　設備の事業費'!F32&lt;&gt;"",'５（２）－イ　設備の事業費'!F32,IF('５（３）施設・設備の内訳なし'!G34&lt;&gt;0,'５（３）施設・設備の内訳なし'!G34,""))))</f>
        <v/>
      </c>
      <c r="E32" s="120" t="s">
        <v>32</v>
      </c>
      <c r="F32" s="186" t="str">
        <f>IF(AND('５（１）－イ　施設の事業費'!G33&lt;&gt;"",'５（２）－イ　設備の事業費'!G32&lt;&gt;""),'５（１）－イ　施設の事業費'!G33+'５（２）－イ　設備の事業費'!G32,IF('５（１）－イ　施設の事業費'!G33&lt;&gt;"",'５（１）－イ　施設の事業費'!G33,IF('５（２）－イ　設備の事業費'!G32&lt;&gt;"",'５（２）－イ　設備の事業費'!G32,IF('５（３）施設・設備の内訳なし'!H34&lt;&gt;0,'５（３）施設・設備の内訳なし'!H34,""))))</f>
        <v/>
      </c>
      <c r="G32" s="190" t="s">
        <v>32</v>
      </c>
      <c r="H32" s="121" t="str">
        <f>IF(AND('５（１）－イ　施設の事業費'!H33&lt;&gt;"",'５（２）－イ　設備の事業費'!H32&lt;&gt;""),'５（１）－イ　施設の事業費'!H33+'５（２）－イ　設備の事業費'!H32,IF('５（１）－イ　施設の事業費'!H33&lt;&gt;"",'５（１）－イ　施設の事業費'!H33,IF('５（２）－イ　設備の事業費'!H32&lt;&gt;"",'５（２）－イ　設備の事業費'!H32,IF('５（３）施設・設備の内訳なし'!I34&lt;&gt;0,'５（３）施設・設備の内訳なし'!I34,""))))</f>
        <v/>
      </c>
      <c r="I32" s="122" t="s">
        <v>279</v>
      </c>
    </row>
    <row r="33" spans="1:9" s="174" customFormat="1" ht="24.95" customHeight="1" thickBot="1">
      <c r="A33" s="180"/>
      <c r="B33" s="175"/>
      <c r="C33" s="176"/>
      <c r="D33" s="175"/>
      <c r="E33" s="176"/>
      <c r="F33" s="185" t="s">
        <v>308</v>
      </c>
      <c r="G33" s="177"/>
      <c r="H33" s="178" t="s">
        <v>309</v>
      </c>
      <c r="I33" s="179"/>
    </row>
    <row r="34" spans="1:9" s="20" customFormat="1" ht="44.25" customHeight="1" thickBot="1">
      <c r="A34" s="171" t="s">
        <v>42</v>
      </c>
      <c r="B34" s="181" t="str">
        <f>IF(SUM(B30:B32)&lt;&gt;0,SUM(B30:B32),"")</f>
        <v/>
      </c>
      <c r="C34" s="182" t="s">
        <v>32</v>
      </c>
      <c r="D34" s="181" t="str">
        <f>IF(SUM(D30:D32)&lt;&gt;0,SUM(D30:D32),"")</f>
        <v/>
      </c>
      <c r="E34" s="182" t="s">
        <v>32</v>
      </c>
      <c r="F34" s="188" t="str">
        <f>IF(D34="","",ROUNDDOWN(SUM(F30:F32),-3))</f>
        <v/>
      </c>
      <c r="G34" s="191" t="s">
        <v>32</v>
      </c>
      <c r="H34" s="183" t="str">
        <f>IF(D34="","",B34-F34)</f>
        <v/>
      </c>
      <c r="I34" s="184" t="s">
        <v>279</v>
      </c>
    </row>
    <row r="35" spans="1:9" s="19" customFormat="1" ht="18.75" customHeight="1">
      <c r="A35" s="314" t="s">
        <v>270</v>
      </c>
      <c r="B35" s="315"/>
      <c r="C35" s="315"/>
      <c r="D35" s="315"/>
      <c r="E35" s="315"/>
      <c r="F35" s="315"/>
      <c r="G35" s="315"/>
      <c r="H35" s="315"/>
      <c r="I35" s="315"/>
    </row>
    <row r="36" spans="1:9" s="19" customFormat="1" ht="18.75" customHeight="1">
      <c r="A36" s="314" t="s">
        <v>173</v>
      </c>
      <c r="B36" s="315"/>
      <c r="C36" s="315"/>
      <c r="D36" s="315"/>
      <c r="E36" s="315"/>
      <c r="F36" s="315"/>
      <c r="G36" s="315"/>
      <c r="H36" s="315"/>
      <c r="I36" s="315"/>
    </row>
    <row r="37" spans="1:9" s="19" customFormat="1" ht="18.75" customHeight="1">
      <c r="A37" s="314" t="s">
        <v>312</v>
      </c>
      <c r="B37" s="315"/>
      <c r="C37" s="315"/>
      <c r="D37" s="315"/>
      <c r="E37" s="315"/>
      <c r="F37" s="315"/>
      <c r="G37" s="315"/>
      <c r="H37" s="315"/>
      <c r="I37" s="315"/>
    </row>
    <row r="38" spans="1:9" s="19" customFormat="1" ht="18.75" customHeight="1">
      <c r="A38" s="314" t="s">
        <v>170</v>
      </c>
      <c r="B38" s="315"/>
      <c r="C38" s="315"/>
      <c r="D38" s="315"/>
      <c r="E38" s="315"/>
      <c r="F38" s="315"/>
      <c r="G38" s="315"/>
      <c r="H38" s="315"/>
      <c r="I38" s="315"/>
    </row>
    <row r="39" spans="1:9" s="19" customFormat="1" ht="18.75" customHeight="1">
      <c r="A39" s="314" t="s">
        <v>33</v>
      </c>
      <c r="B39" s="315"/>
      <c r="C39" s="315"/>
      <c r="D39" s="315"/>
      <c r="E39" s="315"/>
      <c r="F39" s="315"/>
      <c r="G39" s="315"/>
      <c r="H39" s="315"/>
      <c r="I39" s="315"/>
    </row>
    <row r="40" spans="1:9" ht="18.75" customHeight="1"/>
    <row r="41" spans="1:9" ht="45" customHeight="1"/>
    <row r="42" spans="1:9" ht="45" customHeight="1"/>
    <row r="43" spans="1:9" ht="45" customHeight="1"/>
    <row r="44" spans="1:9" ht="45" customHeight="1"/>
    <row r="45" spans="1:9" ht="4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sheetData>
  <mergeCells count="33">
    <mergeCell ref="A3:A7"/>
    <mergeCell ref="B5:I5"/>
    <mergeCell ref="B6:I6"/>
    <mergeCell ref="B2:I2"/>
    <mergeCell ref="B28:I28"/>
    <mergeCell ref="B7:I7"/>
    <mergeCell ref="B27:I27"/>
    <mergeCell ref="A10:A27"/>
    <mergeCell ref="B25:I25"/>
    <mergeCell ref="B23:I23"/>
    <mergeCell ref="B14:E14"/>
    <mergeCell ref="B13:C13"/>
    <mergeCell ref="B21:I21"/>
    <mergeCell ref="B16:I16"/>
    <mergeCell ref="B3:I3"/>
    <mergeCell ref="D9:I9"/>
    <mergeCell ref="B4:I4"/>
    <mergeCell ref="B8:I8"/>
    <mergeCell ref="B26:I26"/>
    <mergeCell ref="B10:C10"/>
    <mergeCell ref="B11:E11"/>
    <mergeCell ref="B12:E12"/>
    <mergeCell ref="B18:I18"/>
    <mergeCell ref="B19:I19"/>
    <mergeCell ref="A38:I38"/>
    <mergeCell ref="A39:I39"/>
    <mergeCell ref="D29:E29"/>
    <mergeCell ref="A35:I35"/>
    <mergeCell ref="A36:I36"/>
    <mergeCell ref="B29:C29"/>
    <mergeCell ref="H29:I29"/>
    <mergeCell ref="A37:I37"/>
    <mergeCell ref="F29:G29"/>
  </mergeCells>
  <phoneticPr fontId="2"/>
  <pageMargins left="0.70866141732283472" right="0.11811023622047245" top="0.74803149606299213" bottom="0.74803149606299213"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K63"/>
  <sheetViews>
    <sheetView view="pageBreakPreview" zoomScaleNormal="100" zoomScaleSheetLayoutView="100" workbookViewId="0">
      <selection sqref="A1:K1"/>
    </sheetView>
  </sheetViews>
  <sheetFormatPr defaultColWidth="9" defaultRowHeight="26.25" customHeight="1"/>
  <cols>
    <col min="1" max="1" width="10" style="21" customWidth="1"/>
    <col min="2" max="2" width="11.25" style="21" customWidth="1"/>
    <col min="3" max="4" width="6.25" style="21" customWidth="1"/>
    <col min="5" max="5" width="6.125" style="21" customWidth="1"/>
    <col min="6" max="8" width="6.25" style="21" customWidth="1"/>
    <col min="9" max="9" width="11.25" style="21" customWidth="1"/>
    <col min="10" max="10" width="18" style="21" customWidth="1"/>
    <col min="11" max="11" width="12.125" style="21" customWidth="1"/>
    <col min="12" max="16384" width="9" style="21"/>
  </cols>
  <sheetData>
    <row r="1" spans="1:11" s="30" customFormat="1" ht="18.75" customHeight="1">
      <c r="A1" s="431" t="s">
        <v>176</v>
      </c>
      <c r="B1" s="432"/>
      <c r="C1" s="432"/>
      <c r="D1" s="432"/>
      <c r="E1" s="432"/>
      <c r="F1" s="432"/>
      <c r="G1" s="432"/>
      <c r="H1" s="432"/>
      <c r="I1" s="432"/>
      <c r="J1" s="432"/>
      <c r="K1" s="432"/>
    </row>
    <row r="2" spans="1:11" s="30" customFormat="1" ht="18.75" customHeight="1" thickBot="1">
      <c r="A2" s="429" t="s">
        <v>206</v>
      </c>
      <c r="B2" s="430"/>
      <c r="C2" s="430"/>
      <c r="D2" s="430"/>
      <c r="E2" s="430"/>
      <c r="F2" s="430"/>
      <c r="G2" s="430"/>
      <c r="H2" s="430"/>
      <c r="I2" s="430"/>
      <c r="J2" s="430"/>
      <c r="K2" s="430"/>
    </row>
    <row r="3" spans="1:11" ht="32.25" customHeight="1">
      <c r="A3" s="409" t="s">
        <v>163</v>
      </c>
      <c r="B3" s="410"/>
      <c r="C3" s="413"/>
      <c r="D3" s="414"/>
      <c r="E3" s="414"/>
      <c r="F3" s="414"/>
      <c r="G3" s="414"/>
      <c r="H3" s="415"/>
      <c r="I3" s="419" t="s">
        <v>45</v>
      </c>
      <c r="J3" s="421" t="s">
        <v>147</v>
      </c>
      <c r="K3" s="422"/>
    </row>
    <row r="4" spans="1:11" ht="44.25" customHeight="1" thickBot="1">
      <c r="A4" s="411"/>
      <c r="B4" s="412"/>
      <c r="C4" s="416"/>
      <c r="D4" s="417"/>
      <c r="E4" s="417"/>
      <c r="F4" s="417"/>
      <c r="G4" s="417"/>
      <c r="H4" s="418"/>
      <c r="I4" s="420"/>
      <c r="J4" s="407" t="s">
        <v>145</v>
      </c>
      <c r="K4" s="408"/>
    </row>
    <row r="5" spans="1:11" ht="26.25" customHeight="1" thickBot="1">
      <c r="A5" s="397" t="s">
        <v>146</v>
      </c>
      <c r="B5" s="40" t="s">
        <v>47</v>
      </c>
      <c r="C5" s="423"/>
      <c r="D5" s="424"/>
      <c r="E5" s="424"/>
      <c r="F5" s="424"/>
      <c r="G5" s="424"/>
      <c r="H5" s="424"/>
      <c r="I5" s="425"/>
      <c r="J5" s="424"/>
      <c r="K5" s="426"/>
    </row>
    <row r="6" spans="1:11" ht="26.25" customHeight="1" thickBot="1">
      <c r="A6" s="398"/>
      <c r="B6" s="28" t="s">
        <v>11</v>
      </c>
      <c r="C6" s="427"/>
      <c r="D6" s="427"/>
      <c r="E6" s="427"/>
      <c r="F6" s="427"/>
      <c r="G6" s="427"/>
      <c r="H6" s="427"/>
      <c r="I6" s="54" t="s">
        <v>48</v>
      </c>
      <c r="J6" s="428" t="s">
        <v>126</v>
      </c>
      <c r="K6" s="428"/>
    </row>
    <row r="7" spans="1:11" ht="26.25" customHeight="1" thickBot="1">
      <c r="A7" s="398"/>
      <c r="B7" s="18" t="s">
        <v>50</v>
      </c>
      <c r="C7" s="396"/>
      <c r="D7" s="396"/>
      <c r="E7" s="396"/>
      <c r="F7" s="396"/>
      <c r="G7" s="396"/>
      <c r="H7" s="396"/>
      <c r="I7" s="48" t="s">
        <v>51</v>
      </c>
      <c r="J7" s="396"/>
      <c r="K7" s="396"/>
    </row>
    <row r="8" spans="1:11" ht="26.25" customHeight="1" thickBot="1">
      <c r="A8" s="399"/>
      <c r="B8" s="22" t="s">
        <v>52</v>
      </c>
      <c r="C8" s="23" t="s">
        <v>53</v>
      </c>
      <c r="D8" s="24"/>
      <c r="E8" s="24" t="s">
        <v>63</v>
      </c>
      <c r="F8" s="24" t="s">
        <v>55</v>
      </c>
      <c r="G8" s="24"/>
      <c r="H8" s="24" t="s">
        <v>54</v>
      </c>
      <c r="I8" s="49" t="s">
        <v>56</v>
      </c>
      <c r="J8" s="25"/>
      <c r="K8" s="26" t="s">
        <v>57</v>
      </c>
    </row>
    <row r="9" spans="1:11" ht="26.25" customHeight="1" thickBot="1">
      <c r="A9" s="397" t="s">
        <v>58</v>
      </c>
      <c r="B9" s="27" t="s">
        <v>47</v>
      </c>
      <c r="C9" s="400"/>
      <c r="D9" s="401"/>
      <c r="E9" s="401"/>
      <c r="F9" s="401"/>
      <c r="G9" s="401"/>
      <c r="H9" s="401"/>
      <c r="I9" s="402"/>
      <c r="J9" s="401"/>
      <c r="K9" s="403"/>
    </row>
    <row r="10" spans="1:11" ht="26.25" customHeight="1" thickBot="1">
      <c r="A10" s="398"/>
      <c r="B10" s="57" t="s">
        <v>11</v>
      </c>
      <c r="C10" s="404"/>
      <c r="D10" s="405"/>
      <c r="E10" s="405"/>
      <c r="F10" s="405"/>
      <c r="G10" s="405"/>
      <c r="H10" s="405"/>
      <c r="I10" s="54" t="s">
        <v>48</v>
      </c>
      <c r="J10" s="404" t="s">
        <v>49</v>
      </c>
      <c r="K10" s="406"/>
    </row>
    <row r="11" spans="1:11" ht="26.25" customHeight="1" thickBot="1">
      <c r="A11" s="398"/>
      <c r="B11" s="27" t="s">
        <v>50</v>
      </c>
      <c r="C11" s="450"/>
      <c r="D11" s="451"/>
      <c r="E11" s="451"/>
      <c r="F11" s="451"/>
      <c r="G11" s="451"/>
      <c r="H11" s="451"/>
      <c r="I11" s="50" t="s">
        <v>51</v>
      </c>
      <c r="J11" s="404"/>
      <c r="K11" s="406"/>
    </row>
    <row r="12" spans="1:11" ht="26.25" customHeight="1" thickBot="1">
      <c r="A12" s="399"/>
      <c r="B12" s="22" t="s">
        <v>52</v>
      </c>
      <c r="C12" s="24" t="s">
        <v>53</v>
      </c>
      <c r="D12" s="24"/>
      <c r="E12" s="24" t="s">
        <v>54</v>
      </c>
      <c r="F12" s="29" t="s">
        <v>55</v>
      </c>
      <c r="G12" s="29"/>
      <c r="H12" s="29" t="s">
        <v>54</v>
      </c>
      <c r="I12" s="51" t="s">
        <v>56</v>
      </c>
      <c r="J12" s="24"/>
      <c r="K12" s="26" t="s">
        <v>57</v>
      </c>
    </row>
    <row r="13" spans="1:11" ht="45" customHeight="1">
      <c r="A13" s="457" t="s">
        <v>64</v>
      </c>
      <c r="B13" s="472"/>
      <c r="C13" s="443" t="s">
        <v>62</v>
      </c>
      <c r="D13" s="444"/>
      <c r="E13" s="444"/>
      <c r="F13" s="437" t="s">
        <v>127</v>
      </c>
      <c r="G13" s="438"/>
      <c r="H13" s="439"/>
      <c r="I13" s="52" t="s">
        <v>59</v>
      </c>
      <c r="J13" s="433" t="s">
        <v>125</v>
      </c>
      <c r="K13" s="434"/>
    </row>
    <row r="14" spans="1:11" ht="45" customHeight="1" thickBot="1">
      <c r="A14" s="473"/>
      <c r="B14" s="474"/>
      <c r="C14" s="445" t="s">
        <v>255</v>
      </c>
      <c r="D14" s="446"/>
      <c r="E14" s="446"/>
      <c r="F14" s="440" t="s">
        <v>127</v>
      </c>
      <c r="G14" s="441"/>
      <c r="H14" s="442"/>
      <c r="I14" s="69" t="s">
        <v>59</v>
      </c>
      <c r="J14" s="435" t="s">
        <v>125</v>
      </c>
      <c r="K14" s="436"/>
    </row>
    <row r="15" spans="1:11" ht="30.75" customHeight="1" thickBot="1">
      <c r="A15" s="452" t="s">
        <v>185</v>
      </c>
      <c r="B15" s="453"/>
      <c r="C15" s="467" t="s">
        <v>202</v>
      </c>
      <c r="D15" s="468"/>
      <c r="E15" s="468"/>
      <c r="F15" s="468"/>
      <c r="G15" s="468"/>
      <c r="H15" s="469"/>
      <c r="I15" s="454"/>
      <c r="J15" s="455"/>
      <c r="K15" s="456"/>
    </row>
    <row r="16" spans="1:11" ht="16.5" customHeight="1">
      <c r="A16" s="457" t="s">
        <v>186</v>
      </c>
      <c r="B16" s="458"/>
      <c r="C16" s="470" t="s">
        <v>184</v>
      </c>
      <c r="D16" s="462"/>
      <c r="E16" s="462"/>
      <c r="F16" s="462"/>
      <c r="G16" s="462"/>
      <c r="H16" s="463"/>
      <c r="I16" s="461" t="s">
        <v>183</v>
      </c>
      <c r="J16" s="462"/>
      <c r="K16" s="463"/>
    </row>
    <row r="17" spans="1:11" ht="30.75" customHeight="1" thickBot="1">
      <c r="A17" s="459"/>
      <c r="B17" s="460"/>
      <c r="C17" s="471" t="s">
        <v>194</v>
      </c>
      <c r="D17" s="465"/>
      <c r="E17" s="465"/>
      <c r="F17" s="465"/>
      <c r="G17" s="465"/>
      <c r="H17" s="466"/>
      <c r="I17" s="464" t="s">
        <v>193</v>
      </c>
      <c r="J17" s="465"/>
      <c r="K17" s="466"/>
    </row>
    <row r="18" spans="1:11" s="30" customFormat="1" ht="37.5" customHeight="1">
      <c r="A18" s="447" t="s">
        <v>67</v>
      </c>
      <c r="B18" s="448"/>
      <c r="C18" s="448"/>
      <c r="D18" s="448"/>
      <c r="E18" s="448"/>
      <c r="F18" s="448"/>
      <c r="G18" s="448"/>
      <c r="H18" s="448"/>
      <c r="I18" s="449"/>
      <c r="J18" s="448"/>
      <c r="K18" s="448"/>
    </row>
    <row r="19" spans="1:11" s="30" customFormat="1" ht="18.75" customHeight="1">
      <c r="A19" s="447" t="s">
        <v>61</v>
      </c>
      <c r="B19" s="448"/>
      <c r="C19" s="448"/>
      <c r="D19" s="448"/>
      <c r="E19" s="448"/>
      <c r="F19" s="448"/>
      <c r="G19" s="448"/>
      <c r="H19" s="448"/>
      <c r="I19" s="449"/>
      <c r="J19" s="448"/>
      <c r="K19" s="448"/>
    </row>
    <row r="20" spans="1:11" s="30" customFormat="1" ht="36.75" customHeight="1">
      <c r="A20" s="447" t="s">
        <v>164</v>
      </c>
      <c r="B20" s="448"/>
      <c r="C20" s="448"/>
      <c r="D20" s="448"/>
      <c r="E20" s="448"/>
      <c r="F20" s="448"/>
      <c r="G20" s="448"/>
      <c r="H20" s="448"/>
      <c r="I20" s="449"/>
      <c r="J20" s="448"/>
      <c r="K20" s="448"/>
    </row>
    <row r="21" spans="1:11" s="30" customFormat="1" ht="36.75" customHeight="1">
      <c r="A21" s="31"/>
      <c r="B21" s="32"/>
      <c r="C21" s="32"/>
      <c r="D21" s="32"/>
      <c r="E21" s="32"/>
      <c r="F21" s="32"/>
      <c r="G21" s="32"/>
      <c r="H21" s="32"/>
      <c r="I21" s="53"/>
      <c r="J21" s="32"/>
      <c r="K21" s="32"/>
    </row>
    <row r="22" spans="1:11" s="30" customFormat="1" ht="18.75" customHeight="1">
      <c r="A22" s="431" t="s">
        <v>176</v>
      </c>
      <c r="B22" s="432"/>
      <c r="C22" s="432"/>
      <c r="D22" s="432"/>
      <c r="E22" s="432"/>
      <c r="F22" s="432"/>
      <c r="G22" s="432"/>
      <c r="H22" s="432"/>
      <c r="I22" s="500"/>
      <c r="J22" s="432"/>
      <c r="K22" s="432"/>
    </row>
    <row r="23" spans="1:11" s="30" customFormat="1" ht="18.75" customHeight="1" thickBot="1">
      <c r="A23" s="429" t="s">
        <v>44</v>
      </c>
      <c r="B23" s="430"/>
      <c r="C23" s="430"/>
      <c r="D23" s="430"/>
      <c r="E23" s="430"/>
      <c r="F23" s="430"/>
      <c r="G23" s="430"/>
      <c r="H23" s="430"/>
      <c r="I23" s="501"/>
      <c r="J23" s="430"/>
      <c r="K23" s="430"/>
    </row>
    <row r="24" spans="1:11" ht="32.25" customHeight="1">
      <c r="A24" s="409" t="s">
        <v>163</v>
      </c>
      <c r="B24" s="410"/>
      <c r="C24" s="413"/>
      <c r="D24" s="414"/>
      <c r="E24" s="414"/>
      <c r="F24" s="414"/>
      <c r="G24" s="414"/>
      <c r="H24" s="415"/>
      <c r="I24" s="419" t="s">
        <v>45</v>
      </c>
      <c r="J24" s="421" t="s">
        <v>147</v>
      </c>
      <c r="K24" s="422"/>
    </row>
    <row r="25" spans="1:11" ht="44.25" customHeight="1" thickBot="1">
      <c r="A25" s="411"/>
      <c r="B25" s="412"/>
      <c r="C25" s="416"/>
      <c r="D25" s="417"/>
      <c r="E25" s="417"/>
      <c r="F25" s="417"/>
      <c r="G25" s="417"/>
      <c r="H25" s="418"/>
      <c r="I25" s="420"/>
      <c r="J25" s="407" t="s">
        <v>145</v>
      </c>
      <c r="K25" s="408"/>
    </row>
    <row r="26" spans="1:11" ht="26.25" customHeight="1" thickBot="1">
      <c r="A26" s="397" t="s">
        <v>146</v>
      </c>
      <c r="B26" s="40" t="s">
        <v>47</v>
      </c>
      <c r="C26" s="423"/>
      <c r="D26" s="424"/>
      <c r="E26" s="424"/>
      <c r="F26" s="424"/>
      <c r="G26" s="424"/>
      <c r="H26" s="424"/>
      <c r="I26" s="425"/>
      <c r="J26" s="424"/>
      <c r="K26" s="426"/>
    </row>
    <row r="27" spans="1:11" ht="26.25" customHeight="1" thickBot="1">
      <c r="A27" s="398"/>
      <c r="B27" s="28" t="s">
        <v>11</v>
      </c>
      <c r="C27" s="427"/>
      <c r="D27" s="427"/>
      <c r="E27" s="427"/>
      <c r="F27" s="427"/>
      <c r="G27" s="427"/>
      <c r="H27" s="427"/>
      <c r="I27" s="54" t="s">
        <v>48</v>
      </c>
      <c r="J27" s="428" t="s">
        <v>126</v>
      </c>
      <c r="K27" s="428"/>
    </row>
    <row r="28" spans="1:11" ht="26.25" customHeight="1" thickBot="1">
      <c r="A28" s="398"/>
      <c r="B28" s="18" t="s">
        <v>50</v>
      </c>
      <c r="C28" s="396"/>
      <c r="D28" s="396"/>
      <c r="E28" s="396"/>
      <c r="F28" s="396"/>
      <c r="G28" s="396"/>
      <c r="H28" s="396"/>
      <c r="I28" s="48" t="s">
        <v>51</v>
      </c>
      <c r="J28" s="396"/>
      <c r="K28" s="396"/>
    </row>
    <row r="29" spans="1:11" ht="26.25" customHeight="1" thickBot="1">
      <c r="A29" s="399"/>
      <c r="B29" s="22" t="s">
        <v>52</v>
      </c>
      <c r="C29" s="23" t="s">
        <v>53</v>
      </c>
      <c r="D29" s="24"/>
      <c r="E29" s="24" t="s">
        <v>63</v>
      </c>
      <c r="F29" s="24" t="s">
        <v>55</v>
      </c>
      <c r="G29" s="24"/>
      <c r="H29" s="24" t="s">
        <v>54</v>
      </c>
      <c r="I29" s="49" t="s">
        <v>56</v>
      </c>
      <c r="J29" s="25"/>
      <c r="K29" s="26" t="s">
        <v>57</v>
      </c>
    </row>
    <row r="30" spans="1:11" ht="26.25" customHeight="1" thickBot="1">
      <c r="A30" s="397" t="s">
        <v>58</v>
      </c>
      <c r="B30" s="27" t="s">
        <v>47</v>
      </c>
      <c r="C30" s="400"/>
      <c r="D30" s="401"/>
      <c r="E30" s="401"/>
      <c r="F30" s="401"/>
      <c r="G30" s="401"/>
      <c r="H30" s="401"/>
      <c r="I30" s="402"/>
      <c r="J30" s="401"/>
      <c r="K30" s="403"/>
    </row>
    <row r="31" spans="1:11" ht="26.25" customHeight="1" thickBot="1">
      <c r="A31" s="398"/>
      <c r="B31" s="57" t="s">
        <v>11</v>
      </c>
      <c r="C31" s="404"/>
      <c r="D31" s="405"/>
      <c r="E31" s="405"/>
      <c r="F31" s="405"/>
      <c r="G31" s="405"/>
      <c r="H31" s="405"/>
      <c r="I31" s="54" t="s">
        <v>48</v>
      </c>
      <c r="J31" s="404" t="s">
        <v>49</v>
      </c>
      <c r="K31" s="406"/>
    </row>
    <row r="32" spans="1:11" ht="26.25" customHeight="1" thickBot="1">
      <c r="A32" s="398"/>
      <c r="B32" s="27" t="s">
        <v>50</v>
      </c>
      <c r="C32" s="450"/>
      <c r="D32" s="451"/>
      <c r="E32" s="451"/>
      <c r="F32" s="451"/>
      <c r="G32" s="451"/>
      <c r="H32" s="451"/>
      <c r="I32" s="50" t="s">
        <v>51</v>
      </c>
      <c r="J32" s="404"/>
      <c r="K32" s="406"/>
    </row>
    <row r="33" spans="1:11" ht="26.25" customHeight="1" thickBot="1">
      <c r="A33" s="399"/>
      <c r="B33" s="22" t="s">
        <v>52</v>
      </c>
      <c r="C33" s="24" t="s">
        <v>53</v>
      </c>
      <c r="D33" s="24"/>
      <c r="E33" s="24" t="s">
        <v>54</v>
      </c>
      <c r="F33" s="29" t="s">
        <v>55</v>
      </c>
      <c r="G33" s="29"/>
      <c r="H33" s="29" t="s">
        <v>54</v>
      </c>
      <c r="I33" s="51" t="s">
        <v>56</v>
      </c>
      <c r="J33" s="24"/>
      <c r="K33" s="26" t="s">
        <v>57</v>
      </c>
    </row>
    <row r="34" spans="1:11" ht="45" customHeight="1" thickBot="1">
      <c r="A34" s="457" t="s">
        <v>64</v>
      </c>
      <c r="B34" s="480"/>
      <c r="C34" s="443" t="s">
        <v>62</v>
      </c>
      <c r="D34" s="444"/>
      <c r="E34" s="478"/>
      <c r="F34" s="479" t="s">
        <v>68</v>
      </c>
      <c r="G34" s="438"/>
      <c r="H34" s="438"/>
      <c r="I34" s="52" t="s">
        <v>59</v>
      </c>
      <c r="J34" s="485" t="s">
        <v>125</v>
      </c>
      <c r="K34" s="486"/>
    </row>
    <row r="35" spans="1:11" ht="45" customHeight="1" thickBot="1">
      <c r="A35" s="481"/>
      <c r="B35" s="482"/>
      <c r="C35" s="487" t="s">
        <v>65</v>
      </c>
      <c r="D35" s="488"/>
      <c r="E35" s="489"/>
      <c r="F35" s="490" t="s">
        <v>68</v>
      </c>
      <c r="G35" s="491"/>
      <c r="H35" s="491"/>
      <c r="I35" s="55" t="s">
        <v>59</v>
      </c>
      <c r="J35" s="492" t="s">
        <v>125</v>
      </c>
      <c r="K35" s="493"/>
    </row>
    <row r="36" spans="1:11" ht="45" customHeight="1" thickBot="1">
      <c r="A36" s="483"/>
      <c r="B36" s="484"/>
      <c r="C36" s="494" t="s">
        <v>66</v>
      </c>
      <c r="D36" s="495"/>
      <c r="E36" s="496"/>
      <c r="F36" s="497" t="s">
        <v>68</v>
      </c>
      <c r="G36" s="498"/>
      <c r="H36" s="499"/>
      <c r="I36" s="475"/>
      <c r="J36" s="476"/>
      <c r="K36" s="477"/>
    </row>
    <row r="37" spans="1:11" ht="26.25" customHeight="1" thickBot="1">
      <c r="A37" s="452" t="s">
        <v>185</v>
      </c>
      <c r="B37" s="453"/>
      <c r="C37" s="467" t="s">
        <v>187</v>
      </c>
      <c r="D37" s="468"/>
      <c r="E37" s="468"/>
      <c r="F37" s="468"/>
      <c r="G37" s="468"/>
      <c r="H37" s="469"/>
      <c r="I37" s="454"/>
      <c r="J37" s="455"/>
      <c r="K37" s="456"/>
    </row>
    <row r="38" spans="1:11" ht="21.75" customHeight="1">
      <c r="A38" s="457" t="s">
        <v>186</v>
      </c>
      <c r="B38" s="458"/>
      <c r="C38" s="470" t="s">
        <v>184</v>
      </c>
      <c r="D38" s="462"/>
      <c r="E38" s="462"/>
      <c r="F38" s="462"/>
      <c r="G38" s="462"/>
      <c r="H38" s="463"/>
      <c r="I38" s="461" t="s">
        <v>183</v>
      </c>
      <c r="J38" s="462"/>
      <c r="K38" s="463"/>
    </row>
    <row r="39" spans="1:11" ht="29.25" customHeight="1" thickBot="1">
      <c r="A39" s="459"/>
      <c r="B39" s="460"/>
      <c r="C39" s="471" t="s">
        <v>194</v>
      </c>
      <c r="D39" s="465"/>
      <c r="E39" s="465"/>
      <c r="F39" s="465"/>
      <c r="G39" s="465"/>
      <c r="H39" s="466"/>
      <c r="I39" s="464" t="s">
        <v>193</v>
      </c>
      <c r="J39" s="465"/>
      <c r="K39" s="466"/>
    </row>
    <row r="40" spans="1:11" ht="26.25" customHeight="1">
      <c r="I40" s="56"/>
    </row>
    <row r="41" spans="1:11" s="30" customFormat="1" ht="18.75" customHeight="1">
      <c r="A41" s="431" t="s">
        <v>176</v>
      </c>
      <c r="B41" s="432"/>
      <c r="C41" s="432"/>
      <c r="D41" s="432"/>
      <c r="E41" s="432"/>
      <c r="F41" s="432"/>
      <c r="G41" s="432"/>
      <c r="H41" s="432"/>
      <c r="I41" s="500"/>
      <c r="J41" s="432"/>
      <c r="K41" s="432"/>
    </row>
    <row r="42" spans="1:11" s="30" customFormat="1" ht="18.75" customHeight="1" thickBot="1">
      <c r="A42" s="429" t="s">
        <v>44</v>
      </c>
      <c r="B42" s="430"/>
      <c r="C42" s="430"/>
      <c r="D42" s="430"/>
      <c r="E42" s="430"/>
      <c r="F42" s="430"/>
      <c r="G42" s="430"/>
      <c r="H42" s="430"/>
      <c r="I42" s="501"/>
      <c r="J42" s="430"/>
      <c r="K42" s="430"/>
    </row>
    <row r="43" spans="1:11" ht="32.25" customHeight="1">
      <c r="A43" s="409" t="s">
        <v>163</v>
      </c>
      <c r="B43" s="410"/>
      <c r="C43" s="413"/>
      <c r="D43" s="414"/>
      <c r="E43" s="414"/>
      <c r="F43" s="414"/>
      <c r="G43" s="414"/>
      <c r="H43" s="415"/>
      <c r="I43" s="419" t="s">
        <v>45</v>
      </c>
      <c r="J43" s="421" t="s">
        <v>147</v>
      </c>
      <c r="K43" s="422"/>
    </row>
    <row r="44" spans="1:11" ht="44.25" customHeight="1" thickBot="1">
      <c r="A44" s="411"/>
      <c r="B44" s="412"/>
      <c r="C44" s="416"/>
      <c r="D44" s="417"/>
      <c r="E44" s="417"/>
      <c r="F44" s="417"/>
      <c r="G44" s="417"/>
      <c r="H44" s="418"/>
      <c r="I44" s="420"/>
      <c r="J44" s="407" t="s">
        <v>145</v>
      </c>
      <c r="K44" s="408"/>
    </row>
    <row r="45" spans="1:11" ht="26.25" customHeight="1" thickBot="1">
      <c r="A45" s="397" t="s">
        <v>146</v>
      </c>
      <c r="B45" s="40" t="s">
        <v>47</v>
      </c>
      <c r="C45" s="423"/>
      <c r="D45" s="424"/>
      <c r="E45" s="424"/>
      <c r="F45" s="424"/>
      <c r="G45" s="424"/>
      <c r="H45" s="424"/>
      <c r="I45" s="425"/>
      <c r="J45" s="424"/>
      <c r="K45" s="426"/>
    </row>
    <row r="46" spans="1:11" ht="26.25" customHeight="1" thickBot="1">
      <c r="A46" s="398"/>
      <c r="B46" s="28" t="s">
        <v>11</v>
      </c>
      <c r="C46" s="427"/>
      <c r="D46" s="427"/>
      <c r="E46" s="427"/>
      <c r="F46" s="427"/>
      <c r="G46" s="427"/>
      <c r="H46" s="427"/>
      <c r="I46" s="54" t="s">
        <v>48</v>
      </c>
      <c r="J46" s="428" t="s">
        <v>126</v>
      </c>
      <c r="K46" s="428"/>
    </row>
    <row r="47" spans="1:11" ht="26.25" customHeight="1" thickBot="1">
      <c r="A47" s="398"/>
      <c r="B47" s="18" t="s">
        <v>50</v>
      </c>
      <c r="C47" s="396"/>
      <c r="D47" s="396"/>
      <c r="E47" s="396"/>
      <c r="F47" s="396"/>
      <c r="G47" s="396"/>
      <c r="H47" s="396"/>
      <c r="I47" s="48" t="s">
        <v>51</v>
      </c>
      <c r="J47" s="396"/>
      <c r="K47" s="396"/>
    </row>
    <row r="48" spans="1:11" ht="26.25" customHeight="1" thickBot="1">
      <c r="A48" s="399"/>
      <c r="B48" s="22" t="s">
        <v>52</v>
      </c>
      <c r="C48" s="23" t="s">
        <v>53</v>
      </c>
      <c r="D48" s="24"/>
      <c r="E48" s="24" t="s">
        <v>63</v>
      </c>
      <c r="F48" s="24" t="s">
        <v>55</v>
      </c>
      <c r="G48" s="24"/>
      <c r="H48" s="24" t="s">
        <v>54</v>
      </c>
      <c r="I48" s="49" t="s">
        <v>56</v>
      </c>
      <c r="J48" s="25"/>
      <c r="K48" s="26" t="s">
        <v>57</v>
      </c>
    </row>
    <row r="49" spans="1:11" ht="26.25" customHeight="1" thickBot="1">
      <c r="A49" s="397" t="s">
        <v>58</v>
      </c>
      <c r="B49" s="27" t="s">
        <v>47</v>
      </c>
      <c r="C49" s="400"/>
      <c r="D49" s="401"/>
      <c r="E49" s="401"/>
      <c r="F49" s="401"/>
      <c r="G49" s="401"/>
      <c r="H49" s="401"/>
      <c r="I49" s="402"/>
      <c r="J49" s="401"/>
      <c r="K49" s="403"/>
    </row>
    <row r="50" spans="1:11" ht="26.25" customHeight="1" thickBot="1">
      <c r="A50" s="398"/>
      <c r="B50" s="57" t="s">
        <v>11</v>
      </c>
      <c r="C50" s="404"/>
      <c r="D50" s="405"/>
      <c r="E50" s="405"/>
      <c r="F50" s="405"/>
      <c r="G50" s="405"/>
      <c r="H50" s="405"/>
      <c r="I50" s="54" t="s">
        <v>48</v>
      </c>
      <c r="J50" s="404" t="s">
        <v>49</v>
      </c>
      <c r="K50" s="406"/>
    </row>
    <row r="51" spans="1:11" ht="26.25" customHeight="1" thickBot="1">
      <c r="A51" s="398"/>
      <c r="B51" s="27" t="s">
        <v>50</v>
      </c>
      <c r="C51" s="450"/>
      <c r="D51" s="451"/>
      <c r="E51" s="451"/>
      <c r="F51" s="451"/>
      <c r="G51" s="451"/>
      <c r="H51" s="451"/>
      <c r="I51" s="50" t="s">
        <v>51</v>
      </c>
      <c r="J51" s="404"/>
      <c r="K51" s="406"/>
    </row>
    <row r="52" spans="1:11" ht="26.25" customHeight="1" thickBot="1">
      <c r="A52" s="399"/>
      <c r="B52" s="22" t="s">
        <v>52</v>
      </c>
      <c r="C52" s="24" t="s">
        <v>53</v>
      </c>
      <c r="D52" s="24"/>
      <c r="E52" s="24" t="s">
        <v>54</v>
      </c>
      <c r="F52" s="29" t="s">
        <v>55</v>
      </c>
      <c r="G52" s="29"/>
      <c r="H52" s="29" t="s">
        <v>54</v>
      </c>
      <c r="I52" s="51" t="s">
        <v>56</v>
      </c>
      <c r="J52" s="24"/>
      <c r="K52" s="26" t="s">
        <v>57</v>
      </c>
    </row>
    <row r="53" spans="1:11" ht="45" customHeight="1" thickBot="1">
      <c r="A53" s="457" t="s">
        <v>64</v>
      </c>
      <c r="B53" s="480"/>
      <c r="C53" s="443" t="s">
        <v>62</v>
      </c>
      <c r="D53" s="444"/>
      <c r="E53" s="478"/>
      <c r="F53" s="479" t="s">
        <v>68</v>
      </c>
      <c r="G53" s="438"/>
      <c r="H53" s="438"/>
      <c r="I53" s="52" t="s">
        <v>59</v>
      </c>
      <c r="J53" s="485" t="s">
        <v>125</v>
      </c>
      <c r="K53" s="486"/>
    </row>
    <row r="54" spans="1:11" ht="45" customHeight="1" thickBot="1">
      <c r="A54" s="481"/>
      <c r="B54" s="482"/>
      <c r="C54" s="487" t="s">
        <v>65</v>
      </c>
      <c r="D54" s="488"/>
      <c r="E54" s="489"/>
      <c r="F54" s="490" t="s">
        <v>68</v>
      </c>
      <c r="G54" s="491"/>
      <c r="H54" s="491"/>
      <c r="I54" s="55" t="s">
        <v>59</v>
      </c>
      <c r="J54" s="492" t="s">
        <v>125</v>
      </c>
      <c r="K54" s="493"/>
    </row>
    <row r="55" spans="1:11" ht="45" customHeight="1" thickBot="1">
      <c r="A55" s="483"/>
      <c r="B55" s="484"/>
      <c r="C55" s="494" t="s">
        <v>66</v>
      </c>
      <c r="D55" s="495"/>
      <c r="E55" s="496"/>
      <c r="F55" s="497" t="s">
        <v>68</v>
      </c>
      <c r="G55" s="498"/>
      <c r="H55" s="499"/>
      <c r="I55" s="475"/>
      <c r="J55" s="476"/>
      <c r="K55" s="477"/>
    </row>
    <row r="56" spans="1:11" ht="26.25" customHeight="1" thickBot="1">
      <c r="A56" s="452" t="s">
        <v>185</v>
      </c>
      <c r="B56" s="453"/>
      <c r="C56" s="467" t="s">
        <v>187</v>
      </c>
      <c r="D56" s="468"/>
      <c r="E56" s="468"/>
      <c r="F56" s="468"/>
      <c r="G56" s="468"/>
      <c r="H56" s="469"/>
      <c r="I56" s="454"/>
      <c r="J56" s="455"/>
      <c r="K56" s="456"/>
    </row>
    <row r="57" spans="1:11" ht="21.75" customHeight="1">
      <c r="A57" s="457" t="s">
        <v>186</v>
      </c>
      <c r="B57" s="458"/>
      <c r="C57" s="470" t="s">
        <v>184</v>
      </c>
      <c r="D57" s="462"/>
      <c r="E57" s="462"/>
      <c r="F57" s="462"/>
      <c r="G57" s="462"/>
      <c r="H57" s="463"/>
      <c r="I57" s="461" t="s">
        <v>183</v>
      </c>
      <c r="J57" s="462"/>
      <c r="K57" s="463"/>
    </row>
    <row r="58" spans="1:11" ht="29.25" customHeight="1" thickBot="1">
      <c r="A58" s="459"/>
      <c r="B58" s="460"/>
      <c r="C58" s="471" t="s">
        <v>194</v>
      </c>
      <c r="D58" s="465"/>
      <c r="E58" s="465"/>
      <c r="F58" s="465"/>
      <c r="G58" s="465"/>
      <c r="H58" s="466"/>
      <c r="I58" s="464" t="s">
        <v>193</v>
      </c>
      <c r="J58" s="465"/>
      <c r="K58" s="466"/>
    </row>
    <row r="59" spans="1:11" ht="45" customHeight="1"/>
    <row r="60" spans="1:11" ht="45" customHeight="1"/>
    <row r="61" spans="1:11" ht="45" customHeight="1"/>
    <row r="63" spans="1:11" ht="18.75" customHeight="1"/>
  </sheetData>
  <mergeCells count="111">
    <mergeCell ref="A41:K41"/>
    <mergeCell ref="A42:K42"/>
    <mergeCell ref="C38:H38"/>
    <mergeCell ref="C39:H39"/>
    <mergeCell ref="I24:I25"/>
    <mergeCell ref="J24:K24"/>
    <mergeCell ref="A22:K22"/>
    <mergeCell ref="A23:K23"/>
    <mergeCell ref="A37:B37"/>
    <mergeCell ref="C37:H37"/>
    <mergeCell ref="I37:K37"/>
    <mergeCell ref="A38:B39"/>
    <mergeCell ref="I38:K38"/>
    <mergeCell ref="I39:K39"/>
    <mergeCell ref="J25:K25"/>
    <mergeCell ref="A24:B25"/>
    <mergeCell ref="C24:H25"/>
    <mergeCell ref="A34:B36"/>
    <mergeCell ref="J34:K34"/>
    <mergeCell ref="C35:E35"/>
    <mergeCell ref="F35:H35"/>
    <mergeCell ref="J35:K35"/>
    <mergeCell ref="C36:E36"/>
    <mergeCell ref="F36:H36"/>
    <mergeCell ref="C57:H57"/>
    <mergeCell ref="C58:H58"/>
    <mergeCell ref="A56:B56"/>
    <mergeCell ref="C56:H56"/>
    <mergeCell ref="I56:K56"/>
    <mergeCell ref="A57:B58"/>
    <mergeCell ref="I57:K57"/>
    <mergeCell ref="I58:K58"/>
    <mergeCell ref="C51:H51"/>
    <mergeCell ref="J51:K51"/>
    <mergeCell ref="A53:B55"/>
    <mergeCell ref="C53:E53"/>
    <mergeCell ref="F53:H53"/>
    <mergeCell ref="J53:K53"/>
    <mergeCell ref="C54:E54"/>
    <mergeCell ref="F54:H54"/>
    <mergeCell ref="J54:K54"/>
    <mergeCell ref="C55:E55"/>
    <mergeCell ref="F55:H55"/>
    <mergeCell ref="I55:K55"/>
    <mergeCell ref="I36:K36"/>
    <mergeCell ref="A26:A29"/>
    <mergeCell ref="C26:K26"/>
    <mergeCell ref="C27:H27"/>
    <mergeCell ref="C34:E34"/>
    <mergeCell ref="F34:H34"/>
    <mergeCell ref="J32:K32"/>
    <mergeCell ref="A30:A33"/>
    <mergeCell ref="C30:K30"/>
    <mergeCell ref="C31:H31"/>
    <mergeCell ref="J31:K31"/>
    <mergeCell ref="C32:H32"/>
    <mergeCell ref="J27:K27"/>
    <mergeCell ref="C28:H28"/>
    <mergeCell ref="J28:K28"/>
    <mergeCell ref="A19:K19"/>
    <mergeCell ref="A20:K20"/>
    <mergeCell ref="C9:K9"/>
    <mergeCell ref="C11:H11"/>
    <mergeCell ref="C10:H10"/>
    <mergeCell ref="A18:K18"/>
    <mergeCell ref="J11:K11"/>
    <mergeCell ref="A15:B15"/>
    <mergeCell ref="I15:K15"/>
    <mergeCell ref="A16:B17"/>
    <mergeCell ref="I16:K16"/>
    <mergeCell ref="I17:K17"/>
    <mergeCell ref="C15:H15"/>
    <mergeCell ref="C16:H16"/>
    <mergeCell ref="C17:H17"/>
    <mergeCell ref="A13:B14"/>
    <mergeCell ref="A2:K2"/>
    <mergeCell ref="A1:K1"/>
    <mergeCell ref="J13:K13"/>
    <mergeCell ref="J14:K14"/>
    <mergeCell ref="F13:H13"/>
    <mergeCell ref="F14:H14"/>
    <mergeCell ref="A9:A12"/>
    <mergeCell ref="C13:E13"/>
    <mergeCell ref="J3:K3"/>
    <mergeCell ref="J6:K6"/>
    <mergeCell ref="C5:K5"/>
    <mergeCell ref="C14:E14"/>
    <mergeCell ref="J7:K7"/>
    <mergeCell ref="C6:H6"/>
    <mergeCell ref="A3:B4"/>
    <mergeCell ref="C3:H4"/>
    <mergeCell ref="I3:I4"/>
    <mergeCell ref="J4:K4"/>
    <mergeCell ref="A5:A8"/>
    <mergeCell ref="C7:H7"/>
    <mergeCell ref="J10:K10"/>
    <mergeCell ref="J47:K47"/>
    <mergeCell ref="A49:A52"/>
    <mergeCell ref="C49:K49"/>
    <mergeCell ref="C50:H50"/>
    <mergeCell ref="J50:K50"/>
    <mergeCell ref="J44:K44"/>
    <mergeCell ref="A43:B44"/>
    <mergeCell ref="C43:H44"/>
    <mergeCell ref="I43:I44"/>
    <mergeCell ref="J43:K43"/>
    <mergeCell ref="A45:A48"/>
    <mergeCell ref="C45:K45"/>
    <mergeCell ref="C46:H46"/>
    <mergeCell ref="J46:K46"/>
    <mergeCell ref="C47:H47"/>
  </mergeCells>
  <phoneticPr fontId="2"/>
  <pageMargins left="0.70866141732283472" right="0.31496062992125984" top="0.74803149606299213" bottom="0.74803149606299213"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M34"/>
  <sheetViews>
    <sheetView view="pageBreakPreview" zoomScale="70" zoomScaleNormal="100" zoomScaleSheetLayoutView="70" workbookViewId="0">
      <selection activeCell="J33" sqref="J33"/>
    </sheetView>
  </sheetViews>
  <sheetFormatPr defaultColWidth="9" defaultRowHeight="13.5"/>
  <cols>
    <col min="1" max="2" width="9" style="127" customWidth="1"/>
    <col min="3" max="3" width="31.25" style="127" customWidth="1"/>
    <col min="4" max="4" width="9.75" style="127" bestFit="1" customWidth="1"/>
    <col min="5" max="11" width="17.5" style="127" customWidth="1"/>
    <col min="12" max="12" width="9" style="127" customWidth="1"/>
    <col min="13" max="13" width="19.625" style="127" customWidth="1"/>
    <col min="14" max="16384" width="9" style="127"/>
  </cols>
  <sheetData>
    <row r="1" spans="1:13" s="124" customFormat="1" ht="18.75" customHeight="1">
      <c r="A1" s="555" t="s">
        <v>176</v>
      </c>
      <c r="B1" s="555"/>
      <c r="C1" s="555"/>
      <c r="D1" s="555"/>
      <c r="E1" s="87"/>
      <c r="F1" s="87"/>
      <c r="G1" s="87"/>
      <c r="H1" s="99"/>
      <c r="I1" s="522" t="s">
        <v>177</v>
      </c>
      <c r="J1" s="524" t="s">
        <v>303</v>
      </c>
      <c r="K1" s="123"/>
      <c r="L1" s="123"/>
    </row>
    <row r="2" spans="1:13" s="124" customFormat="1" ht="18.75" customHeight="1" thickBot="1">
      <c r="A2" s="555"/>
      <c r="B2" s="555"/>
      <c r="C2" s="555"/>
      <c r="D2" s="555"/>
      <c r="E2" s="87"/>
      <c r="F2" s="87"/>
      <c r="G2" s="87"/>
      <c r="I2" s="523"/>
      <c r="J2" s="525"/>
      <c r="K2" s="123"/>
      <c r="L2" s="123"/>
    </row>
    <row r="3" spans="1:13" ht="18.75" customHeight="1" thickBot="1">
      <c r="A3" s="86" t="s">
        <v>73</v>
      </c>
      <c r="B3" s="86"/>
      <c r="C3" s="86"/>
      <c r="D3" s="86"/>
      <c r="E3" s="168"/>
      <c r="F3" s="168"/>
      <c r="G3" s="86"/>
      <c r="H3" s="86"/>
      <c r="I3" s="86"/>
      <c r="J3" s="125"/>
      <c r="K3" s="126" t="s">
        <v>74</v>
      </c>
    </row>
    <row r="4" spans="1:13" ht="15" customHeight="1">
      <c r="A4" s="529" t="s">
        <v>155</v>
      </c>
      <c r="B4" s="529" t="s">
        <v>165</v>
      </c>
      <c r="C4" s="526" t="s">
        <v>180</v>
      </c>
      <c r="D4" s="526" t="s">
        <v>178</v>
      </c>
      <c r="E4" s="128" t="s">
        <v>100</v>
      </c>
      <c r="F4" s="128"/>
      <c r="G4" s="128" t="s">
        <v>256</v>
      </c>
      <c r="H4" s="129" t="s">
        <v>263</v>
      </c>
      <c r="I4" s="128" t="s">
        <v>258</v>
      </c>
      <c r="J4" s="128" t="s">
        <v>259</v>
      </c>
      <c r="K4" s="128" t="s">
        <v>70</v>
      </c>
      <c r="L4" s="557" t="s">
        <v>181</v>
      </c>
    </row>
    <row r="5" spans="1:13" ht="15" customHeight="1">
      <c r="A5" s="532"/>
      <c r="B5" s="530"/>
      <c r="C5" s="535"/>
      <c r="D5" s="527"/>
      <c r="E5" s="130" t="s">
        <v>101</v>
      </c>
      <c r="F5" s="131" t="s">
        <v>60</v>
      </c>
      <c r="G5" s="131" t="s">
        <v>260</v>
      </c>
      <c r="H5" s="131" t="s">
        <v>257</v>
      </c>
      <c r="I5" s="131" t="s">
        <v>264</v>
      </c>
      <c r="J5" s="131" t="s">
        <v>260</v>
      </c>
      <c r="K5" s="131" t="s">
        <v>43</v>
      </c>
      <c r="L5" s="558"/>
    </row>
    <row r="6" spans="1:13" ht="30" customHeight="1" thickBot="1">
      <c r="A6" s="532"/>
      <c r="B6" s="531"/>
      <c r="C6" s="132" t="s">
        <v>142</v>
      </c>
      <c r="D6" s="528"/>
      <c r="E6" s="132" t="s">
        <v>298</v>
      </c>
      <c r="F6" s="132" t="s">
        <v>299</v>
      </c>
      <c r="G6" s="132" t="s">
        <v>266</v>
      </c>
      <c r="H6" s="132" t="s">
        <v>261</v>
      </c>
      <c r="I6" s="132" t="s">
        <v>262</v>
      </c>
      <c r="J6" s="133" t="s">
        <v>265</v>
      </c>
      <c r="K6" s="132" t="s">
        <v>71</v>
      </c>
      <c r="L6" s="558"/>
    </row>
    <row r="7" spans="1:13" ht="21" customHeight="1">
      <c r="A7" s="516"/>
      <c r="B7" s="516"/>
      <c r="C7" s="134"/>
      <c r="D7" s="516"/>
      <c r="E7" s="534"/>
      <c r="F7" s="534"/>
      <c r="G7" s="537" t="str">
        <f>IF(F7&lt;&gt;"",IF($J$1=3/4,ROUNDDOWN(F7*3/4,0),IF($J$1="定額(中小、小規模)",IF(L7=1,500000000+ROUNDDOWN((SUM($F$7:F8)-500000000)*3/4,0),IF(L7=2,ROUNDDOWN(F7*3/4,0),F7)),IF($J$1="定額(中堅、みなし中堅)",IF(L7=1,500000000+ROUNDDOWN((SUM($F$7:F8)-500000000)*1/2,0),IF(L7=2,ROUNDDOWN(F7*1/2,0),F7)),IF($J$1=1/2,ROUNDDOWN(F7*1/2,0),"")))),"")</f>
        <v/>
      </c>
      <c r="H7" s="537" t="str">
        <f>IF(F7="","",F7-G7)</f>
        <v/>
      </c>
      <c r="I7" s="534"/>
      <c r="J7" s="537" t="str">
        <f>IF(H7&gt;=I7,G7,ROUNDDOWN(G7-0.5*(I7-H7),0))</f>
        <v/>
      </c>
      <c r="K7" s="537" t="str">
        <f>IF(J7="","",E7-J7)</f>
        <v/>
      </c>
      <c r="L7" s="558">
        <f>IF(COUNTIF($J$1,"*定額*")&gt;0,IF(SUM($L$6:L6)&gt;0,2,IF(SUM($F$7:F8)&gt;500000000,1,0)),0)</f>
        <v>0</v>
      </c>
      <c r="M7" s="559"/>
    </row>
    <row r="8" spans="1:13" ht="21" customHeight="1">
      <c r="A8" s="517"/>
      <c r="B8" s="517"/>
      <c r="C8" s="135"/>
      <c r="D8" s="517"/>
      <c r="E8" s="533"/>
      <c r="F8" s="533"/>
      <c r="G8" s="536"/>
      <c r="H8" s="536"/>
      <c r="I8" s="533"/>
      <c r="J8" s="536"/>
      <c r="K8" s="536"/>
      <c r="L8" s="558"/>
      <c r="M8" s="560"/>
    </row>
    <row r="9" spans="1:13" ht="21" customHeight="1">
      <c r="A9" s="517"/>
      <c r="B9" s="517"/>
      <c r="C9" s="136"/>
      <c r="D9" s="517"/>
      <c r="E9" s="533"/>
      <c r="F9" s="533"/>
      <c r="G9" s="536" t="str">
        <f>IF(F9&lt;&gt;"",IF($J$1=3/4,ROUNDDOWN(F9*3/4,0),IF($J$1="定額(中小、小規模)",IF(L9=1,500000000+ROUNDDOWN((SUM($F$7:F10)-500000000)*3/4,0),IF(L9=2,ROUNDDOWN(F9*3/4,0),F9)),IF($J$1="定額(中堅、みなし中堅)",IF(L9=1,500000000+ROUNDDOWN((SUM($F$7:F10)-500000000)*1/2,0),IF(L9=2,ROUNDDOWN(F9*1/2,0),F9)),IF($J$1=1/2,ROUNDDOWN(F9*1/2,0),"")))),"")</f>
        <v/>
      </c>
      <c r="H9" s="536" t="str">
        <f>IF(F9="","",F9-G9)</f>
        <v/>
      </c>
      <c r="I9" s="533"/>
      <c r="J9" s="536" t="str">
        <f>IF(H9&gt;=I9,G9,ROUNDDOWN(G9-0.5*(I9-H9),0))</f>
        <v/>
      </c>
      <c r="K9" s="536" t="str">
        <f>IF(J9="","",E9-J9)</f>
        <v/>
      </c>
      <c r="L9" s="558">
        <f>IF(COUNTIF($J$1,"*定額*")&gt;0,IF(SUM($L$6:L8)&gt;0,2,IF(SUM($F$7:F10)&gt;500000000,1,0)),0)</f>
        <v>0</v>
      </c>
      <c r="M9" s="559"/>
    </row>
    <row r="10" spans="1:13" ht="21" customHeight="1">
      <c r="A10" s="517"/>
      <c r="B10" s="517"/>
      <c r="C10" s="137"/>
      <c r="D10" s="517"/>
      <c r="E10" s="533"/>
      <c r="F10" s="533"/>
      <c r="G10" s="536"/>
      <c r="H10" s="536"/>
      <c r="I10" s="533"/>
      <c r="J10" s="536"/>
      <c r="K10" s="536"/>
      <c r="L10" s="558"/>
      <c r="M10" s="560"/>
    </row>
    <row r="11" spans="1:13" ht="21" customHeight="1">
      <c r="A11" s="517"/>
      <c r="B11" s="517"/>
      <c r="C11" s="138"/>
      <c r="D11" s="517"/>
      <c r="E11" s="533"/>
      <c r="F11" s="533"/>
      <c r="G11" s="536" t="str">
        <f>IF(F11&lt;&gt;"",IF($J$1=3/4,ROUNDDOWN(F11*3/4,0),IF($J$1="定額(中小、小規模)",IF(L11=1,500000000+ROUNDDOWN((SUM($F$7:F12)-500000000)*3/4,0),IF(L11=2,ROUNDDOWN(F11*3/4,0),F11)),IF($J$1="定額(中堅、みなし中堅)",IF(L11=1,500000000+ROUNDDOWN((SUM($F$7:F12)-500000000)*1/2,0),IF(L11=2,ROUNDDOWN(F11*1/2,0),F11)),IF($J$1=1/2,ROUNDDOWN(F11*1/2,0),"")))),"")</f>
        <v/>
      </c>
      <c r="H11" s="536" t="str">
        <f>IF(F11="","",F11-G11)</f>
        <v/>
      </c>
      <c r="I11" s="533"/>
      <c r="J11" s="536" t="str">
        <f>IF(H11&gt;=I11,G11,ROUNDDOWN(G11-0.5*(I11-H11),0))</f>
        <v/>
      </c>
      <c r="K11" s="536" t="str">
        <f>IF(J11="","",E11-J11)</f>
        <v/>
      </c>
      <c r="L11" s="558">
        <f>IF(COUNTIF($J$1,"*定額*")&gt;0,IF(SUM($L$6:L10)&gt;0,2,IF(SUM($F$7:F12)&gt;500000000,1,0)),0)</f>
        <v>0</v>
      </c>
      <c r="M11" s="559"/>
    </row>
    <row r="12" spans="1:13" ht="21" customHeight="1">
      <c r="A12" s="517"/>
      <c r="B12" s="517"/>
      <c r="C12" s="137"/>
      <c r="D12" s="517"/>
      <c r="E12" s="533"/>
      <c r="F12" s="533"/>
      <c r="G12" s="536"/>
      <c r="H12" s="536"/>
      <c r="I12" s="533"/>
      <c r="J12" s="536"/>
      <c r="K12" s="536"/>
      <c r="L12" s="558"/>
      <c r="M12" s="560"/>
    </row>
    <row r="13" spans="1:13" ht="21" customHeight="1">
      <c r="A13" s="517"/>
      <c r="B13" s="517"/>
      <c r="C13" s="139"/>
      <c r="D13" s="517"/>
      <c r="E13" s="533"/>
      <c r="F13" s="533"/>
      <c r="G13" s="536" t="str">
        <f>IF(F13&lt;&gt;"",IF($J$1=3/4,ROUNDDOWN(F13*3/4,0),IF($J$1="定額(中小、小規模)",IF(L13=1,500000000+ROUNDDOWN((SUM($F$7:F14)-500000000)*3/4,0),IF(L13=2,ROUNDDOWN(F13*3/4,0),F13)),IF($J$1="定額(中堅、みなし中堅)",IF(L13=1,500000000+ROUNDDOWN((SUM($F$7:F14)-500000000)*1/2,0),IF(L13=2,ROUNDDOWN(F13*1/2,0),F13)),IF($J$1=1/2,ROUNDDOWN(F13*1/2,0),"")))),"")</f>
        <v/>
      </c>
      <c r="H13" s="536" t="str">
        <f>IF(F13="","",F13-G13)</f>
        <v/>
      </c>
      <c r="I13" s="533"/>
      <c r="J13" s="536" t="str">
        <f>IF(H13&gt;=I13,G13,ROUNDDOWN(G13-0.5*(I13-H13),0))</f>
        <v/>
      </c>
      <c r="K13" s="536" t="str">
        <f>IF(J13="","",E13-J13)</f>
        <v/>
      </c>
      <c r="L13" s="558">
        <f>IF(COUNTIF($J$1,"*定額*")&gt;0,IF(SUM($L$6:L12)&gt;0,2,IF(SUM($F$7:F14)&gt;500000000,1,0)),0)</f>
        <v>0</v>
      </c>
      <c r="M13" s="559"/>
    </row>
    <row r="14" spans="1:13" ht="21" customHeight="1">
      <c r="A14" s="517"/>
      <c r="B14" s="517"/>
      <c r="C14" s="140"/>
      <c r="D14" s="517"/>
      <c r="E14" s="553"/>
      <c r="F14" s="533"/>
      <c r="G14" s="554"/>
      <c r="H14" s="554"/>
      <c r="I14" s="533"/>
      <c r="J14" s="536"/>
      <c r="K14" s="536"/>
      <c r="L14" s="558"/>
      <c r="M14" s="560"/>
    </row>
    <row r="15" spans="1:13" ht="21" customHeight="1">
      <c r="A15" s="517"/>
      <c r="B15" s="517"/>
      <c r="C15" s="139"/>
      <c r="D15" s="517"/>
      <c r="E15" s="533"/>
      <c r="F15" s="533"/>
      <c r="G15" s="536" t="str">
        <f>IF(F15&lt;&gt;"",IF($J$1=3/4,ROUNDDOWN(F15*3/4,0),IF($J$1="定額(中小、小規模)",IF(L15=1,500000000+ROUNDDOWN((SUM($F$7:F16)-500000000)*3/4,0),IF(L15=2,ROUNDDOWN(F15*3/4,0),F15)),IF($J$1="定額(中堅、みなし中堅)",IF(L15=1,500000000+ROUNDDOWN((SUM($F$7:F16)-500000000)*1/2,0),IF(L15=2,ROUNDDOWN(F15*1/2,0),F15)),IF($J$1=1/2,ROUNDDOWN(F15*1/2,0),"")))),"")</f>
        <v/>
      </c>
      <c r="H15" s="536" t="str">
        <f>IF(F15="","",F15-G15)</f>
        <v/>
      </c>
      <c r="I15" s="533"/>
      <c r="J15" s="536" t="str">
        <f>IF(H15&gt;=I15,G15,ROUNDDOWN(G15-0.5*(I15-H15),0))</f>
        <v/>
      </c>
      <c r="K15" s="536" t="str">
        <f>IF(J15="","",E15-J15)</f>
        <v/>
      </c>
      <c r="L15" s="558">
        <f>IF(COUNTIF($J$1,"*定額*")&gt;0,IF(SUM($L$6:L14)&gt;0,2,IF(SUM($F$7:F16)&gt;500000000,1,0)),0)</f>
        <v>0</v>
      </c>
      <c r="M15" s="559"/>
    </row>
    <row r="16" spans="1:13" ht="21" customHeight="1" thickBot="1">
      <c r="A16" s="521"/>
      <c r="B16" s="521"/>
      <c r="C16" s="141"/>
      <c r="D16" s="521"/>
      <c r="E16" s="540"/>
      <c r="F16" s="540"/>
      <c r="G16" s="541"/>
      <c r="H16" s="541"/>
      <c r="I16" s="552"/>
      <c r="J16" s="543"/>
      <c r="K16" s="543"/>
      <c r="L16" s="558"/>
      <c r="M16" s="560"/>
    </row>
    <row r="17" spans="1:11" ht="33.75" customHeight="1">
      <c r="A17" s="518" t="s">
        <v>305</v>
      </c>
      <c r="B17" s="519"/>
      <c r="C17" s="519"/>
      <c r="D17" s="520"/>
      <c r="E17" s="142" t="str">
        <f>IF(SUMIF($D$7:$D$16,"×",E7:E16)&lt;&gt;0,SUMIF($D$7:$D$16,"×",E7:E16),IF(COUNTA($D$7:$D$16)=0,"",0))</f>
        <v/>
      </c>
      <c r="F17" s="142" t="str">
        <f>IF(SUMIF($D$7:$D$16,"×",F7:F16)&lt;&gt;0,SUMIF($D$7:$D$16,"×",F7:F16),IF(COUNTA($D$7:$D$16)=0,"",0))</f>
        <v/>
      </c>
      <c r="G17" s="142" t="str">
        <f>IF(SUMIF($D$7:$D$16,"×",G7:G16)&lt;&gt;0,ROUNDDOWN(SUMIF($D$7:$D$16,"×",G7:G16),0),IF(COUNTIF(D7:D16,"×")&gt;0,0,IF(COUNTA($D$7:$D$16)=0,"",0)))</f>
        <v/>
      </c>
      <c r="H17" s="142" t="str">
        <f>IF(G17="","",F17-G17)</f>
        <v/>
      </c>
      <c r="I17" s="142" t="str">
        <f>IF(SUMIF($D$7:$D$16,"×",I7:I16)&lt;&gt;0,SUMIF($D$7:$D$16,"×",I7:I16),IF(COUNTA($D$7:$D$16)=0,"",0))</f>
        <v/>
      </c>
      <c r="J17" s="142" t="str">
        <f>IF(SUMIF($D$7:$D$16,"×",J7:J16)&lt;&gt;0,ROUNDDOWN(SUMIF($D$7:$D$16,"×",J7:J16),0),IF(COUNTA($D$7:$D$16)=0,"",0))</f>
        <v/>
      </c>
      <c r="K17" s="142" t="str">
        <f>IF(G17="","",E17-J17)</f>
        <v/>
      </c>
    </row>
    <row r="18" spans="1:11" ht="33.75" customHeight="1" thickBot="1">
      <c r="A18" s="511" t="s">
        <v>306</v>
      </c>
      <c r="B18" s="512"/>
      <c r="C18" s="512"/>
      <c r="D18" s="513"/>
      <c r="E18" s="143" t="str">
        <f>IF(SUMIF($D$7:$D$16,"〇",E7:E16)&lt;&gt;0,SUMIF($D$7:$D$16,"〇",E7:E16),IF(COUNTA($D$7:$D$16)=0,"",0))</f>
        <v/>
      </c>
      <c r="F18" s="143" t="str">
        <f>IF(SUMIF($D$7:$D$16,"〇",F7:F16)&lt;&gt;0,SUMIF($D$7:$D$16,"〇",F7:F16),IF(COUNTA($D$7:$D$16)=0,"",0))</f>
        <v/>
      </c>
      <c r="G18" s="143" t="str">
        <f>IF(SUMIF($D$7:$D$16,"〇",G7:G16)&lt;&gt;0,ROUNDDOWN(SUMIF($D$7:$D$16,"〇",G7:G16),0),IF(COUNTIF(D7:D16,"〇")&gt;0,0,IF(COUNTA($D$7:$D$16)=0,"",0)))</f>
        <v/>
      </c>
      <c r="H18" s="143" t="str">
        <f>IF(G18="","",F18-G18)</f>
        <v/>
      </c>
      <c r="I18" s="143" t="str">
        <f>IF(SUMIF($D$7:$D$16,"〇",I7:I16)&lt;&gt;0,SUMIF($D$7:$D$16,"〇",I7:I16),IF(COUNTA($D$7:$D$16)=0,"",0))</f>
        <v/>
      </c>
      <c r="J18" s="143" t="str">
        <f>IF(SUMIF($D$7:$D$16,"〇",J7:J16)&lt;&gt;0,ROUNDDOWN(SUMIF($D$7:$D$16,"〇",J7:J16),0),IF(COUNTA($D$7:$D$16)=0,"",0))</f>
        <v/>
      </c>
      <c r="K18" s="143" t="str">
        <f>IF(G18="","",E18-J18)</f>
        <v/>
      </c>
    </row>
    <row r="19" spans="1:11" ht="33.75" customHeight="1" thickBot="1">
      <c r="A19" s="246" t="s">
        <v>179</v>
      </c>
      <c r="B19" s="514"/>
      <c r="C19" s="514"/>
      <c r="D19" s="515"/>
      <c r="E19" s="144" t="str">
        <f>IF(AND(E17="",E18=""),"",SUM(E17:E18))</f>
        <v/>
      </c>
      <c r="F19" s="144" t="str">
        <f>IF(AND(F17="",F18=""),"",SUM(F17:F18))</f>
        <v/>
      </c>
      <c r="G19" s="144" t="str">
        <f>IF(AND(G17="",G18=""),"",SUM(G17:G18))</f>
        <v/>
      </c>
      <c r="H19" s="144" t="str">
        <f>IF(AND(H17="",H18=""),"",SUM(H17:H18))</f>
        <v/>
      </c>
      <c r="I19" s="144" t="str">
        <f>IF(AND(I17="",I18=""),"",SUM(I17:I18))</f>
        <v/>
      </c>
      <c r="J19" s="144" t="str">
        <f>IF(AND(J17="",J18=""),"",IF(SUM(J17:J18)&gt;=1500000000,"1,500,000,000",SUM(J17:J18)))</f>
        <v/>
      </c>
      <c r="K19" s="144" t="str">
        <f>IF(AND(K17="",K18=""),"",IF(J19="1,500,000,000",E19-J19,SUM(K17:K18)))</f>
        <v/>
      </c>
    </row>
    <row r="20" spans="1:11" ht="18.75" customHeight="1">
      <c r="A20" s="544" t="s">
        <v>252</v>
      </c>
      <c r="B20" s="544"/>
      <c r="C20" s="545"/>
      <c r="D20" s="545"/>
      <c r="E20" s="545"/>
      <c r="F20" s="545"/>
      <c r="G20" s="545"/>
      <c r="H20" s="545"/>
      <c r="I20" s="545"/>
      <c r="J20" s="545"/>
      <c r="K20" s="546"/>
    </row>
    <row r="21" spans="1:11" ht="24.75" customHeight="1">
      <c r="A21" s="538" t="s">
        <v>154</v>
      </c>
      <c r="B21" s="538"/>
      <c r="C21" s="539"/>
      <c r="D21" s="539"/>
      <c r="E21" s="539"/>
      <c r="F21" s="539"/>
      <c r="G21" s="539"/>
      <c r="H21" s="539"/>
      <c r="I21" s="539"/>
      <c r="J21" s="539"/>
      <c r="K21" s="542"/>
    </row>
    <row r="22" spans="1:11" ht="37.5" customHeight="1">
      <c r="A22" s="538" t="s">
        <v>148</v>
      </c>
      <c r="B22" s="538"/>
      <c r="C22" s="539"/>
      <c r="D22" s="539"/>
      <c r="E22" s="539"/>
      <c r="F22" s="539"/>
      <c r="G22" s="539"/>
      <c r="H22" s="539"/>
      <c r="I22" s="539"/>
      <c r="J22" s="539"/>
      <c r="K22" s="542"/>
    </row>
    <row r="23" spans="1:11" ht="18.75" customHeight="1">
      <c r="A23" s="538" t="s">
        <v>267</v>
      </c>
      <c r="B23" s="538"/>
      <c r="C23" s="539"/>
      <c r="D23" s="539"/>
      <c r="E23" s="539"/>
      <c r="F23" s="539"/>
      <c r="G23" s="539"/>
      <c r="H23" s="539"/>
      <c r="I23" s="539"/>
      <c r="J23" s="539"/>
      <c r="K23" s="542"/>
    </row>
    <row r="24" spans="1:11" ht="54" customHeight="1">
      <c r="A24" s="547" t="s">
        <v>271</v>
      </c>
      <c r="B24" s="538"/>
      <c r="C24" s="539"/>
      <c r="D24" s="539"/>
      <c r="E24" s="539"/>
      <c r="F24" s="539"/>
      <c r="G24" s="539"/>
      <c r="H24" s="539"/>
      <c r="I24" s="539"/>
      <c r="J24" s="539"/>
      <c r="K24" s="542"/>
    </row>
    <row r="25" spans="1:11" ht="37.5" customHeight="1">
      <c r="A25" s="538" t="s">
        <v>174</v>
      </c>
      <c r="B25" s="538"/>
      <c r="C25" s="539"/>
      <c r="D25" s="539"/>
      <c r="E25" s="539"/>
      <c r="F25" s="539"/>
      <c r="G25" s="539"/>
      <c r="H25" s="539"/>
      <c r="I25" s="539"/>
      <c r="J25" s="539"/>
      <c r="K25" s="542"/>
    </row>
    <row r="26" spans="1:11" ht="14.25">
      <c r="A26" s="1" t="s">
        <v>307</v>
      </c>
      <c r="B26" s="1"/>
    </row>
    <row r="28" spans="1:11" ht="18.75" customHeight="1" thickBot="1">
      <c r="A28" s="556" t="s">
        <v>144</v>
      </c>
      <c r="B28" s="556"/>
      <c r="C28" s="556"/>
      <c r="D28" s="556"/>
      <c r="E28" s="556"/>
      <c r="F28" s="556"/>
      <c r="H28" s="125" t="s">
        <v>74</v>
      </c>
    </row>
    <row r="29" spans="1:11" ht="18.75" customHeight="1">
      <c r="A29" s="502" t="s">
        <v>81</v>
      </c>
      <c r="B29" s="503"/>
      <c r="C29" s="503"/>
      <c r="D29" s="504"/>
      <c r="E29" s="145" t="s">
        <v>102</v>
      </c>
      <c r="F29" s="145" t="s">
        <v>281</v>
      </c>
      <c r="G29" s="145" t="s">
        <v>83</v>
      </c>
      <c r="H29" s="145" t="s">
        <v>83</v>
      </c>
    </row>
    <row r="30" spans="1:11" ht="18.75" customHeight="1">
      <c r="A30" s="505"/>
      <c r="B30" s="506"/>
      <c r="C30" s="506"/>
      <c r="D30" s="507"/>
      <c r="E30" s="146" t="s">
        <v>101</v>
      </c>
      <c r="F30" s="146"/>
      <c r="G30" s="146" t="s">
        <v>84</v>
      </c>
      <c r="H30" s="146" t="s">
        <v>85</v>
      </c>
    </row>
    <row r="31" spans="1:11" ht="18.75" customHeight="1" thickBot="1">
      <c r="A31" s="508"/>
      <c r="B31" s="509"/>
      <c r="C31" s="509"/>
      <c r="D31" s="510"/>
      <c r="E31" s="147" t="s">
        <v>15</v>
      </c>
      <c r="F31" s="148" t="s">
        <v>282</v>
      </c>
      <c r="G31" s="148" t="s">
        <v>304</v>
      </c>
      <c r="H31" s="147" t="s">
        <v>82</v>
      </c>
    </row>
    <row r="32" spans="1:11" ht="30" customHeight="1">
      <c r="A32" s="518" t="s">
        <v>156</v>
      </c>
      <c r="B32" s="550"/>
      <c r="C32" s="550"/>
      <c r="D32" s="551"/>
      <c r="E32" s="149" t="str">
        <f>E17</f>
        <v/>
      </c>
      <c r="F32" s="149" t="str">
        <f>F17</f>
        <v/>
      </c>
      <c r="G32" s="149" t="str">
        <f>J17</f>
        <v/>
      </c>
      <c r="H32" s="149" t="str">
        <f>K17</f>
        <v/>
      </c>
    </row>
    <row r="33" spans="1:8" ht="30" customHeight="1" thickBot="1">
      <c r="A33" s="511" t="s">
        <v>31</v>
      </c>
      <c r="B33" s="548"/>
      <c r="C33" s="548"/>
      <c r="D33" s="549"/>
      <c r="E33" s="150" t="str">
        <f>E18</f>
        <v/>
      </c>
      <c r="F33" s="150" t="str">
        <f>F18</f>
        <v/>
      </c>
      <c r="G33" s="150" t="str">
        <f>J18</f>
        <v/>
      </c>
      <c r="H33" s="150" t="str">
        <f>K18</f>
        <v/>
      </c>
    </row>
    <row r="34" spans="1:8" ht="18.75" customHeight="1">
      <c r="A34" s="538" t="s">
        <v>149</v>
      </c>
      <c r="B34" s="538"/>
      <c r="C34" s="539"/>
      <c r="D34" s="539"/>
      <c r="E34" s="539"/>
      <c r="F34" s="539"/>
      <c r="G34" s="539"/>
    </row>
  </sheetData>
  <sheetProtection sheet="1" objects="1" scenarios="1"/>
  <mergeCells count="82">
    <mergeCell ref="A28:F28"/>
    <mergeCell ref="L4:L6"/>
    <mergeCell ref="L15:L16"/>
    <mergeCell ref="M7:M8"/>
    <mergeCell ref="M9:M10"/>
    <mergeCell ref="M11:M12"/>
    <mergeCell ref="M13:M14"/>
    <mergeCell ref="M15:M16"/>
    <mergeCell ref="L7:L8"/>
    <mergeCell ref="L9:L10"/>
    <mergeCell ref="L11:L12"/>
    <mergeCell ref="L13:L14"/>
    <mergeCell ref="K11:K12"/>
    <mergeCell ref="J13:J14"/>
    <mergeCell ref="K13:K14"/>
    <mergeCell ref="H11:H12"/>
    <mergeCell ref="G11:G12"/>
    <mergeCell ref="I11:I12"/>
    <mergeCell ref="E9:E10"/>
    <mergeCell ref="A1:D2"/>
    <mergeCell ref="K7:K8"/>
    <mergeCell ref="K9:K10"/>
    <mergeCell ref="G7:G8"/>
    <mergeCell ref="H9:H10"/>
    <mergeCell ref="H7:H8"/>
    <mergeCell ref="I9:I10"/>
    <mergeCell ref="J9:J10"/>
    <mergeCell ref="G9:G10"/>
    <mergeCell ref="I15:I16"/>
    <mergeCell ref="E13:E14"/>
    <mergeCell ref="F13:F14"/>
    <mergeCell ref="G13:G14"/>
    <mergeCell ref="H13:H14"/>
    <mergeCell ref="I13:I14"/>
    <mergeCell ref="A34:G34"/>
    <mergeCell ref="E15:E16"/>
    <mergeCell ref="F15:F16"/>
    <mergeCell ref="G15:G16"/>
    <mergeCell ref="H15:H16"/>
    <mergeCell ref="A22:K22"/>
    <mergeCell ref="A21:K21"/>
    <mergeCell ref="K15:K16"/>
    <mergeCell ref="J15:J16"/>
    <mergeCell ref="A20:K20"/>
    <mergeCell ref="A23:K23"/>
    <mergeCell ref="A24:K24"/>
    <mergeCell ref="A25:K25"/>
    <mergeCell ref="A15:A16"/>
    <mergeCell ref="A33:D33"/>
    <mergeCell ref="A32:D32"/>
    <mergeCell ref="A13:A14"/>
    <mergeCell ref="I1:I2"/>
    <mergeCell ref="J1:J2"/>
    <mergeCell ref="D4:D6"/>
    <mergeCell ref="B4:B6"/>
    <mergeCell ref="A4:A6"/>
    <mergeCell ref="F9:F10"/>
    <mergeCell ref="I7:I8"/>
    <mergeCell ref="C4:C5"/>
    <mergeCell ref="J11:J12"/>
    <mergeCell ref="E11:E12"/>
    <mergeCell ref="J7:J8"/>
    <mergeCell ref="E7:E8"/>
    <mergeCell ref="F7:F8"/>
    <mergeCell ref="D7:D8"/>
    <mergeCell ref="F11:F12"/>
    <mergeCell ref="A29:D31"/>
    <mergeCell ref="A18:D18"/>
    <mergeCell ref="A19:D19"/>
    <mergeCell ref="B7:B8"/>
    <mergeCell ref="A7:A8"/>
    <mergeCell ref="A17:D17"/>
    <mergeCell ref="D15:D16"/>
    <mergeCell ref="D13:D14"/>
    <mergeCell ref="D11:D12"/>
    <mergeCell ref="D9:D10"/>
    <mergeCell ref="B15:B16"/>
    <mergeCell ref="B13:B14"/>
    <mergeCell ref="B11:B12"/>
    <mergeCell ref="B9:B10"/>
    <mergeCell ref="A9:A10"/>
    <mergeCell ref="A11:A12"/>
  </mergeCells>
  <phoneticPr fontId="2"/>
  <conditionalFormatting sqref="D7:D16">
    <cfRule type="expression" dxfId="8" priority="6">
      <formula>IF(E7&lt;&gt;"",D7="")</formula>
    </cfRule>
  </conditionalFormatting>
  <conditionalFormatting sqref="J1:J2">
    <cfRule type="expression" dxfId="7" priority="5">
      <formula>IF(COUNTA($E$7:$E$16)&gt;0,$J$1="")</formula>
    </cfRule>
  </conditionalFormatting>
  <conditionalFormatting sqref="J19:K19">
    <cfRule type="expression" dxfId="6" priority="1">
      <formula>SUM($J$17:$J$18)&gt;=1500000000</formula>
    </cfRule>
  </conditionalFormatting>
  <dataValidations count="2">
    <dataValidation type="list" showInputMessage="1" showErrorMessage="1" sqref="J1:J2" xr:uid="{00000000-0002-0000-0300-000000000000}">
      <formula1>"　,3/4,1/2,定額(中小、小規模),,定額(中堅、みなし中堅)"</formula1>
    </dataValidation>
    <dataValidation type="list" allowBlank="1" showInputMessage="1" showErrorMessage="1" sqref="D7:D16" xr:uid="{00000000-0002-0000-0300-000001000000}">
      <formula1>"　,〇,×"</formula1>
    </dataValidation>
  </dataValidations>
  <printOptions horizontalCentered="1"/>
  <pageMargins left="0.51181102362204722" right="0.51181102362204722" top="0.74803149606299213" bottom="0.35433070866141736" header="0.31496062992125984" footer="0.31496062992125984"/>
  <pageSetup paperSize="9" scale="71"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I40"/>
  <sheetViews>
    <sheetView view="pageBreakPreview" topLeftCell="A30" zoomScale="80" zoomScaleNormal="100" zoomScaleSheetLayoutView="80" workbookViewId="0">
      <selection activeCell="B35" sqref="B35"/>
    </sheetView>
  </sheetViews>
  <sheetFormatPr defaultColWidth="9" defaultRowHeight="14.25"/>
  <cols>
    <col min="1" max="1" width="8.75" style="38" customWidth="1"/>
    <col min="2" max="2" width="51" style="38" customWidth="1"/>
    <col min="3" max="3" width="5.875" style="38" bestFit="1" customWidth="1"/>
    <col min="4" max="4" width="17.375" style="38" bestFit="1" customWidth="1"/>
    <col min="5" max="5" width="16.5" style="38" customWidth="1"/>
    <col min="6" max="6" width="13.875" style="38" customWidth="1"/>
    <col min="7" max="7" width="32.75" style="38" customWidth="1"/>
    <col min="8" max="8" width="13.25" style="38" customWidth="1"/>
    <col min="9" max="9" width="19.875" style="38" customWidth="1"/>
    <col min="10" max="16384" width="9" style="1"/>
  </cols>
  <sheetData>
    <row r="1" spans="1:9" ht="28.5" customHeight="1">
      <c r="A1" s="595" t="s">
        <v>176</v>
      </c>
      <c r="B1" s="595"/>
      <c r="C1" s="595"/>
      <c r="D1" s="595"/>
      <c r="E1" s="595"/>
      <c r="F1" s="595"/>
      <c r="G1" s="595"/>
      <c r="H1" s="595"/>
      <c r="I1" s="595"/>
    </row>
    <row r="2" spans="1:9" ht="22.5" customHeight="1" thickBot="1">
      <c r="A2" s="596" t="s">
        <v>79</v>
      </c>
      <c r="B2" s="597"/>
      <c r="C2" s="597"/>
      <c r="D2" s="597"/>
      <c r="E2" s="597"/>
      <c r="F2" s="597"/>
      <c r="G2" s="597"/>
      <c r="H2" s="597"/>
      <c r="I2" s="597"/>
    </row>
    <row r="3" spans="1:9" ht="34.5" customHeight="1">
      <c r="A3" s="590" t="s">
        <v>166</v>
      </c>
      <c r="B3" s="11" t="s">
        <v>141</v>
      </c>
      <c r="C3" s="590" t="s">
        <v>75</v>
      </c>
      <c r="D3" s="577" t="s">
        <v>45</v>
      </c>
      <c r="E3" s="593"/>
      <c r="F3" s="581" t="s">
        <v>207</v>
      </c>
      <c r="G3" s="582"/>
      <c r="H3" s="577" t="s">
        <v>200</v>
      </c>
      <c r="I3" s="578"/>
    </row>
    <row r="4" spans="1:9" ht="34.5" customHeight="1" thickBot="1">
      <c r="A4" s="592"/>
      <c r="B4" s="12" t="s">
        <v>140</v>
      </c>
      <c r="C4" s="591"/>
      <c r="D4" s="579"/>
      <c r="E4" s="594"/>
      <c r="F4" s="579" t="s">
        <v>203</v>
      </c>
      <c r="G4" s="580"/>
      <c r="H4" s="579"/>
      <c r="I4" s="580"/>
    </row>
    <row r="5" spans="1:9" ht="30" customHeight="1" thickBot="1">
      <c r="A5" s="561"/>
      <c r="B5" s="45"/>
      <c r="C5" s="561"/>
      <c r="D5" s="575" t="s">
        <v>77</v>
      </c>
      <c r="E5" s="564" t="s">
        <v>201</v>
      </c>
      <c r="F5" s="583"/>
      <c r="G5" s="584"/>
      <c r="H5" s="568" t="s">
        <v>199</v>
      </c>
      <c r="I5" s="570" t="s">
        <v>190</v>
      </c>
    </row>
    <row r="6" spans="1:9" ht="30" customHeight="1" thickBot="1">
      <c r="A6" s="562"/>
      <c r="B6" s="58" t="s">
        <v>78</v>
      </c>
      <c r="C6" s="574"/>
      <c r="D6" s="576"/>
      <c r="E6" s="565"/>
      <c r="F6" s="585"/>
      <c r="G6" s="586"/>
      <c r="H6" s="569"/>
      <c r="I6" s="571"/>
    </row>
    <row r="7" spans="1:9" ht="30" customHeight="1">
      <c r="A7" s="562"/>
      <c r="B7" s="37"/>
      <c r="C7" s="589"/>
      <c r="D7" s="572" t="s">
        <v>128</v>
      </c>
      <c r="E7" s="566"/>
      <c r="F7" s="583"/>
      <c r="G7" s="584"/>
      <c r="H7" s="59" t="s">
        <v>188</v>
      </c>
      <c r="I7" s="60" t="s">
        <v>191</v>
      </c>
    </row>
    <row r="8" spans="1:9" ht="30" customHeight="1" thickBot="1">
      <c r="A8" s="563"/>
      <c r="B8" s="36" t="s">
        <v>78</v>
      </c>
      <c r="C8" s="562"/>
      <c r="D8" s="573"/>
      <c r="E8" s="567"/>
      <c r="F8" s="585"/>
      <c r="G8" s="586"/>
      <c r="H8" s="46" t="s">
        <v>189</v>
      </c>
      <c r="I8" s="47" t="s">
        <v>191</v>
      </c>
    </row>
    <row r="9" spans="1:9" ht="30" customHeight="1" thickBot="1">
      <c r="A9" s="561"/>
      <c r="B9" s="45"/>
      <c r="C9" s="561"/>
      <c r="D9" s="575" t="s">
        <v>77</v>
      </c>
      <c r="E9" s="564" t="s">
        <v>201</v>
      </c>
      <c r="F9" s="583"/>
      <c r="G9" s="584"/>
      <c r="H9" s="568" t="s">
        <v>199</v>
      </c>
      <c r="I9" s="570" t="s">
        <v>190</v>
      </c>
    </row>
    <row r="10" spans="1:9" ht="30" customHeight="1" thickBot="1">
      <c r="A10" s="562"/>
      <c r="B10" s="58" t="s">
        <v>78</v>
      </c>
      <c r="C10" s="574"/>
      <c r="D10" s="576"/>
      <c r="E10" s="565"/>
      <c r="F10" s="585"/>
      <c r="G10" s="586"/>
      <c r="H10" s="569"/>
      <c r="I10" s="571"/>
    </row>
    <row r="11" spans="1:9" ht="30" customHeight="1">
      <c r="A11" s="562"/>
      <c r="B11" s="37"/>
      <c r="C11" s="589"/>
      <c r="D11" s="572" t="s">
        <v>128</v>
      </c>
      <c r="E11" s="566"/>
      <c r="F11" s="583"/>
      <c r="G11" s="584"/>
      <c r="H11" s="59" t="s">
        <v>188</v>
      </c>
      <c r="I11" s="60" t="s">
        <v>191</v>
      </c>
    </row>
    <row r="12" spans="1:9" ht="30" customHeight="1" thickBot="1">
      <c r="A12" s="563"/>
      <c r="B12" s="36" t="s">
        <v>78</v>
      </c>
      <c r="C12" s="562"/>
      <c r="D12" s="573"/>
      <c r="E12" s="567"/>
      <c r="F12" s="585"/>
      <c r="G12" s="586"/>
      <c r="H12" s="46" t="s">
        <v>189</v>
      </c>
      <c r="I12" s="47" t="s">
        <v>191</v>
      </c>
    </row>
    <row r="13" spans="1:9" ht="30" customHeight="1" thickBot="1">
      <c r="A13" s="561"/>
      <c r="B13" s="45"/>
      <c r="C13" s="561"/>
      <c r="D13" s="575" t="s">
        <v>77</v>
      </c>
      <c r="E13" s="564" t="s">
        <v>201</v>
      </c>
      <c r="F13" s="583"/>
      <c r="G13" s="584"/>
      <c r="H13" s="568" t="s">
        <v>199</v>
      </c>
      <c r="I13" s="570" t="s">
        <v>190</v>
      </c>
    </row>
    <row r="14" spans="1:9" ht="30" customHeight="1" thickBot="1">
      <c r="A14" s="562"/>
      <c r="B14" s="58" t="s">
        <v>78</v>
      </c>
      <c r="C14" s="574"/>
      <c r="D14" s="576"/>
      <c r="E14" s="565"/>
      <c r="F14" s="585"/>
      <c r="G14" s="586"/>
      <c r="H14" s="569"/>
      <c r="I14" s="571"/>
    </row>
    <row r="15" spans="1:9" ht="30" customHeight="1">
      <c r="A15" s="562"/>
      <c r="B15" s="37"/>
      <c r="C15" s="589"/>
      <c r="D15" s="572" t="s">
        <v>128</v>
      </c>
      <c r="E15" s="566"/>
      <c r="F15" s="583"/>
      <c r="G15" s="584"/>
      <c r="H15" s="59" t="s">
        <v>188</v>
      </c>
      <c r="I15" s="60" t="s">
        <v>191</v>
      </c>
    </row>
    <row r="16" spans="1:9" ht="30" customHeight="1" thickBot="1">
      <c r="A16" s="563"/>
      <c r="B16" s="36" t="s">
        <v>78</v>
      </c>
      <c r="C16" s="562"/>
      <c r="D16" s="573"/>
      <c r="E16" s="567"/>
      <c r="F16" s="585"/>
      <c r="G16" s="586"/>
      <c r="H16" s="46" t="s">
        <v>189</v>
      </c>
      <c r="I16" s="47" t="s">
        <v>191</v>
      </c>
    </row>
    <row r="17" spans="1:9" ht="30" customHeight="1" thickBot="1">
      <c r="A17" s="561"/>
      <c r="B17" s="45"/>
      <c r="C17" s="561"/>
      <c r="D17" s="575" t="s">
        <v>77</v>
      </c>
      <c r="E17" s="564" t="s">
        <v>201</v>
      </c>
      <c r="F17" s="583"/>
      <c r="G17" s="584"/>
      <c r="H17" s="568" t="s">
        <v>199</v>
      </c>
      <c r="I17" s="570" t="s">
        <v>190</v>
      </c>
    </row>
    <row r="18" spans="1:9" ht="30" customHeight="1" thickBot="1">
      <c r="A18" s="562"/>
      <c r="B18" s="58" t="s">
        <v>78</v>
      </c>
      <c r="C18" s="574"/>
      <c r="D18" s="576"/>
      <c r="E18" s="565"/>
      <c r="F18" s="585"/>
      <c r="G18" s="586"/>
      <c r="H18" s="569"/>
      <c r="I18" s="571"/>
    </row>
    <row r="19" spans="1:9" ht="30" customHeight="1">
      <c r="A19" s="562"/>
      <c r="B19" s="37"/>
      <c r="C19" s="589"/>
      <c r="D19" s="572" t="s">
        <v>128</v>
      </c>
      <c r="E19" s="566"/>
      <c r="F19" s="583"/>
      <c r="G19" s="584"/>
      <c r="H19" s="59" t="s">
        <v>188</v>
      </c>
      <c r="I19" s="60" t="s">
        <v>191</v>
      </c>
    </row>
    <row r="20" spans="1:9" ht="30" customHeight="1" thickBot="1">
      <c r="A20" s="563"/>
      <c r="B20" s="36" t="s">
        <v>78</v>
      </c>
      <c r="C20" s="562"/>
      <c r="D20" s="573"/>
      <c r="E20" s="567"/>
      <c r="F20" s="585"/>
      <c r="G20" s="586"/>
      <c r="H20" s="46" t="s">
        <v>189</v>
      </c>
      <c r="I20" s="47" t="s">
        <v>191</v>
      </c>
    </row>
    <row r="21" spans="1:9" ht="30" customHeight="1" thickBot="1">
      <c r="A21" s="561"/>
      <c r="B21" s="45"/>
      <c r="C21" s="561"/>
      <c r="D21" s="575" t="s">
        <v>77</v>
      </c>
      <c r="E21" s="564" t="s">
        <v>201</v>
      </c>
      <c r="F21" s="583"/>
      <c r="G21" s="584"/>
      <c r="H21" s="568" t="s">
        <v>199</v>
      </c>
      <c r="I21" s="570" t="s">
        <v>190</v>
      </c>
    </row>
    <row r="22" spans="1:9" ht="30" customHeight="1" thickBot="1">
      <c r="A22" s="562"/>
      <c r="B22" s="58" t="s">
        <v>78</v>
      </c>
      <c r="C22" s="574"/>
      <c r="D22" s="576"/>
      <c r="E22" s="565"/>
      <c r="F22" s="585"/>
      <c r="G22" s="586"/>
      <c r="H22" s="569"/>
      <c r="I22" s="571"/>
    </row>
    <row r="23" spans="1:9" ht="30" customHeight="1">
      <c r="A23" s="562"/>
      <c r="B23" s="37"/>
      <c r="C23" s="589"/>
      <c r="D23" s="572" t="s">
        <v>128</v>
      </c>
      <c r="E23" s="566"/>
      <c r="F23" s="583"/>
      <c r="G23" s="584"/>
      <c r="H23" s="59" t="s">
        <v>188</v>
      </c>
      <c r="I23" s="60" t="s">
        <v>191</v>
      </c>
    </row>
    <row r="24" spans="1:9" ht="30" customHeight="1" thickBot="1">
      <c r="A24" s="563"/>
      <c r="B24" s="36" t="s">
        <v>78</v>
      </c>
      <c r="C24" s="562"/>
      <c r="D24" s="573"/>
      <c r="E24" s="567"/>
      <c r="F24" s="585"/>
      <c r="G24" s="586"/>
      <c r="H24" s="46" t="s">
        <v>189</v>
      </c>
      <c r="I24" s="47" t="s">
        <v>191</v>
      </c>
    </row>
    <row r="25" spans="1:9" ht="30" customHeight="1" thickBot="1">
      <c r="A25" s="561"/>
      <c r="B25" s="45"/>
      <c r="C25" s="561"/>
      <c r="D25" s="575" t="s">
        <v>77</v>
      </c>
      <c r="E25" s="564" t="s">
        <v>201</v>
      </c>
      <c r="F25" s="583"/>
      <c r="G25" s="584"/>
      <c r="H25" s="568" t="s">
        <v>199</v>
      </c>
      <c r="I25" s="570" t="s">
        <v>190</v>
      </c>
    </row>
    <row r="26" spans="1:9" ht="30" customHeight="1" thickBot="1">
      <c r="A26" s="562"/>
      <c r="B26" s="58" t="s">
        <v>78</v>
      </c>
      <c r="C26" s="574"/>
      <c r="D26" s="576"/>
      <c r="E26" s="565"/>
      <c r="F26" s="585"/>
      <c r="G26" s="586"/>
      <c r="H26" s="569"/>
      <c r="I26" s="571"/>
    </row>
    <row r="27" spans="1:9" ht="30" customHeight="1">
      <c r="A27" s="562"/>
      <c r="B27" s="37"/>
      <c r="C27" s="589"/>
      <c r="D27" s="572" t="s">
        <v>128</v>
      </c>
      <c r="E27" s="566"/>
      <c r="F27" s="583"/>
      <c r="G27" s="584"/>
      <c r="H27" s="59" t="s">
        <v>188</v>
      </c>
      <c r="I27" s="60" t="s">
        <v>191</v>
      </c>
    </row>
    <row r="28" spans="1:9" ht="30" customHeight="1" thickBot="1">
      <c r="A28" s="563"/>
      <c r="B28" s="36" t="s">
        <v>78</v>
      </c>
      <c r="C28" s="562"/>
      <c r="D28" s="573"/>
      <c r="E28" s="567"/>
      <c r="F28" s="585"/>
      <c r="G28" s="586"/>
      <c r="H28" s="46" t="s">
        <v>189</v>
      </c>
      <c r="I28" s="47" t="s">
        <v>191</v>
      </c>
    </row>
    <row r="29" spans="1:9" ht="30" customHeight="1" thickBot="1">
      <c r="A29" s="561"/>
      <c r="B29" s="45"/>
      <c r="C29" s="561"/>
      <c r="D29" s="575" t="s">
        <v>77</v>
      </c>
      <c r="E29" s="564" t="s">
        <v>201</v>
      </c>
      <c r="F29" s="583"/>
      <c r="G29" s="584"/>
      <c r="H29" s="568" t="s">
        <v>199</v>
      </c>
      <c r="I29" s="570" t="s">
        <v>190</v>
      </c>
    </row>
    <row r="30" spans="1:9" ht="30" customHeight="1" thickBot="1">
      <c r="A30" s="562"/>
      <c r="B30" s="58" t="s">
        <v>78</v>
      </c>
      <c r="C30" s="574"/>
      <c r="D30" s="576"/>
      <c r="E30" s="565"/>
      <c r="F30" s="585"/>
      <c r="G30" s="586"/>
      <c r="H30" s="569"/>
      <c r="I30" s="571"/>
    </row>
    <row r="31" spans="1:9" ht="30" customHeight="1">
      <c r="A31" s="562"/>
      <c r="B31" s="37"/>
      <c r="C31" s="589"/>
      <c r="D31" s="572" t="s">
        <v>128</v>
      </c>
      <c r="E31" s="566"/>
      <c r="F31" s="583"/>
      <c r="G31" s="584"/>
      <c r="H31" s="59" t="s">
        <v>188</v>
      </c>
      <c r="I31" s="60" t="s">
        <v>191</v>
      </c>
    </row>
    <row r="32" spans="1:9" ht="30" customHeight="1" thickBot="1">
      <c r="A32" s="563"/>
      <c r="B32" s="36" t="s">
        <v>78</v>
      </c>
      <c r="C32" s="562"/>
      <c r="D32" s="573"/>
      <c r="E32" s="567"/>
      <c r="F32" s="585"/>
      <c r="G32" s="586"/>
      <c r="H32" s="46" t="s">
        <v>189</v>
      </c>
      <c r="I32" s="47" t="s">
        <v>191</v>
      </c>
    </row>
    <row r="33" spans="1:9" ht="30" customHeight="1" thickBot="1">
      <c r="A33" s="561"/>
      <c r="B33" s="45"/>
      <c r="C33" s="561"/>
      <c r="D33" s="575" t="s">
        <v>77</v>
      </c>
      <c r="E33" s="564" t="s">
        <v>201</v>
      </c>
      <c r="F33" s="583"/>
      <c r="G33" s="584"/>
      <c r="H33" s="568" t="s">
        <v>199</v>
      </c>
      <c r="I33" s="570" t="s">
        <v>190</v>
      </c>
    </row>
    <row r="34" spans="1:9" ht="30" customHeight="1" thickBot="1">
      <c r="A34" s="562"/>
      <c r="B34" s="58" t="s">
        <v>78</v>
      </c>
      <c r="C34" s="574"/>
      <c r="D34" s="576"/>
      <c r="E34" s="565"/>
      <c r="F34" s="585"/>
      <c r="G34" s="586"/>
      <c r="H34" s="569"/>
      <c r="I34" s="571"/>
    </row>
    <row r="35" spans="1:9" ht="30" customHeight="1">
      <c r="A35" s="562"/>
      <c r="B35" s="37"/>
      <c r="C35" s="589"/>
      <c r="D35" s="572" t="s">
        <v>128</v>
      </c>
      <c r="E35" s="566"/>
      <c r="F35" s="583"/>
      <c r="G35" s="584"/>
      <c r="H35" s="59" t="s">
        <v>188</v>
      </c>
      <c r="I35" s="60" t="s">
        <v>191</v>
      </c>
    </row>
    <row r="36" spans="1:9" ht="30" customHeight="1" thickBot="1">
      <c r="A36" s="563"/>
      <c r="B36" s="36" t="s">
        <v>78</v>
      </c>
      <c r="C36" s="562"/>
      <c r="D36" s="573"/>
      <c r="E36" s="567"/>
      <c r="F36" s="585"/>
      <c r="G36" s="586"/>
      <c r="H36" s="46" t="s">
        <v>189</v>
      </c>
      <c r="I36" s="47" t="s">
        <v>191</v>
      </c>
    </row>
    <row r="37" spans="1:9" ht="19.5" customHeight="1">
      <c r="A37" s="588" t="s">
        <v>72</v>
      </c>
      <c r="B37" s="588"/>
      <c r="C37" s="588"/>
      <c r="D37" s="588"/>
      <c r="E37" s="588"/>
      <c r="F37" s="588"/>
      <c r="G37" s="588"/>
      <c r="H37" s="588"/>
      <c r="I37" s="588"/>
    </row>
    <row r="38" spans="1:9" ht="19.5" customHeight="1">
      <c r="A38" s="587" t="s">
        <v>167</v>
      </c>
      <c r="B38" s="587"/>
      <c r="C38" s="587"/>
      <c r="D38" s="587"/>
      <c r="E38" s="587"/>
      <c r="F38" s="587"/>
      <c r="G38" s="587"/>
      <c r="H38" s="587"/>
      <c r="I38" s="587"/>
    </row>
    <row r="39" spans="1:9" ht="37.5" customHeight="1">
      <c r="A39" s="587" t="s">
        <v>204</v>
      </c>
      <c r="B39" s="587"/>
      <c r="C39" s="587"/>
      <c r="D39" s="587"/>
      <c r="E39" s="587"/>
      <c r="F39" s="587"/>
      <c r="G39" s="587"/>
      <c r="H39" s="587"/>
      <c r="I39" s="587"/>
    </row>
    <row r="40" spans="1:9" ht="55.5" customHeight="1">
      <c r="A40" s="587" t="s">
        <v>76</v>
      </c>
      <c r="B40" s="587"/>
      <c r="C40" s="587"/>
      <c r="D40" s="587"/>
      <c r="E40" s="587"/>
      <c r="F40" s="587"/>
      <c r="G40" s="587"/>
      <c r="H40" s="587"/>
      <c r="I40" s="587"/>
    </row>
  </sheetData>
  <mergeCells count="108">
    <mergeCell ref="F12:G12"/>
    <mergeCell ref="F13:G13"/>
    <mergeCell ref="F36:G36"/>
    <mergeCell ref="F24:G24"/>
    <mergeCell ref="F25:G25"/>
    <mergeCell ref="F26:G26"/>
    <mergeCell ref="F27:G27"/>
    <mergeCell ref="F28:G28"/>
    <mergeCell ref="F19:G19"/>
    <mergeCell ref="F20:G20"/>
    <mergeCell ref="F21:G21"/>
    <mergeCell ref="F22:G22"/>
    <mergeCell ref="F23:G23"/>
    <mergeCell ref="H21:H22"/>
    <mergeCell ref="I21:I22"/>
    <mergeCell ref="H9:H10"/>
    <mergeCell ref="H29:H30"/>
    <mergeCell ref="I29:I30"/>
    <mergeCell ref="I9:I10"/>
    <mergeCell ref="H13:H14"/>
    <mergeCell ref="I13:I14"/>
    <mergeCell ref="H17:H18"/>
    <mergeCell ref="I17:I18"/>
    <mergeCell ref="A1:I1"/>
    <mergeCell ref="E5:E8"/>
    <mergeCell ref="E9:E12"/>
    <mergeCell ref="E13:E16"/>
    <mergeCell ref="E17:E20"/>
    <mergeCell ref="D17:D18"/>
    <mergeCell ref="C19:C20"/>
    <mergeCell ref="D19:D20"/>
    <mergeCell ref="A2:I2"/>
    <mergeCell ref="A9:A12"/>
    <mergeCell ref="C9:C10"/>
    <mergeCell ref="D9:D10"/>
    <mergeCell ref="C11:C12"/>
    <mergeCell ref="D11:D12"/>
    <mergeCell ref="A5:A8"/>
    <mergeCell ref="C5:C6"/>
    <mergeCell ref="F14:G14"/>
    <mergeCell ref="F15:G15"/>
    <mergeCell ref="F16:G16"/>
    <mergeCell ref="F17:G17"/>
    <mergeCell ref="F18:G18"/>
    <mergeCell ref="F9:G9"/>
    <mergeCell ref="F10:G10"/>
    <mergeCell ref="F11:G11"/>
    <mergeCell ref="E21:E24"/>
    <mergeCell ref="C3:C4"/>
    <mergeCell ref="A3:A4"/>
    <mergeCell ref="D3:E4"/>
    <mergeCell ref="A13:A16"/>
    <mergeCell ref="C13:C14"/>
    <mergeCell ref="D13:D14"/>
    <mergeCell ref="C15:C16"/>
    <mergeCell ref="D15:D16"/>
    <mergeCell ref="A21:A24"/>
    <mergeCell ref="C21:C22"/>
    <mergeCell ref="D21:D22"/>
    <mergeCell ref="C23:C24"/>
    <mergeCell ref="D23:D24"/>
    <mergeCell ref="A17:A20"/>
    <mergeCell ref="C17:C18"/>
    <mergeCell ref="D5:D6"/>
    <mergeCell ref="C7:C8"/>
    <mergeCell ref="D7:D8"/>
    <mergeCell ref="A40:I40"/>
    <mergeCell ref="A39:I39"/>
    <mergeCell ref="A38:I38"/>
    <mergeCell ref="A37:I37"/>
    <mergeCell ref="C25:C26"/>
    <mergeCell ref="D25:D26"/>
    <mergeCell ref="C35:C36"/>
    <mergeCell ref="D35:D36"/>
    <mergeCell ref="F29:G29"/>
    <mergeCell ref="F30:G30"/>
    <mergeCell ref="F31:G31"/>
    <mergeCell ref="F32:G32"/>
    <mergeCell ref="F33:G33"/>
    <mergeCell ref="F34:G34"/>
    <mergeCell ref="F35:G35"/>
    <mergeCell ref="A29:A32"/>
    <mergeCell ref="E29:E32"/>
    <mergeCell ref="A33:A36"/>
    <mergeCell ref="E33:E36"/>
    <mergeCell ref="C31:C32"/>
    <mergeCell ref="D31:D32"/>
    <mergeCell ref="C33:C34"/>
    <mergeCell ref="D33:D34"/>
    <mergeCell ref="C27:C28"/>
    <mergeCell ref="H3:I4"/>
    <mergeCell ref="H5:H6"/>
    <mergeCell ref="I5:I6"/>
    <mergeCell ref="F3:G3"/>
    <mergeCell ref="F4:G4"/>
    <mergeCell ref="F5:G5"/>
    <mergeCell ref="F6:G6"/>
    <mergeCell ref="F7:G7"/>
    <mergeCell ref="F8:G8"/>
    <mergeCell ref="A25:A28"/>
    <mergeCell ref="E25:E28"/>
    <mergeCell ref="H25:H26"/>
    <mergeCell ref="I25:I26"/>
    <mergeCell ref="H33:H34"/>
    <mergeCell ref="I33:I34"/>
    <mergeCell ref="D27:D28"/>
    <mergeCell ref="C29:C30"/>
    <mergeCell ref="D29:D30"/>
  </mergeCells>
  <phoneticPr fontId="2"/>
  <pageMargins left="0.70866141732283472" right="0.11811023622047245"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6550E-351B-425B-8458-75DC6D0A7586}">
  <sheetPr>
    <tabColor theme="4" tint="-0.249977111117893"/>
    <pageSetUpPr fitToPage="1"/>
  </sheetPr>
  <dimension ref="A1:M33"/>
  <sheetViews>
    <sheetView view="pageBreakPreview" zoomScale="55" zoomScaleNormal="100" zoomScaleSheetLayoutView="55" workbookViewId="0">
      <selection activeCell="K28" sqref="K28"/>
    </sheetView>
  </sheetViews>
  <sheetFormatPr defaultColWidth="9" defaultRowHeight="13.5"/>
  <cols>
    <col min="1" max="2" width="9" style="127" customWidth="1"/>
    <col min="3" max="3" width="31.25" style="127" customWidth="1"/>
    <col min="4" max="4" width="9.75" style="127" bestFit="1" customWidth="1"/>
    <col min="5" max="11" width="17.5" style="127" customWidth="1"/>
    <col min="12" max="12" width="9" style="127" customWidth="1"/>
    <col min="13" max="13" width="19.625" style="127" customWidth="1"/>
    <col min="14" max="16384" width="9" style="127"/>
  </cols>
  <sheetData>
    <row r="1" spans="1:13" s="124" customFormat="1" ht="18.75" customHeight="1">
      <c r="A1" s="555" t="s">
        <v>176</v>
      </c>
      <c r="B1" s="555"/>
      <c r="C1" s="555"/>
      <c r="D1" s="555"/>
      <c r="E1" s="87"/>
      <c r="F1" s="87"/>
      <c r="G1" s="87"/>
      <c r="H1" s="99"/>
      <c r="I1" s="522" t="s">
        <v>177</v>
      </c>
      <c r="J1" s="524" t="s">
        <v>303</v>
      </c>
      <c r="K1" s="123"/>
      <c r="L1" s="123"/>
    </row>
    <row r="2" spans="1:13" s="124" customFormat="1" ht="18.75" customHeight="1" thickBot="1">
      <c r="A2" s="555"/>
      <c r="B2" s="555"/>
      <c r="C2" s="555"/>
      <c r="D2" s="555"/>
      <c r="E2" s="87"/>
      <c r="F2" s="87"/>
      <c r="G2" s="87"/>
      <c r="I2" s="523"/>
      <c r="J2" s="525"/>
      <c r="K2" s="123"/>
      <c r="L2" s="123"/>
    </row>
    <row r="3" spans="1:13" ht="18.75" customHeight="1" thickBot="1">
      <c r="A3" s="86" t="s">
        <v>80</v>
      </c>
      <c r="B3" s="86"/>
      <c r="C3" s="86"/>
      <c r="D3" s="86"/>
      <c r="E3" s="168"/>
      <c r="F3" s="168"/>
      <c r="G3" s="86"/>
      <c r="H3" s="86"/>
      <c r="I3" s="86"/>
      <c r="J3" s="125"/>
      <c r="K3" s="126" t="s">
        <v>74</v>
      </c>
    </row>
    <row r="4" spans="1:13" ht="15" customHeight="1">
      <c r="A4" s="529" t="s">
        <v>155</v>
      </c>
      <c r="B4" s="529" t="s">
        <v>165</v>
      </c>
      <c r="C4" s="526" t="s">
        <v>297</v>
      </c>
      <c r="D4" s="526" t="s">
        <v>178</v>
      </c>
      <c r="E4" s="128" t="s">
        <v>100</v>
      </c>
      <c r="F4" s="128"/>
      <c r="G4" s="128" t="s">
        <v>256</v>
      </c>
      <c r="H4" s="129" t="s">
        <v>263</v>
      </c>
      <c r="I4" s="128" t="s">
        <v>258</v>
      </c>
      <c r="J4" s="128" t="s">
        <v>259</v>
      </c>
      <c r="K4" s="128" t="s">
        <v>70</v>
      </c>
      <c r="L4" s="557" t="s">
        <v>181</v>
      </c>
    </row>
    <row r="5" spans="1:13" ht="15" customHeight="1">
      <c r="A5" s="532"/>
      <c r="B5" s="530"/>
      <c r="C5" s="535"/>
      <c r="D5" s="527"/>
      <c r="E5" s="130" t="s">
        <v>101</v>
      </c>
      <c r="F5" s="131" t="s">
        <v>60</v>
      </c>
      <c r="G5" s="131" t="s">
        <v>260</v>
      </c>
      <c r="H5" s="131" t="s">
        <v>257</v>
      </c>
      <c r="I5" s="131" t="s">
        <v>264</v>
      </c>
      <c r="J5" s="131" t="s">
        <v>260</v>
      </c>
      <c r="K5" s="131" t="s">
        <v>43</v>
      </c>
      <c r="L5" s="558"/>
    </row>
    <row r="6" spans="1:13" ht="30" customHeight="1" thickBot="1">
      <c r="A6" s="532"/>
      <c r="B6" s="531"/>
      <c r="C6" s="132" t="s">
        <v>142</v>
      </c>
      <c r="D6" s="528"/>
      <c r="E6" s="132" t="s">
        <v>298</v>
      </c>
      <c r="F6" s="132" t="s">
        <v>299</v>
      </c>
      <c r="G6" s="132" t="s">
        <v>266</v>
      </c>
      <c r="H6" s="132" t="s">
        <v>261</v>
      </c>
      <c r="I6" s="132" t="s">
        <v>262</v>
      </c>
      <c r="J6" s="133" t="s">
        <v>265</v>
      </c>
      <c r="K6" s="132" t="s">
        <v>71</v>
      </c>
      <c r="L6" s="558"/>
    </row>
    <row r="7" spans="1:13" ht="21" customHeight="1">
      <c r="A7" s="516"/>
      <c r="B7" s="516"/>
      <c r="C7" s="134"/>
      <c r="D7" s="516"/>
      <c r="E7" s="534"/>
      <c r="F7" s="534"/>
      <c r="G7" s="537" t="str">
        <f>IF(F7&lt;&gt;"",IF($J$1=3/4,ROUNDDOWN(F7*3/4,0),IF($J$1="定額(中小、小規模)",IF(L7=1,500000000+ROUNDDOWN((SUM($F$7:F8)-500000000)*3/4,0),IF(L7=2,ROUNDDOWN(F7*3/4,0),F7)),IF($J$1="定額(中堅、みなし中堅)",IF(L7=1,500000000+ROUNDDOWN((SUM($F$7:F8)-500000000)*1/2,0),IF(L7=2,ROUNDDOWN(F7*1/2,0),F7)),IF($J$1=1/2,ROUNDDOWN(F7*1/2,0),"")))),"")</f>
        <v/>
      </c>
      <c r="H7" s="537" t="str">
        <f>IF(F7="","",F7-G7)</f>
        <v/>
      </c>
      <c r="I7" s="534"/>
      <c r="J7" s="537" t="str">
        <f>IF(H7&gt;=I7,G7,ROUNDDOWN(G7-0.5*(I7-H7),0))</f>
        <v/>
      </c>
      <c r="K7" s="537" t="str">
        <f>IF(J7="","",E7-J7)</f>
        <v/>
      </c>
      <c r="L7" s="558">
        <f>IF(COUNTIF($J$1,"*定額*")&gt;0,IF(SUM($L$6:L6)&gt;0,2,IF(SUM($F$7:F8)&gt;500000000,1,0)),0)</f>
        <v>0</v>
      </c>
      <c r="M7" s="559"/>
    </row>
    <row r="8" spans="1:13" ht="21" customHeight="1">
      <c r="A8" s="517"/>
      <c r="B8" s="517"/>
      <c r="C8" s="135"/>
      <c r="D8" s="517"/>
      <c r="E8" s="533"/>
      <c r="F8" s="533"/>
      <c r="G8" s="536"/>
      <c r="H8" s="536"/>
      <c r="I8" s="533"/>
      <c r="J8" s="536"/>
      <c r="K8" s="536"/>
      <c r="L8" s="558"/>
      <c r="M8" s="560"/>
    </row>
    <row r="9" spans="1:13" ht="21" customHeight="1">
      <c r="A9" s="517"/>
      <c r="B9" s="517"/>
      <c r="C9" s="136"/>
      <c r="D9" s="517"/>
      <c r="E9" s="533"/>
      <c r="F9" s="533"/>
      <c r="G9" s="536" t="str">
        <f>IF(F9&lt;&gt;"",IF($J$1=3/4,ROUNDDOWN(F9*3/4,0),IF($J$1="定額(中小、小規模)",IF(L9=1,500000000+ROUNDDOWN((SUM($F$7:F10)-500000000)*3/4,0),IF(L9=2,ROUNDDOWN(F9*3/4,0),F9)),IF($J$1="定額(中堅、みなし中堅)",IF(L9=1,500000000+ROUNDDOWN((SUM($F$7:F10)-500000000)*1/2,0),IF(L9=2,ROUNDDOWN(F9*1/2,0),F9)),IF($J$1=1/2,ROUNDDOWN(F9*1/2,0),"")))),"")</f>
        <v/>
      </c>
      <c r="H9" s="536" t="str">
        <f t="shared" ref="H9" si="0">IF(F9="","",F9-G9)</f>
        <v/>
      </c>
      <c r="I9" s="533"/>
      <c r="J9" s="536" t="str">
        <f>IF(H9&gt;=I9,G9,ROUNDDOWN(G9-0.5*(I9-H9),0))</f>
        <v/>
      </c>
      <c r="K9" s="536" t="str">
        <f>IF(J9="","",E9-J9)</f>
        <v/>
      </c>
      <c r="L9" s="558">
        <f>IF(COUNTIF($J$1,"*定額*")&gt;0,IF(SUM($L$6:L8)&gt;0,2,IF(SUM($F$7:F10)&gt;500000000,1,0)),0)</f>
        <v>0</v>
      </c>
      <c r="M9" s="559"/>
    </row>
    <row r="10" spans="1:13" ht="21" customHeight="1">
      <c r="A10" s="517"/>
      <c r="B10" s="517"/>
      <c r="C10" s="137"/>
      <c r="D10" s="517"/>
      <c r="E10" s="533"/>
      <c r="F10" s="533"/>
      <c r="G10" s="536"/>
      <c r="H10" s="536"/>
      <c r="I10" s="533"/>
      <c r="J10" s="536"/>
      <c r="K10" s="536"/>
      <c r="L10" s="558"/>
      <c r="M10" s="560"/>
    </row>
    <row r="11" spans="1:13" ht="21" customHeight="1">
      <c r="A11" s="517"/>
      <c r="B11" s="517"/>
      <c r="C11" s="138"/>
      <c r="D11" s="517"/>
      <c r="E11" s="533"/>
      <c r="F11" s="533"/>
      <c r="G11" s="536" t="str">
        <f>IF(F11&lt;&gt;"",IF($J$1=3/4,ROUNDDOWN(F11*3/4,0),IF($J$1="定額(中小、小規模)",IF(L11=1,500000000+ROUNDDOWN((SUM($F$7:F12)-500000000)*3/4,0),IF(L11=2,ROUNDDOWN(F11*3/4,0),F11)),IF($J$1="定額(中堅、みなし中堅)",IF(L11=1,500000000+ROUNDDOWN((SUM($F$7:F12)-500000000)*1/2,0),IF(L11=2,ROUNDDOWN(F11*1/2,0),F11)),IF($J$1=1/2,ROUNDDOWN(F11*1/2,0),"")))),"")</f>
        <v/>
      </c>
      <c r="H11" s="536" t="str">
        <f t="shared" ref="H11" si="1">IF(F11="","",F11-G11)</f>
        <v/>
      </c>
      <c r="I11" s="533"/>
      <c r="J11" s="536" t="str">
        <f>IF(H11&gt;=I11,G11,ROUNDDOWN(G11-0.5*(I11-H11),0))</f>
        <v/>
      </c>
      <c r="K11" s="536" t="str">
        <f>IF(J11="","",E11-J11)</f>
        <v/>
      </c>
      <c r="L11" s="558">
        <f>IF(COUNTIF($J$1,"*定額*")&gt;0,IF(SUM($L$6:L10)&gt;0,2,IF(SUM($F$7:F12)&gt;500000000,1,0)),0)</f>
        <v>0</v>
      </c>
      <c r="M11" s="559"/>
    </row>
    <row r="12" spans="1:13" ht="21" customHeight="1">
      <c r="A12" s="517"/>
      <c r="B12" s="517"/>
      <c r="C12" s="137"/>
      <c r="D12" s="517"/>
      <c r="E12" s="533"/>
      <c r="F12" s="533"/>
      <c r="G12" s="536"/>
      <c r="H12" s="536"/>
      <c r="I12" s="533"/>
      <c r="J12" s="536"/>
      <c r="K12" s="536"/>
      <c r="L12" s="558"/>
      <c r="M12" s="560"/>
    </row>
    <row r="13" spans="1:13" ht="21" customHeight="1">
      <c r="A13" s="517"/>
      <c r="B13" s="517"/>
      <c r="C13" s="139"/>
      <c r="D13" s="517"/>
      <c r="E13" s="533"/>
      <c r="F13" s="533"/>
      <c r="G13" s="536" t="str">
        <f>IF(F13&lt;&gt;"",IF($J$1=3/4,ROUNDDOWN(F13*3/4,0),IF($J$1="定額(中小、小規模)",IF(L13=1,500000000+ROUNDDOWN((SUM($F$7:F14)-500000000)*3/4,0),IF(L13=2,ROUNDDOWN(F13*3/4,0),F13)),IF($J$1="定額(中堅、みなし中堅)",IF(L13=1,500000000+ROUNDDOWN((SUM($F$7:F14)-500000000)*1/2,0),IF(L13=2,ROUNDDOWN(F13*1/2,0),F13)),IF($J$1=1/2,ROUNDDOWN(F13*1/2,0),"")))),"")</f>
        <v/>
      </c>
      <c r="H13" s="536" t="str">
        <f t="shared" ref="H13" si="2">IF(F13="","",F13-G13)</f>
        <v/>
      </c>
      <c r="I13" s="533"/>
      <c r="J13" s="536" t="str">
        <f>IF(H13&gt;=I13,G13,ROUNDDOWN(G13-0.5*(I13-H13),0))</f>
        <v/>
      </c>
      <c r="K13" s="536" t="str">
        <f>IF(J13="","",E13-J13)</f>
        <v/>
      </c>
      <c r="L13" s="558">
        <f>IF(COUNTIF($J$1,"*定額*")&gt;0,IF(SUM($L$6:L12)&gt;0,2,IF(SUM($F$7:F14)&gt;500000000,1,0)),0)</f>
        <v>0</v>
      </c>
      <c r="M13" s="559"/>
    </row>
    <row r="14" spans="1:13" ht="21" customHeight="1">
      <c r="A14" s="517"/>
      <c r="B14" s="517"/>
      <c r="C14" s="137"/>
      <c r="D14" s="517"/>
      <c r="E14" s="553"/>
      <c r="F14" s="533"/>
      <c r="G14" s="554"/>
      <c r="H14" s="554"/>
      <c r="I14" s="533"/>
      <c r="J14" s="536"/>
      <c r="K14" s="536"/>
      <c r="L14" s="558"/>
      <c r="M14" s="560"/>
    </row>
    <row r="15" spans="1:13" ht="21" customHeight="1">
      <c r="A15" s="517"/>
      <c r="B15" s="517"/>
      <c r="C15" s="139"/>
      <c r="D15" s="517"/>
      <c r="E15" s="533"/>
      <c r="F15" s="533"/>
      <c r="G15" s="536" t="str">
        <f>IF(F15&lt;&gt;"",IF($J$1=3/4,ROUNDDOWN(F15*3/4,0),IF($J$1="定額(中小、小規模)",IF(L15=1,500000000+ROUNDDOWN((SUM($F$7:F16)-500000000)*3/4,0),IF(L15=2,ROUNDDOWN(F15*3/4,0),F15)),IF($J$1="定額(中堅、みなし中堅)",IF(L15=1,500000000+ROUNDDOWN((SUM($F$7:F16)-500000000)*1/2,0),IF(L15=2,ROUNDDOWN(F15*1/2,0),F15)),IF($J$1=1/2,ROUNDDOWN(F15*1/2,0),"")))),"")</f>
        <v/>
      </c>
      <c r="H15" s="536" t="str">
        <f t="shared" ref="H15" si="3">IF(F15="","",F15-G15)</f>
        <v/>
      </c>
      <c r="I15" s="533"/>
      <c r="J15" s="536" t="str">
        <f>IF(H15&gt;=I15,G15,ROUNDDOWN(G15-0.5*(I15-H15),0))</f>
        <v/>
      </c>
      <c r="K15" s="536" t="str">
        <f>IF(J15="","",E15-J15)</f>
        <v/>
      </c>
      <c r="L15" s="558">
        <f>IF(COUNTIF($J$1,"*定額*")&gt;0,IF(SUM($L$6:L14)&gt;0,2,IF(SUM($F$7:F16)&gt;500000000,1,0)),0)</f>
        <v>0</v>
      </c>
      <c r="M15" s="559"/>
    </row>
    <row r="16" spans="1:13" ht="21" customHeight="1" thickBot="1">
      <c r="A16" s="521"/>
      <c r="B16" s="521"/>
      <c r="C16" s="151"/>
      <c r="D16" s="521"/>
      <c r="E16" s="540"/>
      <c r="F16" s="540"/>
      <c r="G16" s="541"/>
      <c r="H16" s="541"/>
      <c r="I16" s="552"/>
      <c r="J16" s="543"/>
      <c r="K16" s="543"/>
      <c r="L16" s="558"/>
      <c r="M16" s="560"/>
    </row>
    <row r="17" spans="1:11" ht="33.75" customHeight="1">
      <c r="A17" s="518" t="s">
        <v>305</v>
      </c>
      <c r="B17" s="519"/>
      <c r="C17" s="519"/>
      <c r="D17" s="520"/>
      <c r="E17" s="142" t="str">
        <f>IF(SUMIF($D$7:$D$16,"×",E7:E16)&lt;&gt;0,SUMIF($D$7:$D$16,"×",E7:E16),IF(COUNTA($D$7:$D$16)=0,"",0))</f>
        <v/>
      </c>
      <c r="F17" s="142" t="str">
        <f>IF(SUMIF($D$7:$D$16,"×",F7:F16)&lt;&gt;0,SUMIF($D$7:$D$16,"×",F7:F16),IF(COUNTA($D$7:$D$16)=0,"",0))</f>
        <v/>
      </c>
      <c r="G17" s="142" t="str">
        <f>IF(SUMIF($D$7:$D$16,"×",G7:G16)&lt;&gt;0,ROUNDDOWN(SUMIF($D$7:$D$16,"×",G7:G16),0),IF(COUNTIF(D7:D16,"×")&gt;0,0,IF(COUNTA($D$7:$D$16)=0,"",0)))</f>
        <v/>
      </c>
      <c r="H17" s="142" t="str">
        <f>IF(G17="","",F17-G17)</f>
        <v/>
      </c>
      <c r="I17" s="142" t="str">
        <f>IF(SUMIF($D$7:$D$16,"×",I7:I16)&lt;&gt;0,SUMIF($D$7:$D$16,"×",I7:I16),IF(COUNTA($D$7:$D$16)=0,"",0))</f>
        <v/>
      </c>
      <c r="J17" s="142" t="str">
        <f>IF(SUMIF($D$7:$D$16,"×",J7:J16)&lt;&gt;0,ROUNDDOWN(SUMIF($D$7:$D$16,"×",J7:J16),0),IF(COUNTA($D$7:$D$16)=0,"",0))</f>
        <v/>
      </c>
      <c r="K17" s="142" t="str">
        <f>IF(G17="","",E17-J17)</f>
        <v/>
      </c>
    </row>
    <row r="18" spans="1:11" ht="33.75" customHeight="1" thickBot="1">
      <c r="A18" s="511" t="s">
        <v>306</v>
      </c>
      <c r="B18" s="512"/>
      <c r="C18" s="512"/>
      <c r="D18" s="513"/>
      <c r="E18" s="143" t="str">
        <f>IF(SUMIF($D$7:$D$16,"〇",E7:E16)&lt;&gt;0,SUMIF($D$7:$D$16,"〇",E7:E16),IF(COUNTA($D$7:$D$16)=0,"",0))</f>
        <v/>
      </c>
      <c r="F18" s="143" t="str">
        <f>IF(SUMIF($D$7:$D$16,"〇",F7:F16)&lt;&gt;0,SUMIF($D$7:$D$16,"〇",F7:F16),IF(COUNTA($D$7:$D$16)=0,"",0))</f>
        <v/>
      </c>
      <c r="G18" s="143" t="str">
        <f>IF(SUMIF($D$7:$D$16,"〇",G7:G16)&lt;&gt;0,ROUNDDOWN(SUMIF($D$7:$D$16,"〇",G7:G16),0),IF(COUNTIF(D7:D16,"〇")&gt;0,0,IF(COUNTA($D$7:$D$16)=0,"",0)))</f>
        <v/>
      </c>
      <c r="H18" s="143" t="str">
        <f>IF(G18="","",F18-G18)</f>
        <v/>
      </c>
      <c r="I18" s="143" t="str">
        <f>IF(SUMIF($D$7:$D$16,"〇",I7:I16)&lt;&gt;0,SUMIF($D$7:$D$16,"〇",I7:I16),IF(COUNTA($D$7:$D$16)=0,"",0))</f>
        <v/>
      </c>
      <c r="J18" s="143" t="str">
        <f>IF(SUMIF($D$7:$D$16,"〇",J7:J16)&lt;&gt;0,ROUNDDOWN(SUMIF($D$7:$D$16,"〇",J7:J16),0),IF(COUNTA($D$7:$D$16)=0,"",0))</f>
        <v/>
      </c>
      <c r="K18" s="143" t="str">
        <f>IF(G18="","",E18-J18)</f>
        <v/>
      </c>
    </row>
    <row r="19" spans="1:11" ht="33.75" customHeight="1" thickBot="1">
      <c r="A19" s="246" t="s">
        <v>179</v>
      </c>
      <c r="B19" s="514"/>
      <c r="C19" s="514"/>
      <c r="D19" s="515"/>
      <c r="E19" s="144" t="str">
        <f t="shared" ref="E19:F19" si="4">IF(AND(E17="",E18=""),"",SUM(E17:E18))</f>
        <v/>
      </c>
      <c r="F19" s="144" t="str">
        <f t="shared" si="4"/>
        <v/>
      </c>
      <c r="G19" s="144" t="str">
        <f>IF(AND(G17="",G18=""),"",SUM(G17:G18))</f>
        <v/>
      </c>
      <c r="H19" s="144" t="str">
        <f>IF(AND(H17="",H18=""),"",SUM(H17:H18))</f>
        <v/>
      </c>
      <c r="I19" s="144" t="str">
        <f t="shared" ref="I19" si="5">IF(AND(I17="",I18=""),"",SUM(I17:I18))</f>
        <v/>
      </c>
      <c r="J19" s="144" t="str">
        <f>IF(AND(J17="",J18=""),"",IF(SUM(J17:J18)&gt;=1500000000,"1,500,000,000",SUM(J17:J18)))</f>
        <v/>
      </c>
      <c r="K19" s="144" t="str">
        <f>IF(AND(K17="",K18=""),"",IF(J19="1,500,000,000",E19-J19,SUM(K17:K18)))</f>
        <v/>
      </c>
    </row>
    <row r="20" spans="1:11" ht="18.75" customHeight="1">
      <c r="A20" s="544" t="s">
        <v>252</v>
      </c>
      <c r="B20" s="544"/>
      <c r="C20" s="545"/>
      <c r="D20" s="545"/>
      <c r="E20" s="545"/>
      <c r="F20" s="545"/>
      <c r="G20" s="545"/>
      <c r="H20" s="545"/>
      <c r="I20" s="545"/>
      <c r="J20" s="545"/>
      <c r="K20" s="546"/>
    </row>
    <row r="21" spans="1:11" ht="24.75" customHeight="1">
      <c r="A21" s="538" t="s">
        <v>272</v>
      </c>
      <c r="B21" s="538"/>
      <c r="C21" s="539"/>
      <c r="D21" s="539"/>
      <c r="E21" s="539"/>
      <c r="F21" s="539"/>
      <c r="G21" s="539"/>
      <c r="H21" s="539"/>
      <c r="I21" s="539"/>
      <c r="J21" s="539"/>
      <c r="K21" s="542"/>
    </row>
    <row r="22" spans="1:11" ht="14.25">
      <c r="A22" s="538" t="s">
        <v>273</v>
      </c>
      <c r="B22" s="538"/>
      <c r="C22" s="539"/>
      <c r="D22" s="539"/>
      <c r="E22" s="539"/>
      <c r="F22" s="539"/>
      <c r="G22" s="539"/>
      <c r="H22" s="539"/>
      <c r="I22" s="539"/>
      <c r="J22" s="539"/>
      <c r="K22" s="542"/>
    </row>
    <row r="23" spans="1:11" ht="18.75" customHeight="1">
      <c r="A23" s="538" t="s">
        <v>267</v>
      </c>
      <c r="B23" s="538"/>
      <c r="C23" s="539"/>
      <c r="D23" s="539"/>
      <c r="E23" s="539"/>
      <c r="F23" s="539"/>
      <c r="G23" s="539"/>
      <c r="H23" s="539"/>
      <c r="I23" s="539"/>
      <c r="J23" s="539"/>
      <c r="K23" s="542"/>
    </row>
    <row r="24" spans="1:11" ht="37.5" customHeight="1">
      <c r="A24" s="538" t="s">
        <v>174</v>
      </c>
      <c r="B24" s="538"/>
      <c r="C24" s="539"/>
      <c r="D24" s="539"/>
      <c r="E24" s="539"/>
      <c r="F24" s="539"/>
      <c r="G24" s="539"/>
      <c r="H24" s="539"/>
      <c r="I24" s="539"/>
      <c r="J24" s="539"/>
      <c r="K24" s="542"/>
    </row>
    <row r="25" spans="1:11" ht="14.25">
      <c r="A25" s="1" t="s">
        <v>307</v>
      </c>
      <c r="B25" s="1"/>
    </row>
    <row r="27" spans="1:11" ht="18.75" customHeight="1" thickBot="1">
      <c r="A27" s="556" t="s">
        <v>144</v>
      </c>
      <c r="B27" s="556"/>
      <c r="C27" s="556"/>
      <c r="D27" s="556"/>
      <c r="E27" s="556"/>
      <c r="F27" s="556"/>
      <c r="H27" s="125" t="s">
        <v>74</v>
      </c>
    </row>
    <row r="28" spans="1:11" ht="18.75" customHeight="1">
      <c r="A28" s="502" t="s">
        <v>81</v>
      </c>
      <c r="B28" s="503"/>
      <c r="C28" s="503"/>
      <c r="D28" s="504"/>
      <c r="E28" s="145" t="s">
        <v>100</v>
      </c>
      <c r="F28" s="145" t="s">
        <v>284</v>
      </c>
      <c r="G28" s="145" t="s">
        <v>83</v>
      </c>
      <c r="H28" s="145" t="s">
        <v>83</v>
      </c>
    </row>
    <row r="29" spans="1:11" ht="18.75" customHeight="1">
      <c r="A29" s="505"/>
      <c r="B29" s="506"/>
      <c r="C29" s="506"/>
      <c r="D29" s="507"/>
      <c r="E29" s="146" t="s">
        <v>101</v>
      </c>
      <c r="F29" s="146"/>
      <c r="G29" s="146" t="s">
        <v>84</v>
      </c>
      <c r="H29" s="146" t="s">
        <v>85</v>
      </c>
    </row>
    <row r="30" spans="1:11" ht="18.75" customHeight="1" thickBot="1">
      <c r="A30" s="508"/>
      <c r="B30" s="509"/>
      <c r="C30" s="509"/>
      <c r="D30" s="510"/>
      <c r="E30" s="147" t="s">
        <v>15</v>
      </c>
      <c r="F30" s="147" t="s">
        <v>282</v>
      </c>
      <c r="G30" s="148" t="s">
        <v>304</v>
      </c>
      <c r="H30" s="147" t="s">
        <v>82</v>
      </c>
    </row>
    <row r="31" spans="1:11" ht="30" customHeight="1">
      <c r="A31" s="518" t="s">
        <v>156</v>
      </c>
      <c r="B31" s="550"/>
      <c r="C31" s="550"/>
      <c r="D31" s="551"/>
      <c r="E31" s="149" t="str">
        <f>E17</f>
        <v/>
      </c>
      <c r="F31" s="149" t="str">
        <f>F17</f>
        <v/>
      </c>
      <c r="G31" s="149" t="str">
        <f>J17</f>
        <v/>
      </c>
      <c r="H31" s="149" t="str">
        <f>K17</f>
        <v/>
      </c>
    </row>
    <row r="32" spans="1:11" ht="30" customHeight="1" thickBot="1">
      <c r="A32" s="511" t="s">
        <v>31</v>
      </c>
      <c r="B32" s="548"/>
      <c r="C32" s="548"/>
      <c r="D32" s="549"/>
      <c r="E32" s="150" t="str">
        <f>E18</f>
        <v/>
      </c>
      <c r="F32" s="150" t="str">
        <f>F18</f>
        <v/>
      </c>
      <c r="G32" s="150" t="str">
        <f>J18</f>
        <v/>
      </c>
      <c r="H32" s="150" t="str">
        <f>K18</f>
        <v/>
      </c>
    </row>
    <row r="33" spans="1:7" ht="18.75" customHeight="1">
      <c r="A33" s="538" t="s">
        <v>149</v>
      </c>
      <c r="B33" s="538"/>
      <c r="C33" s="539"/>
      <c r="D33" s="539"/>
      <c r="E33" s="539"/>
      <c r="F33" s="539"/>
      <c r="G33" s="539"/>
    </row>
  </sheetData>
  <sheetProtection sheet="1" objects="1" scenarios="1"/>
  <mergeCells count="81">
    <mergeCell ref="A33:G33"/>
    <mergeCell ref="A24:K24"/>
    <mergeCell ref="A27:F27"/>
    <mergeCell ref="A28:D30"/>
    <mergeCell ref="A31:D31"/>
    <mergeCell ref="A32:D32"/>
    <mergeCell ref="A23:K23"/>
    <mergeCell ref="I15:I16"/>
    <mergeCell ref="J15:J16"/>
    <mergeCell ref="K15:K16"/>
    <mergeCell ref="L15:L16"/>
    <mergeCell ref="A18:D18"/>
    <mergeCell ref="A19:D19"/>
    <mergeCell ref="A20:K20"/>
    <mergeCell ref="A21:K21"/>
    <mergeCell ref="A22:K22"/>
    <mergeCell ref="M15:M16"/>
    <mergeCell ref="A17:D17"/>
    <mergeCell ref="K13:K14"/>
    <mergeCell ref="L13:L14"/>
    <mergeCell ref="M13:M14"/>
    <mergeCell ref="A15:A16"/>
    <mergeCell ref="B15:B16"/>
    <mergeCell ref="D15:D16"/>
    <mergeCell ref="E15:E16"/>
    <mergeCell ref="F15:F16"/>
    <mergeCell ref="G15:G16"/>
    <mergeCell ref="H15:H16"/>
    <mergeCell ref="M11:M12"/>
    <mergeCell ref="A13:A14"/>
    <mergeCell ref="B13:B14"/>
    <mergeCell ref="D13:D14"/>
    <mergeCell ref="E13:E14"/>
    <mergeCell ref="F13:F14"/>
    <mergeCell ref="G13:G14"/>
    <mergeCell ref="H13:H14"/>
    <mergeCell ref="I13:I14"/>
    <mergeCell ref="J13:J14"/>
    <mergeCell ref="G11:G12"/>
    <mergeCell ref="H11:H12"/>
    <mergeCell ref="I11:I12"/>
    <mergeCell ref="J11:J12"/>
    <mergeCell ref="K11:K12"/>
    <mergeCell ref="L11:L12"/>
    <mergeCell ref="A11:A12"/>
    <mergeCell ref="B11:B12"/>
    <mergeCell ref="D11:D12"/>
    <mergeCell ref="E11:E12"/>
    <mergeCell ref="F11:F12"/>
    <mergeCell ref="M7:M8"/>
    <mergeCell ref="A9:A10"/>
    <mergeCell ref="B9:B10"/>
    <mergeCell ref="D9:D10"/>
    <mergeCell ref="E9:E10"/>
    <mergeCell ref="F9:F10"/>
    <mergeCell ref="G9:G10"/>
    <mergeCell ref="H9:H10"/>
    <mergeCell ref="I9:I10"/>
    <mergeCell ref="J9:J10"/>
    <mergeCell ref="K9:K10"/>
    <mergeCell ref="L9:L10"/>
    <mergeCell ref="M9:M10"/>
    <mergeCell ref="L4:L6"/>
    <mergeCell ref="A7:A8"/>
    <mergeCell ref="B7:B8"/>
    <mergeCell ref="D7:D8"/>
    <mergeCell ref="E7:E8"/>
    <mergeCell ref="F7:F8"/>
    <mergeCell ref="G7:G8"/>
    <mergeCell ref="H7:H8"/>
    <mergeCell ref="I7:I8"/>
    <mergeCell ref="J7:J8"/>
    <mergeCell ref="K7:K8"/>
    <mergeCell ref="L7:L8"/>
    <mergeCell ref="A1:D2"/>
    <mergeCell ref="I1:I2"/>
    <mergeCell ref="J1:J2"/>
    <mergeCell ref="A4:A6"/>
    <mergeCell ref="B4:B6"/>
    <mergeCell ref="C4:C5"/>
    <mergeCell ref="D4:D6"/>
  </mergeCells>
  <phoneticPr fontId="2"/>
  <conditionalFormatting sqref="D7:D16">
    <cfRule type="expression" dxfId="5" priority="3">
      <formula>IF(E7&lt;&gt;"",D7="")</formula>
    </cfRule>
  </conditionalFormatting>
  <conditionalFormatting sqref="J1:J2">
    <cfRule type="expression" dxfId="4" priority="2">
      <formula>IF(COUNTA($E$7:$E$16)&gt;0,$J$1="")</formula>
    </cfRule>
  </conditionalFormatting>
  <conditionalFormatting sqref="J19:K19">
    <cfRule type="expression" dxfId="3" priority="1">
      <formula>SUM($J$17:$J$18)&gt;=1500000000</formula>
    </cfRule>
  </conditionalFormatting>
  <dataValidations count="2">
    <dataValidation type="list" allowBlank="1" showInputMessage="1" showErrorMessage="1" sqref="D7:D16" xr:uid="{1C513F31-F500-43EA-BFAB-C889C46520FF}">
      <formula1>"　,〇,×"</formula1>
    </dataValidation>
    <dataValidation type="list" showInputMessage="1" showErrorMessage="1" sqref="J1:J2" xr:uid="{8F6A383E-B32F-465D-9CB8-17107DB8A82B}">
      <formula1>"　,3/4,1/2,定額(中小、小規模),,定額(中堅、みなし中堅)"</formula1>
    </dataValidation>
  </dataValidations>
  <printOptions horizontalCentered="1"/>
  <pageMargins left="0.51181102362204722" right="0.51181102362204722" top="0.74803149606299213" bottom="0.35433070866141736" header="0.31496062992125984" footer="0.31496062992125984"/>
  <pageSetup paperSize="9" scale="75"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D7D1-22F9-4694-A573-4E007645831A}">
  <sheetPr>
    <tabColor rgb="FFFFC000"/>
    <pageSetUpPr fitToPage="1"/>
  </sheetPr>
  <dimension ref="A1:N35"/>
  <sheetViews>
    <sheetView view="pageBreakPreview" zoomScale="70" zoomScaleNormal="100" zoomScaleSheetLayoutView="70" workbookViewId="0">
      <selection sqref="A1:E2"/>
    </sheetView>
  </sheetViews>
  <sheetFormatPr defaultColWidth="9" defaultRowHeight="13.5"/>
  <cols>
    <col min="1" max="2" width="9" style="34" customWidth="1"/>
    <col min="3" max="3" width="31.25" style="34" customWidth="1"/>
    <col min="4" max="5" width="9.75" style="34" bestFit="1" customWidth="1"/>
    <col min="6" max="12" width="17.5" style="34" customWidth="1"/>
    <col min="13" max="13" width="9" style="34" customWidth="1"/>
    <col min="14" max="14" width="19.625" style="34" customWidth="1"/>
    <col min="15" max="16384" width="9" style="34"/>
  </cols>
  <sheetData>
    <row r="1" spans="1:14" s="30" customFormat="1" ht="18.75" customHeight="1">
      <c r="A1" s="598" t="s">
        <v>176</v>
      </c>
      <c r="B1" s="598"/>
      <c r="C1" s="598"/>
      <c r="D1" s="598"/>
      <c r="E1" s="598"/>
      <c r="F1" s="17"/>
      <c r="G1" s="17"/>
      <c r="H1" s="17"/>
      <c r="I1" s="43"/>
      <c r="J1" s="599" t="s">
        <v>177</v>
      </c>
      <c r="K1" s="601" t="s">
        <v>303</v>
      </c>
      <c r="L1" s="70"/>
      <c r="M1" s="70"/>
    </row>
    <row r="2" spans="1:14" s="30" customFormat="1" ht="18.75" customHeight="1" thickBot="1">
      <c r="A2" s="598"/>
      <c r="B2" s="598"/>
      <c r="C2" s="598"/>
      <c r="D2" s="598"/>
      <c r="E2" s="598"/>
      <c r="F2" s="17"/>
      <c r="G2" s="17"/>
      <c r="H2" s="17"/>
      <c r="I2" s="42"/>
      <c r="J2" s="600"/>
      <c r="K2" s="602"/>
      <c r="L2" s="70"/>
      <c r="M2" s="70"/>
    </row>
    <row r="3" spans="1:14" ht="18.75" customHeight="1" thickBot="1">
      <c r="A3" s="169" t="s">
        <v>169</v>
      </c>
      <c r="B3" s="169"/>
      <c r="C3" s="170"/>
      <c r="D3" s="170"/>
      <c r="E3" s="170"/>
      <c r="F3" s="170"/>
      <c r="G3" s="170"/>
      <c r="H3" s="170"/>
      <c r="I3" s="170"/>
      <c r="J3" s="170"/>
      <c r="K3" s="170"/>
      <c r="L3" s="44" t="s">
        <v>74</v>
      </c>
    </row>
    <row r="4" spans="1:14" ht="15" customHeight="1">
      <c r="A4" s="603" t="s">
        <v>155</v>
      </c>
      <c r="B4" s="603" t="s">
        <v>165</v>
      </c>
      <c r="C4" s="590" t="s">
        <v>302</v>
      </c>
      <c r="D4" s="636" t="s">
        <v>269</v>
      </c>
      <c r="E4" s="590" t="s">
        <v>178</v>
      </c>
      <c r="F4" s="11" t="s">
        <v>100</v>
      </c>
      <c r="G4" s="11"/>
      <c r="H4" s="11" t="s">
        <v>256</v>
      </c>
      <c r="I4" s="76" t="s">
        <v>263</v>
      </c>
      <c r="J4" s="11" t="s">
        <v>258</v>
      </c>
      <c r="K4" s="11" t="s">
        <v>259</v>
      </c>
      <c r="L4" s="11" t="s">
        <v>70</v>
      </c>
      <c r="M4" s="608" t="s">
        <v>181</v>
      </c>
    </row>
    <row r="5" spans="1:14" ht="15" customHeight="1">
      <c r="A5" s="532"/>
      <c r="B5" s="604"/>
      <c r="C5" s="606"/>
      <c r="D5" s="637"/>
      <c r="E5" s="607"/>
      <c r="F5" s="35" t="s">
        <v>101</v>
      </c>
      <c r="G5" s="73" t="s">
        <v>60</v>
      </c>
      <c r="H5" s="73" t="s">
        <v>260</v>
      </c>
      <c r="I5" s="73" t="s">
        <v>257</v>
      </c>
      <c r="J5" s="73" t="s">
        <v>264</v>
      </c>
      <c r="K5" s="73" t="s">
        <v>260</v>
      </c>
      <c r="L5" s="73" t="s">
        <v>43</v>
      </c>
      <c r="M5" s="609"/>
    </row>
    <row r="6" spans="1:14" ht="30" customHeight="1" thickBot="1">
      <c r="A6" s="532"/>
      <c r="B6" s="605"/>
      <c r="C6" s="74" t="s">
        <v>142</v>
      </c>
      <c r="D6" s="638"/>
      <c r="E6" s="591"/>
      <c r="F6" s="74" t="s">
        <v>298</v>
      </c>
      <c r="G6" s="74" t="s">
        <v>299</v>
      </c>
      <c r="H6" s="74" t="s">
        <v>266</v>
      </c>
      <c r="I6" s="74" t="s">
        <v>261</v>
      </c>
      <c r="J6" s="74" t="s">
        <v>262</v>
      </c>
      <c r="K6" s="77" t="s">
        <v>265</v>
      </c>
      <c r="L6" s="74" t="s">
        <v>71</v>
      </c>
      <c r="M6" s="609"/>
    </row>
    <row r="7" spans="1:14" ht="21" customHeight="1">
      <c r="A7" s="610"/>
      <c r="B7" s="610"/>
      <c r="C7" s="62"/>
      <c r="D7" s="610"/>
      <c r="E7" s="610"/>
      <c r="F7" s="612"/>
      <c r="G7" s="612"/>
      <c r="H7" s="614" t="str">
        <f>IF(G7&lt;&gt;"",IF($K$1=3/4,ROUNDDOWN(G7*3/4,0),IF($K$1="定額(中小、小規模)",IF(M7=1,500000000+ROUNDDOWN((SUM($G$7:G8)-500000000)*3/4,0),IF(M7=2,ROUNDDOWN(G7*3/4,0),G7)),IF($K$1="定額(中堅、みなし中堅)",IF(M7=1,500000000+ROUNDDOWN((SUM($G$7:G8)-500000000)*1/2,0),IF(M7=2,ROUNDDOWN(G7*1/2,0),G7)),IF($K$1=1/2,ROUNDDOWN(G7*1/2,0),"")))),"")</f>
        <v/>
      </c>
      <c r="I7" s="614" t="str">
        <f>IF(G7="","",G7-H7)</f>
        <v/>
      </c>
      <c r="J7" s="612"/>
      <c r="K7" s="614" t="str">
        <f>IF(I7&gt;=J7,H7,ROUNDDOWN(H7-0.5*(J7-I7),0))</f>
        <v/>
      </c>
      <c r="L7" s="614" t="str">
        <f>IF(K7="","",F7-K7)</f>
        <v/>
      </c>
      <c r="M7" s="609">
        <f>IF(COUNTIF($K$1,"*定額*")&gt;0,IF(SUM($M$6:M6)&gt;0,2,IF(SUM($G$7:G8)&gt;500000000,1,0)),0)</f>
        <v>0</v>
      </c>
      <c r="N7" s="616"/>
    </row>
    <row r="8" spans="1:14" ht="21" customHeight="1">
      <c r="A8" s="611"/>
      <c r="B8" s="611"/>
      <c r="C8" s="63"/>
      <c r="D8" s="611"/>
      <c r="E8" s="611"/>
      <c r="F8" s="613"/>
      <c r="G8" s="613"/>
      <c r="H8" s="615"/>
      <c r="I8" s="615"/>
      <c r="J8" s="613"/>
      <c r="K8" s="615"/>
      <c r="L8" s="615"/>
      <c r="M8" s="609"/>
      <c r="N8" s="617"/>
    </row>
    <row r="9" spans="1:14" ht="21" customHeight="1">
      <c r="A9" s="611"/>
      <c r="B9" s="611"/>
      <c r="C9" s="64"/>
      <c r="D9" s="611"/>
      <c r="E9" s="611"/>
      <c r="F9" s="613"/>
      <c r="G9" s="613"/>
      <c r="H9" s="615" t="str">
        <f>IF(G9&lt;&gt;"",IF($K$1=3/4,ROUNDDOWN(G9*3/4,0),IF($K$1="定額(中小、小規模)",IF(M9=1,500000000+ROUNDDOWN((SUM($G$7:G10)-500000000)*3/4,0),IF(M9=2,ROUNDDOWN(G9*3/4,0),G9)),IF($K$1="定額(中堅、みなし中堅)",IF(M9=1,500000000+ROUNDDOWN((SUM($G$7:G10)-500000000)*1/2,0),IF(M9=2,ROUNDDOWN(G9*1/2,0),G9)),IF($K$1=1/2,ROUNDDOWN(G9*1/2,0),"")))),"")</f>
        <v/>
      </c>
      <c r="I9" s="615" t="str">
        <f>IF(G9="","",G9-H9)</f>
        <v/>
      </c>
      <c r="J9" s="613"/>
      <c r="K9" s="615" t="str">
        <f>IF(I9&gt;=J9,H9,ROUNDDOWN(H9-0.5*(J9-I9),0))</f>
        <v/>
      </c>
      <c r="L9" s="615" t="str">
        <f>IF(K9="","",F9-K9)</f>
        <v/>
      </c>
      <c r="M9" s="609">
        <f>IF(COUNTIF($K$1,"*定額*")&gt;0,IF(SUM($M$6:M8)&gt;0,2,IF(SUM($G$7:G10)&gt;500000000,1,0)),0)</f>
        <v>0</v>
      </c>
      <c r="N9" s="616"/>
    </row>
    <row r="10" spans="1:14" ht="21" customHeight="1">
      <c r="A10" s="611"/>
      <c r="B10" s="611"/>
      <c r="C10" s="65"/>
      <c r="D10" s="611"/>
      <c r="E10" s="611"/>
      <c r="F10" s="613"/>
      <c r="G10" s="613"/>
      <c r="H10" s="615"/>
      <c r="I10" s="615"/>
      <c r="J10" s="613"/>
      <c r="K10" s="615"/>
      <c r="L10" s="615"/>
      <c r="M10" s="609"/>
      <c r="N10" s="617"/>
    </row>
    <row r="11" spans="1:14" ht="21" customHeight="1">
      <c r="A11" s="611"/>
      <c r="B11" s="611"/>
      <c r="C11" s="66"/>
      <c r="D11" s="611"/>
      <c r="E11" s="611"/>
      <c r="F11" s="613"/>
      <c r="G11" s="613"/>
      <c r="H11" s="615" t="str">
        <f>IF(G11&lt;&gt;"",IF($K$1=3/4,ROUNDDOWN(G11*3/4,0),IF($K$1="定額(中小、小規模)",IF(M11=1,500000000+ROUNDDOWN((SUM($G$7:G12)-500000000)*3/4,0),IF(M11=2,ROUNDDOWN(G11*3/4,0),G11)),IF($K$1="定額(中堅、みなし中堅)",IF(M11=1,500000000+ROUNDDOWN((SUM($G$7:G12)-500000000)*1/2,0),IF(M11=2,ROUNDDOWN(G11*1/2,0),G11)),IF($K$1=1/2,ROUNDDOWN(G11*1/2,0),"")))),"")</f>
        <v/>
      </c>
      <c r="I11" s="615" t="str">
        <f>IF(G11="","",G11-H11)</f>
        <v/>
      </c>
      <c r="J11" s="613"/>
      <c r="K11" s="615" t="str">
        <f>IF(I11&gt;=J11,H11,ROUNDDOWN(H11-0.5*(J11-I11),0))</f>
        <v/>
      </c>
      <c r="L11" s="615" t="str">
        <f>IF(K11="","",F11-K11)</f>
        <v/>
      </c>
      <c r="M11" s="609">
        <f>IF(COUNTIF($K$1,"*定額*")&gt;0,IF(SUM($M$6:M10)&gt;0,2,IF(SUM($G$7:G12)&gt;500000000,1,0)),0)</f>
        <v>0</v>
      </c>
      <c r="N11" s="616"/>
    </row>
    <row r="12" spans="1:14" ht="21" customHeight="1">
      <c r="A12" s="611"/>
      <c r="B12" s="611"/>
      <c r="C12" s="65"/>
      <c r="D12" s="611"/>
      <c r="E12" s="611"/>
      <c r="F12" s="613"/>
      <c r="G12" s="613"/>
      <c r="H12" s="615"/>
      <c r="I12" s="615"/>
      <c r="J12" s="613"/>
      <c r="K12" s="615"/>
      <c r="L12" s="615"/>
      <c r="M12" s="609"/>
      <c r="N12" s="617"/>
    </row>
    <row r="13" spans="1:14" ht="21" customHeight="1">
      <c r="A13" s="611"/>
      <c r="B13" s="611"/>
      <c r="C13" s="67"/>
      <c r="D13" s="611"/>
      <c r="E13" s="611"/>
      <c r="F13" s="613"/>
      <c r="G13" s="613"/>
      <c r="H13" s="615" t="str">
        <f>IF(G13&lt;&gt;"",IF($K$1=3/4,ROUNDDOWN(G13*3/4,0),IF($K$1="定額(中小、小規模)",IF(M13=1,500000000+ROUNDDOWN((SUM($G$7:G14)-500000000)*3/4,0),IF(M13=2,ROUNDDOWN(G13*3/4,0),G13)),IF($K$1="定額(中堅、みなし中堅)",IF(M13=1,500000000+ROUNDDOWN((SUM($G$7:G14)-500000000)*1/2,0),IF(M13=2,ROUNDDOWN(G13*1/2,0),G13)),IF($K$1=1/2,ROUNDDOWN(G13*1/2,0),"")))),"")</f>
        <v/>
      </c>
      <c r="I13" s="615" t="str">
        <f>IF(G13="","",G13-H13)</f>
        <v/>
      </c>
      <c r="J13" s="613"/>
      <c r="K13" s="615" t="str">
        <f>IF(I13&gt;=J13,H13,ROUNDDOWN(H13-0.5*(J13-I13),0))</f>
        <v/>
      </c>
      <c r="L13" s="615" t="str">
        <f>IF(K13="","",F13-K13)</f>
        <v/>
      </c>
      <c r="M13" s="609">
        <f>IF(COUNTIF($K$1,"*定額*")&gt;0,IF(SUM($M$6:M12)&gt;0,2,IF(SUM($G$7:G14)&gt;500000000,1,0)),0)</f>
        <v>0</v>
      </c>
      <c r="N13" s="616"/>
    </row>
    <row r="14" spans="1:14" ht="21" customHeight="1">
      <c r="A14" s="611"/>
      <c r="B14" s="611"/>
      <c r="C14" s="65"/>
      <c r="D14" s="611"/>
      <c r="E14" s="611"/>
      <c r="F14" s="618"/>
      <c r="G14" s="613"/>
      <c r="H14" s="619"/>
      <c r="I14" s="619"/>
      <c r="J14" s="613"/>
      <c r="K14" s="615"/>
      <c r="L14" s="615"/>
      <c r="M14" s="609"/>
      <c r="N14" s="617"/>
    </row>
    <row r="15" spans="1:14" ht="21" customHeight="1">
      <c r="A15" s="611"/>
      <c r="B15" s="611"/>
      <c r="C15" s="67"/>
      <c r="D15" s="611"/>
      <c r="E15" s="611"/>
      <c r="F15" s="613"/>
      <c r="G15" s="613"/>
      <c r="H15" s="615" t="str">
        <f>IF(G15&lt;&gt;"",IF($K$1=3/4,ROUNDDOWN(G15*3/4,0),IF($K$1="定額(中小、小規模)",IF(M15=1,500000000+ROUNDDOWN((SUM($G$7:G16)-500000000)*3/4,0),IF(M15=2,ROUNDDOWN(G15*3/4,0),G15)),IF($K$1="定額(中堅、みなし中堅)",IF(M15=1,500000000+ROUNDDOWN((SUM($G$7:G16)-500000000)*1/2,0),IF(M15=2,ROUNDDOWN(G15*1/2,0),G15)),IF($K$1=1/2,ROUNDDOWN(G15*1/2,0),"")))),"")</f>
        <v/>
      </c>
      <c r="I15" s="615" t="str">
        <f>IF(G15="","",G15-H15)</f>
        <v/>
      </c>
      <c r="J15" s="613"/>
      <c r="K15" s="615" t="str">
        <f>IF(I15&gt;=J15,H15,ROUNDDOWN(H15-0.5*(J15-I15),0))</f>
        <v/>
      </c>
      <c r="L15" s="615" t="str">
        <f>IF(K15="","",F15-K15)</f>
        <v/>
      </c>
      <c r="M15" s="609">
        <f>IF(COUNTIF($K$1,"*定額*")&gt;0,IF(SUM($M$6:M14)&gt;0,2,IF(SUM($G$7:G16)&gt;500000000,1,0)),0)</f>
        <v>0</v>
      </c>
      <c r="N15" s="616"/>
    </row>
    <row r="16" spans="1:14" ht="21" customHeight="1" thickBot="1">
      <c r="A16" s="623"/>
      <c r="B16" s="623"/>
      <c r="C16" s="68"/>
      <c r="D16" s="623"/>
      <c r="E16" s="623"/>
      <c r="F16" s="624"/>
      <c r="G16" s="624"/>
      <c r="H16" s="625"/>
      <c r="I16" s="625"/>
      <c r="J16" s="628"/>
      <c r="K16" s="629"/>
      <c r="L16" s="629"/>
      <c r="M16" s="609"/>
      <c r="N16" s="617"/>
    </row>
    <row r="17" spans="1:13" ht="33.75" customHeight="1">
      <c r="A17" s="620" t="s">
        <v>310</v>
      </c>
      <c r="B17" s="621"/>
      <c r="C17" s="621"/>
      <c r="D17" s="621"/>
      <c r="E17" s="622"/>
      <c r="F17" s="78" t="str">
        <f>IF(SUMIFS(F7:F16,$D$7:$D$16,"施設",$E$7:$E$16,"×")&lt;&gt;0,SUMIFS(F7:F16,$D$7:$D$16,"施設",$E$7:$E$16,"×"),IF(COUNTA($E$7:$E$16)=0,"",0))</f>
        <v/>
      </c>
      <c r="G17" s="78" t="str">
        <f>IF(SUMIFS(G7:G16,$D$7:$D$16,"施設",$E$7:$E$16,"×")&lt;&gt;0,SUMIFS(G7:G16,$D$7:$D$16,"施設",$E$7:$E$16,"×"),IF(COUNTA($E$7:$E$16)=0,"",0))</f>
        <v/>
      </c>
      <c r="H17" s="78" t="str">
        <f>IF(SUMIFS(H7:H16,$D$7:$D$16,"施設",$E$7:$E$16,"×")&lt;&gt;0,ROUNDDOWN(SUMIFS(H7:H16,$D$7:$D$16,"施設",$E$7:$E$16,"×"),0),IF(COUNTA($E$7:$E$16)=0,"",0))</f>
        <v/>
      </c>
      <c r="I17" s="78" t="str">
        <f>IF(H17="","",G17-H17)</f>
        <v/>
      </c>
      <c r="J17" s="78" t="str">
        <f>IF(SUMIFS(J7:J16,$D$7:$D$16,"施設",$E$7:$E$16,"×")&lt;&gt;0,SUMIFS(J7:J16,$D$7:$D$16,"施設",$E$7:$E$16,"×"),IF(COUNTA($E$7:$E$16)=0,"",0))</f>
        <v/>
      </c>
      <c r="K17" s="78" t="str">
        <f>IF(SUMIFS(K7:K16,$D$7:$D$16,"施設",$E$7:$E$16,"×")&lt;&gt;0,ROUNDDOWN(SUMIFS(K7:K16,$D$7:$D$16,"施設",$E$7:$E$16,"×"),0),IF(COUNTA($E$7:$E$16)=0,"",0))</f>
        <v/>
      </c>
      <c r="L17" s="78" t="str">
        <f>IF(H17="","",F17-K17)</f>
        <v/>
      </c>
    </row>
    <row r="18" spans="1:13" ht="33.75" customHeight="1">
      <c r="A18" s="630" t="s">
        <v>311</v>
      </c>
      <c r="B18" s="631"/>
      <c r="C18" s="631"/>
      <c r="D18" s="631"/>
      <c r="E18" s="632"/>
      <c r="F18" s="82" t="str">
        <f>IF(SUMIFS(F7:F16,$D$7:$D$16,"設備",$E$7:$E$16,"×")&lt;&gt;0,SUMIFS(F7:F16,$D$7:$D$16,"設備",$E$7:$E$16,"×"),IF(COUNTA($E$7:$E$16)=0,"",0))</f>
        <v/>
      </c>
      <c r="G18" s="82" t="str">
        <f>IF(SUMIFS(G7:G16,$D$7:$D$16,"設備",$E$7:$E$16,"×")&lt;&gt;0,SUMIFS(G7:G16,$D$7:$D$16,"設備",$E$7:$E$16,"×"),IF(COUNTA($E$7:$E$16)=0,"",0))</f>
        <v/>
      </c>
      <c r="H18" s="82" t="str">
        <f>IF(SUMIFS(H7:H16,$D$7:$D$16,"施設",$E$7:$E$16,"〇")&lt;&gt;0,ROUNDDOWN(SUMIFS(H7:H16,$D$7:$D$16,"施設",$E$7:$E$16,"〇"),0),IF(COUNTA($E$7:$E$16)=0,"",0))</f>
        <v/>
      </c>
      <c r="I18" s="82" t="str">
        <f>IF(H18="","",G18-H18)</f>
        <v/>
      </c>
      <c r="J18" s="82" t="str">
        <f>IF(SUMIFS(J7:J16,$D$7:$D$16,"設備",$E$7:$E$16,"×")&lt;&gt;0,SUMIFS(J7:J16,$D$7:$D$16,"設備",$E$7:$E$16,"×"),IF(COUNTA($E$7:$E$16)=0,"",0))</f>
        <v/>
      </c>
      <c r="K18" s="82" t="str">
        <f>IF(SUMIFS(K7:K16,$D$7:$D$16,"設備",$E$7:$E$16,"×")&lt;&gt;0,ROUNDDOWN(SUMIFS(K7:K16,$D$7:$D$16,"設備",$E$7:$E$16,"×"),0),IF(COUNTA($E$7:$E$16)=0,"",0))</f>
        <v/>
      </c>
      <c r="L18" s="82" t="str">
        <f>IF(H18="","",F18-K18)</f>
        <v/>
      </c>
    </row>
    <row r="19" spans="1:13" ht="33.75" customHeight="1" thickBot="1">
      <c r="A19" s="646" t="s">
        <v>306</v>
      </c>
      <c r="B19" s="649"/>
      <c r="C19" s="649"/>
      <c r="D19" s="649"/>
      <c r="E19" s="650"/>
      <c r="F19" s="79" t="str">
        <f>IF(SUMIF($E$7:$E$16,"〇",F7:F16)&lt;&gt;0,SUMIF($E$7:$E$16,"〇",F7:F16),IF(COUNTA($E$7:$E$16)=0,"",0))</f>
        <v/>
      </c>
      <c r="G19" s="79" t="str">
        <f>IF(SUMIF($E$7:$E$16,"〇",G7:G16)&lt;&gt;0,SUMIF($E$7:$E$16,"〇",G7:G16),IF(COUNTA($E$7:$E$16)=0,"",0))</f>
        <v/>
      </c>
      <c r="H19" s="79" t="str">
        <f>IF(SUMIF($E$7:$E$16,"〇",H7:H16)&lt;&gt;0,ROUNDDOWN(SUMIF($E$7:$E$16,"〇",H7:H16),0),IF(COUNTA($E$7:$E$16)=0,"",0))</f>
        <v/>
      </c>
      <c r="I19" s="79" t="str">
        <f>IF(H19="","",G19-H19)</f>
        <v/>
      </c>
      <c r="J19" s="79" t="str">
        <f>IF(SUMIF($E$7:$E$16,"〇",J7:J16)&lt;&gt;0,SUMIF($E$7:$E$16,"〇",J7:J16),IF(COUNTA($E$7:$E$16)=0,"",0))</f>
        <v/>
      </c>
      <c r="K19" s="79" t="str">
        <f>IF(SUMIF($E$7:$E$16,"〇",K7:K16)&lt;&gt;0,ROUNDDOWN(SUMIF($E$7:$E$16,"〇",K7:K16),0),IF(COUNTA($E$7:$E$16)=0,"",0))</f>
        <v/>
      </c>
      <c r="L19" s="79" t="str">
        <f>IF(H19="","",F19-K19)</f>
        <v/>
      </c>
    </row>
    <row r="20" spans="1:13" ht="33.75" customHeight="1" thickBot="1">
      <c r="A20" s="651" t="s">
        <v>179</v>
      </c>
      <c r="B20" s="652"/>
      <c r="C20" s="652"/>
      <c r="D20" s="652"/>
      <c r="E20" s="653"/>
      <c r="F20" s="80" t="str">
        <f>IF(SUM(F17:F19)&lt;&gt;0,SUM(F17:F19),"")</f>
        <v/>
      </c>
      <c r="G20" s="80" t="str">
        <f t="shared" ref="G20" si="0">IF(SUM(G17:G19)&lt;&gt;0,SUM(G17:G19),"")</f>
        <v/>
      </c>
      <c r="H20" s="80" t="str">
        <f>IF(SUM(H17:H19)&lt;&gt;0,SUM(H17:H19),"")</f>
        <v/>
      </c>
      <c r="I20" s="80" t="str">
        <f>IF(SUM(I17:I19)&lt;&gt;0,SUM(I17:I19),"")</f>
        <v/>
      </c>
      <c r="J20" s="80" t="str">
        <f>IF(SUM(J17:J19)&lt;&gt;0,SUM(J17:J19),"")</f>
        <v/>
      </c>
      <c r="K20" s="80" t="str">
        <f>IF(AND(K17="",K18="",K19=""),"",IF(SUM(K17:K19)&gt;=1500000000,"1,500,000,000",SUM(K17:K19)))</f>
        <v/>
      </c>
      <c r="L20" s="80" t="str">
        <f>IF(AND(L17="",L18="",L19=""),"",IF(K20="1,500,000,000",F20-K20,SUM(L17:L19)))</f>
        <v/>
      </c>
    </row>
    <row r="21" spans="1:13" ht="18.75" customHeight="1">
      <c r="A21" s="654" t="s">
        <v>252</v>
      </c>
      <c r="B21" s="654"/>
      <c r="C21" s="655"/>
      <c r="D21" s="655"/>
      <c r="E21" s="655"/>
      <c r="F21" s="655"/>
      <c r="G21" s="655"/>
      <c r="H21" s="655"/>
      <c r="I21" s="655"/>
      <c r="J21" s="655"/>
      <c r="K21" s="655"/>
      <c r="L21" s="546"/>
    </row>
    <row r="22" spans="1:13" ht="24.75" customHeight="1">
      <c r="A22" s="38" t="s">
        <v>175</v>
      </c>
      <c r="B22" s="38"/>
      <c r="C22" s="38"/>
      <c r="D22" s="38"/>
      <c r="E22" s="38"/>
      <c r="F22" s="38"/>
      <c r="G22" s="38"/>
      <c r="H22" s="38"/>
      <c r="I22" s="38"/>
      <c r="J22" s="38"/>
      <c r="K22" s="38"/>
      <c r="L22" s="38"/>
      <c r="M22"/>
    </row>
    <row r="23" spans="1:13" ht="51" customHeight="1">
      <c r="A23" s="626" t="s">
        <v>148</v>
      </c>
      <c r="B23" s="626"/>
      <c r="C23" s="627"/>
      <c r="D23" s="627"/>
      <c r="E23" s="627"/>
      <c r="F23" s="627"/>
      <c r="G23" s="627"/>
      <c r="H23" s="627"/>
      <c r="I23" s="627"/>
      <c r="J23" s="627"/>
      <c r="K23" s="627"/>
      <c r="L23" s="542"/>
    </row>
    <row r="24" spans="1:13" ht="18.75" customHeight="1">
      <c r="A24" s="626" t="s">
        <v>267</v>
      </c>
      <c r="B24" s="626"/>
      <c r="C24" s="627"/>
      <c r="D24" s="627"/>
      <c r="E24" s="627"/>
      <c r="F24" s="627"/>
      <c r="G24" s="627"/>
      <c r="H24" s="627"/>
      <c r="I24" s="627"/>
      <c r="J24" s="627"/>
      <c r="K24" s="627"/>
      <c r="L24" s="542"/>
    </row>
    <row r="25" spans="1:13" ht="40.5" customHeight="1">
      <c r="A25" s="639" t="s">
        <v>274</v>
      </c>
      <c r="B25" s="626"/>
      <c r="C25" s="627"/>
      <c r="D25" s="627"/>
      <c r="E25" s="627"/>
      <c r="F25" s="627"/>
      <c r="G25" s="627"/>
      <c r="H25" s="627"/>
      <c r="I25" s="627"/>
      <c r="J25" s="627"/>
      <c r="K25" s="627"/>
      <c r="L25" s="542"/>
    </row>
    <row r="26" spans="1:13" ht="14.25">
      <c r="A26" s="1" t="s">
        <v>307</v>
      </c>
      <c r="B26" s="38"/>
    </row>
    <row r="28" spans="1:13" ht="18.75" customHeight="1" thickBot="1">
      <c r="A28" s="640" t="s">
        <v>144</v>
      </c>
      <c r="B28" s="640"/>
      <c r="C28" s="640"/>
      <c r="D28" s="640"/>
      <c r="E28" s="640"/>
      <c r="F28" s="640"/>
      <c r="G28" s="640"/>
      <c r="I28" s="33" t="s">
        <v>74</v>
      </c>
    </row>
    <row r="29" spans="1:13" ht="18.75" customHeight="1">
      <c r="A29" s="577" t="s">
        <v>81</v>
      </c>
      <c r="B29" s="641"/>
      <c r="C29" s="641"/>
      <c r="D29" s="641"/>
      <c r="E29" s="578"/>
      <c r="F29" s="39" t="s">
        <v>100</v>
      </c>
      <c r="G29" s="39" t="s">
        <v>285</v>
      </c>
      <c r="H29" s="39" t="s">
        <v>83</v>
      </c>
      <c r="I29" s="39" t="s">
        <v>83</v>
      </c>
    </row>
    <row r="30" spans="1:13" ht="18.75" customHeight="1">
      <c r="A30" s="642"/>
      <c r="B30" s="643"/>
      <c r="C30" s="643"/>
      <c r="D30" s="643"/>
      <c r="E30" s="644"/>
      <c r="F30" s="71" t="s">
        <v>101</v>
      </c>
      <c r="G30" s="71"/>
      <c r="H30" s="71" t="s">
        <v>84</v>
      </c>
      <c r="I30" s="71" t="s">
        <v>85</v>
      </c>
    </row>
    <row r="31" spans="1:13" ht="18.75" customHeight="1" thickBot="1">
      <c r="A31" s="579"/>
      <c r="B31" s="645"/>
      <c r="C31" s="645"/>
      <c r="D31" s="645"/>
      <c r="E31" s="580"/>
      <c r="F31" s="72" t="s">
        <v>15</v>
      </c>
      <c r="G31" s="72" t="s">
        <v>282</v>
      </c>
      <c r="H31" s="75" t="s">
        <v>304</v>
      </c>
      <c r="I31" s="72" t="s">
        <v>82</v>
      </c>
    </row>
    <row r="32" spans="1:13" ht="30" customHeight="1">
      <c r="A32" s="502" t="s">
        <v>156</v>
      </c>
      <c r="B32" s="503"/>
      <c r="C32" s="503"/>
      <c r="D32" s="503"/>
      <c r="E32" s="504"/>
      <c r="F32" s="83" t="str">
        <f t="shared" ref="F32:G34" si="1">F17</f>
        <v/>
      </c>
      <c r="G32" s="83" t="str">
        <f t="shared" si="1"/>
        <v/>
      </c>
      <c r="H32" s="83" t="str">
        <f t="shared" ref="H32:I34" si="2">K17</f>
        <v/>
      </c>
      <c r="I32" s="83" t="str">
        <f t="shared" si="2"/>
        <v/>
      </c>
    </row>
    <row r="33" spans="1:9" ht="30" customHeight="1">
      <c r="A33" s="633" t="s">
        <v>268</v>
      </c>
      <c r="B33" s="634"/>
      <c r="C33" s="634"/>
      <c r="D33" s="634"/>
      <c r="E33" s="635"/>
      <c r="F33" s="84" t="str">
        <f t="shared" si="1"/>
        <v/>
      </c>
      <c r="G33" s="84" t="str">
        <f t="shared" si="1"/>
        <v/>
      </c>
      <c r="H33" s="84" t="str">
        <f t="shared" si="2"/>
        <v/>
      </c>
      <c r="I33" s="84" t="str">
        <f t="shared" si="2"/>
        <v/>
      </c>
    </row>
    <row r="34" spans="1:9" ht="30" customHeight="1" thickBot="1">
      <c r="A34" s="646" t="s">
        <v>31</v>
      </c>
      <c r="B34" s="647"/>
      <c r="C34" s="647"/>
      <c r="D34" s="647"/>
      <c r="E34" s="648"/>
      <c r="F34" s="81" t="str">
        <f t="shared" si="1"/>
        <v/>
      </c>
      <c r="G34" s="81" t="str">
        <f t="shared" si="1"/>
        <v/>
      </c>
      <c r="H34" s="81" t="str">
        <f t="shared" si="2"/>
        <v/>
      </c>
      <c r="I34" s="81" t="str">
        <f t="shared" si="2"/>
        <v/>
      </c>
    </row>
    <row r="35" spans="1:9" ht="18.75" customHeight="1">
      <c r="A35" s="626" t="s">
        <v>149</v>
      </c>
      <c r="B35" s="626"/>
      <c r="C35" s="627"/>
      <c r="D35" s="627"/>
      <c r="E35" s="627"/>
      <c r="F35" s="627"/>
      <c r="G35" s="627"/>
      <c r="H35" s="627"/>
    </row>
  </sheetData>
  <sheetProtection sheet="1" objects="1" scenarios="1"/>
  <mergeCells count="88">
    <mergeCell ref="A35:H35"/>
    <mergeCell ref="A18:E18"/>
    <mergeCell ref="A33:E33"/>
    <mergeCell ref="D4:D6"/>
    <mergeCell ref="D7:D8"/>
    <mergeCell ref="D9:D10"/>
    <mergeCell ref="D11:D12"/>
    <mergeCell ref="D13:D14"/>
    <mergeCell ref="A25:L25"/>
    <mergeCell ref="A28:G28"/>
    <mergeCell ref="A29:E31"/>
    <mergeCell ref="A32:E32"/>
    <mergeCell ref="A34:E34"/>
    <mergeCell ref="A19:E19"/>
    <mergeCell ref="A20:E20"/>
    <mergeCell ref="A21:L21"/>
    <mergeCell ref="A23:L23"/>
    <mergeCell ref="A24:L24"/>
    <mergeCell ref="J15:J16"/>
    <mergeCell ref="K15:K16"/>
    <mergeCell ref="L15:L16"/>
    <mergeCell ref="M15:M16"/>
    <mergeCell ref="N15:N16"/>
    <mergeCell ref="A17:E17"/>
    <mergeCell ref="D15:D16"/>
    <mergeCell ref="L13:L14"/>
    <mergeCell ref="M13:M14"/>
    <mergeCell ref="N13:N14"/>
    <mergeCell ref="A15:A16"/>
    <mergeCell ref="B15:B16"/>
    <mergeCell ref="E15:E16"/>
    <mergeCell ref="F15:F16"/>
    <mergeCell ref="G15:G16"/>
    <mergeCell ref="H15:H16"/>
    <mergeCell ref="I15:I16"/>
    <mergeCell ref="N11:N12"/>
    <mergeCell ref="A13:A14"/>
    <mergeCell ref="B13:B14"/>
    <mergeCell ref="E13:E14"/>
    <mergeCell ref="F13:F14"/>
    <mergeCell ref="G13:G14"/>
    <mergeCell ref="H13:H14"/>
    <mergeCell ref="I13:I14"/>
    <mergeCell ref="J13:J14"/>
    <mergeCell ref="K13:K14"/>
    <mergeCell ref="H11:H12"/>
    <mergeCell ref="I11:I12"/>
    <mergeCell ref="J11:J12"/>
    <mergeCell ref="K11:K12"/>
    <mergeCell ref="L11:L12"/>
    <mergeCell ref="M11:M12"/>
    <mergeCell ref="A11:A12"/>
    <mergeCell ref="B11:B12"/>
    <mergeCell ref="E11:E12"/>
    <mergeCell ref="F11:F12"/>
    <mergeCell ref="G11:G12"/>
    <mergeCell ref="N7:N8"/>
    <mergeCell ref="A9:A10"/>
    <mergeCell ref="B9:B10"/>
    <mergeCell ref="E9:E10"/>
    <mergeCell ref="F9:F10"/>
    <mergeCell ref="G9:G10"/>
    <mergeCell ref="H9:H10"/>
    <mergeCell ref="I9:I10"/>
    <mergeCell ref="J9:J10"/>
    <mergeCell ref="K9:K10"/>
    <mergeCell ref="L9:L10"/>
    <mergeCell ref="M9:M10"/>
    <mergeCell ref="N9:N10"/>
    <mergeCell ref="M4:M6"/>
    <mergeCell ref="A7:A8"/>
    <mergeCell ref="B7:B8"/>
    <mergeCell ref="E7:E8"/>
    <mergeCell ref="F7:F8"/>
    <mergeCell ref="G7:G8"/>
    <mergeCell ref="H7:H8"/>
    <mergeCell ref="I7:I8"/>
    <mergeCell ref="J7:J8"/>
    <mergeCell ref="K7:K8"/>
    <mergeCell ref="L7:L8"/>
    <mergeCell ref="M7:M8"/>
    <mergeCell ref="A1:E2"/>
    <mergeCell ref="J1:J2"/>
    <mergeCell ref="K1:K2"/>
    <mergeCell ref="A4:A6"/>
    <mergeCell ref="B4:B6"/>
    <mergeCell ref="C4:C5"/>
    <mergeCell ref="E4:E6"/>
  </mergeCells>
  <phoneticPr fontId="2"/>
  <conditionalFormatting sqref="D7:E16">
    <cfRule type="expression" dxfId="2" priority="1">
      <formula>IF(E7&lt;&gt;"",D7="")</formula>
    </cfRule>
  </conditionalFormatting>
  <conditionalFormatting sqref="K1:K2">
    <cfRule type="expression" dxfId="1" priority="3">
      <formula>IF(COUNTA($F$7:$F$16)&gt;0,$K$1="")</formula>
    </cfRule>
  </conditionalFormatting>
  <conditionalFormatting sqref="K20:L20">
    <cfRule type="expression" dxfId="0" priority="2">
      <formula>SUM($K$17:$K$19)&gt;=1500000000</formula>
    </cfRule>
  </conditionalFormatting>
  <dataValidations disablePrompts="1" count="3">
    <dataValidation type="list" showInputMessage="1" showErrorMessage="1" sqref="K1:K2" xr:uid="{FBFBE3CB-1167-4213-ABED-E62E7D4E1996}">
      <formula1>"　,3/4,1/2,定額(中小、小規模),,定額(中堅、みなし中堅)"</formula1>
    </dataValidation>
    <dataValidation type="list" allowBlank="1" showInputMessage="1" showErrorMessage="1" sqref="E7:E16" xr:uid="{305BC8D0-93CD-4D78-9219-664322E0E0E3}">
      <formula1>"　,〇,×"</formula1>
    </dataValidation>
    <dataValidation type="list" allowBlank="1" showInputMessage="1" showErrorMessage="1" sqref="D7:D16" xr:uid="{78743C1F-8E52-4354-89F0-EF3BB6F631E6}">
      <formula1>"　,施設,設備"</formula1>
    </dataValidation>
  </dataValidations>
  <printOptions horizontalCentered="1"/>
  <pageMargins left="0.51181102362204722" right="0.51181102362204722" top="0.74803149606299213" bottom="0.35433070866141736" header="0.31496062992125984" footer="0.31496062992125984"/>
  <pageSetup paperSize="9" scale="6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F18"/>
  <sheetViews>
    <sheetView view="pageBreakPreview" zoomScaleNormal="100" zoomScaleSheetLayoutView="100" workbookViewId="0">
      <selection sqref="A1:E1"/>
    </sheetView>
  </sheetViews>
  <sheetFormatPr defaultRowHeight="13.5"/>
  <cols>
    <col min="2" max="2" width="5.625" customWidth="1"/>
    <col min="3" max="3" width="14.625" customWidth="1"/>
    <col min="4" max="5" width="17.5" customWidth="1"/>
    <col min="6" max="6" width="19.25" customWidth="1"/>
  </cols>
  <sheetData>
    <row r="1" spans="1:6" ht="18.75" customHeight="1" thickBot="1">
      <c r="A1" s="538" t="s">
        <v>105</v>
      </c>
      <c r="B1" s="656"/>
      <c r="C1" s="656"/>
      <c r="D1" s="656"/>
      <c r="E1" s="656"/>
      <c r="F1" s="125" t="s">
        <v>104</v>
      </c>
    </row>
    <row r="2" spans="1:6" ht="30" customHeight="1" thickBot="1">
      <c r="A2" s="678" t="s">
        <v>86</v>
      </c>
      <c r="B2" s="679"/>
      <c r="C2" s="680"/>
      <c r="D2" s="152" t="s">
        <v>87</v>
      </c>
      <c r="E2" s="152" t="s">
        <v>88</v>
      </c>
      <c r="F2" s="152" t="s">
        <v>89</v>
      </c>
    </row>
    <row r="3" spans="1:6" ht="30" customHeight="1" thickTop="1" thickBot="1">
      <c r="A3" s="671" t="s">
        <v>90</v>
      </c>
      <c r="B3" s="674" t="s">
        <v>91</v>
      </c>
      <c r="C3" s="675"/>
      <c r="D3" s="153" t="str">
        <f>'４　事業の全体概要'!F34</f>
        <v/>
      </c>
      <c r="E3" s="154"/>
      <c r="F3" s="155"/>
    </row>
    <row r="4" spans="1:6" ht="30" customHeight="1">
      <c r="A4" s="672"/>
      <c r="B4" s="682" t="s">
        <v>43</v>
      </c>
      <c r="C4" s="683"/>
      <c r="D4" s="156" t="str">
        <f>IF(D3="","",'４　事業の全体概要'!H34)</f>
        <v/>
      </c>
      <c r="E4" s="157"/>
      <c r="F4" s="157"/>
    </row>
    <row r="5" spans="1:6" ht="30" customHeight="1">
      <c r="A5" s="672"/>
      <c r="B5" s="684" t="s">
        <v>103</v>
      </c>
      <c r="C5" s="158" t="s">
        <v>92</v>
      </c>
      <c r="D5" s="159"/>
      <c r="E5" s="157"/>
      <c r="F5" s="157"/>
    </row>
    <row r="6" spans="1:6" ht="30" customHeight="1" thickBot="1">
      <c r="A6" s="672"/>
      <c r="B6" s="685"/>
      <c r="C6" s="132" t="s">
        <v>93</v>
      </c>
      <c r="D6" s="160"/>
      <c r="E6" s="161"/>
      <c r="F6" s="155"/>
    </row>
    <row r="7" spans="1:6" ht="30" customHeight="1" thickBot="1">
      <c r="A7" s="681"/>
      <c r="B7" s="678" t="s">
        <v>94</v>
      </c>
      <c r="C7" s="680"/>
      <c r="D7" s="162" t="str">
        <f>IF(AND(D3&lt;&gt;"",D4&lt;&gt;""),D3+D4,IF(D3&lt;&gt;"",D3,IF(D4&lt;&gt;"",D4,"")))</f>
        <v/>
      </c>
      <c r="E7" s="163"/>
      <c r="F7" s="164"/>
    </row>
    <row r="8" spans="1:6" ht="30" customHeight="1" thickTop="1" thickBot="1">
      <c r="A8" s="671" t="s">
        <v>95</v>
      </c>
      <c r="B8" s="674" t="s">
        <v>96</v>
      </c>
      <c r="C8" s="675"/>
      <c r="D8" s="165" t="str">
        <f>'４　事業の全体概要'!B30</f>
        <v/>
      </c>
      <c r="E8" s="155"/>
      <c r="F8" s="155"/>
    </row>
    <row r="9" spans="1:6" ht="30" customHeight="1" thickBot="1">
      <c r="A9" s="672"/>
      <c r="B9" s="657" t="s">
        <v>97</v>
      </c>
      <c r="C9" s="658"/>
      <c r="D9" s="165" t="str">
        <f>'４　事業の全体概要'!B31</f>
        <v/>
      </c>
      <c r="E9" s="155"/>
      <c r="F9" s="155"/>
    </row>
    <row r="10" spans="1:6" ht="30" customHeight="1">
      <c r="A10" s="672"/>
      <c r="B10" s="676" t="s">
        <v>129</v>
      </c>
      <c r="C10" s="677"/>
      <c r="D10" s="669"/>
      <c r="E10" s="660"/>
      <c r="F10" s="660"/>
    </row>
    <row r="11" spans="1:6" ht="30" customHeight="1">
      <c r="A11" s="672"/>
      <c r="B11" s="664" t="s">
        <v>96</v>
      </c>
      <c r="C11" s="665"/>
      <c r="D11" s="670"/>
      <c r="E11" s="661"/>
      <c r="F11" s="661"/>
    </row>
    <row r="12" spans="1:6" ht="30" customHeight="1">
      <c r="A12" s="672"/>
      <c r="B12" s="662" t="s">
        <v>46</v>
      </c>
      <c r="C12" s="663"/>
      <c r="D12" s="666"/>
      <c r="E12" s="668"/>
      <c r="F12" s="668"/>
    </row>
    <row r="13" spans="1:6" ht="30" customHeight="1" thickBot="1">
      <c r="A13" s="672"/>
      <c r="B13" s="664" t="s">
        <v>97</v>
      </c>
      <c r="C13" s="665"/>
      <c r="D13" s="667"/>
      <c r="E13" s="661"/>
      <c r="F13" s="661"/>
    </row>
    <row r="14" spans="1:6" ht="30" customHeight="1" thickBot="1">
      <c r="A14" s="673"/>
      <c r="B14" s="657" t="s">
        <v>98</v>
      </c>
      <c r="C14" s="658"/>
      <c r="D14" s="166" t="str">
        <f>IF(COUNTIF(D8:D13,"&gt;0")&gt;0,SUM(D8:D13),"")</f>
        <v/>
      </c>
      <c r="E14" s="163"/>
      <c r="F14" s="164"/>
    </row>
    <row r="15" spans="1:6" ht="30" customHeight="1" thickBot="1">
      <c r="A15" s="657" t="s">
        <v>99</v>
      </c>
      <c r="B15" s="659"/>
      <c r="C15" s="658"/>
      <c r="D15" s="153" t="str">
        <f>IF(AND(D7&lt;&gt;"",D14&lt;&gt;""),D7-D14,IF(D7&lt;&gt;"",D7,IF(D14&lt;&gt;"",D14,"")))</f>
        <v/>
      </c>
      <c r="E15" s="167"/>
      <c r="F15" s="167"/>
    </row>
    <row r="16" spans="1:6" ht="18.75" customHeight="1">
      <c r="A16" s="544" t="s">
        <v>122</v>
      </c>
      <c r="B16" s="546"/>
      <c r="C16" s="546"/>
      <c r="D16" s="546"/>
      <c r="E16" s="546"/>
      <c r="F16" s="546"/>
    </row>
    <row r="17" spans="1:6" ht="36" customHeight="1">
      <c r="A17" s="538" t="s">
        <v>160</v>
      </c>
      <c r="B17" s="542"/>
      <c r="C17" s="542"/>
      <c r="D17" s="542"/>
      <c r="E17" s="542"/>
      <c r="F17" s="542"/>
    </row>
    <row r="18" spans="1:6" ht="18.75" customHeight="1">
      <c r="A18" s="538" t="s">
        <v>123</v>
      </c>
      <c r="B18" s="542"/>
      <c r="C18" s="542"/>
      <c r="D18" s="542"/>
      <c r="E18" s="542"/>
      <c r="F18" s="542"/>
    </row>
  </sheetData>
  <mergeCells count="25">
    <mergeCell ref="B9:C9"/>
    <mergeCell ref="B10:C10"/>
    <mergeCell ref="B11:C11"/>
    <mergeCell ref="A2:C2"/>
    <mergeCell ref="A3:A7"/>
    <mergeCell ref="B3:C3"/>
    <mergeCell ref="B4:C4"/>
    <mergeCell ref="B5:B6"/>
    <mergeCell ref="B7:C7"/>
    <mergeCell ref="A17:F17"/>
    <mergeCell ref="A18:F18"/>
    <mergeCell ref="A1:E1"/>
    <mergeCell ref="B14:C14"/>
    <mergeCell ref="A15:C15"/>
    <mergeCell ref="A16:F16"/>
    <mergeCell ref="E10:E11"/>
    <mergeCell ref="F10:F11"/>
    <mergeCell ref="B12:C12"/>
    <mergeCell ref="B13:C13"/>
    <mergeCell ref="D12:D13"/>
    <mergeCell ref="E12:E13"/>
    <mergeCell ref="F12:F13"/>
    <mergeCell ref="D10:D11"/>
    <mergeCell ref="A8:A14"/>
    <mergeCell ref="B8:C8"/>
  </mergeCells>
  <phoneticPr fontId="2"/>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1:E60"/>
  <sheetViews>
    <sheetView view="pageBreakPreview" zoomScaleNormal="100" zoomScaleSheetLayoutView="100" workbookViewId="0">
      <selection activeCell="H22" sqref="H22"/>
    </sheetView>
  </sheetViews>
  <sheetFormatPr defaultColWidth="9" defaultRowHeight="14.25"/>
  <cols>
    <col min="1" max="1" width="9" style="1"/>
    <col min="2" max="2" width="30.875" style="1" customWidth="1"/>
    <col min="3" max="4" width="17.5" style="1" customWidth="1"/>
    <col min="5" max="5" width="29.375" style="1" bestFit="1" customWidth="1"/>
    <col min="6" max="16384" width="9" style="1"/>
  </cols>
  <sheetData>
    <row r="1" spans="1:5" ht="20.25" customHeight="1">
      <c r="A1" s="538" t="s">
        <v>120</v>
      </c>
      <c r="B1" s="539"/>
      <c r="C1" s="539"/>
      <c r="D1" s="539"/>
      <c r="E1" s="539"/>
    </row>
    <row r="2" spans="1:5" ht="18.75" customHeight="1" thickBot="1">
      <c r="A2" s="686" t="s">
        <v>121</v>
      </c>
      <c r="B2" s="687"/>
      <c r="C2" s="687"/>
      <c r="D2" s="687"/>
      <c r="E2" s="687"/>
    </row>
    <row r="3" spans="1:5" ht="18.75" customHeight="1">
      <c r="A3" s="526" t="s">
        <v>163</v>
      </c>
      <c r="B3" s="697" t="s">
        <v>47</v>
      </c>
      <c r="C3" s="697" t="s">
        <v>45</v>
      </c>
      <c r="D3" s="697" t="s">
        <v>106</v>
      </c>
      <c r="E3" s="699" t="s">
        <v>107</v>
      </c>
    </row>
    <row r="4" spans="1:5" ht="18.75" customHeight="1" thickBot="1">
      <c r="A4" s="701"/>
      <c r="B4" s="698"/>
      <c r="C4" s="698"/>
      <c r="D4" s="698"/>
      <c r="E4" s="700"/>
    </row>
    <row r="5" spans="1:5" ht="16.5" customHeight="1">
      <c r="A5" s="691"/>
      <c r="B5" s="694"/>
      <c r="C5" s="688" t="s">
        <v>294</v>
      </c>
      <c r="D5" s="13" t="s">
        <v>108</v>
      </c>
      <c r="E5" s="10" t="s">
        <v>110</v>
      </c>
    </row>
    <row r="6" spans="1:5" ht="16.5" customHeight="1">
      <c r="A6" s="692"/>
      <c r="B6" s="695"/>
      <c r="C6" s="689"/>
      <c r="D6" s="13" t="s">
        <v>277</v>
      </c>
      <c r="E6" s="10" t="s">
        <v>111</v>
      </c>
    </row>
    <row r="7" spans="1:5" ht="16.5" customHeight="1">
      <c r="A7" s="692"/>
      <c r="B7" s="695"/>
      <c r="C7" s="689"/>
      <c r="D7" s="13" t="s">
        <v>109</v>
      </c>
      <c r="E7" s="10" t="s">
        <v>112</v>
      </c>
    </row>
    <row r="8" spans="1:5" ht="16.5" customHeight="1">
      <c r="A8" s="692"/>
      <c r="B8" s="695"/>
      <c r="C8" s="689"/>
      <c r="D8" s="14" t="s">
        <v>293</v>
      </c>
      <c r="E8" s="15"/>
    </row>
    <row r="9" spans="1:5" ht="16.5" customHeight="1">
      <c r="A9" s="692"/>
      <c r="B9" s="695"/>
      <c r="C9" s="689"/>
      <c r="D9" s="13" t="s">
        <v>113</v>
      </c>
      <c r="E9" s="10"/>
    </row>
    <row r="10" spans="1:5" ht="16.5" customHeight="1">
      <c r="A10" s="692"/>
      <c r="B10" s="695"/>
      <c r="C10" s="689"/>
      <c r="D10" s="13" t="s">
        <v>109</v>
      </c>
      <c r="E10" s="10" t="s">
        <v>110</v>
      </c>
    </row>
    <row r="11" spans="1:5" ht="16.5" customHeight="1" thickBot="1">
      <c r="A11" s="693"/>
      <c r="B11" s="696"/>
      <c r="C11" s="690"/>
      <c r="D11" s="5" t="s">
        <v>278</v>
      </c>
      <c r="E11" s="4" t="s">
        <v>112</v>
      </c>
    </row>
    <row r="12" spans="1:5" ht="16.5" customHeight="1">
      <c r="A12" s="691"/>
      <c r="B12" s="694"/>
      <c r="C12" s="688" t="s">
        <v>294</v>
      </c>
      <c r="D12" s="13" t="s">
        <v>108</v>
      </c>
      <c r="E12" s="10" t="s">
        <v>110</v>
      </c>
    </row>
    <row r="13" spans="1:5" ht="16.5" customHeight="1">
      <c r="A13" s="692"/>
      <c r="B13" s="695"/>
      <c r="C13" s="689"/>
      <c r="D13" s="13" t="s">
        <v>277</v>
      </c>
      <c r="E13" s="10" t="s">
        <v>111</v>
      </c>
    </row>
    <row r="14" spans="1:5" ht="16.5" customHeight="1">
      <c r="A14" s="692"/>
      <c r="B14" s="695"/>
      <c r="C14" s="689"/>
      <c r="D14" s="13" t="s">
        <v>109</v>
      </c>
      <c r="E14" s="10" t="s">
        <v>112</v>
      </c>
    </row>
    <row r="15" spans="1:5" ht="16.5" customHeight="1">
      <c r="A15" s="692"/>
      <c r="B15" s="695"/>
      <c r="C15" s="689"/>
      <c r="D15" s="14" t="s">
        <v>293</v>
      </c>
      <c r="E15" s="15"/>
    </row>
    <row r="16" spans="1:5" ht="16.5" customHeight="1">
      <c r="A16" s="692"/>
      <c r="B16" s="695"/>
      <c r="C16" s="689"/>
      <c r="D16" s="13" t="s">
        <v>113</v>
      </c>
      <c r="E16" s="10"/>
    </row>
    <row r="17" spans="1:5" ht="16.5" customHeight="1">
      <c r="A17" s="692"/>
      <c r="B17" s="695"/>
      <c r="C17" s="689"/>
      <c r="D17" s="13" t="s">
        <v>109</v>
      </c>
      <c r="E17" s="10" t="s">
        <v>110</v>
      </c>
    </row>
    <row r="18" spans="1:5" ht="16.5" customHeight="1" thickBot="1">
      <c r="A18" s="693"/>
      <c r="B18" s="696"/>
      <c r="C18" s="690"/>
      <c r="D18" s="5" t="s">
        <v>278</v>
      </c>
      <c r="E18" s="4" t="s">
        <v>112</v>
      </c>
    </row>
    <row r="19" spans="1:5" ht="16.5" customHeight="1">
      <c r="A19" s="702" t="s">
        <v>158</v>
      </c>
      <c r="B19" s="702"/>
      <c r="C19" s="702"/>
      <c r="D19" s="702"/>
      <c r="E19" s="702"/>
    </row>
    <row r="20" spans="1:5" ht="18.75" customHeight="1">
      <c r="A20" s="85"/>
    </row>
    <row r="21" spans="1:5" ht="18.75" customHeight="1" thickBot="1">
      <c r="A21" s="686" t="s">
        <v>114</v>
      </c>
      <c r="B21" s="687"/>
      <c r="C21" s="687"/>
      <c r="D21" s="687"/>
      <c r="E21" s="687"/>
    </row>
    <row r="22" spans="1:5" ht="51" customHeight="1" thickBot="1">
      <c r="A22" s="6" t="s">
        <v>168</v>
      </c>
      <c r="B22" s="2" t="s">
        <v>115</v>
      </c>
      <c r="C22" s="2" t="s">
        <v>45</v>
      </c>
      <c r="D22" s="2" t="s">
        <v>106</v>
      </c>
      <c r="E22" s="3" t="s">
        <v>107</v>
      </c>
    </row>
    <row r="23" spans="1:5" ht="16.5" customHeight="1">
      <c r="A23" s="691"/>
      <c r="B23" s="694"/>
      <c r="C23" s="688" t="s">
        <v>292</v>
      </c>
      <c r="D23" s="13" t="s">
        <v>116</v>
      </c>
      <c r="E23" s="10" t="s">
        <v>117</v>
      </c>
    </row>
    <row r="24" spans="1:5" ht="16.5" customHeight="1">
      <c r="A24" s="692"/>
      <c r="B24" s="695"/>
      <c r="C24" s="689"/>
      <c r="D24" s="13" t="s">
        <v>276</v>
      </c>
      <c r="E24" s="10" t="s">
        <v>112</v>
      </c>
    </row>
    <row r="25" spans="1:5" ht="16.5" customHeight="1">
      <c r="A25" s="692"/>
      <c r="B25" s="695"/>
      <c r="C25" s="689"/>
      <c r="D25" s="13" t="s">
        <v>109</v>
      </c>
      <c r="E25" s="9"/>
    </row>
    <row r="26" spans="1:5" ht="16.5" customHeight="1">
      <c r="A26" s="692"/>
      <c r="B26" s="695"/>
      <c r="C26" s="689"/>
      <c r="D26" s="14" t="s">
        <v>293</v>
      </c>
      <c r="E26" s="15"/>
    </row>
    <row r="27" spans="1:5" ht="16.5" customHeight="1">
      <c r="A27" s="692"/>
      <c r="B27" s="695"/>
      <c r="C27" s="689"/>
      <c r="D27" s="13" t="s">
        <v>118</v>
      </c>
      <c r="E27" s="10" t="s">
        <v>117</v>
      </c>
    </row>
    <row r="28" spans="1:5" ht="16.5" customHeight="1">
      <c r="A28" s="692"/>
      <c r="B28" s="695"/>
      <c r="C28" s="689"/>
      <c r="D28" s="13" t="s">
        <v>109</v>
      </c>
      <c r="E28" s="10" t="s">
        <v>112</v>
      </c>
    </row>
    <row r="29" spans="1:5" ht="16.5" customHeight="1" thickBot="1">
      <c r="A29" s="693"/>
      <c r="B29" s="696"/>
      <c r="C29" s="690"/>
      <c r="D29" s="5" t="s">
        <v>278</v>
      </c>
      <c r="E29" s="16"/>
    </row>
    <row r="30" spans="1:5" ht="16.5" customHeight="1">
      <c r="A30" s="691"/>
      <c r="B30" s="694"/>
      <c r="C30" s="688" t="s">
        <v>292</v>
      </c>
      <c r="D30" s="13" t="s">
        <v>116</v>
      </c>
      <c r="E30" s="10" t="s">
        <v>117</v>
      </c>
    </row>
    <row r="31" spans="1:5" ht="16.5" customHeight="1">
      <c r="A31" s="692"/>
      <c r="B31" s="695"/>
      <c r="C31" s="689"/>
      <c r="D31" s="13" t="s">
        <v>276</v>
      </c>
      <c r="E31" s="10" t="s">
        <v>112</v>
      </c>
    </row>
    <row r="32" spans="1:5" ht="16.5" customHeight="1">
      <c r="A32" s="692"/>
      <c r="B32" s="695"/>
      <c r="C32" s="689"/>
      <c r="D32" s="13" t="s">
        <v>109</v>
      </c>
      <c r="E32" s="9"/>
    </row>
    <row r="33" spans="1:5" ht="16.5" customHeight="1">
      <c r="A33" s="692"/>
      <c r="B33" s="695"/>
      <c r="C33" s="689"/>
      <c r="D33" s="14" t="s">
        <v>293</v>
      </c>
      <c r="E33" s="15"/>
    </row>
    <row r="34" spans="1:5" ht="16.5" customHeight="1">
      <c r="A34" s="692"/>
      <c r="B34" s="695"/>
      <c r="C34" s="689"/>
      <c r="D34" s="13" t="s">
        <v>118</v>
      </c>
      <c r="E34" s="10" t="s">
        <v>117</v>
      </c>
    </row>
    <row r="35" spans="1:5" ht="16.5" customHeight="1">
      <c r="A35" s="692"/>
      <c r="B35" s="695"/>
      <c r="C35" s="689"/>
      <c r="D35" s="13" t="s">
        <v>109</v>
      </c>
      <c r="E35" s="10" t="s">
        <v>112</v>
      </c>
    </row>
    <row r="36" spans="1:5" ht="16.5" customHeight="1" thickBot="1">
      <c r="A36" s="693"/>
      <c r="B36" s="696"/>
      <c r="C36" s="690"/>
      <c r="D36" s="5" t="s">
        <v>278</v>
      </c>
      <c r="E36" s="16"/>
    </row>
    <row r="37" spans="1:5" ht="16.5" customHeight="1">
      <c r="A37" s="691"/>
      <c r="B37" s="694"/>
      <c r="C37" s="688" t="s">
        <v>292</v>
      </c>
      <c r="D37" s="13" t="s">
        <v>116</v>
      </c>
      <c r="E37" s="10" t="s">
        <v>117</v>
      </c>
    </row>
    <row r="38" spans="1:5" ht="16.5" customHeight="1">
      <c r="A38" s="692"/>
      <c r="B38" s="695"/>
      <c r="C38" s="689"/>
      <c r="D38" s="13" t="s">
        <v>276</v>
      </c>
      <c r="E38" s="10" t="s">
        <v>112</v>
      </c>
    </row>
    <row r="39" spans="1:5" ht="16.5" customHeight="1">
      <c r="A39" s="692"/>
      <c r="B39" s="695"/>
      <c r="C39" s="689"/>
      <c r="D39" s="13" t="s">
        <v>109</v>
      </c>
      <c r="E39" s="9"/>
    </row>
    <row r="40" spans="1:5" ht="16.5" customHeight="1">
      <c r="A40" s="692"/>
      <c r="B40" s="695"/>
      <c r="C40" s="689"/>
      <c r="D40" s="14" t="s">
        <v>293</v>
      </c>
      <c r="E40" s="15"/>
    </row>
    <row r="41" spans="1:5" ht="16.5" customHeight="1">
      <c r="A41" s="692"/>
      <c r="B41" s="695"/>
      <c r="C41" s="689"/>
      <c r="D41" s="13" t="s">
        <v>118</v>
      </c>
      <c r="E41" s="10" t="s">
        <v>117</v>
      </c>
    </row>
    <row r="42" spans="1:5" ht="16.5" customHeight="1">
      <c r="A42" s="692"/>
      <c r="B42" s="695"/>
      <c r="C42" s="689"/>
      <c r="D42" s="13" t="s">
        <v>109</v>
      </c>
      <c r="E42" s="10" t="s">
        <v>112</v>
      </c>
    </row>
    <row r="43" spans="1:5" ht="16.5" customHeight="1" thickBot="1">
      <c r="A43" s="693"/>
      <c r="B43" s="696"/>
      <c r="C43" s="690"/>
      <c r="D43" s="5" t="s">
        <v>278</v>
      </c>
      <c r="E43" s="16"/>
    </row>
    <row r="44" spans="1:5" ht="16.5" customHeight="1">
      <c r="A44" s="691"/>
      <c r="B44" s="694"/>
      <c r="C44" s="688" t="s">
        <v>292</v>
      </c>
      <c r="D44" s="13" t="s">
        <v>116</v>
      </c>
      <c r="E44" s="10" t="s">
        <v>117</v>
      </c>
    </row>
    <row r="45" spans="1:5" ht="16.5" customHeight="1">
      <c r="A45" s="692"/>
      <c r="B45" s="695"/>
      <c r="C45" s="689"/>
      <c r="D45" s="13" t="s">
        <v>276</v>
      </c>
      <c r="E45" s="10" t="s">
        <v>112</v>
      </c>
    </row>
    <row r="46" spans="1:5" ht="16.5" customHeight="1">
      <c r="A46" s="692"/>
      <c r="B46" s="695"/>
      <c r="C46" s="689"/>
      <c r="D46" s="13" t="s">
        <v>109</v>
      </c>
      <c r="E46" s="9"/>
    </row>
    <row r="47" spans="1:5" ht="16.5" customHeight="1">
      <c r="A47" s="692"/>
      <c r="B47" s="695"/>
      <c r="C47" s="689"/>
      <c r="D47" s="14" t="s">
        <v>293</v>
      </c>
      <c r="E47" s="15"/>
    </row>
    <row r="48" spans="1:5" ht="16.5" customHeight="1">
      <c r="A48" s="692"/>
      <c r="B48" s="695"/>
      <c r="C48" s="689"/>
      <c r="D48" s="13" t="s">
        <v>118</v>
      </c>
      <c r="E48" s="10" t="s">
        <v>117</v>
      </c>
    </row>
    <row r="49" spans="1:5" ht="16.5" customHeight="1">
      <c r="A49" s="692"/>
      <c r="B49" s="695"/>
      <c r="C49" s="689"/>
      <c r="D49" s="13" t="s">
        <v>109</v>
      </c>
      <c r="E49" s="10" t="s">
        <v>112</v>
      </c>
    </row>
    <row r="50" spans="1:5" ht="16.5" customHeight="1" thickBot="1">
      <c r="A50" s="693"/>
      <c r="B50" s="696"/>
      <c r="C50" s="690"/>
      <c r="D50" s="5" t="s">
        <v>278</v>
      </c>
      <c r="E50" s="16"/>
    </row>
    <row r="51" spans="1:5" ht="16.5" customHeight="1">
      <c r="A51" s="691"/>
      <c r="B51" s="694"/>
      <c r="C51" s="688" t="s">
        <v>292</v>
      </c>
      <c r="D51" s="13" t="s">
        <v>116</v>
      </c>
      <c r="E51" s="10" t="s">
        <v>117</v>
      </c>
    </row>
    <row r="52" spans="1:5" ht="16.5" customHeight="1">
      <c r="A52" s="692"/>
      <c r="B52" s="695"/>
      <c r="C52" s="689"/>
      <c r="D52" s="13" t="s">
        <v>276</v>
      </c>
      <c r="E52" s="10" t="s">
        <v>112</v>
      </c>
    </row>
    <row r="53" spans="1:5" ht="16.5" customHeight="1">
      <c r="A53" s="692"/>
      <c r="B53" s="695"/>
      <c r="C53" s="689"/>
      <c r="D53" s="13" t="s">
        <v>109</v>
      </c>
      <c r="E53" s="9"/>
    </row>
    <row r="54" spans="1:5" ht="16.5" customHeight="1">
      <c r="A54" s="692"/>
      <c r="B54" s="695"/>
      <c r="C54" s="689"/>
      <c r="D54" s="14" t="s">
        <v>293</v>
      </c>
      <c r="E54" s="15"/>
    </row>
    <row r="55" spans="1:5" ht="16.5" customHeight="1">
      <c r="A55" s="692"/>
      <c r="B55" s="695"/>
      <c r="C55" s="689"/>
      <c r="D55" s="13" t="s">
        <v>118</v>
      </c>
      <c r="E55" s="10" t="s">
        <v>117</v>
      </c>
    </row>
    <row r="56" spans="1:5" ht="16.5" customHeight="1">
      <c r="A56" s="692"/>
      <c r="B56" s="695"/>
      <c r="C56" s="689"/>
      <c r="D56" s="13" t="s">
        <v>109</v>
      </c>
      <c r="E56" s="10" t="s">
        <v>112</v>
      </c>
    </row>
    <row r="57" spans="1:5" ht="16.5" customHeight="1" thickBot="1">
      <c r="A57" s="693"/>
      <c r="B57" s="696"/>
      <c r="C57" s="690"/>
      <c r="D57" s="5" t="s">
        <v>278</v>
      </c>
      <c r="E57" s="16"/>
    </row>
    <row r="58" spans="1:5" ht="18.75" customHeight="1">
      <c r="A58" s="703" t="s">
        <v>72</v>
      </c>
      <c r="B58" s="704"/>
      <c r="C58" s="704"/>
      <c r="D58" s="704"/>
      <c r="E58" s="704"/>
    </row>
    <row r="59" spans="1:5" ht="37.5" customHeight="1">
      <c r="A59" s="538" t="s">
        <v>119</v>
      </c>
      <c r="B59" s="539"/>
      <c r="C59" s="539"/>
      <c r="D59" s="539"/>
      <c r="E59" s="539"/>
    </row>
    <row r="60" spans="1:5" ht="75" customHeight="1">
      <c r="A60" s="538" t="s">
        <v>157</v>
      </c>
      <c r="B60" s="539"/>
      <c r="C60" s="539"/>
      <c r="D60" s="539"/>
      <c r="E60" s="539"/>
    </row>
  </sheetData>
  <mergeCells count="33">
    <mergeCell ref="A19:E19"/>
    <mergeCell ref="A58:E58"/>
    <mergeCell ref="C44:C50"/>
    <mergeCell ref="C51:C57"/>
    <mergeCell ref="A51:A57"/>
    <mergeCell ref="B51:B57"/>
    <mergeCell ref="A37:A43"/>
    <mergeCell ref="B37:B43"/>
    <mergeCell ref="C37:C43"/>
    <mergeCell ref="A30:A36"/>
    <mergeCell ref="B30:B36"/>
    <mergeCell ref="C30:C36"/>
    <mergeCell ref="D3:D4"/>
    <mergeCell ref="E3:E4"/>
    <mergeCell ref="A5:A11"/>
    <mergeCell ref="B5:B11"/>
    <mergeCell ref="A3:A4"/>
    <mergeCell ref="A59:E59"/>
    <mergeCell ref="A60:E60"/>
    <mergeCell ref="A1:E1"/>
    <mergeCell ref="A2:E2"/>
    <mergeCell ref="A21:E21"/>
    <mergeCell ref="C5:C11"/>
    <mergeCell ref="C12:C18"/>
    <mergeCell ref="A12:A18"/>
    <mergeCell ref="B12:B18"/>
    <mergeCell ref="A23:A29"/>
    <mergeCell ref="B23:B29"/>
    <mergeCell ref="A44:A50"/>
    <mergeCell ref="B44:B50"/>
    <mergeCell ref="B3:B4"/>
    <mergeCell ref="C3:C4"/>
    <mergeCell ref="C23:C29"/>
  </mergeCells>
  <phoneticPr fontId="2"/>
  <pageMargins left="0.7" right="0.7"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１～３　事業者の概要等 </vt:lpstr>
      <vt:lpstr>４　事業の全体概要</vt:lpstr>
      <vt:lpstr>５（１）－ア　施設</vt:lpstr>
      <vt:lpstr>５（１）－イ　施設の事業費</vt:lpstr>
      <vt:lpstr>５（２）－ア　設備</vt:lpstr>
      <vt:lpstr>５（２）－イ　設備の事業費</vt:lpstr>
      <vt:lpstr>５（３）施設・設備の内訳なし</vt:lpstr>
      <vt:lpstr>６　収支予算書</vt:lpstr>
      <vt:lpstr>７　担保物件一覧表</vt:lpstr>
      <vt:lpstr>リスト</vt:lpstr>
      <vt:lpstr>'１～３　事業者の概要等 '!Print_Area</vt:lpstr>
      <vt:lpstr>'４　事業の全体概要'!Print_Area</vt:lpstr>
      <vt:lpstr>'５（１）－ア　施設'!Print_Area</vt:lpstr>
      <vt:lpstr>'５（１）－イ　施設の事業費'!Print_Area</vt:lpstr>
      <vt:lpstr>'５（２）－イ　設備の事業費'!Print_Area</vt:lpstr>
      <vt:lpstr>'５（３）施設・設備の内訳なし'!Print_Area</vt:lpstr>
      <vt:lpstr>'７　担保物件一覧表'!Print_Area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平田　利加</dc:creator>
  <cp:lastModifiedBy>袴谷 圭汰</cp:lastModifiedBy>
  <cp:lastPrinted>2024-04-08T12:32:04Z</cp:lastPrinted>
  <dcterms:created xsi:type="dcterms:W3CDTF">2018-10-11T04:42:00Z</dcterms:created>
  <dcterms:modified xsi:type="dcterms:W3CDTF">2024-07-30T00:33:00Z</dcterms:modified>
</cp:coreProperties>
</file>